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oumu\総務課共有hdd\01 財政\01地方財政\H27\13 予算\02 H28当初\07 予算説明資料\02 印刷原稿(説明資料)\"/>
    </mc:Choice>
  </mc:AlternateContent>
  <bookViews>
    <workbookView xWindow="0" yWindow="0" windowWidth="19320" windowHeight="6900" tabRatio="843" firstSheet="1" activeTab="7"/>
  </bookViews>
  <sheets>
    <sheet name="一般会計（歳入）" sheetId="3" r:id="rId1"/>
    <sheet name="一般会計（歳出）" sheetId="5" r:id="rId2"/>
    <sheet name="国保（歳入）" sheetId="26" r:id="rId3"/>
    <sheet name="国保（歳出）" sheetId="27" r:id="rId4"/>
    <sheet name="後期（歳入）" sheetId="28" r:id="rId5"/>
    <sheet name="後期（歳出）" sheetId="29" r:id="rId6"/>
    <sheet name="介護（歳入）" sheetId="30" r:id="rId7"/>
    <sheet name="介護（歳出）" sheetId="31" r:id="rId8"/>
    <sheet name="温泉（歳入）" sheetId="32" r:id="rId9"/>
    <sheet name="温泉（歳出）" sheetId="33" r:id="rId10"/>
    <sheet name="下水（歳入）" sheetId="34" r:id="rId11"/>
    <sheet name="下水（歳出）" sheetId="35" r:id="rId12"/>
    <sheet name="病院3条" sheetId="36" r:id="rId13"/>
    <sheet name="病院4条" sheetId="37" r:id="rId14"/>
    <sheet name="上水3条 " sheetId="38" r:id="rId15"/>
    <sheet name="上水4条" sheetId="39" r:id="rId16"/>
  </sheets>
  <definedNames>
    <definedName name="_xlnm._FilterDatabase" localSheetId="1" hidden="1">'一般会計（歳出）'!$A$2:$S$5530</definedName>
    <definedName name="_xlnm._FilterDatabase" localSheetId="0" hidden="1">'一般会計（歳入）'!$A$2:$AG$800</definedName>
    <definedName name="_xlnm._FilterDatabase" localSheetId="9" hidden="1">'温泉（歳出）'!$A$2:$AO$75</definedName>
    <definedName name="_xlnm._FilterDatabase" localSheetId="8" hidden="1">'温泉（歳入）'!$A$2:$AE$39</definedName>
    <definedName name="_xlnm._FilterDatabase" localSheetId="11" hidden="1">'下水（歳出）'!$A$2:$S$258</definedName>
    <definedName name="_xlnm._FilterDatabase" localSheetId="10" hidden="1">'下水（歳入）'!$A$2:$AG$71</definedName>
    <definedName name="_xlnm._FilterDatabase" localSheetId="7" hidden="1">'介護（歳出）'!$A$2:$AO$504</definedName>
    <definedName name="_xlnm._FilterDatabase" localSheetId="6" hidden="1">'介護（歳入）'!$A$2:$AG$253</definedName>
    <definedName name="_xlnm._FilterDatabase" localSheetId="5" hidden="1">'後期（歳出）'!$A$2:$AO$54</definedName>
    <definedName name="_xlnm._FilterDatabase" localSheetId="4" hidden="1">'後期（歳入）'!$A$2:$R$47</definedName>
    <definedName name="_xlnm._FilterDatabase" localSheetId="3" hidden="1">'国保（歳出）'!$A$2:$R$306</definedName>
    <definedName name="_xlnm._FilterDatabase" localSheetId="2" hidden="1">'国保（歳入）'!$A$2:$R$196</definedName>
    <definedName name="_xlnm._FilterDatabase" localSheetId="14" hidden="1">'上水3条 '!$A$3:$R$3</definedName>
    <definedName name="_xlnm.Print_Area" localSheetId="1">'一般会計（歳出）'!$A$1:$R$5530</definedName>
    <definedName name="_xlnm.Print_Area" localSheetId="8">'温泉（歳入）'!$A$1:$R$39</definedName>
    <definedName name="_xlnm.Print_Area" localSheetId="11">'下水（歳出）'!$A$1:$R$258</definedName>
    <definedName name="_xlnm.Print_Area" localSheetId="10">'下水（歳入）'!$A$1:$R$71</definedName>
    <definedName name="_xlnm.Print_Area" localSheetId="5">'後期（歳出）'!$A$1:$R$54</definedName>
    <definedName name="_xlnm.Print_Area" localSheetId="4">'後期（歳入）'!$A$1:$R$47</definedName>
    <definedName name="_xlnm.Print_Area" localSheetId="14">'上水3条 '!$A$1:$R$162</definedName>
    <definedName name="_xlnm.Print_Area" localSheetId="15">上水4条!$A$1:$R$36</definedName>
    <definedName name="_xlnm.Print_Area" localSheetId="13">病院4条!$A$1:$R$26</definedName>
    <definedName name="_xlnm.Print_Titles" localSheetId="1">'一般会計（歳出）'!$1:$2</definedName>
    <definedName name="_xlnm.Print_Titles" localSheetId="0">'一般会計（歳入）'!$1:$2</definedName>
    <definedName name="_xlnm.Print_Titles" localSheetId="9">'温泉（歳出）'!$1:$2</definedName>
    <definedName name="_xlnm.Print_Titles" localSheetId="8">'温泉（歳入）'!$1:$2</definedName>
    <definedName name="_xlnm.Print_Titles" localSheetId="11">'下水（歳出）'!$1:$2</definedName>
    <definedName name="_xlnm.Print_Titles" localSheetId="10">'下水（歳入）'!$1:$2</definedName>
    <definedName name="_xlnm.Print_Titles" localSheetId="7">'介護（歳出）'!$1:$2</definedName>
    <definedName name="_xlnm.Print_Titles" localSheetId="6">'介護（歳入）'!$1:$2</definedName>
    <definedName name="_xlnm.Print_Titles" localSheetId="5">'後期（歳出）'!$1:$2</definedName>
    <definedName name="_xlnm.Print_Titles" localSheetId="4">'後期（歳入）'!$1:$2</definedName>
    <definedName name="_xlnm.Print_Titles" localSheetId="3">'国保（歳出）'!$1:$2</definedName>
    <definedName name="_xlnm.Print_Titles" localSheetId="2">'国保（歳入）'!$1:$2</definedName>
    <definedName name="_xlnm.Print_Titles" localSheetId="14">'上水3条 '!$29:$30</definedName>
    <definedName name="_xlnm.Print_Titles" localSheetId="12">病院3条!$41:$42</definedName>
  </definedNames>
  <calcPr calcId="152511"/>
</workbook>
</file>

<file path=xl/calcChain.xml><?xml version="1.0" encoding="utf-8"?>
<calcChain xmlns="http://schemas.openxmlformats.org/spreadsheetml/2006/main">
  <c r="J16" i="36" l="1"/>
  <c r="J36" i="39" l="1"/>
  <c r="E36" i="39" s="1"/>
  <c r="G36" i="39" s="1"/>
  <c r="R35" i="39"/>
  <c r="Q35" i="39"/>
  <c r="F35" i="39"/>
  <c r="J23" i="39"/>
  <c r="E23" i="39" s="1"/>
  <c r="G23" i="39" s="1"/>
  <c r="J20" i="39"/>
  <c r="J19" i="39"/>
  <c r="E19" i="39" s="1"/>
  <c r="R18" i="39"/>
  <c r="Q18" i="39"/>
  <c r="F18" i="39"/>
  <c r="Q17" i="39"/>
  <c r="F17" i="39"/>
  <c r="J10" i="39"/>
  <c r="E10" i="39" s="1"/>
  <c r="G10" i="39" s="1"/>
  <c r="J9" i="39"/>
  <c r="E9" i="39"/>
  <c r="G9" i="39" s="1"/>
  <c r="R8" i="39"/>
  <c r="Q8" i="39"/>
  <c r="F8" i="39"/>
  <c r="J7" i="39"/>
  <c r="E7" i="39"/>
  <c r="G7" i="39" s="1"/>
  <c r="R6" i="39"/>
  <c r="Q6" i="39"/>
  <c r="F6" i="39"/>
  <c r="E6" i="39"/>
  <c r="G6" i="39" s="1"/>
  <c r="J5" i="39"/>
  <c r="G5" i="39"/>
  <c r="E5" i="39"/>
  <c r="R4" i="39"/>
  <c r="Q4" i="39"/>
  <c r="F4" i="39"/>
  <c r="F3" i="39" s="1"/>
  <c r="E4" i="39"/>
  <c r="R3" i="39"/>
  <c r="J162" i="38"/>
  <c r="E162" i="38" s="1"/>
  <c r="R161" i="38"/>
  <c r="Q161" i="38"/>
  <c r="F161" i="38"/>
  <c r="J160" i="38"/>
  <c r="E160" i="38" s="1"/>
  <c r="R159" i="38"/>
  <c r="R31" i="38" s="1"/>
  <c r="Q159" i="38"/>
  <c r="F159" i="38"/>
  <c r="J157" i="38"/>
  <c r="E157" i="38"/>
  <c r="G157" i="38" s="1"/>
  <c r="R156" i="38"/>
  <c r="Q156" i="38"/>
  <c r="F156" i="38"/>
  <c r="E156" i="38"/>
  <c r="J155" i="38"/>
  <c r="F155" i="38"/>
  <c r="E155" i="38"/>
  <c r="J150" i="38"/>
  <c r="E150" i="38" s="1"/>
  <c r="G150" i="38" s="1"/>
  <c r="J149" i="38"/>
  <c r="J148" i="38"/>
  <c r="J147" i="38"/>
  <c r="J146" i="38"/>
  <c r="J140" i="38"/>
  <c r="J139" i="38"/>
  <c r="J136" i="38"/>
  <c r="J135" i="38"/>
  <c r="J134" i="38"/>
  <c r="J130" i="38"/>
  <c r="J123" i="38"/>
  <c r="J118" i="38"/>
  <c r="J111" i="38"/>
  <c r="J108" i="38"/>
  <c r="J106" i="38"/>
  <c r="J101" i="38"/>
  <c r="J100" i="38"/>
  <c r="J99" i="38"/>
  <c r="J97" i="38"/>
  <c r="J96" i="38"/>
  <c r="J95" i="38"/>
  <c r="J86" i="38"/>
  <c r="J85" i="38"/>
  <c r="J84" i="38"/>
  <c r="J83" i="38"/>
  <c r="J82" i="38"/>
  <c r="J81" i="38"/>
  <c r="J80" i="38"/>
  <c r="J79" i="38"/>
  <c r="J78" i="38"/>
  <c r="J74" i="38"/>
  <c r="J72" i="38"/>
  <c r="J63" i="38"/>
  <c r="J60" i="38"/>
  <c r="J59" i="38"/>
  <c r="J58" i="38"/>
  <c r="J57" i="38"/>
  <c r="J56" i="38"/>
  <c r="J55" i="38"/>
  <c r="J51" i="38"/>
  <c r="J38" i="38"/>
  <c r="J37" i="38"/>
  <c r="J36" i="38"/>
  <c r="J34" i="38"/>
  <c r="J33" i="38"/>
  <c r="R32" i="38"/>
  <c r="Q32" i="38"/>
  <c r="J27" i="38"/>
  <c r="E27" i="38" s="1"/>
  <c r="G27" i="38" s="1"/>
  <c r="J26" i="38"/>
  <c r="E26" i="38" s="1"/>
  <c r="G26" i="38" s="1"/>
  <c r="J16" i="38"/>
  <c r="E16" i="38" s="1"/>
  <c r="J15" i="38"/>
  <c r="E15" i="38" s="1"/>
  <c r="G15" i="38" s="1"/>
  <c r="R14" i="38"/>
  <c r="Q14" i="38"/>
  <c r="F14" i="38"/>
  <c r="J9" i="38"/>
  <c r="E9" i="38" s="1"/>
  <c r="J7" i="38"/>
  <c r="G7" i="38"/>
  <c r="E6" i="38"/>
  <c r="G6" i="38" s="1"/>
  <c r="R5" i="38"/>
  <c r="Q5" i="38"/>
  <c r="F5" i="38"/>
  <c r="J26" i="37"/>
  <c r="E26" i="37" s="1"/>
  <c r="F25" i="37"/>
  <c r="G22" i="37"/>
  <c r="J21" i="37"/>
  <c r="E21" i="37" s="1"/>
  <c r="F20" i="37"/>
  <c r="F19" i="37"/>
  <c r="R18" i="37"/>
  <c r="J15" i="37"/>
  <c r="G15" i="37"/>
  <c r="G14" i="37"/>
  <c r="F14" i="37"/>
  <c r="E14" i="37"/>
  <c r="J13" i="37"/>
  <c r="E13" i="37" s="1"/>
  <c r="F12" i="37"/>
  <c r="J10" i="37"/>
  <c r="E10" i="37" s="1"/>
  <c r="G10" i="37" s="1"/>
  <c r="G9" i="37" s="1"/>
  <c r="F9" i="37"/>
  <c r="J5" i="37"/>
  <c r="E5" i="37" s="1"/>
  <c r="F4" i="37"/>
  <c r="J129" i="36"/>
  <c r="E129" i="36" s="1"/>
  <c r="F128" i="36"/>
  <c r="J126" i="36"/>
  <c r="E126" i="36" s="1"/>
  <c r="G126" i="36" s="1"/>
  <c r="J125" i="36"/>
  <c r="E125" i="36" s="1"/>
  <c r="F124" i="36"/>
  <c r="J123" i="36"/>
  <c r="J122" i="36"/>
  <c r="J121" i="36"/>
  <c r="E121" i="36" s="1"/>
  <c r="G121" i="36" s="1"/>
  <c r="J120" i="36"/>
  <c r="E120" i="36" s="1"/>
  <c r="G120" i="36" s="1"/>
  <c r="J119" i="36"/>
  <c r="J118" i="36"/>
  <c r="F117" i="36"/>
  <c r="J116" i="36"/>
  <c r="J115" i="36"/>
  <c r="J114" i="36"/>
  <c r="J113" i="36"/>
  <c r="J112" i="36"/>
  <c r="J111" i="36"/>
  <c r="J110" i="36"/>
  <c r="J109" i="36"/>
  <c r="J108" i="36"/>
  <c r="J107" i="36"/>
  <c r="J106" i="36"/>
  <c r="J105" i="36"/>
  <c r="J104" i="36"/>
  <c r="J103" i="36"/>
  <c r="J102" i="36"/>
  <c r="J101" i="36"/>
  <c r="J100" i="36"/>
  <c r="J93" i="36"/>
  <c r="J92" i="36"/>
  <c r="J88" i="36"/>
  <c r="J87" i="36"/>
  <c r="J86" i="36"/>
  <c r="J85" i="36"/>
  <c r="J84" i="36"/>
  <c r="J83" i="36"/>
  <c r="J82" i="36"/>
  <c r="J81" i="36"/>
  <c r="J80" i="36"/>
  <c r="J79" i="36"/>
  <c r="J78" i="36"/>
  <c r="J77" i="36"/>
  <c r="J76" i="36"/>
  <c r="J75" i="36"/>
  <c r="J74" i="36"/>
  <c r="J73" i="36"/>
  <c r="J72" i="36"/>
  <c r="J71" i="36"/>
  <c r="J70" i="36"/>
  <c r="J69" i="36"/>
  <c r="J61" i="36"/>
  <c r="J59" i="36"/>
  <c r="J57" i="36"/>
  <c r="J51" i="36"/>
  <c r="J45" i="36"/>
  <c r="F44" i="36"/>
  <c r="R42" i="36"/>
  <c r="J39" i="36"/>
  <c r="E39" i="36" s="1"/>
  <c r="G39" i="36" s="1"/>
  <c r="J38" i="36"/>
  <c r="E38" i="36" s="1"/>
  <c r="F37" i="36"/>
  <c r="J36" i="36"/>
  <c r="E36" i="36" s="1"/>
  <c r="G36" i="36" s="1"/>
  <c r="J35" i="36"/>
  <c r="E35" i="36" s="1"/>
  <c r="G35" i="36" s="1"/>
  <c r="J34" i="36"/>
  <c r="E34" i="36" s="1"/>
  <c r="G34" i="36" s="1"/>
  <c r="J33" i="36"/>
  <c r="E33" i="36" s="1"/>
  <c r="G33" i="36" s="1"/>
  <c r="J32" i="36"/>
  <c r="J31" i="36"/>
  <c r="J30" i="36"/>
  <c r="E30" i="36" s="1"/>
  <c r="G30" i="36" s="1"/>
  <c r="E16" i="36"/>
  <c r="J15" i="36"/>
  <c r="E15" i="36" s="1"/>
  <c r="G15" i="36" s="1"/>
  <c r="F14" i="36"/>
  <c r="J13" i="36"/>
  <c r="J10" i="36"/>
  <c r="J9" i="36"/>
  <c r="J8" i="36"/>
  <c r="J7" i="36"/>
  <c r="E7" i="36" s="1"/>
  <c r="J6" i="36"/>
  <c r="E6" i="36" s="1"/>
  <c r="G6" i="36" s="1"/>
  <c r="F5" i="36"/>
  <c r="M257" i="35"/>
  <c r="Q255" i="35"/>
  <c r="M255" i="35"/>
  <c r="L255" i="35"/>
  <c r="K255" i="35"/>
  <c r="Q254" i="35"/>
  <c r="M254" i="35"/>
  <c r="L254" i="35"/>
  <c r="K254" i="35"/>
  <c r="Q253" i="35"/>
  <c r="M253" i="35"/>
  <c r="L253" i="35"/>
  <c r="K253" i="35"/>
  <c r="M252" i="35"/>
  <c r="Q250" i="35"/>
  <c r="Q245" i="35" s="1"/>
  <c r="Q244" i="35" s="1"/>
  <c r="M250" i="35"/>
  <c r="L250" i="35"/>
  <c r="L245" i="35" s="1"/>
  <c r="L244" i="35" s="1"/>
  <c r="K250" i="35"/>
  <c r="M248" i="35"/>
  <c r="Q246" i="35"/>
  <c r="M246" i="35"/>
  <c r="L246" i="35"/>
  <c r="K246" i="35"/>
  <c r="M245" i="35"/>
  <c r="K245" i="35"/>
  <c r="M244" i="35"/>
  <c r="K244" i="35"/>
  <c r="M242" i="35"/>
  <c r="M240" i="35"/>
  <c r="M239" i="35"/>
  <c r="M236" i="35"/>
  <c r="M234" i="35"/>
  <c r="M232" i="35"/>
  <c r="M231" i="35"/>
  <c r="M230" i="35"/>
  <c r="M229" i="35"/>
  <c r="M227" i="35"/>
  <c r="Q225" i="35"/>
  <c r="M225" i="35"/>
  <c r="L225" i="35"/>
  <c r="K225" i="35"/>
  <c r="Q224" i="35"/>
  <c r="M224" i="35"/>
  <c r="L224" i="35"/>
  <c r="K224" i="35"/>
  <c r="M223" i="35"/>
  <c r="M220" i="35"/>
  <c r="M217" i="35"/>
  <c r="M212" i="35"/>
  <c r="M192" i="35"/>
  <c r="M180" i="35"/>
  <c r="M176" i="35"/>
  <c r="M173" i="35"/>
  <c r="M167" i="35"/>
  <c r="M165" i="35"/>
  <c r="M161" i="35"/>
  <c r="M149" i="35"/>
  <c r="M124" i="35" s="1"/>
  <c r="M126" i="35"/>
  <c r="Q124" i="35"/>
  <c r="L124" i="35"/>
  <c r="K124" i="35"/>
  <c r="M122" i="35"/>
  <c r="M118" i="35"/>
  <c r="M108" i="35"/>
  <c r="M105" i="35"/>
  <c r="M103" i="35"/>
  <c r="M100" i="35"/>
  <c r="M95" i="35"/>
  <c r="M92" i="35"/>
  <c r="M89" i="35"/>
  <c r="Q87" i="35"/>
  <c r="M87" i="35"/>
  <c r="L87" i="35"/>
  <c r="K87" i="35"/>
  <c r="K4" i="35" s="1"/>
  <c r="K3" i="35" s="1"/>
  <c r="K258" i="35" s="1"/>
  <c r="M86" i="35"/>
  <c r="M84" i="35"/>
  <c r="M81" i="35"/>
  <c r="M78" i="35"/>
  <c r="M65" i="35"/>
  <c r="M64" i="35"/>
  <c r="M62" i="35"/>
  <c r="M60" i="35"/>
  <c r="M57" i="35"/>
  <c r="M56" i="35"/>
  <c r="M53" i="35" s="1"/>
  <c r="M55" i="35"/>
  <c r="Q53" i="35"/>
  <c r="L53" i="35"/>
  <c r="K53" i="35"/>
  <c r="M52" i="35"/>
  <c r="M50" i="35"/>
  <c r="M48" i="35"/>
  <c r="M47" i="35"/>
  <c r="M45" i="35"/>
  <c r="M41" i="35"/>
  <c r="M39" i="35"/>
  <c r="M37" i="35"/>
  <c r="M33" i="35"/>
  <c r="M32" i="35"/>
  <c r="M30" i="35"/>
  <c r="M29" i="35"/>
  <c r="M23" i="35"/>
  <c r="M21" i="35"/>
  <c r="M19" i="35"/>
  <c r="M18" i="35"/>
  <c r="M17" i="35"/>
  <c r="M15" i="35"/>
  <c r="M14" i="35"/>
  <c r="M13" i="35"/>
  <c r="M9" i="35"/>
  <c r="M5" i="35" s="1"/>
  <c r="M7" i="35"/>
  <c r="Q5" i="35"/>
  <c r="L5" i="35"/>
  <c r="L4" i="35" s="1"/>
  <c r="L3" i="35" s="1"/>
  <c r="L258" i="35" s="1"/>
  <c r="K5" i="35"/>
  <c r="Q4" i="35"/>
  <c r="Q3" i="35"/>
  <c r="Q258" i="35" s="1"/>
  <c r="M67" i="34"/>
  <c r="Q65" i="34"/>
  <c r="M65" i="34"/>
  <c r="L65" i="34"/>
  <c r="K65" i="34"/>
  <c r="Q64" i="34"/>
  <c r="M64" i="34"/>
  <c r="L64" i="34"/>
  <c r="K64" i="34"/>
  <c r="Q63" i="34"/>
  <c r="M63" i="34"/>
  <c r="L63" i="34"/>
  <c r="K63" i="34"/>
  <c r="M62" i="34"/>
  <c r="Q60" i="34"/>
  <c r="M60" i="34"/>
  <c r="L60" i="34"/>
  <c r="K60" i="34"/>
  <c r="Q59" i="34"/>
  <c r="M59" i="34"/>
  <c r="M54" i="34" s="1"/>
  <c r="L59" i="34"/>
  <c r="K59" i="34"/>
  <c r="K54" i="34" s="1"/>
  <c r="M58" i="34"/>
  <c r="Q56" i="34"/>
  <c r="M56" i="34"/>
  <c r="L56" i="34"/>
  <c r="K56" i="34"/>
  <c r="Q55" i="34"/>
  <c r="M55" i="34"/>
  <c r="L55" i="34"/>
  <c r="L54" i="34" s="1"/>
  <c r="K55" i="34"/>
  <c r="Q54" i="34"/>
  <c r="M53" i="34"/>
  <c r="Q51" i="34"/>
  <c r="M51" i="34"/>
  <c r="L51" i="34"/>
  <c r="K51" i="34"/>
  <c r="Q50" i="34"/>
  <c r="M50" i="34"/>
  <c r="L50" i="34"/>
  <c r="K50" i="34"/>
  <c r="Q49" i="34"/>
  <c r="M49" i="34"/>
  <c r="L49" i="34"/>
  <c r="K49" i="34"/>
  <c r="M43" i="34"/>
  <c r="M42" i="34"/>
  <c r="Q40" i="34"/>
  <c r="M40" i="34"/>
  <c r="L40" i="34"/>
  <c r="K40" i="34"/>
  <c r="Q39" i="34"/>
  <c r="M39" i="34"/>
  <c r="L39" i="34"/>
  <c r="K39" i="34"/>
  <c r="Q38" i="34"/>
  <c r="M38" i="34"/>
  <c r="L38" i="34"/>
  <c r="K38" i="34"/>
  <c r="M37" i="34"/>
  <c r="Q35" i="34"/>
  <c r="M35" i="34"/>
  <c r="L35" i="34"/>
  <c r="K35" i="34"/>
  <c r="Q34" i="34"/>
  <c r="M34" i="34"/>
  <c r="L34" i="34"/>
  <c r="K34" i="34"/>
  <c r="Q33" i="34"/>
  <c r="M33" i="34"/>
  <c r="L33" i="34"/>
  <c r="K33" i="34"/>
  <c r="M30" i="34"/>
  <c r="Q28" i="34"/>
  <c r="M28" i="34"/>
  <c r="L28" i="34"/>
  <c r="K28" i="34"/>
  <c r="Q27" i="34"/>
  <c r="M27" i="34"/>
  <c r="L27" i="34"/>
  <c r="K27" i="34"/>
  <c r="Q26" i="34"/>
  <c r="M26" i="34"/>
  <c r="L26" i="34"/>
  <c r="K26" i="34"/>
  <c r="M25" i="34"/>
  <c r="M24" i="34"/>
  <c r="Q22" i="34"/>
  <c r="M22" i="34"/>
  <c r="L22" i="34"/>
  <c r="K22" i="34"/>
  <c r="Q21" i="34"/>
  <c r="M21" i="34"/>
  <c r="L21" i="34"/>
  <c r="K21" i="34"/>
  <c r="M18" i="34"/>
  <c r="M15" i="34"/>
  <c r="Q13" i="34"/>
  <c r="M13" i="34"/>
  <c r="L13" i="34"/>
  <c r="K13" i="34"/>
  <c r="Q12" i="34"/>
  <c r="M12" i="34"/>
  <c r="L12" i="34"/>
  <c r="K12" i="34"/>
  <c r="Q11" i="34"/>
  <c r="M11" i="34"/>
  <c r="L11" i="34"/>
  <c r="K11" i="34"/>
  <c r="K71" i="34" s="1"/>
  <c r="M10" i="34"/>
  <c r="M8" i="34"/>
  <c r="M5" i="34" s="1"/>
  <c r="M4" i="34" s="1"/>
  <c r="M3" i="34" s="1"/>
  <c r="M71" i="34" s="1"/>
  <c r="M7" i="34"/>
  <c r="Q5" i="34"/>
  <c r="Q4" i="34" s="1"/>
  <c r="Q3" i="34" s="1"/>
  <c r="Q71" i="34" s="1"/>
  <c r="L5" i="34"/>
  <c r="K5" i="34"/>
  <c r="L4" i="34"/>
  <c r="L3" i="34" s="1"/>
  <c r="L71" i="34" s="1"/>
  <c r="K4" i="34"/>
  <c r="K3" i="34"/>
  <c r="M74" i="33"/>
  <c r="Q72" i="33"/>
  <c r="M72" i="33"/>
  <c r="L72" i="33"/>
  <c r="K72" i="33"/>
  <c r="Q71" i="33"/>
  <c r="M71" i="33"/>
  <c r="L71" i="33"/>
  <c r="K71" i="33"/>
  <c r="Q70" i="33"/>
  <c r="M70" i="33"/>
  <c r="L70" i="33"/>
  <c r="K70" i="33"/>
  <c r="M69" i="33"/>
  <c r="Q67" i="33"/>
  <c r="M67" i="33"/>
  <c r="L67" i="33"/>
  <c r="K67" i="33"/>
  <c r="Q66" i="33"/>
  <c r="M66" i="33"/>
  <c r="L66" i="33"/>
  <c r="K66" i="33"/>
  <c r="Q65" i="33"/>
  <c r="M65" i="33"/>
  <c r="L65" i="33"/>
  <c r="K65" i="33"/>
  <c r="M64" i="33"/>
  <c r="M62" i="33"/>
  <c r="M59" i="33"/>
  <c r="M56" i="33"/>
  <c r="M55" i="33"/>
  <c r="M53" i="33"/>
  <c r="M52" i="33"/>
  <c r="M50" i="33"/>
  <c r="M49" i="33"/>
  <c r="M47" i="33"/>
  <c r="M46" i="33"/>
  <c r="M42" i="33" s="1"/>
  <c r="M44" i="33"/>
  <c r="Q42" i="33"/>
  <c r="Q4" i="33" s="1"/>
  <c r="Q3" i="33" s="1"/>
  <c r="Q75" i="33" s="1"/>
  <c r="L42" i="33"/>
  <c r="L4" i="33" s="1"/>
  <c r="L3" i="33" s="1"/>
  <c r="L75" i="33" s="1"/>
  <c r="K42" i="33"/>
  <c r="M41" i="33"/>
  <c r="M40" i="33"/>
  <c r="M38" i="33"/>
  <c r="M36" i="33"/>
  <c r="M34" i="33"/>
  <c r="M32" i="33"/>
  <c r="M30" i="33"/>
  <c r="M29" i="33"/>
  <c r="M27" i="33"/>
  <c r="M25" i="33"/>
  <c r="M24" i="33"/>
  <c r="M23" i="33"/>
  <c r="M22" i="33"/>
  <c r="M20" i="33"/>
  <c r="M19" i="33"/>
  <c r="M17" i="33"/>
  <c r="M15" i="33"/>
  <c r="M14" i="33"/>
  <c r="M13" i="33"/>
  <c r="M12" i="33"/>
  <c r="M11" i="33"/>
  <c r="M9" i="33"/>
  <c r="M7" i="33"/>
  <c r="Q5" i="33"/>
  <c r="M5" i="33"/>
  <c r="M4" i="33" s="1"/>
  <c r="M3" i="33" s="1"/>
  <c r="M75" i="33" s="1"/>
  <c r="L5" i="33"/>
  <c r="K5" i="33"/>
  <c r="K4" i="33"/>
  <c r="K3" i="33"/>
  <c r="K75" i="33" s="1"/>
  <c r="Q39" i="32"/>
  <c r="M38" i="32"/>
  <c r="M36" i="32"/>
  <c r="M35" i="32" s="1"/>
  <c r="L36" i="32"/>
  <c r="K36" i="32"/>
  <c r="K35" i="32" s="1"/>
  <c r="L35" i="32"/>
  <c r="L34" i="32" s="1"/>
  <c r="M34" i="32"/>
  <c r="K34" i="32"/>
  <c r="M33" i="32"/>
  <c r="M31" i="32"/>
  <c r="M30" i="32" s="1"/>
  <c r="L31" i="32"/>
  <c r="K31" i="32"/>
  <c r="K30" i="32" s="1"/>
  <c r="K29" i="32" s="1"/>
  <c r="L30" i="32"/>
  <c r="L29" i="32" s="1"/>
  <c r="M29" i="32"/>
  <c r="M28" i="32"/>
  <c r="M26" i="32"/>
  <c r="M25" i="32" s="1"/>
  <c r="L26" i="32"/>
  <c r="K26" i="32"/>
  <c r="K25" i="32" s="1"/>
  <c r="L25" i="32"/>
  <c r="L24" i="32" s="1"/>
  <c r="M24" i="32"/>
  <c r="K24" i="32"/>
  <c r="M23" i="32"/>
  <c r="M21" i="32"/>
  <c r="L21" i="32"/>
  <c r="K21" i="32"/>
  <c r="M20" i="32"/>
  <c r="M18" i="32"/>
  <c r="M17" i="32" s="1"/>
  <c r="L18" i="32"/>
  <c r="K18" i="32"/>
  <c r="K17" i="32" s="1"/>
  <c r="K16" i="32" s="1"/>
  <c r="L17" i="32"/>
  <c r="L16" i="32" s="1"/>
  <c r="M16" i="32"/>
  <c r="M15" i="32"/>
  <c r="M13" i="32"/>
  <c r="M12" i="32" s="1"/>
  <c r="L13" i="32"/>
  <c r="K13" i="32"/>
  <c r="K12" i="32" s="1"/>
  <c r="L12" i="32"/>
  <c r="L11" i="32" s="1"/>
  <c r="M11" i="32"/>
  <c r="K11" i="32"/>
  <c r="M10" i="32"/>
  <c r="M7" i="32"/>
  <c r="M5" i="32" s="1"/>
  <c r="M4" i="32" s="1"/>
  <c r="M3" i="32" s="1"/>
  <c r="M39" i="32" s="1"/>
  <c r="L5" i="32"/>
  <c r="L4" i="32" s="1"/>
  <c r="K5" i="32"/>
  <c r="K4" i="32"/>
  <c r="K3" i="32" s="1"/>
  <c r="L3" i="32"/>
  <c r="M503" i="31"/>
  <c r="Q501" i="31"/>
  <c r="M501" i="31"/>
  <c r="L501" i="31"/>
  <c r="K501" i="31"/>
  <c r="Q500" i="31"/>
  <c r="M500" i="31"/>
  <c r="L500" i="31"/>
  <c r="K500" i="31"/>
  <c r="Q499" i="31"/>
  <c r="M499" i="31"/>
  <c r="L499" i="31"/>
  <c r="K499" i="31"/>
  <c r="M498" i="31"/>
  <c r="Q496" i="31"/>
  <c r="M496" i="31"/>
  <c r="L496" i="31"/>
  <c r="K496" i="31"/>
  <c r="M495" i="31"/>
  <c r="M494" i="31"/>
  <c r="M493" i="31"/>
  <c r="Q491" i="31"/>
  <c r="M491" i="31"/>
  <c r="M487" i="31" s="1"/>
  <c r="M486" i="31" s="1"/>
  <c r="L491" i="31"/>
  <c r="K491" i="31"/>
  <c r="K487" i="31" s="1"/>
  <c r="K486" i="31" s="1"/>
  <c r="M490" i="31"/>
  <c r="Q488" i="31"/>
  <c r="M488" i="31"/>
  <c r="L488" i="31"/>
  <c r="L487" i="31" s="1"/>
  <c r="L486" i="31" s="1"/>
  <c r="K488" i="31"/>
  <c r="Q487" i="31"/>
  <c r="Q486" i="31"/>
  <c r="M485" i="31"/>
  <c r="Q483" i="31"/>
  <c r="M483" i="31"/>
  <c r="L483" i="31"/>
  <c r="K483" i="31"/>
  <c r="Q482" i="31"/>
  <c r="M482" i="31"/>
  <c r="L482" i="31"/>
  <c r="K482" i="31"/>
  <c r="Q481" i="31"/>
  <c r="M481" i="31"/>
  <c r="L481" i="31"/>
  <c r="K481" i="31"/>
  <c r="M480" i="31"/>
  <c r="Q478" i="31"/>
  <c r="M478" i="31"/>
  <c r="L478" i="31"/>
  <c r="K478" i="31"/>
  <c r="Q477" i="31"/>
  <c r="M477" i="31"/>
  <c r="L477" i="31"/>
  <c r="K477" i="31"/>
  <c r="Q476" i="31"/>
  <c r="M476" i="31"/>
  <c r="L476" i="31"/>
  <c r="K476" i="31"/>
  <c r="M469" i="31"/>
  <c r="Q467" i="31"/>
  <c r="M467" i="31"/>
  <c r="L467" i="31"/>
  <c r="K467" i="31"/>
  <c r="Q466" i="31"/>
  <c r="M466" i="31"/>
  <c r="L466" i="31"/>
  <c r="K466" i="31"/>
  <c r="M465" i="31"/>
  <c r="M463" i="31"/>
  <c r="M461" i="31"/>
  <c r="M459" i="31"/>
  <c r="M456" i="31"/>
  <c r="M452" i="31"/>
  <c r="M450" i="31"/>
  <c r="M438" i="31"/>
  <c r="Q436" i="31"/>
  <c r="M436" i="31"/>
  <c r="L436" i="31"/>
  <c r="K436" i="31"/>
  <c r="M435" i="31"/>
  <c r="M434" i="31"/>
  <c r="M431" i="31"/>
  <c r="M430" i="31"/>
  <c r="Q428" i="31"/>
  <c r="M428" i="31"/>
  <c r="L428" i="31"/>
  <c r="K428" i="31"/>
  <c r="M427" i="31"/>
  <c r="M426" i="31"/>
  <c r="M421" i="31" s="1"/>
  <c r="M423" i="31"/>
  <c r="Q421" i="31"/>
  <c r="L421" i="31"/>
  <c r="K421" i="31"/>
  <c r="M420" i="31"/>
  <c r="M418" i="31"/>
  <c r="M411" i="31"/>
  <c r="M409" i="31"/>
  <c r="M406" i="31"/>
  <c r="M405" i="31"/>
  <c r="M402" i="31"/>
  <c r="Q400" i="31"/>
  <c r="M400" i="31"/>
  <c r="L400" i="31"/>
  <c r="K400" i="31"/>
  <c r="M399" i="31"/>
  <c r="M395" i="31"/>
  <c r="M393" i="31"/>
  <c r="M391" i="31"/>
  <c r="M390" i="31"/>
  <c r="M385" i="31"/>
  <c r="M383" i="31"/>
  <c r="M380" i="31"/>
  <c r="M378" i="31"/>
  <c r="M377" i="31"/>
  <c r="M376" i="31"/>
  <c r="M373" i="31"/>
  <c r="M369" i="31"/>
  <c r="M368" i="31"/>
  <c r="M361" i="31"/>
  <c r="M359" i="31"/>
  <c r="M357" i="31"/>
  <c r="M356" i="31"/>
  <c r="M355" i="31"/>
  <c r="M352" i="31"/>
  <c r="M351" i="31"/>
  <c r="M350" i="31"/>
  <c r="M346" i="31" s="1"/>
  <c r="M348" i="31"/>
  <c r="Q346" i="31"/>
  <c r="L346" i="31"/>
  <c r="L345" i="31" s="1"/>
  <c r="L242" i="31" s="1"/>
  <c r="K346" i="31"/>
  <c r="Q345" i="31"/>
  <c r="Q242" i="31" s="1"/>
  <c r="M342" i="31"/>
  <c r="M341" i="31"/>
  <c r="M336" i="31"/>
  <c r="M333" i="31"/>
  <c r="M330" i="31"/>
  <c r="M328" i="31"/>
  <c r="M325" i="31"/>
  <c r="M321" i="31"/>
  <c r="M319" i="31"/>
  <c r="M318" i="31"/>
  <c r="M317" i="31"/>
  <c r="M312" i="31"/>
  <c r="M309" i="31"/>
  <c r="M308" i="31"/>
  <c r="M306" i="31"/>
  <c r="M287" i="31"/>
  <c r="M285" i="31"/>
  <c r="Q283" i="31"/>
  <c r="M283" i="31"/>
  <c r="L283" i="31"/>
  <c r="K283" i="31"/>
  <c r="Q282" i="31"/>
  <c r="M282" i="31"/>
  <c r="L282" i="31"/>
  <c r="K282" i="31"/>
  <c r="M279" i="31"/>
  <c r="M275" i="31"/>
  <c r="Q273" i="31"/>
  <c r="M273" i="31"/>
  <c r="L273" i="31"/>
  <c r="K273" i="31"/>
  <c r="M271" i="31"/>
  <c r="M270" i="31"/>
  <c r="M269" i="31"/>
  <c r="M266" i="31"/>
  <c r="M264" i="31"/>
  <c r="M263" i="31"/>
  <c r="M261" i="31"/>
  <c r="M260" i="31"/>
  <c r="M258" i="31"/>
  <c r="M256" i="31"/>
  <c r="M253" i="31"/>
  <c r="M252" i="31"/>
  <c r="M249" i="31"/>
  <c r="M246" i="31"/>
  <c r="Q244" i="31"/>
  <c r="M244" i="31"/>
  <c r="L244" i="31"/>
  <c r="K244" i="31"/>
  <c r="Q243" i="31"/>
  <c r="M243" i="31"/>
  <c r="L243" i="31"/>
  <c r="K243" i="31"/>
  <c r="M241" i="31"/>
  <c r="Q239" i="31"/>
  <c r="M239" i="31"/>
  <c r="L239" i="31"/>
  <c r="K239" i="31"/>
  <c r="Q238" i="31"/>
  <c r="M238" i="31"/>
  <c r="L238" i="31"/>
  <c r="K238" i="31"/>
  <c r="Q237" i="31"/>
  <c r="M237" i="31"/>
  <c r="L237" i="31"/>
  <c r="K237" i="31"/>
  <c r="M236" i="31"/>
  <c r="Q234" i="31"/>
  <c r="M234" i="31"/>
  <c r="M225" i="31" s="1"/>
  <c r="L234" i="31"/>
  <c r="K234" i="31"/>
  <c r="K225" i="31" s="1"/>
  <c r="M228" i="31"/>
  <c r="Q226" i="31"/>
  <c r="M226" i="31"/>
  <c r="L226" i="31"/>
  <c r="L225" i="31" s="1"/>
  <c r="K226" i="31"/>
  <c r="Q225" i="31"/>
  <c r="M224" i="31"/>
  <c r="Q222" i="31"/>
  <c r="M222" i="31"/>
  <c r="M213" i="31" s="1"/>
  <c r="L222" i="31"/>
  <c r="K222" i="31"/>
  <c r="K213" i="31" s="1"/>
  <c r="M216" i="31"/>
  <c r="Q214" i="31"/>
  <c r="M214" i="31"/>
  <c r="L214" i="31"/>
  <c r="L213" i="31" s="1"/>
  <c r="K214" i="31"/>
  <c r="Q213" i="31"/>
  <c r="M208" i="31"/>
  <c r="Q206" i="31"/>
  <c r="M206" i="31"/>
  <c r="M197" i="31" s="1"/>
  <c r="L206" i="31"/>
  <c r="K206" i="31"/>
  <c r="K197" i="31" s="1"/>
  <c r="M200" i="31"/>
  <c r="Q198" i="31"/>
  <c r="M198" i="31"/>
  <c r="L198" i="31"/>
  <c r="L197" i="31" s="1"/>
  <c r="K198" i="31"/>
  <c r="Q197" i="31"/>
  <c r="M191" i="31"/>
  <c r="Q189" i="31"/>
  <c r="M189" i="31"/>
  <c r="L189" i="31"/>
  <c r="K189" i="31"/>
  <c r="Q188" i="31"/>
  <c r="M188" i="31"/>
  <c r="L188" i="31"/>
  <c r="K188" i="31"/>
  <c r="M182" i="31"/>
  <c r="Q180" i="31"/>
  <c r="M180" i="31"/>
  <c r="L180" i="31"/>
  <c r="K180" i="31"/>
  <c r="M174" i="31"/>
  <c r="Q172" i="31"/>
  <c r="M172" i="31"/>
  <c r="L172" i="31"/>
  <c r="K172" i="31"/>
  <c r="M166" i="31"/>
  <c r="Q164" i="31"/>
  <c r="Q155" i="31" s="1"/>
  <c r="M164" i="31"/>
  <c r="L164" i="31"/>
  <c r="L155" i="31" s="1"/>
  <c r="K164" i="31"/>
  <c r="M158" i="31"/>
  <c r="Q156" i="31"/>
  <c r="M156" i="31"/>
  <c r="M155" i="31" s="1"/>
  <c r="L156" i="31"/>
  <c r="K156" i="31"/>
  <c r="K155" i="31"/>
  <c r="M149" i="31"/>
  <c r="Q147" i="31"/>
  <c r="M147" i="31"/>
  <c r="L147" i="31"/>
  <c r="K147" i="31"/>
  <c r="M141" i="31"/>
  <c r="Q139" i="31"/>
  <c r="M139" i="31"/>
  <c r="L139" i="31"/>
  <c r="K139" i="31"/>
  <c r="M133" i="31"/>
  <c r="Q131" i="31"/>
  <c r="M131" i="31"/>
  <c r="L131" i="31"/>
  <c r="K131" i="31"/>
  <c r="M125" i="31"/>
  <c r="Q123" i="31"/>
  <c r="M123" i="31"/>
  <c r="L123" i="31"/>
  <c r="K123" i="31"/>
  <c r="M117" i="31"/>
  <c r="Q115" i="31"/>
  <c r="Q106" i="31" s="1"/>
  <c r="Q105" i="31" s="1"/>
  <c r="M115" i="31"/>
  <c r="L115" i="31"/>
  <c r="L106" i="31" s="1"/>
  <c r="K115" i="31"/>
  <c r="M109" i="31"/>
  <c r="Q107" i="31"/>
  <c r="M107" i="31"/>
  <c r="M106" i="31" s="1"/>
  <c r="M105" i="31" s="1"/>
  <c r="L107" i="31"/>
  <c r="K107" i="31"/>
  <c r="K106" i="31"/>
  <c r="K105" i="31"/>
  <c r="M104" i="31"/>
  <c r="Q102" i="31"/>
  <c r="M102" i="31"/>
  <c r="L102" i="31"/>
  <c r="K102" i="31"/>
  <c r="Q101" i="31"/>
  <c r="M101" i="31"/>
  <c r="L101" i="31"/>
  <c r="K101" i="31"/>
  <c r="M100" i="31"/>
  <c r="M93" i="31"/>
  <c r="M88" i="31"/>
  <c r="M86" i="31"/>
  <c r="M85" i="31"/>
  <c r="M83" i="31"/>
  <c r="M79" i="31"/>
  <c r="M73" i="31" s="1"/>
  <c r="M75" i="31"/>
  <c r="Q73" i="31"/>
  <c r="Q69" i="31" s="1"/>
  <c r="L73" i="31"/>
  <c r="L69" i="31" s="1"/>
  <c r="K73" i="31"/>
  <c r="M72" i="31"/>
  <c r="Q70" i="31"/>
  <c r="M70" i="31"/>
  <c r="L70" i="31"/>
  <c r="K70" i="31"/>
  <c r="M69" i="31"/>
  <c r="K69" i="31"/>
  <c r="M68" i="31"/>
  <c r="Q66" i="31"/>
  <c r="M66" i="31"/>
  <c r="L66" i="31"/>
  <c r="K66" i="31"/>
  <c r="M65" i="31"/>
  <c r="M62" i="31"/>
  <c r="M52" i="31"/>
  <c r="M43" i="31"/>
  <c r="M40" i="31"/>
  <c r="M36" i="31" s="1"/>
  <c r="M35" i="31" s="1"/>
  <c r="M38" i="31"/>
  <c r="Q36" i="31"/>
  <c r="L36" i="31"/>
  <c r="L35" i="31" s="1"/>
  <c r="L3" i="31" s="1"/>
  <c r="K36" i="31"/>
  <c r="Q35" i="31"/>
  <c r="Q3" i="31" s="1"/>
  <c r="Q504" i="31" s="1"/>
  <c r="K35" i="31"/>
  <c r="M33" i="31"/>
  <c r="M32" i="31"/>
  <c r="M26" i="31"/>
  <c r="M22" i="31"/>
  <c r="M14" i="31"/>
  <c r="M9" i="31"/>
  <c r="M7" i="31"/>
  <c r="Q5" i="31"/>
  <c r="M5" i="31"/>
  <c r="L5" i="31"/>
  <c r="K5" i="31"/>
  <c r="Q4" i="31"/>
  <c r="M4" i="31"/>
  <c r="L4" i="31"/>
  <c r="K4" i="31"/>
  <c r="M3" i="31"/>
  <c r="K3" i="31"/>
  <c r="M252" i="30"/>
  <c r="Q250" i="30"/>
  <c r="M250" i="30"/>
  <c r="L250" i="30"/>
  <c r="K250" i="30"/>
  <c r="M249" i="30"/>
  <c r="Q247" i="30"/>
  <c r="M247" i="30"/>
  <c r="M243" i="30" s="1"/>
  <c r="L247" i="30"/>
  <c r="K247" i="30"/>
  <c r="K243" i="30" s="1"/>
  <c r="M246" i="30"/>
  <c r="Q244" i="30"/>
  <c r="M244" i="30"/>
  <c r="L244" i="30"/>
  <c r="K244" i="30"/>
  <c r="Q243" i="30"/>
  <c r="L243" i="30"/>
  <c r="M242" i="30"/>
  <c r="Q240" i="30"/>
  <c r="M240" i="30"/>
  <c r="L240" i="30"/>
  <c r="K240" i="30"/>
  <c r="Q239" i="30"/>
  <c r="M239" i="30"/>
  <c r="L239" i="30"/>
  <c r="K239" i="30"/>
  <c r="M238" i="30"/>
  <c r="Q236" i="30"/>
  <c r="Q232" i="30" s="1"/>
  <c r="Q231" i="30" s="1"/>
  <c r="M236" i="30"/>
  <c r="L236" i="30"/>
  <c r="L232" i="30" s="1"/>
  <c r="K236" i="30"/>
  <c r="M235" i="30"/>
  <c r="Q233" i="30"/>
  <c r="M233" i="30"/>
  <c r="L233" i="30"/>
  <c r="K233" i="30"/>
  <c r="M232" i="30"/>
  <c r="K232" i="30"/>
  <c r="M231" i="30"/>
  <c r="K231" i="30"/>
  <c r="M230" i="30"/>
  <c r="Q228" i="30"/>
  <c r="M228" i="30"/>
  <c r="L228" i="30"/>
  <c r="K228" i="30"/>
  <c r="Q227" i="30"/>
  <c r="M227" i="30"/>
  <c r="L227" i="30"/>
  <c r="K227" i="30"/>
  <c r="Q226" i="30"/>
  <c r="M226" i="30"/>
  <c r="L226" i="30"/>
  <c r="K226" i="30"/>
  <c r="M211" i="30"/>
  <c r="M201" i="30"/>
  <c r="M196" i="30"/>
  <c r="Q194" i="30"/>
  <c r="M194" i="30"/>
  <c r="L194" i="30"/>
  <c r="K194" i="30"/>
  <c r="M186" i="30"/>
  <c r="Q184" i="30"/>
  <c r="M184" i="30"/>
  <c r="L184" i="30"/>
  <c r="K184" i="30"/>
  <c r="M177" i="30"/>
  <c r="Q175" i="30"/>
  <c r="M175" i="30"/>
  <c r="M156" i="30" s="1"/>
  <c r="M155" i="30" s="1"/>
  <c r="L175" i="30"/>
  <c r="K175" i="30"/>
  <c r="K156" i="30" s="1"/>
  <c r="K155" i="30" s="1"/>
  <c r="M159" i="30"/>
  <c r="Q157" i="30"/>
  <c r="M157" i="30"/>
  <c r="L157" i="30"/>
  <c r="K157" i="30"/>
  <c r="Q156" i="30"/>
  <c r="L156" i="30"/>
  <c r="Q155" i="30"/>
  <c r="L155" i="30"/>
  <c r="M147" i="30"/>
  <c r="Q145" i="30"/>
  <c r="M145" i="30"/>
  <c r="M135" i="30" s="1"/>
  <c r="L145" i="30"/>
  <c r="K145" i="30"/>
  <c r="K135" i="30" s="1"/>
  <c r="M138" i="30"/>
  <c r="Q136" i="30"/>
  <c r="M136" i="30"/>
  <c r="L136" i="30"/>
  <c r="K136" i="30"/>
  <c r="Q135" i="30"/>
  <c r="Q115" i="30" s="1"/>
  <c r="L135" i="30"/>
  <c r="L115" i="30" s="1"/>
  <c r="M119" i="30"/>
  <c r="Q117" i="30"/>
  <c r="M117" i="30"/>
  <c r="L117" i="30"/>
  <c r="K117" i="30"/>
  <c r="Q116" i="30"/>
  <c r="M116" i="30"/>
  <c r="L116" i="30"/>
  <c r="K116" i="30"/>
  <c r="M115" i="30"/>
  <c r="K115" i="30"/>
  <c r="M108" i="30"/>
  <c r="Q106" i="30"/>
  <c r="Q87" i="30" s="1"/>
  <c r="Q86" i="30" s="1"/>
  <c r="M106" i="30"/>
  <c r="L106" i="30"/>
  <c r="L87" i="30" s="1"/>
  <c r="L86" i="30" s="1"/>
  <c r="K106" i="30"/>
  <c r="M90" i="30"/>
  <c r="Q88" i="30"/>
  <c r="M88" i="30"/>
  <c r="L88" i="30"/>
  <c r="K88" i="30"/>
  <c r="M87" i="30"/>
  <c r="K87" i="30"/>
  <c r="M86" i="30"/>
  <c r="K86" i="30"/>
  <c r="M78" i="30"/>
  <c r="Q76" i="30"/>
  <c r="M76" i="30"/>
  <c r="L76" i="30"/>
  <c r="K76" i="30"/>
  <c r="M69" i="30"/>
  <c r="Q67" i="30"/>
  <c r="M67" i="30"/>
  <c r="M47" i="30" s="1"/>
  <c r="L67" i="30"/>
  <c r="K67" i="30"/>
  <c r="K47" i="30" s="1"/>
  <c r="M50" i="30"/>
  <c r="Q48" i="30"/>
  <c r="M48" i="30"/>
  <c r="L48" i="30"/>
  <c r="K48" i="30"/>
  <c r="Q47" i="30"/>
  <c r="Q27" i="30" s="1"/>
  <c r="L47" i="30"/>
  <c r="L27" i="30" s="1"/>
  <c r="M31" i="30"/>
  <c r="Q29" i="30"/>
  <c r="M29" i="30"/>
  <c r="L29" i="30"/>
  <c r="K29" i="30"/>
  <c r="Q28" i="30"/>
  <c r="M28" i="30"/>
  <c r="L28" i="30"/>
  <c r="K28" i="30"/>
  <c r="M27" i="30"/>
  <c r="M253" i="30" s="1"/>
  <c r="K27" i="30"/>
  <c r="M25" i="30"/>
  <c r="M23" i="30"/>
  <c r="Q21" i="30"/>
  <c r="M21" i="30"/>
  <c r="L21" i="30"/>
  <c r="K21" i="30"/>
  <c r="Q20" i="30"/>
  <c r="M20" i="30"/>
  <c r="L20" i="30"/>
  <c r="K20" i="30"/>
  <c r="Q19" i="30"/>
  <c r="M19" i="30"/>
  <c r="L19" i="30"/>
  <c r="K19" i="30"/>
  <c r="M16" i="30"/>
  <c r="M15" i="30"/>
  <c r="Q13" i="30"/>
  <c r="M13" i="30"/>
  <c r="L13" i="30"/>
  <c r="K13" i="30"/>
  <c r="Q12" i="30"/>
  <c r="M12" i="30"/>
  <c r="L12" i="30"/>
  <c r="K12" i="30"/>
  <c r="Q11" i="30"/>
  <c r="M11" i="30"/>
  <c r="L11" i="30"/>
  <c r="K11" i="30"/>
  <c r="M9" i="30"/>
  <c r="M7" i="30"/>
  <c r="Q5" i="30"/>
  <c r="M5" i="30"/>
  <c r="L5" i="30"/>
  <c r="K5" i="30"/>
  <c r="Q4" i="30"/>
  <c r="M4" i="30"/>
  <c r="L4" i="30"/>
  <c r="K4" i="30"/>
  <c r="Q3" i="30"/>
  <c r="Q253" i="30" s="1"/>
  <c r="M3" i="30"/>
  <c r="L3" i="30"/>
  <c r="K3" i="30"/>
  <c r="K253" i="30" s="1"/>
  <c r="M54" i="29"/>
  <c r="M53" i="29"/>
  <c r="Q51" i="29"/>
  <c r="M51" i="29"/>
  <c r="L51" i="29"/>
  <c r="K51" i="29"/>
  <c r="Q50" i="29"/>
  <c r="M50" i="29"/>
  <c r="L50" i="29"/>
  <c r="K50" i="29"/>
  <c r="Q49" i="29"/>
  <c r="M49" i="29"/>
  <c r="L49" i="29"/>
  <c r="K49" i="29"/>
  <c r="M43" i="29"/>
  <c r="Q41" i="29"/>
  <c r="M41" i="29"/>
  <c r="L41" i="29"/>
  <c r="K41" i="29"/>
  <c r="Q40" i="29"/>
  <c r="M40" i="29"/>
  <c r="L40" i="29"/>
  <c r="K40" i="29"/>
  <c r="Q39" i="29"/>
  <c r="M39" i="29"/>
  <c r="L39" i="29"/>
  <c r="K39" i="29"/>
  <c r="K54" i="29" s="1"/>
  <c r="M38" i="29"/>
  <c r="M36" i="29"/>
  <c r="M34" i="29"/>
  <c r="M32" i="29"/>
  <c r="M27" i="29" s="1"/>
  <c r="M26" i="29" s="1"/>
  <c r="M29" i="29"/>
  <c r="Q27" i="29"/>
  <c r="L27" i="29"/>
  <c r="L26" i="29" s="1"/>
  <c r="K27" i="29"/>
  <c r="Q26" i="29"/>
  <c r="K26" i="29"/>
  <c r="M25" i="29"/>
  <c r="M23" i="29"/>
  <c r="M17" i="29"/>
  <c r="M12" i="29"/>
  <c r="M9" i="29"/>
  <c r="M5" i="29" s="1"/>
  <c r="M4" i="29" s="1"/>
  <c r="M3" i="29" s="1"/>
  <c r="M7" i="29"/>
  <c r="Q5" i="29"/>
  <c r="L5" i="29"/>
  <c r="L4" i="29" s="1"/>
  <c r="K5" i="29"/>
  <c r="Q4" i="29"/>
  <c r="Q3" i="29" s="1"/>
  <c r="Q54" i="29" s="1"/>
  <c r="K4" i="29"/>
  <c r="K3" i="29"/>
  <c r="M46" i="28"/>
  <c r="Q44" i="28"/>
  <c r="M44" i="28"/>
  <c r="L44" i="28"/>
  <c r="K44" i="28"/>
  <c r="Q43" i="28"/>
  <c r="M43" i="28"/>
  <c r="L43" i="28"/>
  <c r="K43" i="28"/>
  <c r="M42" i="28"/>
  <c r="Q40" i="28"/>
  <c r="M40" i="28"/>
  <c r="L40" i="28"/>
  <c r="K40" i="28"/>
  <c r="Q39" i="28"/>
  <c r="Q34" i="28" s="1"/>
  <c r="M39" i="28"/>
  <c r="L39" i="28"/>
  <c r="L34" i="28" s="1"/>
  <c r="K39" i="28"/>
  <c r="M38" i="28"/>
  <c r="Q36" i="28"/>
  <c r="M36" i="28"/>
  <c r="L36" i="28"/>
  <c r="K36" i="28"/>
  <c r="Q35" i="28"/>
  <c r="M35" i="28"/>
  <c r="M34" i="28" s="1"/>
  <c r="L35" i="28"/>
  <c r="K35" i="28"/>
  <c r="K34" i="28"/>
  <c r="M33" i="28"/>
  <c r="Q31" i="28"/>
  <c r="M31" i="28"/>
  <c r="L31" i="28"/>
  <c r="K31" i="28"/>
  <c r="Q30" i="28"/>
  <c r="M30" i="28"/>
  <c r="L30" i="28"/>
  <c r="K30" i="28"/>
  <c r="Q29" i="28"/>
  <c r="M29" i="28"/>
  <c r="L29" i="28"/>
  <c r="K29" i="28"/>
  <c r="M26" i="28"/>
  <c r="M20" i="28" s="1"/>
  <c r="M19" i="28" s="1"/>
  <c r="M18" i="28" s="1"/>
  <c r="M22" i="28"/>
  <c r="Q20" i="28"/>
  <c r="Q19" i="28" s="1"/>
  <c r="Q18" i="28" s="1"/>
  <c r="Q47" i="28" s="1"/>
  <c r="L20" i="28"/>
  <c r="K20" i="28"/>
  <c r="L19" i="28"/>
  <c r="L18" i="28" s="1"/>
  <c r="K19" i="28"/>
  <c r="K18" i="28"/>
  <c r="M17" i="28"/>
  <c r="Q15" i="28"/>
  <c r="M15" i="28"/>
  <c r="L15" i="28"/>
  <c r="K15" i="28"/>
  <c r="Q14" i="28"/>
  <c r="M14" i="28"/>
  <c r="L14" i="28"/>
  <c r="K14" i="28"/>
  <c r="Q13" i="28"/>
  <c r="M13" i="28"/>
  <c r="L13" i="28"/>
  <c r="K13" i="28"/>
  <c r="M12" i="28"/>
  <c r="M10" i="28"/>
  <c r="Q8" i="28"/>
  <c r="M8" i="28"/>
  <c r="M4" i="28" s="1"/>
  <c r="M3" i="28" s="1"/>
  <c r="L8" i="28"/>
  <c r="K8" i="28"/>
  <c r="K4" i="28" s="1"/>
  <c r="K3" i="28" s="1"/>
  <c r="M7" i="28"/>
  <c r="Q5" i="28"/>
  <c r="M5" i="28"/>
  <c r="L5" i="28"/>
  <c r="K5" i="28"/>
  <c r="Q4" i="28"/>
  <c r="L4" i="28"/>
  <c r="Q3" i="28"/>
  <c r="L3" i="28"/>
  <c r="L47" i="28" s="1"/>
  <c r="M305" i="27"/>
  <c r="Q303" i="27"/>
  <c r="M303" i="27"/>
  <c r="L303" i="27"/>
  <c r="K303" i="27"/>
  <c r="Q302" i="27"/>
  <c r="M302" i="27"/>
  <c r="L302" i="27"/>
  <c r="K302" i="27"/>
  <c r="Q301" i="27"/>
  <c r="M301" i="27"/>
  <c r="L301" i="27"/>
  <c r="K301" i="27"/>
  <c r="M300" i="27"/>
  <c r="Q298" i="27"/>
  <c r="M298" i="27"/>
  <c r="L298" i="27"/>
  <c r="K298" i="27"/>
  <c r="Q297" i="27"/>
  <c r="M297" i="27"/>
  <c r="L297" i="27"/>
  <c r="K297" i="27"/>
  <c r="M296" i="27"/>
  <c r="Q294" i="27"/>
  <c r="M294" i="27"/>
  <c r="L294" i="27"/>
  <c r="K294" i="27"/>
  <c r="M293" i="27"/>
  <c r="Q291" i="27"/>
  <c r="M291" i="27"/>
  <c r="L291" i="27"/>
  <c r="K291" i="27"/>
  <c r="M290" i="27"/>
  <c r="M287" i="27" s="1"/>
  <c r="M289" i="27"/>
  <c r="Q287" i="27"/>
  <c r="L287" i="27"/>
  <c r="K287" i="27"/>
  <c r="M286" i="27"/>
  <c r="Q284" i="27"/>
  <c r="Q280" i="27" s="1"/>
  <c r="Q279" i="27" s="1"/>
  <c r="M284" i="27"/>
  <c r="L284" i="27"/>
  <c r="K284" i="27"/>
  <c r="M283" i="27"/>
  <c r="Q281" i="27"/>
  <c r="M281" i="27"/>
  <c r="L281" i="27"/>
  <c r="K281" i="27"/>
  <c r="M278" i="27"/>
  <c r="Q276" i="27"/>
  <c r="M276" i="27"/>
  <c r="L276" i="27"/>
  <c r="K276" i="27"/>
  <c r="Q275" i="27"/>
  <c r="M275" i="27"/>
  <c r="L275" i="27"/>
  <c r="K275" i="27"/>
  <c r="Q274" i="27"/>
  <c r="M274" i="27"/>
  <c r="L274" i="27"/>
  <c r="K274" i="27"/>
  <c r="M273" i="27"/>
  <c r="Q271" i="27"/>
  <c r="M271" i="27"/>
  <c r="L271" i="27"/>
  <c r="K271" i="27"/>
  <c r="Q270" i="27"/>
  <c r="M270" i="27"/>
  <c r="L270" i="27"/>
  <c r="K270" i="27"/>
  <c r="Q269" i="27"/>
  <c r="M269" i="27"/>
  <c r="L269" i="27"/>
  <c r="K269" i="27"/>
  <c r="M266" i="27"/>
  <c r="M263" i="27"/>
  <c r="M261" i="27"/>
  <c r="M260" i="27"/>
  <c r="M256" i="27" s="1"/>
  <c r="M255" i="27" s="1"/>
  <c r="M254" i="27" s="1"/>
  <c r="M258" i="27"/>
  <c r="Q256" i="27"/>
  <c r="Q255" i="27" s="1"/>
  <c r="Q254" i="27" s="1"/>
  <c r="L256" i="27"/>
  <c r="K256" i="27"/>
  <c r="K255" i="27" s="1"/>
  <c r="K254" i="27" s="1"/>
  <c r="L255" i="27"/>
  <c r="L254" i="27" s="1"/>
  <c r="M253" i="27"/>
  <c r="Q251" i="27"/>
  <c r="M251" i="27"/>
  <c r="L251" i="27"/>
  <c r="K251" i="27"/>
  <c r="M247" i="27"/>
  <c r="Q245" i="27"/>
  <c r="M245" i="27"/>
  <c r="L245" i="27"/>
  <c r="K245" i="27"/>
  <c r="M239" i="27"/>
  <c r="Q237" i="27"/>
  <c r="M237" i="27"/>
  <c r="L237" i="27"/>
  <c r="K237" i="27"/>
  <c r="M225" i="27"/>
  <c r="Q223" i="27"/>
  <c r="M223" i="27"/>
  <c r="L223" i="27"/>
  <c r="K223" i="27"/>
  <c r="Q222" i="27"/>
  <c r="M222" i="27"/>
  <c r="L222" i="27"/>
  <c r="K222" i="27"/>
  <c r="Q221" i="27"/>
  <c r="M221" i="27"/>
  <c r="L221" i="27"/>
  <c r="K221" i="27"/>
  <c r="M220" i="27"/>
  <c r="Q218" i="27"/>
  <c r="M218" i="27"/>
  <c r="L218" i="27"/>
  <c r="K218" i="27"/>
  <c r="M216" i="27"/>
  <c r="Q214" i="27"/>
  <c r="M214" i="27"/>
  <c r="L214" i="27"/>
  <c r="K214" i="27"/>
  <c r="M213" i="27"/>
  <c r="Q211" i="27"/>
  <c r="M211" i="27"/>
  <c r="L211" i="27"/>
  <c r="K211" i="27"/>
  <c r="M207" i="27"/>
  <c r="M205" i="27"/>
  <c r="M198" i="27"/>
  <c r="M188" i="27" s="1"/>
  <c r="M187" i="27" s="1"/>
  <c r="M186" i="27" s="1"/>
  <c r="M190" i="27"/>
  <c r="Q188" i="27"/>
  <c r="Q187" i="27" s="1"/>
  <c r="Q186" i="27" s="1"/>
  <c r="L188" i="27"/>
  <c r="K188" i="27"/>
  <c r="K187" i="27" s="1"/>
  <c r="K186" i="27" s="1"/>
  <c r="L187" i="27"/>
  <c r="L186" i="27" s="1"/>
  <c r="M185" i="27"/>
  <c r="Q183" i="27"/>
  <c r="M183" i="27"/>
  <c r="L183" i="27"/>
  <c r="K183" i="27"/>
  <c r="Q182" i="27"/>
  <c r="M182" i="27"/>
  <c r="L182" i="27"/>
  <c r="K182" i="27"/>
  <c r="M181" i="27"/>
  <c r="Q179" i="27"/>
  <c r="M179" i="27"/>
  <c r="L179" i="27"/>
  <c r="K179" i="27"/>
  <c r="Q178" i="27"/>
  <c r="M178" i="27"/>
  <c r="L178" i="27"/>
  <c r="K178" i="27"/>
  <c r="M177" i="27"/>
  <c r="Q176" i="27"/>
  <c r="M176" i="27"/>
  <c r="L176" i="27"/>
  <c r="K176" i="27"/>
  <c r="M175" i="27"/>
  <c r="Q173" i="27"/>
  <c r="M173" i="27"/>
  <c r="M172" i="27" s="1"/>
  <c r="L173" i="27"/>
  <c r="K173" i="27"/>
  <c r="M171" i="27"/>
  <c r="Q169" i="27"/>
  <c r="M169" i="27"/>
  <c r="L169" i="27"/>
  <c r="K169" i="27"/>
  <c r="M168" i="27"/>
  <c r="Q166" i="27"/>
  <c r="M166" i="27"/>
  <c r="L166" i="27"/>
  <c r="K166" i="27"/>
  <c r="M159" i="27"/>
  <c r="Q157" i="27"/>
  <c r="M157" i="27"/>
  <c r="L157" i="27"/>
  <c r="K157" i="27"/>
  <c r="K147" i="27" s="1"/>
  <c r="M150" i="27"/>
  <c r="Q148" i="27"/>
  <c r="M148" i="27"/>
  <c r="L148" i="27"/>
  <c r="K148" i="27"/>
  <c r="M147" i="27"/>
  <c r="M146" i="27"/>
  <c r="Q144" i="27"/>
  <c r="M144" i="27"/>
  <c r="L144" i="27"/>
  <c r="K144" i="27"/>
  <c r="M137" i="27"/>
  <c r="Q135" i="27"/>
  <c r="M135" i="27"/>
  <c r="L135" i="27"/>
  <c r="K135" i="27"/>
  <c r="M128" i="27"/>
  <c r="Q126" i="27"/>
  <c r="M126" i="27"/>
  <c r="L126" i="27"/>
  <c r="K126" i="27"/>
  <c r="M119" i="27"/>
  <c r="Q117" i="27"/>
  <c r="M117" i="27"/>
  <c r="L117" i="27"/>
  <c r="K117" i="27"/>
  <c r="M103" i="27"/>
  <c r="Q101" i="27"/>
  <c r="M101" i="27"/>
  <c r="L101" i="27"/>
  <c r="K101" i="27"/>
  <c r="L100" i="27"/>
  <c r="M98" i="27"/>
  <c r="M96" i="27"/>
  <c r="M94" i="27"/>
  <c r="M93" i="27"/>
  <c r="M92" i="27"/>
  <c r="M90" i="27"/>
  <c r="M85" i="27" s="1"/>
  <c r="M84" i="27" s="1"/>
  <c r="M87" i="27"/>
  <c r="Q85" i="27"/>
  <c r="Q84" i="27" s="1"/>
  <c r="L85" i="27"/>
  <c r="K85" i="27"/>
  <c r="K84" i="27" s="1"/>
  <c r="L84" i="27"/>
  <c r="M83" i="27"/>
  <c r="M81" i="27"/>
  <c r="M78" i="27"/>
  <c r="M76" i="27"/>
  <c r="M68" i="27"/>
  <c r="M56" i="27"/>
  <c r="M51" i="27"/>
  <c r="M46" i="27"/>
  <c r="M44" i="27"/>
  <c r="Q42" i="27"/>
  <c r="L42" i="27"/>
  <c r="L41" i="27" s="1"/>
  <c r="K42" i="27"/>
  <c r="Q41" i="27"/>
  <c r="K41" i="27"/>
  <c r="M39" i="27"/>
  <c r="M36" i="27"/>
  <c r="M33" i="27"/>
  <c r="M28" i="27"/>
  <c r="M21" i="27"/>
  <c r="M19" i="27"/>
  <c r="M16" i="27"/>
  <c r="M11" i="27"/>
  <c r="M9" i="27"/>
  <c r="M7" i="27"/>
  <c r="Q5" i="27"/>
  <c r="Q4" i="27" s="1"/>
  <c r="Q3" i="27" s="1"/>
  <c r="L5" i="27"/>
  <c r="L4" i="27" s="1"/>
  <c r="K5" i="27"/>
  <c r="K4" i="27"/>
  <c r="M195" i="26"/>
  <c r="Q193" i="26"/>
  <c r="M193" i="26"/>
  <c r="L193" i="26"/>
  <c r="K193" i="26"/>
  <c r="M192" i="26"/>
  <c r="Q190" i="26"/>
  <c r="M190" i="26"/>
  <c r="L190" i="26"/>
  <c r="K190" i="26"/>
  <c r="M189" i="26"/>
  <c r="Q187" i="26"/>
  <c r="M187" i="26"/>
  <c r="L187" i="26"/>
  <c r="K187" i="26"/>
  <c r="M186" i="26"/>
  <c r="Q184" i="26"/>
  <c r="Q180" i="26" s="1"/>
  <c r="Q168" i="26" s="1"/>
  <c r="M184" i="26"/>
  <c r="L184" i="26"/>
  <c r="L180" i="26" s="1"/>
  <c r="L168" i="26" s="1"/>
  <c r="K184" i="26"/>
  <c r="M183" i="26"/>
  <c r="Q181" i="26"/>
  <c r="M181" i="26"/>
  <c r="L181" i="26"/>
  <c r="K181" i="26"/>
  <c r="M180" i="26"/>
  <c r="K180" i="26"/>
  <c r="M179" i="26"/>
  <c r="Q177" i="26"/>
  <c r="M177" i="26"/>
  <c r="L177" i="26"/>
  <c r="K177" i="26"/>
  <c r="Q176" i="26"/>
  <c r="M176" i="26"/>
  <c r="L176" i="26"/>
  <c r="K176" i="26"/>
  <c r="M175" i="26"/>
  <c r="Q173" i="26"/>
  <c r="M173" i="26"/>
  <c r="M169" i="26" s="1"/>
  <c r="M168" i="26" s="1"/>
  <c r="L173" i="26"/>
  <c r="K173" i="26"/>
  <c r="K169" i="26" s="1"/>
  <c r="K168" i="26" s="1"/>
  <c r="M172" i="26"/>
  <c r="Q170" i="26"/>
  <c r="M170" i="26"/>
  <c r="L170" i="26"/>
  <c r="K170" i="26"/>
  <c r="Q169" i="26"/>
  <c r="L169" i="26"/>
  <c r="M167" i="26"/>
  <c r="M164" i="26" s="1"/>
  <c r="M163" i="26" s="1"/>
  <c r="M162" i="26" s="1"/>
  <c r="M166" i="26"/>
  <c r="Q164" i="26"/>
  <c r="L164" i="26"/>
  <c r="K164" i="26"/>
  <c r="Q163" i="26"/>
  <c r="L163" i="26"/>
  <c r="K163" i="26"/>
  <c r="Q162" i="26"/>
  <c r="L162" i="26"/>
  <c r="K162" i="26"/>
  <c r="M160" i="26"/>
  <c r="M154" i="26"/>
  <c r="M152" i="26"/>
  <c r="M151" i="26"/>
  <c r="M149" i="26"/>
  <c r="M146" i="26"/>
  <c r="M143" i="26"/>
  <c r="M138" i="26" s="1"/>
  <c r="M137" i="26" s="1"/>
  <c r="M132" i="26" s="1"/>
  <c r="M140" i="26"/>
  <c r="Q138" i="26"/>
  <c r="L138" i="26"/>
  <c r="K138" i="26"/>
  <c r="Q137" i="26"/>
  <c r="Q132" i="26" s="1"/>
  <c r="L137" i="26"/>
  <c r="L132" i="26" s="1"/>
  <c r="K137" i="26"/>
  <c r="M136" i="26"/>
  <c r="Q134" i="26"/>
  <c r="M134" i="26"/>
  <c r="L134" i="26"/>
  <c r="K134" i="26"/>
  <c r="Q133" i="26"/>
  <c r="M133" i="26"/>
  <c r="L133" i="26"/>
  <c r="K133" i="26"/>
  <c r="K132" i="26"/>
  <c r="M131" i="26"/>
  <c r="Q129" i="26"/>
  <c r="M129" i="26"/>
  <c r="L129" i="26"/>
  <c r="K129" i="26"/>
  <c r="Q128" i="26"/>
  <c r="M128" i="26"/>
  <c r="L128" i="26"/>
  <c r="K128" i="26"/>
  <c r="Q127" i="26"/>
  <c r="M127" i="26"/>
  <c r="L127" i="26"/>
  <c r="K127" i="26"/>
  <c r="M124" i="26"/>
  <c r="M118" i="26" s="1"/>
  <c r="M114" i="26" s="1"/>
  <c r="M120" i="26"/>
  <c r="Q118" i="26"/>
  <c r="Q114" i="26" s="1"/>
  <c r="Q104" i="26" s="1"/>
  <c r="L118" i="26"/>
  <c r="L114" i="26" s="1"/>
  <c r="L104" i="26" s="1"/>
  <c r="K118" i="26"/>
  <c r="M117" i="26"/>
  <c r="Q115" i="26"/>
  <c r="M115" i="26"/>
  <c r="L115" i="26"/>
  <c r="K115" i="26"/>
  <c r="K114" i="26"/>
  <c r="K104" i="26" s="1"/>
  <c r="M113" i="26"/>
  <c r="Q111" i="26"/>
  <c r="M111" i="26"/>
  <c r="L111" i="26"/>
  <c r="K111" i="26"/>
  <c r="M110" i="26"/>
  <c r="M106" i="26" s="1"/>
  <c r="M105" i="26" s="1"/>
  <c r="M104" i="26" s="1"/>
  <c r="M108" i="26"/>
  <c r="Q106" i="26"/>
  <c r="L106" i="26"/>
  <c r="K106" i="26"/>
  <c r="Q105" i="26"/>
  <c r="L105" i="26"/>
  <c r="K105" i="26"/>
  <c r="M103" i="26"/>
  <c r="M102" i="26"/>
  <c r="M98" i="26"/>
  <c r="M91" i="26" s="1"/>
  <c r="M90" i="26" s="1"/>
  <c r="M89" i="26" s="1"/>
  <c r="M93" i="26"/>
  <c r="Q91" i="26"/>
  <c r="L91" i="26"/>
  <c r="K91" i="26"/>
  <c r="Q90" i="26"/>
  <c r="L90" i="26"/>
  <c r="K90" i="26"/>
  <c r="Q89" i="26"/>
  <c r="L89" i="26"/>
  <c r="K89" i="26"/>
  <c r="M88" i="26"/>
  <c r="Q86" i="26"/>
  <c r="M86" i="26"/>
  <c r="L86" i="26"/>
  <c r="K86" i="26"/>
  <c r="M85" i="26"/>
  <c r="M79" i="26"/>
  <c r="Q77" i="26"/>
  <c r="M77" i="26"/>
  <c r="L77" i="26"/>
  <c r="K77" i="26"/>
  <c r="Q76" i="26"/>
  <c r="M76" i="26"/>
  <c r="L76" i="26"/>
  <c r="K76" i="26"/>
  <c r="K57" i="26" s="1"/>
  <c r="M75" i="26"/>
  <c r="Q73" i="26"/>
  <c r="M73" i="26"/>
  <c r="L73" i="26"/>
  <c r="K73" i="26"/>
  <c r="M72" i="26"/>
  <c r="M71" i="26"/>
  <c r="M70" i="26"/>
  <c r="M69" i="26"/>
  <c r="M67" i="26"/>
  <c r="M66" i="26"/>
  <c r="M65" i="26"/>
  <c r="M59" i="26" s="1"/>
  <c r="M58" i="26" s="1"/>
  <c r="M57" i="26" s="1"/>
  <c r="M61" i="26"/>
  <c r="Q59" i="26"/>
  <c r="L59" i="26"/>
  <c r="K59" i="26"/>
  <c r="Q58" i="26"/>
  <c r="L58" i="26"/>
  <c r="K58" i="26"/>
  <c r="Q57" i="26"/>
  <c r="L57" i="26"/>
  <c r="M56" i="26"/>
  <c r="Q54" i="26"/>
  <c r="M54" i="26"/>
  <c r="L54" i="26"/>
  <c r="K54" i="26"/>
  <c r="Q53" i="26"/>
  <c r="M53" i="26"/>
  <c r="L53" i="26"/>
  <c r="K53" i="26"/>
  <c r="Q52" i="26"/>
  <c r="M52" i="26"/>
  <c r="L52" i="26"/>
  <c r="K52" i="26"/>
  <c r="M49" i="26"/>
  <c r="Q47" i="26"/>
  <c r="M47" i="26"/>
  <c r="L47" i="26"/>
  <c r="K47" i="26"/>
  <c r="Q46" i="26"/>
  <c r="M46" i="26"/>
  <c r="L46" i="26"/>
  <c r="K46" i="26"/>
  <c r="Q45" i="26"/>
  <c r="M45" i="26"/>
  <c r="L45" i="26"/>
  <c r="K45" i="26"/>
  <c r="M43" i="26"/>
  <c r="M40" i="26"/>
  <c r="M37" i="26"/>
  <c r="M34" i="26"/>
  <c r="M31" i="26"/>
  <c r="M26" i="26" s="1"/>
  <c r="M28" i="26"/>
  <c r="Q26" i="26"/>
  <c r="L26" i="26"/>
  <c r="K26" i="26"/>
  <c r="M24" i="26"/>
  <c r="M21" i="26"/>
  <c r="M18" i="26"/>
  <c r="M14" i="26"/>
  <c r="M10" i="26"/>
  <c r="M5" i="26" s="1"/>
  <c r="M4" i="26" s="1"/>
  <c r="M3" i="26" s="1"/>
  <c r="M196" i="26" s="1"/>
  <c r="M7" i="26"/>
  <c r="Q5" i="26"/>
  <c r="L5" i="26"/>
  <c r="K5" i="26"/>
  <c r="Q4" i="26"/>
  <c r="L4" i="26"/>
  <c r="K4" i="26"/>
  <c r="Q3" i="26"/>
  <c r="Q196" i="26" s="1"/>
  <c r="L3" i="26"/>
  <c r="K3" i="26"/>
  <c r="K196" i="26" s="1"/>
  <c r="Q100" i="27" l="1"/>
  <c r="K172" i="27"/>
  <c r="Q210" i="27"/>
  <c r="Q209" i="27" s="1"/>
  <c r="Q236" i="27"/>
  <c r="Q235" i="27" s="1"/>
  <c r="L3" i="27"/>
  <c r="M5" i="27"/>
  <c r="M4" i="27" s="1"/>
  <c r="M42" i="27"/>
  <c r="M41" i="27" s="1"/>
  <c r="K3" i="27"/>
  <c r="K100" i="27"/>
  <c r="K99" i="27" s="1"/>
  <c r="M100" i="27"/>
  <c r="M99" i="27" s="1"/>
  <c r="L147" i="27"/>
  <c r="Q147" i="27"/>
  <c r="L172" i="27"/>
  <c r="Q172" i="27"/>
  <c r="L210" i="27"/>
  <c r="L209" i="27" s="1"/>
  <c r="K210" i="27"/>
  <c r="K209" i="27" s="1"/>
  <c r="M210" i="27"/>
  <c r="M209" i="27" s="1"/>
  <c r="L236" i="27"/>
  <c r="L235" i="27" s="1"/>
  <c r="K236" i="27"/>
  <c r="K235" i="27" s="1"/>
  <c r="M236" i="27"/>
  <c r="M235" i="27" s="1"/>
  <c r="L280" i="27"/>
  <c r="L279" i="27" s="1"/>
  <c r="K280" i="27"/>
  <c r="K279" i="27" s="1"/>
  <c r="M280" i="27"/>
  <c r="M279" i="27" s="1"/>
  <c r="E122" i="36"/>
  <c r="G122" i="36" s="1"/>
  <c r="G129" i="36"/>
  <c r="E128" i="36"/>
  <c r="G21" i="37"/>
  <c r="E20" i="37"/>
  <c r="G20" i="37" s="1"/>
  <c r="E118" i="36"/>
  <c r="E72" i="36"/>
  <c r="G72" i="36" s="1"/>
  <c r="E112" i="36"/>
  <c r="G112" i="36" s="1"/>
  <c r="Q4" i="38"/>
  <c r="E33" i="38"/>
  <c r="F32" i="38"/>
  <c r="Q3" i="39"/>
  <c r="E8" i="39"/>
  <c r="E3" i="39" s="1"/>
  <c r="G3" i="39" s="1"/>
  <c r="G160" i="38"/>
  <c r="E159" i="38"/>
  <c r="G159" i="38" s="1"/>
  <c r="G162" i="38"/>
  <c r="E161" i="38"/>
  <c r="R4" i="38"/>
  <c r="E82" i="38"/>
  <c r="G82" i="38" s="1"/>
  <c r="G155" i="38"/>
  <c r="E9" i="37"/>
  <c r="F4" i="38"/>
  <c r="E60" i="38"/>
  <c r="G60" i="38" s="1"/>
  <c r="E85" i="38"/>
  <c r="G85" i="38" s="1"/>
  <c r="F4" i="36"/>
  <c r="E31" i="36"/>
  <c r="G31" i="36" s="1"/>
  <c r="E105" i="36"/>
  <c r="G105" i="36" s="1"/>
  <c r="G118" i="36"/>
  <c r="E117" i="36"/>
  <c r="G117" i="36" s="1"/>
  <c r="E8" i="36"/>
  <c r="G8" i="36" s="1"/>
  <c r="E45" i="36"/>
  <c r="G45" i="36" s="1"/>
  <c r="E76" i="36"/>
  <c r="G76" i="36" s="1"/>
  <c r="E110" i="36"/>
  <c r="G110" i="36" s="1"/>
  <c r="F43" i="36"/>
  <c r="L196" i="26"/>
  <c r="L3" i="29"/>
  <c r="L54" i="29" s="1"/>
  <c r="K39" i="32"/>
  <c r="L105" i="31"/>
  <c r="L504" i="31" s="1"/>
  <c r="G16" i="36"/>
  <c r="G38" i="36"/>
  <c r="E37" i="36"/>
  <c r="G37" i="36" s="1"/>
  <c r="G125" i="36"/>
  <c r="E124" i="36"/>
  <c r="G124" i="36" s="1"/>
  <c r="G5" i="37"/>
  <c r="G4" i="37" s="1"/>
  <c r="E4" i="37"/>
  <c r="G26" i="37"/>
  <c r="E25" i="37"/>
  <c r="G19" i="39"/>
  <c r="E18" i="39"/>
  <c r="K47" i="28"/>
  <c r="M47" i="28"/>
  <c r="L231" i="30"/>
  <c r="L253" i="30" s="1"/>
  <c r="M345" i="31"/>
  <c r="M242" i="31" s="1"/>
  <c r="M504" i="31" s="1"/>
  <c r="K345" i="31"/>
  <c r="K242" i="31" s="1"/>
  <c r="K504" i="31" s="1"/>
  <c r="L39" i="32"/>
  <c r="G7" i="36"/>
  <c r="G13" i="37"/>
  <c r="G12" i="37" s="1"/>
  <c r="E12" i="37"/>
  <c r="F3" i="37"/>
  <c r="G9" i="38"/>
  <c r="E5" i="38"/>
  <c r="G16" i="38"/>
  <c r="E14" i="38"/>
  <c r="G14" i="38" s="1"/>
  <c r="F31" i="38"/>
  <c r="G33" i="38"/>
  <c r="E35" i="39"/>
  <c r="G35" i="39" s="1"/>
  <c r="M4" i="35"/>
  <c r="M3" i="35" s="1"/>
  <c r="M258" i="35" s="1"/>
  <c r="G128" i="36"/>
  <c r="Q31" i="38"/>
  <c r="G156" i="38"/>
  <c r="G161" i="38"/>
  <c r="G4" i="39"/>
  <c r="R17" i="39"/>
  <c r="M3" i="27" l="1"/>
  <c r="M306" i="27" s="1"/>
  <c r="Q99" i="27"/>
  <c r="Q306" i="27" s="1"/>
  <c r="K306" i="27"/>
  <c r="L99" i="27"/>
  <c r="L306" i="27" s="1"/>
  <c r="E14" i="36"/>
  <c r="G14" i="36" s="1"/>
  <c r="E44" i="36"/>
  <c r="G44" i="36" s="1"/>
  <c r="E32" i="38"/>
  <c r="G32" i="38" s="1"/>
  <c r="G8" i="39"/>
  <c r="G3" i="37"/>
  <c r="E5" i="36"/>
  <c r="G5" i="36" s="1"/>
  <c r="E31" i="38"/>
  <c r="G31" i="38" s="1"/>
  <c r="G5" i="38"/>
  <c r="E4" i="38"/>
  <c r="G4" i="38" s="1"/>
  <c r="E17" i="39"/>
  <c r="G18" i="39"/>
  <c r="G25" i="37"/>
  <c r="E19" i="37"/>
  <c r="G19" i="37" s="1"/>
  <c r="E3" i="37"/>
  <c r="E43" i="36" l="1"/>
  <c r="G43" i="36" s="1"/>
  <c r="E4" i="36"/>
  <c r="G4" i="36" s="1"/>
  <c r="G17" i="39"/>
  <c r="Q266" i="5" l="1"/>
  <c r="M3863" i="5" l="1"/>
  <c r="M3861" i="5"/>
  <c r="M752" i="3" l="1"/>
  <c r="M701" i="3"/>
  <c r="M295" i="3"/>
  <c r="K661" i="5" l="1"/>
  <c r="M701" i="5"/>
  <c r="M5528" i="5" l="1"/>
  <c r="Q5526" i="5"/>
  <c r="L5526" i="5"/>
  <c r="L5525" i="5" s="1"/>
  <c r="L5524" i="5" s="1"/>
  <c r="K5526" i="5"/>
  <c r="Q5525" i="5"/>
  <c r="K5525" i="5"/>
  <c r="K5524" i="5" s="1"/>
  <c r="Q5524" i="5"/>
  <c r="M5523" i="5"/>
  <c r="Q5521" i="5"/>
  <c r="L5521" i="5"/>
  <c r="L5520" i="5" s="1"/>
  <c r="L5519" i="5" s="1"/>
  <c r="K5521" i="5"/>
  <c r="Q5520" i="5"/>
  <c r="Q5519" i="5"/>
  <c r="M5516" i="5"/>
  <c r="M5507" i="5"/>
  <c r="Q5505" i="5"/>
  <c r="L5505" i="5"/>
  <c r="K5505" i="5"/>
  <c r="M5497" i="5"/>
  <c r="Q5495" i="5"/>
  <c r="Q5494" i="5" s="1"/>
  <c r="Q5493" i="5" s="1"/>
  <c r="L5495" i="5"/>
  <c r="K5495" i="5"/>
  <c r="L5494" i="5"/>
  <c r="L5493" i="5" s="1"/>
  <c r="M5489" i="5"/>
  <c r="Q5487" i="5"/>
  <c r="Q5486" i="5" s="1"/>
  <c r="L5487" i="5"/>
  <c r="K5487" i="5"/>
  <c r="L5486" i="5"/>
  <c r="M5485" i="5"/>
  <c r="Q5483" i="5"/>
  <c r="Q5482" i="5" s="1"/>
  <c r="L5483" i="5"/>
  <c r="L5482" i="5" s="1"/>
  <c r="K5483" i="5"/>
  <c r="K5482" i="5" s="1"/>
  <c r="M5481" i="5"/>
  <c r="Q5479" i="5"/>
  <c r="L5479" i="5"/>
  <c r="K5479" i="5"/>
  <c r="M5478" i="5"/>
  <c r="Q5476" i="5"/>
  <c r="Q5475" i="5" s="1"/>
  <c r="L5476" i="5"/>
  <c r="K5476" i="5"/>
  <c r="L5475" i="5"/>
  <c r="M5469" i="5"/>
  <c r="M5467" i="5"/>
  <c r="M5462" i="5"/>
  <c r="M5459" i="5"/>
  <c r="M5457" i="5"/>
  <c r="M5456" i="5"/>
  <c r="M5455" i="5"/>
  <c r="M5452" i="5"/>
  <c r="M5449" i="5"/>
  <c r="M5440" i="5"/>
  <c r="M5438" i="5"/>
  <c r="M5437" i="5"/>
  <c r="M5436" i="5"/>
  <c r="M5435" i="5"/>
  <c r="M5433" i="5"/>
  <c r="M5429" i="5"/>
  <c r="M5427" i="5"/>
  <c r="M5425" i="5"/>
  <c r="M5417" i="5"/>
  <c r="M5415" i="5"/>
  <c r="M5413" i="5"/>
  <c r="M5411" i="5"/>
  <c r="M5407" i="5"/>
  <c r="M5376" i="5"/>
  <c r="M5374" i="5"/>
  <c r="M5373" i="5"/>
  <c r="M5372" i="5"/>
  <c r="M5370" i="5"/>
  <c r="M5368" i="5"/>
  <c r="M5366" i="5"/>
  <c r="M5365" i="5"/>
  <c r="M5364" i="5"/>
  <c r="M5363" i="5"/>
  <c r="M5362" i="5"/>
  <c r="M5361" i="5"/>
  <c r="M5359" i="5"/>
  <c r="M5357" i="5"/>
  <c r="Q5355" i="5"/>
  <c r="L5355" i="5"/>
  <c r="K5355" i="5"/>
  <c r="M5354" i="5"/>
  <c r="M5353" i="5"/>
  <c r="M5351" i="5"/>
  <c r="M5349" i="5"/>
  <c r="M5343" i="5"/>
  <c r="M5338" i="5"/>
  <c r="M5337" i="5"/>
  <c r="M5335" i="5"/>
  <c r="M5333" i="5"/>
  <c r="M5329" i="5"/>
  <c r="M5324" i="5"/>
  <c r="M5316" i="5"/>
  <c r="Q5314" i="5"/>
  <c r="L5314" i="5"/>
  <c r="K5314" i="5"/>
  <c r="M5310" i="5"/>
  <c r="M5308" i="5"/>
  <c r="M5300" i="5"/>
  <c r="M5293" i="5"/>
  <c r="M5290" i="5"/>
  <c r="M5287" i="5"/>
  <c r="M5286" i="5"/>
  <c r="M5285" i="5"/>
  <c r="M5280" i="5"/>
  <c r="M5279" i="5"/>
  <c r="M5277" i="5"/>
  <c r="M5275" i="5"/>
  <c r="M5270" i="5"/>
  <c r="M5268" i="5"/>
  <c r="M5262" i="5"/>
  <c r="M5247" i="5"/>
  <c r="M5245" i="5"/>
  <c r="M5238" i="5"/>
  <c r="M5235" i="5"/>
  <c r="M5230" i="5"/>
  <c r="M5220" i="5"/>
  <c r="M5218" i="5"/>
  <c r="M5216" i="5"/>
  <c r="M5215" i="5"/>
  <c r="M5213" i="5"/>
  <c r="M5211" i="5"/>
  <c r="M5210" i="5"/>
  <c r="M5209" i="5"/>
  <c r="M5206" i="5"/>
  <c r="M5205" i="5"/>
  <c r="M5204" i="5"/>
  <c r="M5202" i="5"/>
  <c r="M5197" i="5"/>
  <c r="Q5195" i="5"/>
  <c r="L5195" i="5"/>
  <c r="K5195" i="5"/>
  <c r="M5193" i="5"/>
  <c r="M5191" i="5"/>
  <c r="M5189" i="5"/>
  <c r="M5187" i="5"/>
  <c r="M5185" i="5"/>
  <c r="M5183" i="5"/>
  <c r="M5182" i="5"/>
  <c r="M5181" i="5"/>
  <c r="M5179" i="5"/>
  <c r="M5177" i="5"/>
  <c r="M5174" i="5"/>
  <c r="M5172" i="5"/>
  <c r="M5170" i="5"/>
  <c r="M5169" i="5"/>
  <c r="M5167" i="5"/>
  <c r="M5165" i="5"/>
  <c r="Q5163" i="5"/>
  <c r="L5163" i="5"/>
  <c r="K5163" i="5"/>
  <c r="M5162" i="5"/>
  <c r="M5161" i="5"/>
  <c r="M5157" i="5"/>
  <c r="M5155" i="5"/>
  <c r="M5153" i="5"/>
  <c r="M5151" i="5"/>
  <c r="M5150" i="5"/>
  <c r="M5149" i="5"/>
  <c r="M5148" i="5"/>
  <c r="M5143" i="5"/>
  <c r="M5141" i="5"/>
  <c r="M5138" i="5"/>
  <c r="M5137" i="5"/>
  <c r="M5136" i="5"/>
  <c r="M5132" i="5"/>
  <c r="M5130" i="5"/>
  <c r="M5129" i="5"/>
  <c r="M5126" i="5"/>
  <c r="M5124" i="5"/>
  <c r="M5122" i="5"/>
  <c r="M5117" i="5"/>
  <c r="M5114" i="5"/>
  <c r="M5106" i="5"/>
  <c r="M5102" i="5"/>
  <c r="M5101" i="5"/>
  <c r="M5097" i="5"/>
  <c r="M5095" i="5"/>
  <c r="M5089" i="5"/>
  <c r="M5087" i="5"/>
  <c r="M5085" i="5"/>
  <c r="M5083" i="5"/>
  <c r="M5082" i="5"/>
  <c r="M5081" i="5"/>
  <c r="M5080" i="5"/>
  <c r="M5078" i="5"/>
  <c r="Q5076" i="5"/>
  <c r="L5076" i="5"/>
  <c r="K5076" i="5"/>
  <c r="M5075" i="5"/>
  <c r="M5073" i="5"/>
  <c r="M5070" i="5"/>
  <c r="M5068" i="5"/>
  <c r="M5066" i="5"/>
  <c r="M5064" i="5"/>
  <c r="M5063" i="5"/>
  <c r="M5061" i="5"/>
  <c r="M5060" i="5"/>
  <c r="M5059" i="5"/>
  <c r="M5057" i="5"/>
  <c r="M5055" i="5"/>
  <c r="M5053" i="5"/>
  <c r="M5051" i="5"/>
  <c r="M5049" i="5"/>
  <c r="M5048" i="5"/>
  <c r="M5047" i="5"/>
  <c r="M5045" i="5"/>
  <c r="M5044" i="5"/>
  <c r="M5041" i="5"/>
  <c r="M5037" i="5"/>
  <c r="Q5035" i="5"/>
  <c r="L5035" i="5"/>
  <c r="K5035" i="5"/>
  <c r="M5034" i="5"/>
  <c r="M5033" i="5"/>
  <c r="M5027" i="5"/>
  <c r="M5021" i="5"/>
  <c r="M5020" i="5"/>
  <c r="M5019" i="5"/>
  <c r="M5017" i="5"/>
  <c r="M5014" i="5"/>
  <c r="M5013" i="5"/>
  <c r="M5012" i="5"/>
  <c r="M5006" i="5"/>
  <c r="M5004" i="5"/>
  <c r="M5003" i="5"/>
  <c r="M5001" i="5"/>
  <c r="M4999" i="5"/>
  <c r="M4997" i="5"/>
  <c r="Q4995" i="5"/>
  <c r="L4995" i="5"/>
  <c r="K4995" i="5"/>
  <c r="M4993" i="5"/>
  <c r="M4990" i="5"/>
  <c r="M4988" i="5"/>
  <c r="M4987" i="5"/>
  <c r="M4978" i="5"/>
  <c r="M4975" i="5"/>
  <c r="M4973" i="5"/>
  <c r="Q4971" i="5"/>
  <c r="L4971" i="5"/>
  <c r="K4971" i="5"/>
  <c r="M4970" i="5"/>
  <c r="M4968" i="5"/>
  <c r="M4967" i="5"/>
  <c r="M4966" i="5"/>
  <c r="M4963" i="5"/>
  <c r="M4962" i="5"/>
  <c r="M4961" i="5"/>
  <c r="M4958" i="5"/>
  <c r="M4954" i="5"/>
  <c r="M4950" i="5"/>
  <c r="M4947" i="5"/>
  <c r="M4943" i="5"/>
  <c r="M4938" i="5"/>
  <c r="M4936" i="5"/>
  <c r="M4925" i="5"/>
  <c r="M4922" i="5"/>
  <c r="M4920" i="5"/>
  <c r="M4918" i="5"/>
  <c r="M4916" i="5"/>
  <c r="M4914" i="5"/>
  <c r="M4912" i="5"/>
  <c r="M4910" i="5"/>
  <c r="M4909" i="5"/>
  <c r="M4907" i="5"/>
  <c r="M4906" i="5"/>
  <c r="M4905" i="5"/>
  <c r="M4904" i="5"/>
  <c r="M4895" i="5"/>
  <c r="M4894" i="5"/>
  <c r="M4893" i="5"/>
  <c r="M4891" i="5"/>
  <c r="M4886" i="5"/>
  <c r="M4885" i="5"/>
  <c r="Q4883" i="5"/>
  <c r="L4883" i="5"/>
  <c r="K4883" i="5"/>
  <c r="M4881" i="5"/>
  <c r="M4868" i="5"/>
  <c r="M4866" i="5"/>
  <c r="M4864" i="5"/>
  <c r="M4862" i="5"/>
  <c r="M4861" i="5"/>
  <c r="M4860" i="5"/>
  <c r="M4855" i="5"/>
  <c r="M4849" i="5"/>
  <c r="M4847" i="5"/>
  <c r="M4846" i="5"/>
  <c r="M4844" i="5"/>
  <c r="M4842" i="5"/>
  <c r="M4840" i="5"/>
  <c r="M4838" i="5"/>
  <c r="M4836" i="5"/>
  <c r="M4834" i="5"/>
  <c r="M4831" i="5"/>
  <c r="M4830" i="5"/>
  <c r="M4828" i="5"/>
  <c r="M4820" i="5"/>
  <c r="M4818" i="5"/>
  <c r="M4815" i="5"/>
  <c r="M4814" i="5"/>
  <c r="M4810" i="5"/>
  <c r="M4808" i="5"/>
  <c r="M4806" i="5"/>
  <c r="M4804" i="5"/>
  <c r="M4802" i="5"/>
  <c r="M4799" i="5"/>
  <c r="M4798" i="5"/>
  <c r="M4796" i="5"/>
  <c r="M4795" i="5"/>
  <c r="M4794" i="5"/>
  <c r="M4793" i="5"/>
  <c r="M4792" i="5"/>
  <c r="M4791" i="5"/>
  <c r="M4789" i="5"/>
  <c r="M4786" i="5"/>
  <c r="Q4784" i="5"/>
  <c r="Q4783" i="5" s="1"/>
  <c r="L4784" i="5"/>
  <c r="L4783" i="5" s="1"/>
  <c r="K4784" i="5"/>
  <c r="K4783" i="5" s="1"/>
  <c r="M4782" i="5"/>
  <c r="M4780" i="5"/>
  <c r="M4778" i="5"/>
  <c r="M4777" i="5"/>
  <c r="M4776" i="5"/>
  <c r="M4773" i="5"/>
  <c r="M4770" i="5"/>
  <c r="M4769" i="5"/>
  <c r="M4767" i="5"/>
  <c r="M4762" i="5"/>
  <c r="M4758" i="5"/>
  <c r="M4755" i="5"/>
  <c r="M4754" i="5"/>
  <c r="M4753" i="5"/>
  <c r="M4747" i="5"/>
  <c r="M4746" i="5"/>
  <c r="M4741" i="5"/>
  <c r="M4739" i="5"/>
  <c r="M4736" i="5"/>
  <c r="M4734" i="5"/>
  <c r="M4726" i="5"/>
  <c r="M4719" i="5"/>
  <c r="M4716" i="5"/>
  <c r="M4714" i="5"/>
  <c r="M4712" i="5"/>
  <c r="Q4710" i="5"/>
  <c r="L4710" i="5"/>
  <c r="K4710" i="5"/>
  <c r="M4708" i="5"/>
  <c r="M4706" i="5"/>
  <c r="M4704" i="5"/>
  <c r="M4702" i="5"/>
  <c r="M4700" i="5"/>
  <c r="M4697" i="5"/>
  <c r="M4696" i="5"/>
  <c r="M4690" i="5"/>
  <c r="M4687" i="5"/>
  <c r="M4686" i="5"/>
  <c r="M4682" i="5"/>
  <c r="M4680" i="5"/>
  <c r="M4679" i="5"/>
  <c r="M4675" i="5"/>
  <c r="M4674" i="5"/>
  <c r="M4672" i="5"/>
  <c r="M4671" i="5"/>
  <c r="M4670" i="5"/>
  <c r="M4669" i="5"/>
  <c r="M4668" i="5"/>
  <c r="M4666" i="5"/>
  <c r="Q4664" i="5"/>
  <c r="L4664" i="5"/>
  <c r="K4664" i="5"/>
  <c r="M4663" i="5"/>
  <c r="M4661" i="5"/>
  <c r="M4660" i="5"/>
  <c r="M4638" i="5"/>
  <c r="M4636" i="5"/>
  <c r="M4634" i="5"/>
  <c r="M4632" i="5"/>
  <c r="M4630" i="5"/>
  <c r="M4629" i="5"/>
  <c r="M4627" i="5"/>
  <c r="M4626" i="5"/>
  <c r="M4623" i="5"/>
  <c r="M4617" i="5"/>
  <c r="M4614" i="5"/>
  <c r="M4613" i="5"/>
  <c r="M4600" i="5"/>
  <c r="M4599" i="5"/>
  <c r="M4598" i="5"/>
  <c r="M4597" i="5"/>
  <c r="M4593" i="5"/>
  <c r="M4587" i="5"/>
  <c r="M4584" i="5"/>
  <c r="M4580" i="5"/>
  <c r="M4562" i="5"/>
  <c r="M4558" i="5"/>
  <c r="M4556" i="5"/>
  <c r="M4550" i="5"/>
  <c r="M4549" i="5"/>
  <c r="M4546" i="5"/>
  <c r="M4526" i="5"/>
  <c r="M4524" i="5"/>
  <c r="M4522" i="5"/>
  <c r="M4519" i="5"/>
  <c r="M4512" i="5"/>
  <c r="M4509" i="5"/>
  <c r="M4505" i="5"/>
  <c r="M4500" i="5"/>
  <c r="M4495" i="5"/>
  <c r="M4494" i="5"/>
  <c r="M4492" i="5"/>
  <c r="M4491" i="5"/>
  <c r="M4490" i="5"/>
  <c r="M4489" i="5"/>
  <c r="M4484" i="5"/>
  <c r="M4483" i="5"/>
  <c r="M4482" i="5"/>
  <c r="M4481" i="5"/>
  <c r="M4479" i="5"/>
  <c r="M4475" i="5"/>
  <c r="Q4473" i="5"/>
  <c r="Q4472" i="5" s="1"/>
  <c r="L4473" i="5"/>
  <c r="K4473" i="5"/>
  <c r="L4472" i="5"/>
  <c r="M4471" i="5"/>
  <c r="M4469" i="5"/>
  <c r="M4467" i="5"/>
  <c r="M4465" i="5"/>
  <c r="M4463" i="5"/>
  <c r="M4462" i="5"/>
  <c r="M4461" i="5"/>
  <c r="M4460" i="5"/>
  <c r="Q4458" i="5"/>
  <c r="L4458" i="5"/>
  <c r="K4458" i="5"/>
  <c r="M4457" i="5"/>
  <c r="M4455" i="5"/>
  <c r="M4453" i="5"/>
  <c r="Q4451" i="5"/>
  <c r="L4451" i="5"/>
  <c r="K4451" i="5"/>
  <c r="K4450" i="5" s="1"/>
  <c r="M4449" i="5"/>
  <c r="M4448" i="5"/>
  <c r="M4445" i="5"/>
  <c r="M4443" i="5"/>
  <c r="M4441" i="5"/>
  <c r="M4438" i="5"/>
  <c r="M4436" i="5"/>
  <c r="Q4434" i="5"/>
  <c r="L4434" i="5"/>
  <c r="K4434" i="5"/>
  <c r="M4433" i="5"/>
  <c r="M4431" i="5"/>
  <c r="M4421" i="5"/>
  <c r="M4419" i="5"/>
  <c r="M4416" i="5"/>
  <c r="M4414" i="5"/>
  <c r="M4411" i="5"/>
  <c r="Q4409" i="5"/>
  <c r="L4409" i="5"/>
  <c r="K4409" i="5"/>
  <c r="M4408" i="5"/>
  <c r="M4407" i="5"/>
  <c r="M4406" i="5"/>
  <c r="M4404" i="5"/>
  <c r="M4402" i="5"/>
  <c r="M4399" i="5"/>
  <c r="M4396" i="5"/>
  <c r="M4394" i="5"/>
  <c r="M4392" i="5"/>
  <c r="Q4390" i="5"/>
  <c r="L4390" i="5"/>
  <c r="K4390" i="5"/>
  <c r="M4389" i="5"/>
  <c r="M4387" i="5"/>
  <c r="M4385" i="5"/>
  <c r="M4384" i="5"/>
  <c r="M4382" i="5"/>
  <c r="M4378" i="5"/>
  <c r="M4376" i="5"/>
  <c r="M4373" i="5"/>
  <c r="M4372" i="5"/>
  <c r="M4370" i="5"/>
  <c r="M4369" i="5"/>
  <c r="M4366" i="5"/>
  <c r="M4361" i="5"/>
  <c r="M4359" i="5"/>
  <c r="Q4357" i="5"/>
  <c r="L4357" i="5"/>
  <c r="K4357" i="5"/>
  <c r="M4355" i="5"/>
  <c r="M4353" i="5"/>
  <c r="M4351" i="5"/>
  <c r="M4349" i="5"/>
  <c r="M4344" i="5"/>
  <c r="M4342" i="5"/>
  <c r="M4338" i="5"/>
  <c r="M4337" i="5"/>
  <c r="M4336" i="5"/>
  <c r="M4335" i="5"/>
  <c r="M4332" i="5"/>
  <c r="M4327" i="5"/>
  <c r="M4325" i="5"/>
  <c r="Q4323" i="5"/>
  <c r="L4323" i="5"/>
  <c r="K4323" i="5"/>
  <c r="M4315" i="5"/>
  <c r="M4313" i="5"/>
  <c r="M4308" i="5"/>
  <c r="M4305" i="5"/>
  <c r="M4304" i="5"/>
  <c r="M4296" i="5"/>
  <c r="M4295" i="5"/>
  <c r="M4283" i="5"/>
  <c r="M4281" i="5"/>
  <c r="M4280" i="5"/>
  <c r="M4278" i="5"/>
  <c r="M4274" i="5"/>
  <c r="M4271" i="5"/>
  <c r="M4268" i="5"/>
  <c r="M4266" i="5"/>
  <c r="M4265" i="5"/>
  <c r="M4263" i="5"/>
  <c r="M4261" i="5"/>
  <c r="M4259" i="5"/>
  <c r="M4257" i="5"/>
  <c r="M4256" i="5"/>
  <c r="M4255" i="5"/>
  <c r="M4254" i="5"/>
  <c r="M4252" i="5"/>
  <c r="Q4250" i="5"/>
  <c r="L4250" i="5"/>
  <c r="K4250" i="5"/>
  <c r="M4248" i="5"/>
  <c r="M4247" i="5"/>
  <c r="M4245" i="5"/>
  <c r="M4244" i="5"/>
  <c r="M4243" i="5"/>
  <c r="M4241" i="5"/>
  <c r="M4240" i="5"/>
  <c r="Q4238" i="5"/>
  <c r="L4238" i="5"/>
  <c r="K4238" i="5"/>
  <c r="M4237" i="5"/>
  <c r="M4236" i="5"/>
  <c r="M4234" i="5"/>
  <c r="M4233" i="5"/>
  <c r="M4229" i="5"/>
  <c r="M4226" i="5"/>
  <c r="Q4224" i="5"/>
  <c r="L4224" i="5"/>
  <c r="K4224" i="5"/>
  <c r="M4223" i="5"/>
  <c r="M4222" i="5"/>
  <c r="M4220" i="5"/>
  <c r="M4219" i="5"/>
  <c r="M4216" i="5"/>
  <c r="M4214" i="5"/>
  <c r="M4212" i="5"/>
  <c r="Q4210" i="5"/>
  <c r="L4210" i="5"/>
  <c r="K4210" i="5"/>
  <c r="M4209" i="5"/>
  <c r="M4208" i="5"/>
  <c r="M4205" i="5"/>
  <c r="M4188" i="5"/>
  <c r="M4186" i="5"/>
  <c r="M4184" i="5"/>
  <c r="Q4182" i="5"/>
  <c r="L4182" i="5"/>
  <c r="K4182" i="5"/>
  <c r="M4181" i="5"/>
  <c r="M4180" i="5"/>
  <c r="M4179" i="5"/>
  <c r="M4177" i="5"/>
  <c r="M4175" i="5"/>
  <c r="M4172" i="5"/>
  <c r="M4170" i="5"/>
  <c r="M4164" i="5"/>
  <c r="M4162" i="5"/>
  <c r="M4160" i="5"/>
  <c r="M4158" i="5"/>
  <c r="M4156" i="5"/>
  <c r="M4151" i="5"/>
  <c r="Q4149" i="5"/>
  <c r="L4149" i="5"/>
  <c r="K4149" i="5"/>
  <c r="M4148" i="5"/>
  <c r="M4146" i="5"/>
  <c r="M4144" i="5"/>
  <c r="M4142" i="5"/>
  <c r="M4138" i="5"/>
  <c r="M4136" i="5"/>
  <c r="M4132" i="5"/>
  <c r="M4130" i="5"/>
  <c r="M4126" i="5"/>
  <c r="M4125" i="5"/>
  <c r="M4122" i="5"/>
  <c r="M4117" i="5"/>
  <c r="M4114" i="5"/>
  <c r="Q4112" i="5"/>
  <c r="L4112" i="5"/>
  <c r="K4112" i="5"/>
  <c r="M4111" i="5"/>
  <c r="M4109" i="5"/>
  <c r="M4107" i="5"/>
  <c r="M4106" i="5"/>
  <c r="M4103" i="5"/>
  <c r="M4099" i="5"/>
  <c r="M4097" i="5"/>
  <c r="M4094" i="5"/>
  <c r="M4092" i="5"/>
  <c r="M4091" i="5"/>
  <c r="M4090" i="5"/>
  <c r="M4087" i="5"/>
  <c r="M4082" i="5"/>
  <c r="M4080" i="5"/>
  <c r="Q4078" i="5"/>
  <c r="L4078" i="5"/>
  <c r="K4078" i="5"/>
  <c r="M4077" i="5"/>
  <c r="M4075" i="5"/>
  <c r="M4073" i="5"/>
  <c r="M4072" i="5"/>
  <c r="M4070" i="5"/>
  <c r="M4067" i="5"/>
  <c r="M4065" i="5"/>
  <c r="M4061" i="5"/>
  <c r="M4059" i="5"/>
  <c r="M4058" i="5"/>
  <c r="M4057" i="5"/>
  <c r="M4054" i="5"/>
  <c r="M4049" i="5"/>
  <c r="M4047" i="5"/>
  <c r="Q4045" i="5"/>
  <c r="L4045" i="5"/>
  <c r="K4045" i="5"/>
  <c r="M4044" i="5"/>
  <c r="M4039" i="5"/>
  <c r="M4036" i="5"/>
  <c r="M4034" i="5"/>
  <c r="M4027" i="5"/>
  <c r="M4024" i="5"/>
  <c r="M4019" i="5"/>
  <c r="M4016" i="5"/>
  <c r="M4013" i="5"/>
  <c r="M4012" i="5"/>
  <c r="M4009" i="5"/>
  <c r="M4004" i="5"/>
  <c r="M4002" i="5"/>
  <c r="Q4000" i="5"/>
  <c r="L4000" i="5"/>
  <c r="K4000" i="5"/>
  <c r="M3992" i="5"/>
  <c r="M3990" i="5"/>
  <c r="M3988" i="5"/>
  <c r="M3984" i="5"/>
  <c r="M3981" i="5"/>
  <c r="M3980" i="5"/>
  <c r="M3972" i="5"/>
  <c r="M3971" i="5"/>
  <c r="M3961" i="5"/>
  <c r="M3959" i="5"/>
  <c r="M3958" i="5"/>
  <c r="M3953" i="5"/>
  <c r="M3951" i="5"/>
  <c r="M3945" i="5"/>
  <c r="M3940" i="5"/>
  <c r="M3935" i="5"/>
  <c r="M3933" i="5"/>
  <c r="M3932" i="5"/>
  <c r="M3920" i="5"/>
  <c r="M3918" i="5"/>
  <c r="M3916" i="5"/>
  <c r="M3911" i="5"/>
  <c r="M3909" i="5"/>
  <c r="M3907" i="5"/>
  <c r="M3904" i="5"/>
  <c r="M3903" i="5"/>
  <c r="M3901" i="5"/>
  <c r="M3900" i="5"/>
  <c r="M3899" i="5"/>
  <c r="M3898" i="5"/>
  <c r="M3897" i="5"/>
  <c r="M3895" i="5"/>
  <c r="Q3893" i="5"/>
  <c r="L3893" i="5"/>
  <c r="K3893" i="5"/>
  <c r="M3891" i="5"/>
  <c r="M3884" i="5"/>
  <c r="M3882" i="5"/>
  <c r="M3881" i="5"/>
  <c r="M3879" i="5"/>
  <c r="M3871" i="5"/>
  <c r="M3869" i="5"/>
  <c r="M3868" i="5"/>
  <c r="M3860" i="5"/>
  <c r="M3855" i="5"/>
  <c r="M3851" i="5"/>
  <c r="M3849" i="5"/>
  <c r="M3847" i="5"/>
  <c r="M3846" i="5"/>
  <c r="M3845" i="5"/>
  <c r="M3841" i="5"/>
  <c r="M3839" i="5"/>
  <c r="M3836" i="5"/>
  <c r="M3832" i="5"/>
  <c r="M3821" i="5"/>
  <c r="M3817" i="5"/>
  <c r="M3811" i="5"/>
  <c r="M3810" i="5"/>
  <c r="M3809" i="5"/>
  <c r="M3807" i="5"/>
  <c r="M3805" i="5"/>
  <c r="M3804" i="5"/>
  <c r="M3802" i="5"/>
  <c r="M3801" i="5"/>
  <c r="M3800" i="5"/>
  <c r="M3799" i="5"/>
  <c r="M3797" i="5"/>
  <c r="M3796" i="5"/>
  <c r="M3795" i="5"/>
  <c r="M3794" i="5"/>
  <c r="M3793" i="5"/>
  <c r="M3792" i="5"/>
  <c r="M3790" i="5"/>
  <c r="M3789" i="5"/>
  <c r="M3780" i="5"/>
  <c r="Q3778" i="5"/>
  <c r="L3778" i="5"/>
  <c r="K3778" i="5"/>
  <c r="M3776" i="5"/>
  <c r="M3774" i="5"/>
  <c r="M3772" i="5"/>
  <c r="M3770" i="5"/>
  <c r="M3769" i="5"/>
  <c r="M3763" i="5"/>
  <c r="M3761" i="5"/>
  <c r="M3758" i="5"/>
  <c r="Q3756" i="5"/>
  <c r="L3756" i="5"/>
  <c r="K3756" i="5"/>
  <c r="M3752" i="5"/>
  <c r="M3749" i="5"/>
  <c r="M3747" i="5"/>
  <c r="M3744" i="5"/>
  <c r="M3743" i="5"/>
  <c r="M3738" i="5"/>
  <c r="M3736" i="5"/>
  <c r="Q3734" i="5"/>
  <c r="L3734" i="5"/>
  <c r="K3734" i="5"/>
  <c r="M3729" i="5"/>
  <c r="M3727" i="5"/>
  <c r="M3726" i="5"/>
  <c r="M3725" i="5"/>
  <c r="M3719" i="5"/>
  <c r="M3716" i="5"/>
  <c r="M3712" i="5"/>
  <c r="M3711" i="5"/>
  <c r="M3699" i="5"/>
  <c r="M3697" i="5"/>
  <c r="M3695" i="5"/>
  <c r="M3691" i="5"/>
  <c r="M3688" i="5"/>
  <c r="M3680" i="5"/>
  <c r="M3672" i="5"/>
  <c r="Q3670" i="5"/>
  <c r="L3670" i="5"/>
  <c r="K3670" i="5"/>
  <c r="M3659" i="5"/>
  <c r="M3657" i="5"/>
  <c r="M3654" i="5"/>
  <c r="M3648" i="5"/>
  <c r="M3645" i="5"/>
  <c r="M3641" i="5"/>
  <c r="M3631" i="5"/>
  <c r="M3628" i="5"/>
  <c r="M3624" i="5"/>
  <c r="M3621" i="5"/>
  <c r="M3619" i="5"/>
  <c r="M3616" i="5"/>
  <c r="M3600" i="5"/>
  <c r="M3598" i="5"/>
  <c r="M3596" i="5"/>
  <c r="M3587" i="5"/>
  <c r="M3582" i="5"/>
  <c r="M3580" i="5"/>
  <c r="M3575" i="5"/>
  <c r="M3573" i="5"/>
  <c r="M3568" i="5"/>
  <c r="Q3566" i="5"/>
  <c r="L3566" i="5"/>
  <c r="K3566" i="5"/>
  <c r="M3565" i="5"/>
  <c r="Q3563" i="5"/>
  <c r="Q3562" i="5" s="1"/>
  <c r="Q3561" i="5" s="1"/>
  <c r="L3563" i="5"/>
  <c r="L3562" i="5" s="1"/>
  <c r="L3561" i="5" s="1"/>
  <c r="K3563" i="5"/>
  <c r="M3558" i="5"/>
  <c r="M3556" i="5"/>
  <c r="M3554" i="5"/>
  <c r="M3551" i="5"/>
  <c r="M3547" i="5"/>
  <c r="Q3545" i="5"/>
  <c r="L3545" i="5"/>
  <c r="K3545" i="5"/>
  <c r="M3544" i="5"/>
  <c r="M3541" i="5"/>
  <c r="M3539" i="5"/>
  <c r="M3537" i="5"/>
  <c r="M3535" i="5"/>
  <c r="M3534" i="5"/>
  <c r="M3533" i="5"/>
  <c r="M3532" i="5"/>
  <c r="M3530" i="5"/>
  <c r="M3528" i="5"/>
  <c r="M3527" i="5"/>
  <c r="M3526" i="5"/>
  <c r="M3524" i="5"/>
  <c r="M3523" i="5"/>
  <c r="M3522" i="5"/>
  <c r="M3520" i="5"/>
  <c r="Q3518" i="5"/>
  <c r="L3518" i="5"/>
  <c r="K3518" i="5"/>
  <c r="M3513" i="5"/>
  <c r="M3512" i="5"/>
  <c r="Q3510" i="5"/>
  <c r="Q3509" i="5" s="1"/>
  <c r="L3510" i="5"/>
  <c r="K3510" i="5"/>
  <c r="L3509" i="5"/>
  <c r="M3508" i="5"/>
  <c r="M3506" i="5"/>
  <c r="M3500" i="5"/>
  <c r="M3498" i="5"/>
  <c r="M3488" i="5"/>
  <c r="M3487" i="5"/>
  <c r="Q3485" i="5"/>
  <c r="L3485" i="5"/>
  <c r="K3485" i="5"/>
  <c r="M3484" i="5"/>
  <c r="M3482" i="5"/>
  <c r="Q3480" i="5"/>
  <c r="L3480" i="5"/>
  <c r="K3480" i="5"/>
  <c r="M3477" i="5"/>
  <c r="M3473" i="5"/>
  <c r="Q3471" i="5"/>
  <c r="Q3470" i="5" s="1"/>
  <c r="L3471" i="5"/>
  <c r="L3470" i="5" s="1"/>
  <c r="K3471" i="5"/>
  <c r="K3470" i="5" s="1"/>
  <c r="M3467" i="5"/>
  <c r="M3463" i="5"/>
  <c r="Q3461" i="5"/>
  <c r="L3461" i="5"/>
  <c r="K3461" i="5"/>
  <c r="M3460" i="5"/>
  <c r="M3457" i="5"/>
  <c r="M3453" i="5"/>
  <c r="M3446" i="5"/>
  <c r="Q3444" i="5"/>
  <c r="L3444" i="5"/>
  <c r="K3444" i="5"/>
  <c r="M3434" i="5"/>
  <c r="M3429" i="5"/>
  <c r="M3426" i="5"/>
  <c r="M3422" i="5"/>
  <c r="M3419" i="5"/>
  <c r="M3415" i="5"/>
  <c r="M3413" i="5"/>
  <c r="M3391" i="5"/>
  <c r="M3387" i="5"/>
  <c r="M3386" i="5"/>
  <c r="M3385" i="5"/>
  <c r="M3383" i="5"/>
  <c r="M3381" i="5"/>
  <c r="M3376" i="5"/>
  <c r="M3374" i="5"/>
  <c r="Q3372" i="5"/>
  <c r="L3372" i="5"/>
  <c r="K3372" i="5"/>
  <c r="M3371" i="5"/>
  <c r="M3369" i="5"/>
  <c r="M3367" i="5"/>
  <c r="M3361" i="5"/>
  <c r="M3357" i="5"/>
  <c r="M3355" i="5"/>
  <c r="M3352" i="5"/>
  <c r="M3346" i="5"/>
  <c r="M3342" i="5"/>
  <c r="M3340" i="5"/>
  <c r="M3338" i="5"/>
  <c r="M3336" i="5"/>
  <c r="M3335" i="5"/>
  <c r="M3334" i="5"/>
  <c r="M3332" i="5"/>
  <c r="M3331" i="5"/>
  <c r="M3330" i="5"/>
  <c r="M3329" i="5"/>
  <c r="M3327" i="5"/>
  <c r="Q3325" i="5"/>
  <c r="L3325" i="5"/>
  <c r="K3325" i="5"/>
  <c r="M3323" i="5"/>
  <c r="M3319" i="5"/>
  <c r="M3313" i="5"/>
  <c r="M3311" i="5"/>
  <c r="M3307" i="5"/>
  <c r="M3305" i="5"/>
  <c r="M3303" i="5"/>
  <c r="M3301" i="5"/>
  <c r="M3299" i="5"/>
  <c r="M3298" i="5"/>
  <c r="M3297" i="5"/>
  <c r="M3296" i="5"/>
  <c r="M3295" i="5"/>
  <c r="M3294" i="5"/>
  <c r="M3292" i="5"/>
  <c r="Q3290" i="5"/>
  <c r="Q3289" i="5" s="1"/>
  <c r="L3290" i="5"/>
  <c r="L3289" i="5" s="1"/>
  <c r="K3290" i="5"/>
  <c r="K3289" i="5" s="1"/>
  <c r="M3286" i="5"/>
  <c r="M3280" i="5"/>
  <c r="Q3278" i="5"/>
  <c r="L3278" i="5"/>
  <c r="K3278" i="5"/>
  <c r="M3277" i="5"/>
  <c r="M3272" i="5"/>
  <c r="M3266" i="5"/>
  <c r="M3263" i="5"/>
  <c r="M3247" i="5"/>
  <c r="M3243" i="5"/>
  <c r="M3242" i="5"/>
  <c r="M3239" i="5"/>
  <c r="M3234" i="5"/>
  <c r="M3233" i="5"/>
  <c r="M3228" i="5"/>
  <c r="M3227" i="5"/>
  <c r="M3219" i="5"/>
  <c r="M3215" i="5"/>
  <c r="M3214" i="5"/>
  <c r="M3212" i="5"/>
  <c r="Q3210" i="5"/>
  <c r="L3210" i="5"/>
  <c r="K3210" i="5"/>
  <c r="M3201" i="5"/>
  <c r="M3192" i="5"/>
  <c r="M3190" i="5"/>
  <c r="M3188" i="5"/>
  <c r="M3186" i="5"/>
  <c r="M3185" i="5"/>
  <c r="M3177" i="5"/>
  <c r="M3171" i="5"/>
  <c r="M3167" i="5"/>
  <c r="M3165" i="5"/>
  <c r="M3161" i="5"/>
  <c r="M3158" i="5"/>
  <c r="M3156" i="5"/>
  <c r="M3153" i="5"/>
  <c r="M3148" i="5"/>
  <c r="M3134" i="5"/>
  <c r="M3133" i="5"/>
  <c r="M3128" i="5"/>
  <c r="M3122" i="5"/>
  <c r="Q3120" i="5"/>
  <c r="L3120" i="5"/>
  <c r="K3120" i="5"/>
  <c r="M3116" i="5"/>
  <c r="M3101" i="5"/>
  <c r="M3089" i="5"/>
  <c r="M3087" i="5"/>
  <c r="M3084" i="5"/>
  <c r="M3081" i="5"/>
  <c r="M3079" i="5"/>
  <c r="M3077" i="5"/>
  <c r="M3076" i="5"/>
  <c r="M3075" i="5"/>
  <c r="M3067" i="5"/>
  <c r="M3066" i="5"/>
  <c r="M3065" i="5"/>
  <c r="M3063" i="5"/>
  <c r="Q3061" i="5"/>
  <c r="L3061" i="5"/>
  <c r="K3061" i="5"/>
  <c r="M3051" i="5"/>
  <c r="Q3049" i="5"/>
  <c r="L3049" i="5"/>
  <c r="K3049" i="5"/>
  <c r="M3048" i="5"/>
  <c r="M3045" i="5"/>
  <c r="M3044" i="5"/>
  <c r="M3043" i="5"/>
  <c r="M3041" i="5"/>
  <c r="M3039" i="5"/>
  <c r="M3036" i="5"/>
  <c r="M3033" i="5"/>
  <c r="M3032" i="5"/>
  <c r="M3025" i="5"/>
  <c r="M3023" i="5"/>
  <c r="M3017" i="5"/>
  <c r="M3010" i="5"/>
  <c r="M3008" i="5"/>
  <c r="M3006" i="5"/>
  <c r="M3004" i="5"/>
  <c r="M3002" i="5"/>
  <c r="M3000" i="5"/>
  <c r="M2998" i="5"/>
  <c r="M2995" i="5"/>
  <c r="M2992" i="5"/>
  <c r="Q2990" i="5"/>
  <c r="L2990" i="5"/>
  <c r="K2990" i="5"/>
  <c r="M2985" i="5"/>
  <c r="M2983" i="5"/>
  <c r="M2981" i="5"/>
  <c r="M2979" i="5"/>
  <c r="M2977" i="5"/>
  <c r="M2975" i="5"/>
  <c r="M2973" i="5"/>
  <c r="M2972" i="5"/>
  <c r="M2971" i="5"/>
  <c r="M2970" i="5"/>
  <c r="M2969" i="5"/>
  <c r="M2967" i="5"/>
  <c r="Q2965" i="5"/>
  <c r="L2965" i="5"/>
  <c r="K2965" i="5"/>
  <c r="M2963" i="5"/>
  <c r="M2961" i="5"/>
  <c r="M2960" i="5"/>
  <c r="M2959" i="5"/>
  <c r="M2957" i="5"/>
  <c r="Q2955" i="5"/>
  <c r="L2955" i="5"/>
  <c r="K2955" i="5"/>
  <c r="M2954" i="5"/>
  <c r="M2952" i="5"/>
  <c r="M2950" i="5"/>
  <c r="M2948" i="5"/>
  <c r="M2929" i="5"/>
  <c r="M2926" i="5"/>
  <c r="M2925" i="5"/>
  <c r="M2920" i="5"/>
  <c r="M2917" i="5"/>
  <c r="M2913" i="5"/>
  <c r="M2907" i="5"/>
  <c r="M2900" i="5"/>
  <c r="M2897" i="5"/>
  <c r="M2895" i="5"/>
  <c r="Q2893" i="5"/>
  <c r="L2893" i="5"/>
  <c r="K2893" i="5"/>
  <c r="M2892" i="5"/>
  <c r="M2889" i="5"/>
  <c r="M2887" i="5"/>
  <c r="M2886" i="5"/>
  <c r="M2884" i="5"/>
  <c r="M2881" i="5"/>
  <c r="M2878" i="5"/>
  <c r="M2876" i="5"/>
  <c r="M2875" i="5"/>
  <c r="M2873" i="5"/>
  <c r="M2872" i="5"/>
  <c r="M2871" i="5"/>
  <c r="M2870" i="5"/>
  <c r="M2868" i="5"/>
  <c r="Q2866" i="5"/>
  <c r="L2866" i="5"/>
  <c r="K2866" i="5"/>
  <c r="M2865" i="5"/>
  <c r="M2862" i="5"/>
  <c r="M2860" i="5"/>
  <c r="M2856" i="5"/>
  <c r="M2852" i="5"/>
  <c r="M2851" i="5"/>
  <c r="M2848" i="5"/>
  <c r="Q2846" i="5"/>
  <c r="L2846" i="5"/>
  <c r="K2846" i="5"/>
  <c r="M2845" i="5"/>
  <c r="M2839" i="5"/>
  <c r="M2835" i="5"/>
  <c r="M2831" i="5"/>
  <c r="M2829" i="5"/>
  <c r="M2825" i="5"/>
  <c r="M2819" i="5"/>
  <c r="M2816" i="5"/>
  <c r="M2813" i="5"/>
  <c r="M2810" i="5"/>
  <c r="M2808" i="5"/>
  <c r="M2807" i="5"/>
  <c r="M2805" i="5"/>
  <c r="M2802" i="5"/>
  <c r="M2800" i="5"/>
  <c r="M2799" i="5"/>
  <c r="M2796" i="5"/>
  <c r="M2794" i="5"/>
  <c r="M2792" i="5"/>
  <c r="M2790" i="5"/>
  <c r="Q2788" i="5"/>
  <c r="L2788" i="5"/>
  <c r="K2788" i="5"/>
  <c r="M2787" i="5"/>
  <c r="M2784" i="5"/>
  <c r="M2781" i="5"/>
  <c r="M2778" i="5"/>
  <c r="M2774" i="5"/>
  <c r="M2773" i="5"/>
  <c r="M2772" i="5"/>
  <c r="M2770" i="5"/>
  <c r="M2768" i="5"/>
  <c r="Q2766" i="5"/>
  <c r="L2766" i="5"/>
  <c r="K2766" i="5"/>
  <c r="M2765" i="5"/>
  <c r="M2732" i="5"/>
  <c r="M2714" i="5"/>
  <c r="M2712" i="5"/>
  <c r="M2710" i="5"/>
  <c r="M2709" i="5"/>
  <c r="M2705" i="5"/>
  <c r="M2704" i="5"/>
  <c r="M2700" i="5"/>
  <c r="M2698" i="5"/>
  <c r="M2694" i="5"/>
  <c r="M2691" i="5"/>
  <c r="M2689" i="5"/>
  <c r="M2685" i="5"/>
  <c r="M2680" i="5"/>
  <c r="M2677" i="5"/>
  <c r="M2675" i="5"/>
  <c r="M2671" i="5"/>
  <c r="M2668" i="5"/>
  <c r="M2665" i="5"/>
  <c r="M2662" i="5"/>
  <c r="M2657" i="5"/>
  <c r="M2655" i="5"/>
  <c r="Q2653" i="5"/>
  <c r="L2653" i="5"/>
  <c r="K2653" i="5"/>
  <c r="M2649" i="5"/>
  <c r="M2647" i="5"/>
  <c r="M2645" i="5"/>
  <c r="M2644" i="5"/>
  <c r="M2642" i="5"/>
  <c r="M2640" i="5"/>
  <c r="M2638" i="5"/>
  <c r="M2637" i="5"/>
  <c r="M2635" i="5"/>
  <c r="M2633" i="5"/>
  <c r="M2631" i="5"/>
  <c r="M2630" i="5"/>
  <c r="M2629" i="5"/>
  <c r="M2628" i="5"/>
  <c r="M2626" i="5"/>
  <c r="M2625" i="5"/>
  <c r="M2624" i="5"/>
  <c r="M2623" i="5"/>
  <c r="M2621" i="5"/>
  <c r="M2619" i="5"/>
  <c r="Q2617" i="5"/>
  <c r="L2617" i="5"/>
  <c r="K2617" i="5"/>
  <c r="M2613" i="5"/>
  <c r="M2611" i="5"/>
  <c r="M2607" i="5"/>
  <c r="M2605" i="5"/>
  <c r="M2598" i="5"/>
  <c r="M2594" i="5"/>
  <c r="M2591" i="5"/>
  <c r="M2590" i="5"/>
  <c r="M2579" i="5"/>
  <c r="M2577" i="5"/>
  <c r="M2575" i="5"/>
  <c r="M2570" i="5"/>
  <c r="M2559" i="5"/>
  <c r="M2556" i="5"/>
  <c r="M2554" i="5"/>
  <c r="M2550" i="5"/>
  <c r="M2549" i="5"/>
  <c r="M2547" i="5"/>
  <c r="M2546" i="5"/>
  <c r="M2545" i="5"/>
  <c r="M2544" i="5"/>
  <c r="M2543" i="5"/>
  <c r="M2542" i="5"/>
  <c r="M2540" i="5"/>
  <c r="M2533" i="5"/>
  <c r="Q2531" i="5"/>
  <c r="L2531" i="5"/>
  <c r="K2531" i="5"/>
  <c r="M2527" i="5"/>
  <c r="Q2525" i="5"/>
  <c r="Q2524" i="5" s="1"/>
  <c r="L2525" i="5"/>
  <c r="K2525" i="5"/>
  <c r="L2524" i="5"/>
  <c r="M2523" i="5"/>
  <c r="Q2521" i="5"/>
  <c r="Q2520" i="5" s="1"/>
  <c r="L2521" i="5"/>
  <c r="L2520" i="5" s="1"/>
  <c r="K2521" i="5"/>
  <c r="K2520" i="5" s="1"/>
  <c r="M2518" i="5"/>
  <c r="M2516" i="5"/>
  <c r="Q2514" i="5"/>
  <c r="Q2513" i="5" s="1"/>
  <c r="L2514" i="5"/>
  <c r="K2514" i="5"/>
  <c r="L2513" i="5"/>
  <c r="M2507" i="5"/>
  <c r="M2504" i="5"/>
  <c r="M2502" i="5"/>
  <c r="M2497" i="5"/>
  <c r="M2492" i="5"/>
  <c r="Q2490" i="5"/>
  <c r="Q2489" i="5" s="1"/>
  <c r="L2490" i="5"/>
  <c r="L2489" i="5" s="1"/>
  <c r="K2490" i="5"/>
  <c r="K2489" i="5" s="1"/>
  <c r="M2487" i="5"/>
  <c r="M2485" i="5"/>
  <c r="M2483" i="5"/>
  <c r="M2481" i="5"/>
  <c r="M2478" i="5"/>
  <c r="M2476" i="5"/>
  <c r="M2474" i="5"/>
  <c r="M2473" i="5"/>
  <c r="M2471" i="5"/>
  <c r="M2468" i="5"/>
  <c r="M2459" i="5"/>
  <c r="M2457" i="5"/>
  <c r="Q2455" i="5"/>
  <c r="Q2454" i="5" s="1"/>
  <c r="L2455" i="5"/>
  <c r="K2455" i="5"/>
  <c r="L2454" i="5"/>
  <c r="M2453" i="5"/>
  <c r="M2449" i="5"/>
  <c r="M2445" i="5"/>
  <c r="M2443" i="5"/>
  <c r="Q2441" i="5"/>
  <c r="L2441" i="5"/>
  <c r="K2441" i="5"/>
  <c r="M2440" i="5"/>
  <c r="M2434" i="5"/>
  <c r="M2432" i="5"/>
  <c r="M2430" i="5"/>
  <c r="M2427" i="5"/>
  <c r="M2420" i="5"/>
  <c r="M2417" i="5"/>
  <c r="M2413" i="5"/>
  <c r="M2412" i="5"/>
  <c r="M2406" i="5"/>
  <c r="M2401" i="5"/>
  <c r="M2399" i="5"/>
  <c r="M2397" i="5"/>
  <c r="M2395" i="5"/>
  <c r="Q2393" i="5"/>
  <c r="L2393" i="5"/>
  <c r="K2393" i="5"/>
  <c r="M2391" i="5"/>
  <c r="M2385" i="5"/>
  <c r="M2383" i="5"/>
  <c r="M2379" i="5"/>
  <c r="M2378" i="5"/>
  <c r="M2376" i="5"/>
  <c r="M2374" i="5"/>
  <c r="M2373" i="5"/>
  <c r="M2370" i="5"/>
  <c r="M2367" i="5"/>
  <c r="M2364" i="5"/>
  <c r="M2356" i="5"/>
  <c r="M2354" i="5"/>
  <c r="M2352" i="5"/>
  <c r="M2350" i="5"/>
  <c r="M2349" i="5"/>
  <c r="M2348" i="5"/>
  <c r="M2338" i="5"/>
  <c r="M2335" i="5"/>
  <c r="M2332" i="5"/>
  <c r="M2330" i="5"/>
  <c r="M2329" i="5"/>
  <c r="M2326" i="5"/>
  <c r="M2321" i="5"/>
  <c r="Q2319" i="5"/>
  <c r="L2319" i="5"/>
  <c r="K2319" i="5"/>
  <c r="M2318" i="5"/>
  <c r="M2314" i="5"/>
  <c r="M2313" i="5"/>
  <c r="M2310" i="5"/>
  <c r="M2306" i="5"/>
  <c r="M2304" i="5"/>
  <c r="M2301" i="5"/>
  <c r="M2257" i="5"/>
  <c r="M2253" i="5"/>
  <c r="M2252" i="5"/>
  <c r="M2248" i="5"/>
  <c r="M2238" i="5"/>
  <c r="M2208" i="5"/>
  <c r="M2187" i="5"/>
  <c r="M2180" i="5"/>
  <c r="M2179" i="5"/>
  <c r="M2162" i="5"/>
  <c r="M2160" i="5"/>
  <c r="M2129" i="5"/>
  <c r="M2120" i="5"/>
  <c r="M2116" i="5"/>
  <c r="M2113" i="5"/>
  <c r="M2103" i="5"/>
  <c r="M2092" i="5"/>
  <c r="M2089" i="5"/>
  <c r="M2081" i="5"/>
  <c r="M2077" i="5"/>
  <c r="M2064" i="5"/>
  <c r="M2057" i="5"/>
  <c r="Q2055" i="5"/>
  <c r="L2055" i="5"/>
  <c r="K2055" i="5"/>
  <c r="M2052" i="5"/>
  <c r="M2043" i="5"/>
  <c r="M2041" i="5"/>
  <c r="M2039" i="5"/>
  <c r="M2036" i="5"/>
  <c r="M2032" i="5"/>
  <c r="M2031" i="5"/>
  <c r="M2027" i="5"/>
  <c r="M2025" i="5"/>
  <c r="M2023" i="5"/>
  <c r="M2021" i="5"/>
  <c r="M2015" i="5"/>
  <c r="M2011" i="5"/>
  <c r="M2002" i="5"/>
  <c r="M2000" i="5"/>
  <c r="M1998" i="5"/>
  <c r="M1997" i="5"/>
  <c r="M1996" i="5"/>
  <c r="M1989" i="5"/>
  <c r="M1988" i="5"/>
  <c r="M1987" i="5"/>
  <c r="M1985" i="5"/>
  <c r="Q1983" i="5"/>
  <c r="L1983" i="5"/>
  <c r="K1983" i="5"/>
  <c r="M1981" i="5"/>
  <c r="M1979" i="5"/>
  <c r="M1977" i="5"/>
  <c r="M1976" i="5"/>
  <c r="M1975" i="5"/>
  <c r="M1974" i="5"/>
  <c r="M1973" i="5"/>
  <c r="M1971" i="5"/>
  <c r="Q1969" i="5"/>
  <c r="L1969" i="5"/>
  <c r="K1969" i="5"/>
  <c r="M1968" i="5"/>
  <c r="M1966" i="5"/>
  <c r="M1961" i="5"/>
  <c r="M1958" i="5"/>
  <c r="M1950" i="5"/>
  <c r="M1947" i="5"/>
  <c r="M1944" i="5"/>
  <c r="M1942" i="5"/>
  <c r="M1940" i="5"/>
  <c r="M1939" i="5"/>
  <c r="M1938" i="5"/>
  <c r="M1937" i="5"/>
  <c r="M1936" i="5"/>
  <c r="M1935" i="5"/>
  <c r="M1934" i="5"/>
  <c r="M1932" i="5"/>
  <c r="Q1930" i="5"/>
  <c r="L1930" i="5"/>
  <c r="K1930" i="5"/>
  <c r="M1926" i="5"/>
  <c r="M1924" i="5"/>
  <c r="M1923" i="5"/>
  <c r="M1921" i="5"/>
  <c r="M1918" i="5"/>
  <c r="M1916" i="5"/>
  <c r="M1910" i="5"/>
  <c r="M1907" i="5"/>
  <c r="M1904" i="5"/>
  <c r="M1898" i="5"/>
  <c r="M1896" i="5"/>
  <c r="M1893" i="5"/>
  <c r="M1892" i="5"/>
  <c r="M1891" i="5"/>
  <c r="M1888" i="5"/>
  <c r="M1877" i="5"/>
  <c r="M1869" i="5"/>
  <c r="M1868" i="5"/>
  <c r="M1859" i="5"/>
  <c r="M1854" i="5"/>
  <c r="M1852" i="5"/>
  <c r="M1847" i="5"/>
  <c r="M1842" i="5"/>
  <c r="M1840" i="5"/>
  <c r="M1838" i="5"/>
  <c r="M1837" i="5"/>
  <c r="M1836" i="5"/>
  <c r="M1835" i="5"/>
  <c r="M1834" i="5"/>
  <c r="M1833" i="5"/>
  <c r="M1831" i="5"/>
  <c r="Q1829" i="5"/>
  <c r="Q1828" i="5" s="1"/>
  <c r="L1829" i="5"/>
  <c r="K1829" i="5"/>
  <c r="L1828" i="5"/>
  <c r="M1827" i="5"/>
  <c r="Q1825" i="5"/>
  <c r="L1825" i="5"/>
  <c r="K1825" i="5"/>
  <c r="M1824" i="5"/>
  <c r="M1822" i="5"/>
  <c r="M1820" i="5"/>
  <c r="M1819" i="5"/>
  <c r="M1817" i="5"/>
  <c r="M1815" i="5"/>
  <c r="M1810" i="5"/>
  <c r="M1809" i="5"/>
  <c r="M1805" i="5"/>
  <c r="M1799" i="5"/>
  <c r="M1797" i="5"/>
  <c r="M1795" i="5"/>
  <c r="M1794" i="5"/>
  <c r="M1789" i="5"/>
  <c r="M1784" i="5"/>
  <c r="M1777" i="5"/>
  <c r="M1775" i="5"/>
  <c r="M1774" i="5"/>
  <c r="M1767" i="5"/>
  <c r="M1757" i="5"/>
  <c r="M1755" i="5"/>
  <c r="M1753" i="5"/>
  <c r="M1751" i="5"/>
  <c r="Q1749" i="5"/>
  <c r="L1749" i="5"/>
  <c r="K1749" i="5"/>
  <c r="M1748" i="5"/>
  <c r="M1747" i="5"/>
  <c r="M1745" i="5"/>
  <c r="M1744" i="5"/>
  <c r="M1743" i="5"/>
  <c r="M1742" i="5"/>
  <c r="M1741" i="5"/>
  <c r="M1740" i="5"/>
  <c r="M1739" i="5"/>
  <c r="M1738" i="5"/>
  <c r="M1737" i="5"/>
  <c r="M1736" i="5"/>
  <c r="M1735" i="5"/>
  <c r="M1734" i="5"/>
  <c r="M1732" i="5"/>
  <c r="M1728" i="5"/>
  <c r="M1722" i="5"/>
  <c r="M1720" i="5"/>
  <c r="M1719" i="5"/>
  <c r="M1718" i="5"/>
  <c r="M1714" i="5"/>
  <c r="M1713" i="5"/>
  <c r="M1711" i="5"/>
  <c r="M1708" i="5"/>
  <c r="M1707" i="5"/>
  <c r="M1702" i="5"/>
  <c r="M1673" i="5"/>
  <c r="M1670" i="5"/>
  <c r="M1669" i="5"/>
  <c r="M1656" i="5"/>
  <c r="M1654" i="5"/>
  <c r="M1651" i="5"/>
  <c r="M1650" i="5"/>
  <c r="M1641" i="5"/>
  <c r="M1639" i="5"/>
  <c r="M1631" i="5"/>
  <c r="M1627" i="5"/>
  <c r="M1625" i="5"/>
  <c r="M1623" i="5"/>
  <c r="M1622" i="5"/>
  <c r="M1621" i="5"/>
  <c r="M1620" i="5"/>
  <c r="M1618" i="5"/>
  <c r="Q1616" i="5"/>
  <c r="L1616" i="5"/>
  <c r="K1616" i="5"/>
  <c r="M1614" i="5"/>
  <c r="M1612" i="5"/>
  <c r="M1611" i="5"/>
  <c r="M1610" i="5"/>
  <c r="M1608" i="5"/>
  <c r="M1606" i="5"/>
  <c r="M1604" i="5"/>
  <c r="M1603" i="5"/>
  <c r="M1596" i="5"/>
  <c r="M1594" i="5"/>
  <c r="M1587" i="5"/>
  <c r="M1584" i="5"/>
  <c r="M1583" i="5"/>
  <c r="M1581" i="5"/>
  <c r="M1580" i="5"/>
  <c r="M1579" i="5"/>
  <c r="M1566" i="5"/>
  <c r="M1564" i="5"/>
  <c r="M1559" i="5"/>
  <c r="M1557" i="5"/>
  <c r="M1556" i="5"/>
  <c r="M1555" i="5"/>
  <c r="M1548" i="5"/>
  <c r="M1546" i="5"/>
  <c r="M1544" i="5"/>
  <c r="M1539" i="5"/>
  <c r="M1534" i="5"/>
  <c r="M1532" i="5"/>
  <c r="M1530" i="5"/>
  <c r="M1529" i="5"/>
  <c r="M1528" i="5"/>
  <c r="M1525" i="5"/>
  <c r="M1524" i="5"/>
  <c r="M1523" i="5"/>
  <c r="M1522" i="5"/>
  <c r="M1520" i="5"/>
  <c r="Q1518" i="5"/>
  <c r="L1518" i="5"/>
  <c r="K1518" i="5"/>
  <c r="M1517" i="5"/>
  <c r="M1515" i="5"/>
  <c r="M1512" i="5"/>
  <c r="M1508" i="5"/>
  <c r="M1506" i="5"/>
  <c r="M1504" i="5"/>
  <c r="M1502" i="5"/>
  <c r="M1501" i="5"/>
  <c r="M1500" i="5"/>
  <c r="M1499" i="5"/>
  <c r="M1497" i="5"/>
  <c r="Q1495" i="5"/>
  <c r="L1495" i="5"/>
  <c r="K1495" i="5"/>
  <c r="M1494" i="5"/>
  <c r="M1490" i="5"/>
  <c r="M1485" i="5"/>
  <c r="M1484" i="5"/>
  <c r="M1481" i="5"/>
  <c r="M1477" i="5"/>
  <c r="M1475" i="5"/>
  <c r="M1473" i="5"/>
  <c r="M1458" i="5"/>
  <c r="M1457" i="5"/>
  <c r="M1455" i="5"/>
  <c r="M1453" i="5"/>
  <c r="M1451" i="5"/>
  <c r="M1449" i="5"/>
  <c r="M1448" i="5"/>
  <c r="M1447" i="5"/>
  <c r="M1445" i="5"/>
  <c r="M1443" i="5"/>
  <c r="M1440" i="5"/>
  <c r="M1438" i="5"/>
  <c r="M1436" i="5"/>
  <c r="M1435" i="5"/>
  <c r="M1434" i="5"/>
  <c r="M1433" i="5"/>
  <c r="M1432" i="5"/>
  <c r="M1431" i="5"/>
  <c r="M1429" i="5"/>
  <c r="Q1427" i="5"/>
  <c r="L1427" i="5"/>
  <c r="K1427" i="5"/>
  <c r="M1423" i="5"/>
  <c r="M1421" i="5"/>
  <c r="M1419" i="5"/>
  <c r="M1417" i="5"/>
  <c r="M1416" i="5"/>
  <c r="M1415" i="5"/>
  <c r="M1413" i="5"/>
  <c r="M1408" i="5"/>
  <c r="M1397" i="5"/>
  <c r="M1377" i="5"/>
  <c r="Q1375" i="5"/>
  <c r="Q1374" i="5" s="1"/>
  <c r="L1375" i="5"/>
  <c r="L1374" i="5" s="1"/>
  <c r="K1375" i="5"/>
  <c r="K1374" i="5" s="1"/>
  <c r="M1373" i="5"/>
  <c r="M1371" i="5"/>
  <c r="M1368" i="5"/>
  <c r="M1367" i="5"/>
  <c r="M1364" i="5"/>
  <c r="M1359" i="5"/>
  <c r="M1355" i="5"/>
  <c r="M1349" i="5"/>
  <c r="M1346" i="5"/>
  <c r="M1345" i="5"/>
  <c r="M1343" i="5"/>
  <c r="M1341" i="5"/>
  <c r="M1340" i="5"/>
  <c r="M1329" i="5"/>
  <c r="M1327" i="5"/>
  <c r="M1325" i="5"/>
  <c r="M1321" i="5"/>
  <c r="M1319" i="5"/>
  <c r="M1318" i="5"/>
  <c r="M1315" i="5"/>
  <c r="M1314" i="5"/>
  <c r="M1312" i="5"/>
  <c r="M1311" i="5"/>
  <c r="M1310" i="5"/>
  <c r="M1308" i="5"/>
  <c r="M1307" i="5"/>
  <c r="M1306" i="5"/>
  <c r="M1304" i="5"/>
  <c r="Q1302" i="5"/>
  <c r="L1302" i="5"/>
  <c r="K1302" i="5"/>
  <c r="M1298" i="5"/>
  <c r="M1295" i="5"/>
  <c r="M1294" i="5"/>
  <c r="M1292" i="5"/>
  <c r="M1289" i="5"/>
  <c r="M1287" i="5"/>
  <c r="M1286" i="5"/>
  <c r="M1284" i="5"/>
  <c r="M1282" i="5"/>
  <c r="M1280" i="5"/>
  <c r="M1278" i="5"/>
  <c r="Q1276" i="5"/>
  <c r="L1276" i="5"/>
  <c r="K1276" i="5"/>
  <c r="M1275" i="5"/>
  <c r="M1274" i="5"/>
  <c r="M1272" i="5"/>
  <c r="M1270" i="5"/>
  <c r="M1269" i="5"/>
  <c r="M1262" i="5"/>
  <c r="M1260" i="5"/>
  <c r="M1258" i="5"/>
  <c r="M1257" i="5"/>
  <c r="M1256" i="5"/>
  <c r="M1255" i="5"/>
  <c r="M1253" i="5"/>
  <c r="Q1251" i="5"/>
  <c r="L1251" i="5"/>
  <c r="K1251" i="5"/>
  <c r="M1249" i="5"/>
  <c r="M1247" i="5"/>
  <c r="M1246" i="5"/>
  <c r="M1245" i="5"/>
  <c r="M1243" i="5"/>
  <c r="M1242" i="5"/>
  <c r="M1240" i="5"/>
  <c r="M1238" i="5"/>
  <c r="M1237" i="5"/>
  <c r="M1235" i="5"/>
  <c r="Q1233" i="5"/>
  <c r="L1233" i="5"/>
  <c r="K1233" i="5"/>
  <c r="M1232" i="5"/>
  <c r="M1231" i="5"/>
  <c r="M1229" i="5"/>
  <c r="M1227" i="5"/>
  <c r="M1226" i="5"/>
  <c r="M1224" i="5"/>
  <c r="M1223" i="5"/>
  <c r="M1222" i="5"/>
  <c r="M1220" i="5"/>
  <c r="M1219" i="5"/>
  <c r="M1217" i="5"/>
  <c r="M1215" i="5"/>
  <c r="M1213" i="5"/>
  <c r="M1212" i="5"/>
  <c r="M1210" i="5"/>
  <c r="Q1208" i="5"/>
  <c r="L1208" i="5"/>
  <c r="K1208" i="5"/>
  <c r="M1207" i="5"/>
  <c r="M1206" i="5"/>
  <c r="M1204" i="5"/>
  <c r="M1202" i="5"/>
  <c r="M1201" i="5"/>
  <c r="M1199" i="5"/>
  <c r="M1198" i="5"/>
  <c r="M1197" i="5"/>
  <c r="M1195" i="5"/>
  <c r="M1194" i="5"/>
  <c r="M1192" i="5"/>
  <c r="M1190" i="5"/>
  <c r="M1188" i="5"/>
  <c r="M1187" i="5"/>
  <c r="M1185" i="5"/>
  <c r="Q1183" i="5"/>
  <c r="L1183" i="5"/>
  <c r="K1183" i="5"/>
  <c r="M1182" i="5"/>
  <c r="M1180" i="5"/>
  <c r="M1179" i="5"/>
  <c r="M1177" i="5"/>
  <c r="M1175" i="5"/>
  <c r="M1174" i="5"/>
  <c r="M1172" i="5"/>
  <c r="M1171" i="5"/>
  <c r="M1170" i="5"/>
  <c r="M1168" i="5"/>
  <c r="M1167" i="5"/>
  <c r="M1165" i="5"/>
  <c r="M1163" i="5"/>
  <c r="M1161" i="5"/>
  <c r="M1160" i="5"/>
  <c r="M1158" i="5"/>
  <c r="Q1156" i="5"/>
  <c r="L1156" i="5"/>
  <c r="K1156" i="5"/>
  <c r="M1155" i="5"/>
  <c r="M1153" i="5"/>
  <c r="M1152" i="5"/>
  <c r="M1150" i="5"/>
  <c r="M1149" i="5"/>
  <c r="M1147" i="5"/>
  <c r="M1142" i="5"/>
  <c r="M1136" i="5"/>
  <c r="M1132" i="5"/>
  <c r="M1128" i="5"/>
  <c r="M1126" i="5"/>
  <c r="M1124" i="5"/>
  <c r="M1120" i="5"/>
  <c r="M1118" i="5"/>
  <c r="M1116" i="5"/>
  <c r="M1113" i="5"/>
  <c r="M1105" i="5"/>
  <c r="Q1103" i="5"/>
  <c r="L1103" i="5"/>
  <c r="K1103" i="5"/>
  <c r="M1102" i="5"/>
  <c r="M1101" i="5"/>
  <c r="M1098" i="5"/>
  <c r="M1093" i="5"/>
  <c r="M1091" i="5"/>
  <c r="M1087" i="5"/>
  <c r="M1086" i="5"/>
  <c r="M1083" i="5"/>
  <c r="M1081" i="5"/>
  <c r="M1079" i="5"/>
  <c r="M1077" i="5"/>
  <c r="M1074" i="5"/>
  <c r="Q1072" i="5"/>
  <c r="L1072" i="5"/>
  <c r="K1072" i="5"/>
  <c r="M1070" i="5"/>
  <c r="M1068" i="5"/>
  <c r="M1064" i="5"/>
  <c r="M1057" i="5"/>
  <c r="M1045" i="5"/>
  <c r="M1043" i="5"/>
  <c r="M1041" i="5"/>
  <c r="M1035" i="5"/>
  <c r="M1028" i="5"/>
  <c r="M1025" i="5"/>
  <c r="M1023" i="5"/>
  <c r="M1021" i="5"/>
  <c r="M1020" i="5"/>
  <c r="M1019" i="5"/>
  <c r="M1015" i="5"/>
  <c r="M1014" i="5"/>
  <c r="M1012" i="5"/>
  <c r="Q1010" i="5"/>
  <c r="Q1009" i="5" s="1"/>
  <c r="L1010" i="5"/>
  <c r="K1010" i="5"/>
  <c r="L1009" i="5"/>
  <c r="M1008" i="5"/>
  <c r="M1006" i="5"/>
  <c r="M1000" i="5"/>
  <c r="M999" i="5"/>
  <c r="M997" i="5"/>
  <c r="M989" i="5"/>
  <c r="M988" i="5"/>
  <c r="M984" i="5"/>
  <c r="M983" i="5"/>
  <c r="M981" i="5"/>
  <c r="M973" i="5"/>
  <c r="M967" i="5"/>
  <c r="M965" i="5"/>
  <c r="M953" i="5"/>
  <c r="M952" i="5"/>
  <c r="M942" i="5"/>
  <c r="M938" i="5"/>
  <c r="M936" i="5"/>
  <c r="M934" i="5"/>
  <c r="Q932" i="5"/>
  <c r="L932" i="5"/>
  <c r="K932" i="5"/>
  <c r="M931" i="5"/>
  <c r="M930" i="5"/>
  <c r="M927" i="5"/>
  <c r="M916" i="5"/>
  <c r="M907" i="5"/>
  <c r="M906" i="5"/>
  <c r="M894" i="5"/>
  <c r="M888" i="5"/>
  <c r="M883" i="5"/>
  <c r="M877" i="5"/>
  <c r="M875" i="5"/>
  <c r="M867" i="5"/>
  <c r="M850" i="5"/>
  <c r="M848" i="5"/>
  <c r="M847" i="5"/>
  <c r="M846" i="5"/>
  <c r="M844" i="5"/>
  <c r="M843" i="5"/>
  <c r="M839" i="5"/>
  <c r="M838" i="5"/>
  <c r="M836" i="5"/>
  <c r="M835" i="5"/>
  <c r="M834" i="5"/>
  <c r="M833" i="5"/>
  <c r="M829" i="5"/>
  <c r="M828" i="5"/>
  <c r="M827" i="5"/>
  <c r="M826" i="5"/>
  <c r="M824" i="5"/>
  <c r="M821" i="5"/>
  <c r="Q819" i="5"/>
  <c r="L819" i="5"/>
  <c r="K819" i="5"/>
  <c r="M817" i="5"/>
  <c r="M814" i="5"/>
  <c r="M810" i="5"/>
  <c r="M803" i="5"/>
  <c r="M799" i="5"/>
  <c r="M790" i="5"/>
  <c r="M784" i="5"/>
  <c r="M774" i="5"/>
  <c r="M772" i="5"/>
  <c r="M767" i="5"/>
  <c r="Q765" i="5"/>
  <c r="L765" i="5"/>
  <c r="K765" i="5"/>
  <c r="M763" i="5"/>
  <c r="M761" i="5"/>
  <c r="M759" i="5"/>
  <c r="M755" i="5"/>
  <c r="M751" i="5"/>
  <c r="M745" i="5"/>
  <c r="M744" i="5"/>
  <c r="M743" i="5"/>
  <c r="M736" i="5"/>
  <c r="M735" i="5"/>
  <c r="M733" i="5"/>
  <c r="M728" i="5"/>
  <c r="M726" i="5"/>
  <c r="Q724" i="5"/>
  <c r="L724" i="5"/>
  <c r="K724" i="5"/>
  <c r="M722" i="5"/>
  <c r="M707" i="5"/>
  <c r="Q705" i="5"/>
  <c r="L705" i="5"/>
  <c r="K705" i="5"/>
  <c r="M703" i="5"/>
  <c r="M702" i="5"/>
  <c r="M697" i="5"/>
  <c r="M696" i="5"/>
  <c r="M694" i="5"/>
  <c r="M691" i="5"/>
  <c r="M689" i="5"/>
  <c r="M688" i="5"/>
  <c r="M683" i="5"/>
  <c r="M680" i="5"/>
  <c r="M679" i="5"/>
  <c r="M673" i="5"/>
  <c r="M671" i="5"/>
  <c r="M667" i="5"/>
  <c r="M665" i="5"/>
  <c r="M663" i="5"/>
  <c r="Q661" i="5"/>
  <c r="L661" i="5"/>
  <c r="M660" i="5"/>
  <c r="M657" i="5"/>
  <c r="M655" i="5"/>
  <c r="M652" i="5"/>
  <c r="M650" i="5"/>
  <c r="M648" i="5"/>
  <c r="M646" i="5"/>
  <c r="Q644" i="5"/>
  <c r="L644" i="5"/>
  <c r="K644" i="5"/>
  <c r="M643" i="5"/>
  <c r="M626" i="5"/>
  <c r="M622" i="5"/>
  <c r="M620" i="5"/>
  <c r="M618" i="5"/>
  <c r="Q616" i="5"/>
  <c r="L616" i="5"/>
  <c r="K616" i="5"/>
  <c r="M615" i="5"/>
  <c r="M611" i="5"/>
  <c r="M609" i="5"/>
  <c r="M608" i="5"/>
  <c r="M605" i="5"/>
  <c r="M602" i="5"/>
  <c r="M601" i="5"/>
  <c r="M600" i="5"/>
  <c r="M595" i="5"/>
  <c r="M593" i="5"/>
  <c r="M591" i="5"/>
  <c r="M589" i="5"/>
  <c r="Q587" i="5"/>
  <c r="L587" i="5"/>
  <c r="K587" i="5"/>
  <c r="M586" i="5"/>
  <c r="M584" i="5"/>
  <c r="M583" i="5"/>
  <c r="M581" i="5"/>
  <c r="M579" i="5"/>
  <c r="M577" i="5"/>
  <c r="M574" i="5"/>
  <c r="M573" i="5"/>
  <c r="M570" i="5"/>
  <c r="M569" i="5"/>
  <c r="M568" i="5"/>
  <c r="M567" i="5"/>
  <c r="M563" i="5"/>
  <c r="M561" i="5"/>
  <c r="M560" i="5"/>
  <c r="M558" i="5"/>
  <c r="M556" i="5"/>
  <c r="M553" i="5"/>
  <c r="Q551" i="5"/>
  <c r="L551" i="5"/>
  <c r="K551" i="5"/>
  <c r="M550" i="5"/>
  <c r="M549" i="5"/>
  <c r="M548" i="5"/>
  <c r="M546" i="5"/>
  <c r="M545" i="5"/>
  <c r="M544" i="5"/>
  <c r="M543" i="5"/>
  <c r="M542" i="5"/>
  <c r="M539" i="5"/>
  <c r="M537" i="5"/>
  <c r="M534" i="5"/>
  <c r="M532" i="5"/>
  <c r="Q530" i="5"/>
  <c r="L530" i="5"/>
  <c r="K530" i="5"/>
  <c r="M529" i="5"/>
  <c r="M527" i="5"/>
  <c r="M525" i="5"/>
  <c r="M523" i="5"/>
  <c r="Q521" i="5"/>
  <c r="L521" i="5"/>
  <c r="K521" i="5"/>
  <c r="M520" i="5"/>
  <c r="M518" i="5"/>
  <c r="M514" i="5"/>
  <c r="M513" i="5"/>
  <c r="M511" i="5"/>
  <c r="M509" i="5"/>
  <c r="Q507" i="5"/>
  <c r="L507" i="5"/>
  <c r="K507" i="5"/>
  <c r="M502" i="5"/>
  <c r="M487" i="5"/>
  <c r="M484" i="5"/>
  <c r="M478" i="5"/>
  <c r="M470" i="5"/>
  <c r="M466" i="5"/>
  <c r="M464" i="5"/>
  <c r="M456" i="5"/>
  <c r="M451" i="5"/>
  <c r="M439" i="5"/>
  <c r="M438" i="5"/>
  <c r="M431" i="5"/>
  <c r="M419" i="5"/>
  <c r="M417" i="5"/>
  <c r="M415" i="5"/>
  <c r="M414" i="5"/>
  <c r="M413" i="5"/>
  <c r="M412" i="5"/>
  <c r="M410" i="5"/>
  <c r="M409" i="5"/>
  <c r="M408" i="5"/>
  <c r="M406" i="5"/>
  <c r="Q404" i="5"/>
  <c r="L404" i="5"/>
  <c r="K404" i="5"/>
  <c r="M403" i="5"/>
  <c r="M402" i="5"/>
  <c r="M401" i="5"/>
  <c r="M400" i="5"/>
  <c r="M399" i="5"/>
  <c r="Q397" i="5"/>
  <c r="L397" i="5"/>
  <c r="K397" i="5"/>
  <c r="M396" i="5"/>
  <c r="M394" i="5"/>
  <c r="M392" i="5"/>
  <c r="M391" i="5"/>
  <c r="M390" i="5"/>
  <c r="M388" i="5"/>
  <c r="M386" i="5"/>
  <c r="M384" i="5"/>
  <c r="M382" i="5"/>
  <c r="M381" i="5"/>
  <c r="M380" i="5"/>
  <c r="M379" i="5"/>
  <c r="M378" i="5"/>
  <c r="M370" i="5"/>
  <c r="M359" i="5"/>
  <c r="M357" i="5"/>
  <c r="M353" i="5"/>
  <c r="M351" i="5"/>
  <c r="M347" i="5"/>
  <c r="M345" i="5"/>
  <c r="M342" i="5"/>
  <c r="M339" i="5"/>
  <c r="M337" i="5"/>
  <c r="M332" i="5"/>
  <c r="M324" i="5"/>
  <c r="M321" i="5"/>
  <c r="M318" i="5"/>
  <c r="M316" i="5"/>
  <c r="Q314" i="5"/>
  <c r="L314" i="5"/>
  <c r="K314" i="5"/>
  <c r="M313" i="5"/>
  <c r="M312" i="5"/>
  <c r="M309" i="5"/>
  <c r="M307" i="5"/>
  <c r="M304" i="5"/>
  <c r="M300" i="5"/>
  <c r="M294" i="5"/>
  <c r="M290" i="5"/>
  <c r="Q288" i="5"/>
  <c r="L288" i="5"/>
  <c r="K288" i="5"/>
  <c r="M287" i="5"/>
  <c r="M281" i="5"/>
  <c r="M279" i="5"/>
  <c r="M278" i="5"/>
  <c r="M273" i="5"/>
  <c r="M268" i="5"/>
  <c r="L266" i="5"/>
  <c r="K266" i="5"/>
  <c r="M264" i="5"/>
  <c r="M262" i="5"/>
  <c r="M261" i="5"/>
  <c r="M258" i="5"/>
  <c r="M250" i="5"/>
  <c r="M248" i="5"/>
  <c r="M247" i="5"/>
  <c r="M245" i="5"/>
  <c r="M241" i="5"/>
  <c r="M239" i="5"/>
  <c r="M238" i="5"/>
  <c r="M237" i="5"/>
  <c r="M234" i="5"/>
  <c r="M228" i="5"/>
  <c r="M226" i="5"/>
  <c r="M223" i="5"/>
  <c r="M221" i="5"/>
  <c r="M219" i="5"/>
  <c r="M215" i="5"/>
  <c r="M213" i="5"/>
  <c r="M208" i="5"/>
  <c r="M206" i="5"/>
  <c r="M204" i="5"/>
  <c r="M202" i="5"/>
  <c r="M201" i="5"/>
  <c r="M195" i="5"/>
  <c r="M193" i="5"/>
  <c r="M190" i="5"/>
  <c r="M188" i="5"/>
  <c r="M178" i="5"/>
  <c r="M177" i="5"/>
  <c r="M176" i="5"/>
  <c r="M174" i="5"/>
  <c r="M168" i="5"/>
  <c r="M167" i="5"/>
  <c r="M166" i="5"/>
  <c r="M165" i="5"/>
  <c r="M164" i="5"/>
  <c r="M163" i="5"/>
  <c r="M162" i="5"/>
  <c r="M161" i="5"/>
  <c r="M160" i="5"/>
  <c r="M159" i="5"/>
  <c r="M158" i="5"/>
  <c r="M156" i="5"/>
  <c r="M155" i="5"/>
  <c r="M152" i="5"/>
  <c r="M151" i="5"/>
  <c r="Q149" i="5"/>
  <c r="L149" i="5"/>
  <c r="K149" i="5"/>
  <c r="M144" i="5"/>
  <c r="M142" i="5"/>
  <c r="M138" i="5"/>
  <c r="M131" i="5"/>
  <c r="M125" i="5"/>
  <c r="M118" i="5"/>
  <c r="M116" i="5"/>
  <c r="M115" i="5"/>
  <c r="M112" i="5"/>
  <c r="M111" i="5"/>
  <c r="M92" i="5"/>
  <c r="M90" i="5"/>
  <c r="M75" i="5"/>
  <c r="M67" i="5"/>
  <c r="M34" i="5"/>
  <c r="M32" i="5"/>
  <c r="M30" i="5"/>
  <c r="M28" i="5"/>
  <c r="M26" i="5"/>
  <c r="M25" i="5"/>
  <c r="M24" i="5"/>
  <c r="M23" i="5"/>
  <c r="M22" i="5"/>
  <c r="M21" i="5"/>
  <c r="M13" i="5"/>
  <c r="M11" i="5"/>
  <c r="M7" i="5"/>
  <c r="Q5" i="5"/>
  <c r="Q4" i="5" s="1"/>
  <c r="Q3" i="5" s="1"/>
  <c r="L5" i="5"/>
  <c r="L4" i="5" s="1"/>
  <c r="L3" i="5" s="1"/>
  <c r="K5" i="5"/>
  <c r="K4" i="5" s="1"/>
  <c r="Q2964" i="5" l="1"/>
  <c r="Q2392" i="5"/>
  <c r="Q2519" i="5"/>
  <c r="Q3755" i="5"/>
  <c r="L3892" i="5"/>
  <c r="M3756" i="5"/>
  <c r="L3755" i="5"/>
  <c r="M4250" i="5"/>
  <c r="M4390" i="5"/>
  <c r="M4409" i="5"/>
  <c r="M4434" i="5"/>
  <c r="M5521" i="5"/>
  <c r="M819" i="5"/>
  <c r="Q818" i="5"/>
  <c r="L818" i="5"/>
  <c r="M1010" i="5"/>
  <c r="L1929" i="5"/>
  <c r="L2392" i="5"/>
  <c r="M2441" i="5"/>
  <c r="M2455" i="5"/>
  <c r="L2964" i="5"/>
  <c r="M2990" i="5"/>
  <c r="M3049" i="5"/>
  <c r="M3061" i="5"/>
  <c r="M3278" i="5"/>
  <c r="Q3479" i="5"/>
  <c r="M3518" i="5"/>
  <c r="Q3517" i="5"/>
  <c r="L3517" i="5"/>
  <c r="Q5194" i="5"/>
  <c r="M149" i="5"/>
  <c r="Q148" i="5"/>
  <c r="L148" i="5"/>
  <c r="M288" i="5"/>
  <c r="M397" i="5"/>
  <c r="M404" i="5"/>
  <c r="M521" i="5"/>
  <c r="M551" i="5"/>
  <c r="M616" i="5"/>
  <c r="M644" i="5"/>
  <c r="M661" i="5"/>
  <c r="M724" i="5"/>
  <c r="M765" i="5"/>
  <c r="L1071" i="5"/>
  <c r="M1251" i="5"/>
  <c r="K1426" i="5"/>
  <c r="Q1426" i="5"/>
  <c r="Q1425" i="5" s="1"/>
  <c r="M1495" i="5"/>
  <c r="M1518" i="5"/>
  <c r="L1426" i="5"/>
  <c r="L1425" i="5" s="1"/>
  <c r="M1829" i="5"/>
  <c r="M3325" i="5"/>
  <c r="Q3324" i="5"/>
  <c r="M3372" i="5"/>
  <c r="M3444" i="5"/>
  <c r="L3324" i="5"/>
  <c r="L3479" i="5"/>
  <c r="M3485" i="5"/>
  <c r="M3510" i="5"/>
  <c r="Q4882" i="5"/>
  <c r="L5194" i="5"/>
  <c r="M5355" i="5"/>
  <c r="L5474" i="5"/>
  <c r="M5487" i="5"/>
  <c r="M5524" i="5"/>
  <c r="M1072" i="5"/>
  <c r="Q1071" i="5"/>
  <c r="M1183" i="5"/>
  <c r="M1208" i="5"/>
  <c r="M1233" i="5"/>
  <c r="M1930" i="5"/>
  <c r="Q1929" i="5"/>
  <c r="Q1928" i="5" s="1"/>
  <c r="M1983" i="5"/>
  <c r="K2392" i="5"/>
  <c r="M2392" i="5" s="1"/>
  <c r="L2519" i="5"/>
  <c r="Q2530" i="5"/>
  <c r="M2617" i="5"/>
  <c r="L2530" i="5"/>
  <c r="M2846" i="5"/>
  <c r="M2866" i="5"/>
  <c r="M2955" i="5"/>
  <c r="K2964" i="5"/>
  <c r="K3479" i="5"/>
  <c r="M3893" i="5"/>
  <c r="Q3892" i="5"/>
  <c r="M4078" i="5"/>
  <c r="M4210" i="5"/>
  <c r="M4224" i="5"/>
  <c r="M4473" i="5"/>
  <c r="M4710" i="5"/>
  <c r="L4882" i="5"/>
  <c r="M5035" i="5"/>
  <c r="M5076" i="5"/>
  <c r="M5163" i="5"/>
  <c r="M5476" i="5"/>
  <c r="Q5474" i="5"/>
  <c r="M5479" i="5"/>
  <c r="M5495" i="5"/>
  <c r="M5505" i="5"/>
  <c r="K5520" i="5"/>
  <c r="L1250" i="5"/>
  <c r="M1374" i="5"/>
  <c r="M2514" i="5"/>
  <c r="K2513" i="5"/>
  <c r="M2513" i="5" s="1"/>
  <c r="M2520" i="5"/>
  <c r="M2531" i="5"/>
  <c r="K2530" i="5"/>
  <c r="K148" i="5"/>
  <c r="M266" i="5"/>
  <c r="M314" i="5"/>
  <c r="M507" i="5"/>
  <c r="M530" i="5"/>
  <c r="M587" i="5"/>
  <c r="M705" i="5"/>
  <c r="K818" i="5"/>
  <c r="M818" i="5" s="1"/>
  <c r="M932" i="5"/>
  <c r="K1009" i="5"/>
  <c r="M1009" i="5" s="1"/>
  <c r="M1103" i="5"/>
  <c r="K1071" i="5"/>
  <c r="K1250" i="5"/>
  <c r="M1276" i="5"/>
  <c r="M1302" i="5"/>
  <c r="Q1250" i="5"/>
  <c r="M1375" i="5"/>
  <c r="M1749" i="5"/>
  <c r="M1825" i="5"/>
  <c r="K1828" i="5"/>
  <c r="M1828" i="5" s="1"/>
  <c r="K1929" i="5"/>
  <c r="M1969" i="5"/>
  <c r="M2055" i="5"/>
  <c r="M2319" i="5"/>
  <c r="M2393" i="5"/>
  <c r="K2454" i="5"/>
  <c r="M2454" i="5" s="1"/>
  <c r="M2489" i="5"/>
  <c r="M2525" i="5"/>
  <c r="K2524" i="5"/>
  <c r="M2524" i="5" s="1"/>
  <c r="M2490" i="5"/>
  <c r="M2521" i="5"/>
  <c r="M2653" i="5"/>
  <c r="M2766" i="5"/>
  <c r="M2788" i="5"/>
  <c r="M2893" i="5"/>
  <c r="M2965" i="5"/>
  <c r="K3060" i="5"/>
  <c r="M3120" i="5"/>
  <c r="M3210" i="5"/>
  <c r="Q3060" i="5"/>
  <c r="Q3059" i="5" s="1"/>
  <c r="M3290" i="5"/>
  <c r="K3324" i="5"/>
  <c r="M3461" i="5"/>
  <c r="M3471" i="5"/>
  <c r="M3480" i="5"/>
  <c r="K3509" i="5"/>
  <c r="M3509" i="5" s="1"/>
  <c r="K3517" i="5"/>
  <c r="M3517" i="5" s="1"/>
  <c r="M3545" i="5"/>
  <c r="M3563" i="5"/>
  <c r="K3562" i="5"/>
  <c r="M3562" i="5" s="1"/>
  <c r="M3670" i="5"/>
  <c r="M3734" i="5"/>
  <c r="K3755" i="5"/>
  <c r="M3755" i="5" s="1"/>
  <c r="M3778" i="5"/>
  <c r="M4000" i="5"/>
  <c r="K3892" i="5"/>
  <c r="M3892" i="5" s="1"/>
  <c r="M4112" i="5"/>
  <c r="M4149" i="5"/>
  <c r="M4182" i="5"/>
  <c r="M4238" i="5"/>
  <c r="K4249" i="5"/>
  <c r="M4323" i="5"/>
  <c r="M4357" i="5"/>
  <c r="Q4249" i="5"/>
  <c r="M4451" i="5"/>
  <c r="M4458" i="5"/>
  <c r="Q4450" i="5"/>
  <c r="M4784" i="5"/>
  <c r="M4883" i="5"/>
  <c r="K4882" i="5"/>
  <c r="M4995" i="5"/>
  <c r="M5195" i="5"/>
  <c r="K5194" i="5"/>
  <c r="K5475" i="5"/>
  <c r="M5483" i="5"/>
  <c r="K5486" i="5"/>
  <c r="M5486" i="5" s="1"/>
  <c r="K5494" i="5"/>
  <c r="M5526" i="5"/>
  <c r="L3060" i="5"/>
  <c r="L3059" i="5" s="1"/>
  <c r="M3289" i="5"/>
  <c r="M3470" i="5"/>
  <c r="M3479" i="5"/>
  <c r="L4249" i="5"/>
  <c r="L4450" i="5"/>
  <c r="M4450" i="5" s="1"/>
  <c r="K4472" i="5"/>
  <c r="M4472" i="5" s="1"/>
  <c r="M4783" i="5"/>
  <c r="M5482" i="5"/>
  <c r="M5525" i="5"/>
  <c r="M4" i="5"/>
  <c r="K3" i="5"/>
  <c r="M5" i="5"/>
  <c r="M1156" i="5"/>
  <c r="M1427" i="5"/>
  <c r="M1616" i="5"/>
  <c r="M3566" i="5"/>
  <c r="M4045" i="5"/>
  <c r="M4664" i="5"/>
  <c r="M4971" i="5"/>
  <c r="M5314" i="5"/>
  <c r="M1071" i="5" l="1"/>
  <c r="K3561" i="5"/>
  <c r="M3561" i="5" s="1"/>
  <c r="M5194" i="5"/>
  <c r="M148" i="5"/>
  <c r="M2964" i="5"/>
  <c r="L2529" i="5"/>
  <c r="Q2529" i="5"/>
  <c r="M3324" i="5"/>
  <c r="L3288" i="5"/>
  <c r="Q147" i="5"/>
  <c r="M1426" i="5"/>
  <c r="Q3288" i="5"/>
  <c r="K147" i="5"/>
  <c r="L147" i="5"/>
  <c r="K3754" i="5"/>
  <c r="M4882" i="5"/>
  <c r="M1250" i="5"/>
  <c r="L1928" i="5"/>
  <c r="Q3754" i="5"/>
  <c r="M5520" i="5"/>
  <c r="K5519" i="5"/>
  <c r="M5519" i="5" s="1"/>
  <c r="M5494" i="5"/>
  <c r="K5493" i="5"/>
  <c r="M5493" i="5" s="1"/>
  <c r="M4249" i="5"/>
  <c r="M3060" i="5"/>
  <c r="K3059" i="5"/>
  <c r="M3059" i="5" s="1"/>
  <c r="K3288" i="5"/>
  <c r="M3288" i="5" s="1"/>
  <c r="K1425" i="5"/>
  <c r="M1425" i="5" s="1"/>
  <c r="L3754" i="5"/>
  <c r="M5475" i="5"/>
  <c r="K5474" i="5"/>
  <c r="M5474" i="5" s="1"/>
  <c r="M1929" i="5"/>
  <c r="K1928" i="5"/>
  <c r="M2530" i="5"/>
  <c r="K2529" i="5"/>
  <c r="K2519" i="5"/>
  <c r="M2519" i="5" s="1"/>
  <c r="M3" i="5"/>
  <c r="M2529" i="5" l="1"/>
  <c r="Q5530" i="5"/>
  <c r="M147" i="5"/>
  <c r="M1928" i="5"/>
  <c r="L5530" i="5"/>
  <c r="K5530" i="5"/>
  <c r="M3754" i="5"/>
  <c r="M775" i="3"/>
  <c r="Q794" i="3"/>
  <c r="Q789" i="3"/>
  <c r="Q783" i="3"/>
  <c r="Q773" i="3"/>
  <c r="Q762" i="3"/>
  <c r="Q757" i="3"/>
  <c r="Q689" i="3"/>
  <c r="Q667" i="3"/>
  <c r="Q664" i="3"/>
  <c r="Q657" i="3"/>
  <c r="Q656" i="3" s="1"/>
  <c r="Q651" i="3"/>
  <c r="Q650" i="3" s="1"/>
  <c r="Q647" i="3"/>
  <c r="Q646" i="3" s="1"/>
  <c r="Q643" i="3"/>
  <c r="Q642" i="3" s="1"/>
  <c r="Q637" i="3"/>
  <c r="Q636" i="3" s="1"/>
  <c r="Q635" i="3" s="1"/>
  <c r="Q609" i="3"/>
  <c r="Q608" i="3" s="1"/>
  <c r="Q607" i="3" s="1"/>
  <c r="Q602" i="3"/>
  <c r="Q597" i="3"/>
  <c r="Q594" i="3"/>
  <c r="Q576" i="3"/>
  <c r="Q570" i="3"/>
  <c r="Q564" i="3"/>
  <c r="Q560" i="3"/>
  <c r="Q543" i="3"/>
  <c r="Q525" i="3"/>
  <c r="Q520" i="3"/>
  <c r="Q517" i="3"/>
  <c r="Q488" i="3"/>
  <c r="Q485" i="3"/>
  <c r="Q478" i="3"/>
  <c r="Q460" i="3"/>
  <c r="Q436" i="3"/>
  <c r="Q409" i="3"/>
  <c r="Q406" i="3"/>
  <c r="Q398" i="3"/>
  <c r="Q393" i="3"/>
  <c r="Q370" i="3"/>
  <c r="Q356" i="3"/>
  <c r="Q352" i="3"/>
  <c r="Q347" i="3"/>
  <c r="Q341" i="3"/>
  <c r="Q332" i="3"/>
  <c r="Q311" i="3"/>
  <c r="Q310" i="3" s="1"/>
  <c r="Q300" i="3"/>
  <c r="Q276" i="3"/>
  <c r="Q243" i="3"/>
  <c r="Q232" i="3"/>
  <c r="Q225" i="3"/>
  <c r="Q212" i="3"/>
  <c r="Q199" i="3"/>
  <c r="Q194" i="3"/>
  <c r="Q191" i="3"/>
  <c r="Q182" i="3"/>
  <c r="Q166" i="3"/>
  <c r="Q158" i="3"/>
  <c r="Q151" i="3"/>
  <c r="Q150" i="3" s="1"/>
  <c r="Q149" i="3" s="1"/>
  <c r="Q134" i="3"/>
  <c r="Q133" i="3" s="1"/>
  <c r="Q132" i="3" s="1"/>
  <c r="Q127" i="3"/>
  <c r="Q126" i="3" s="1"/>
  <c r="Q125" i="3" s="1"/>
  <c r="Q118" i="3"/>
  <c r="Q117" i="3" s="1"/>
  <c r="Q116" i="3" s="1"/>
  <c r="Q110" i="3"/>
  <c r="Q109" i="3" s="1"/>
  <c r="Q108" i="3" s="1"/>
  <c r="Q103" i="3"/>
  <c r="Q102" i="3" s="1"/>
  <c r="Q101" i="3" s="1"/>
  <c r="Q97" i="3"/>
  <c r="Q96" i="3" s="1"/>
  <c r="Q95" i="3" s="1"/>
  <c r="Q91" i="3"/>
  <c r="Q90" i="3" s="1"/>
  <c r="Q89" i="3" s="1"/>
  <c r="Q83" i="3"/>
  <c r="Q82" i="3" s="1"/>
  <c r="Q81" i="3" s="1"/>
  <c r="Q76" i="3"/>
  <c r="Q75" i="3" s="1"/>
  <c r="Q68" i="3"/>
  <c r="Q67" i="3" s="1"/>
  <c r="Q60" i="3"/>
  <c r="Q59" i="3" s="1"/>
  <c r="Q55" i="3"/>
  <c r="Q54" i="3" s="1"/>
  <c r="Q35" i="3"/>
  <c r="Q34" i="3" s="1"/>
  <c r="Q29" i="3"/>
  <c r="Q20" i="3"/>
  <c r="Q11" i="3"/>
  <c r="Q5" i="3"/>
  <c r="L794" i="3"/>
  <c r="K794" i="3"/>
  <c r="L789" i="3"/>
  <c r="K789" i="3"/>
  <c r="L783" i="3"/>
  <c r="K783" i="3"/>
  <c r="L773" i="3"/>
  <c r="K773" i="3"/>
  <c r="L762" i="3"/>
  <c r="K762" i="3"/>
  <c r="L757" i="3"/>
  <c r="L756" i="3" s="1"/>
  <c r="L755" i="3" s="1"/>
  <c r="K757" i="3"/>
  <c r="L689" i="3"/>
  <c r="K689" i="3"/>
  <c r="L667" i="3"/>
  <c r="K667" i="3"/>
  <c r="L664" i="3"/>
  <c r="K664" i="3"/>
  <c r="K663" i="3" s="1"/>
  <c r="L657" i="3"/>
  <c r="K657" i="3"/>
  <c r="K656" i="3" s="1"/>
  <c r="L656" i="3"/>
  <c r="L651" i="3"/>
  <c r="L650" i="3" s="1"/>
  <c r="K651" i="3"/>
  <c r="K650" i="3" s="1"/>
  <c r="L647" i="3"/>
  <c r="K647" i="3"/>
  <c r="K646" i="3" s="1"/>
  <c r="L646" i="3"/>
  <c r="L643" i="3"/>
  <c r="K643" i="3"/>
  <c r="K642" i="3" s="1"/>
  <c r="L642" i="3"/>
  <c r="L637" i="3"/>
  <c r="L636" i="3" s="1"/>
  <c r="L635" i="3" s="1"/>
  <c r="K637" i="3"/>
  <c r="K636" i="3" s="1"/>
  <c r="K635" i="3" s="1"/>
  <c r="L609" i="3"/>
  <c r="K609" i="3"/>
  <c r="K608" i="3" s="1"/>
  <c r="K607" i="3" s="1"/>
  <c r="L608" i="3"/>
  <c r="L607" i="3" s="1"/>
  <c r="L602" i="3"/>
  <c r="K602" i="3"/>
  <c r="K601" i="3" s="1"/>
  <c r="K600" i="3" s="1"/>
  <c r="L601" i="3"/>
  <c r="L600" i="3" s="1"/>
  <c r="L597" i="3"/>
  <c r="K597" i="3"/>
  <c r="L594" i="3"/>
  <c r="L593" i="3" s="1"/>
  <c r="K594" i="3"/>
  <c r="L576" i="3"/>
  <c r="K576" i="3"/>
  <c r="L570" i="3"/>
  <c r="L569" i="3" s="1"/>
  <c r="L568" i="3" s="1"/>
  <c r="K570" i="3"/>
  <c r="K569" i="3" s="1"/>
  <c r="L564" i="3"/>
  <c r="K564" i="3"/>
  <c r="L560" i="3"/>
  <c r="K560" i="3"/>
  <c r="L543" i="3"/>
  <c r="L542" i="3" s="1"/>
  <c r="K543" i="3"/>
  <c r="K542" i="3" s="1"/>
  <c r="L525" i="3"/>
  <c r="K525" i="3"/>
  <c r="L520" i="3"/>
  <c r="K520" i="3"/>
  <c r="L517" i="3"/>
  <c r="K517" i="3"/>
  <c r="L488" i="3"/>
  <c r="K488" i="3"/>
  <c r="L485" i="3"/>
  <c r="K485" i="3"/>
  <c r="L478" i="3"/>
  <c r="K478" i="3"/>
  <c r="L460" i="3"/>
  <c r="K460" i="3"/>
  <c r="L436" i="3"/>
  <c r="K436" i="3"/>
  <c r="L409" i="3"/>
  <c r="K409" i="3"/>
  <c r="L406" i="3"/>
  <c r="L405" i="3" s="1"/>
  <c r="K406" i="3"/>
  <c r="K405" i="3" s="1"/>
  <c r="L398" i="3"/>
  <c r="K398" i="3"/>
  <c r="L393" i="3"/>
  <c r="L392" i="3" s="1"/>
  <c r="K393" i="3"/>
  <c r="L370" i="3"/>
  <c r="K370" i="3"/>
  <c r="L356" i="3"/>
  <c r="K356" i="3"/>
  <c r="L352" i="3"/>
  <c r="K352" i="3"/>
  <c r="L347" i="3"/>
  <c r="K347" i="3"/>
  <c r="L341" i="3"/>
  <c r="K341" i="3"/>
  <c r="L332" i="3"/>
  <c r="K332" i="3"/>
  <c r="L311" i="3"/>
  <c r="L310" i="3" s="1"/>
  <c r="K311" i="3"/>
  <c r="K310" i="3" s="1"/>
  <c r="L300" i="3"/>
  <c r="K300" i="3"/>
  <c r="L276" i="3"/>
  <c r="L275" i="3" s="1"/>
  <c r="K276" i="3"/>
  <c r="K275" i="3" s="1"/>
  <c r="L243" i="3"/>
  <c r="K243" i="3"/>
  <c r="L232" i="3"/>
  <c r="K232" i="3"/>
  <c r="L225" i="3"/>
  <c r="K225" i="3"/>
  <c r="L212" i="3"/>
  <c r="K212" i="3"/>
  <c r="L199" i="3"/>
  <c r="K199" i="3"/>
  <c r="L194" i="3"/>
  <c r="K194" i="3"/>
  <c r="L191" i="3"/>
  <c r="K191" i="3"/>
  <c r="L182" i="3"/>
  <c r="K182" i="3"/>
  <c r="L166" i="3"/>
  <c r="K166" i="3"/>
  <c r="L158" i="3"/>
  <c r="K158" i="3"/>
  <c r="L151" i="3"/>
  <c r="L150" i="3" s="1"/>
  <c r="L149" i="3" s="1"/>
  <c r="K151" i="3"/>
  <c r="K150" i="3" s="1"/>
  <c r="K149" i="3" s="1"/>
  <c r="L134" i="3"/>
  <c r="L133" i="3" s="1"/>
  <c r="L132" i="3" s="1"/>
  <c r="K134" i="3"/>
  <c r="K133" i="3" s="1"/>
  <c r="K132" i="3" s="1"/>
  <c r="L127" i="3"/>
  <c r="L126" i="3" s="1"/>
  <c r="L125" i="3" s="1"/>
  <c r="K127" i="3"/>
  <c r="K126" i="3" s="1"/>
  <c r="K125" i="3" s="1"/>
  <c r="L118" i="3"/>
  <c r="L117" i="3" s="1"/>
  <c r="L116" i="3" s="1"/>
  <c r="K118" i="3"/>
  <c r="K117" i="3" s="1"/>
  <c r="K116" i="3" s="1"/>
  <c r="L110" i="3"/>
  <c r="L109" i="3" s="1"/>
  <c r="L108" i="3" s="1"/>
  <c r="K110" i="3"/>
  <c r="K109" i="3" s="1"/>
  <c r="K108" i="3" s="1"/>
  <c r="L103" i="3"/>
  <c r="L102" i="3" s="1"/>
  <c r="L101" i="3" s="1"/>
  <c r="K103" i="3"/>
  <c r="K102" i="3" s="1"/>
  <c r="K101" i="3" s="1"/>
  <c r="L97" i="3"/>
  <c r="L96" i="3" s="1"/>
  <c r="L95" i="3" s="1"/>
  <c r="K97" i="3"/>
  <c r="K96" i="3" s="1"/>
  <c r="K95" i="3" s="1"/>
  <c r="L91" i="3"/>
  <c r="L90" i="3" s="1"/>
  <c r="L89" i="3" s="1"/>
  <c r="K91" i="3"/>
  <c r="K90" i="3" s="1"/>
  <c r="K89" i="3" s="1"/>
  <c r="L83" i="3"/>
  <c r="L82" i="3" s="1"/>
  <c r="L81" i="3" s="1"/>
  <c r="K83" i="3"/>
  <c r="K82" i="3" s="1"/>
  <c r="K81" i="3" s="1"/>
  <c r="L76" i="3"/>
  <c r="L75" i="3" s="1"/>
  <c r="K76" i="3"/>
  <c r="K75" i="3" s="1"/>
  <c r="L68" i="3"/>
  <c r="L67" i="3" s="1"/>
  <c r="K68" i="3"/>
  <c r="K67" i="3" s="1"/>
  <c r="L60" i="3"/>
  <c r="L59" i="3" s="1"/>
  <c r="K60" i="3"/>
  <c r="K59" i="3" s="1"/>
  <c r="L55" i="3"/>
  <c r="L54" i="3" s="1"/>
  <c r="K55" i="3"/>
  <c r="K54" i="3" s="1"/>
  <c r="L35" i="3"/>
  <c r="L34" i="3" s="1"/>
  <c r="K35" i="3"/>
  <c r="K34" i="3" s="1"/>
  <c r="L29" i="3"/>
  <c r="K29" i="3"/>
  <c r="L20" i="3"/>
  <c r="L19" i="3" s="1"/>
  <c r="K20" i="3"/>
  <c r="K19" i="3" s="1"/>
  <c r="L11" i="3"/>
  <c r="K11" i="3"/>
  <c r="L5" i="3"/>
  <c r="L4" i="3" s="1"/>
  <c r="K5" i="3"/>
  <c r="K4" i="3" s="1"/>
  <c r="M796" i="3"/>
  <c r="M791" i="3"/>
  <c r="M787" i="3"/>
  <c r="M785" i="3"/>
  <c r="M781" i="3"/>
  <c r="M777" i="3"/>
  <c r="M771" i="3"/>
  <c r="M768" i="3"/>
  <c r="M764" i="3"/>
  <c r="M759" i="3"/>
  <c r="M753" i="3"/>
  <c r="M747" i="3"/>
  <c r="M746" i="3"/>
  <c r="M743" i="3"/>
  <c r="M742" i="3"/>
  <c r="M736" i="3"/>
  <c r="M735" i="3"/>
  <c r="M734" i="3"/>
  <c r="M732" i="3"/>
  <c r="M726" i="3"/>
  <c r="M725" i="3"/>
  <c r="M724" i="3"/>
  <c r="M723" i="3"/>
  <c r="M722" i="3"/>
  <c r="M720" i="3"/>
  <c r="M717" i="3"/>
  <c r="M711" i="3"/>
  <c r="M709" i="3"/>
  <c r="M708" i="3"/>
  <c r="M703" i="3"/>
  <c r="M702" i="3"/>
  <c r="M699" i="3"/>
  <c r="M698" i="3"/>
  <c r="M697" i="3"/>
  <c r="M695" i="3"/>
  <c r="M694" i="3"/>
  <c r="M691" i="3"/>
  <c r="M688" i="3"/>
  <c r="M679" i="3"/>
  <c r="M669" i="3"/>
  <c r="M666" i="3"/>
  <c r="M659" i="3"/>
  <c r="M655" i="3"/>
  <c r="M653" i="3"/>
  <c r="M649" i="3"/>
  <c r="M645" i="3"/>
  <c r="M639" i="3"/>
  <c r="M632" i="3"/>
  <c r="M618" i="3"/>
  <c r="M617" i="3"/>
  <c r="M615" i="3"/>
  <c r="M613" i="3"/>
  <c r="M611" i="3"/>
  <c r="M604" i="3"/>
  <c r="M599" i="3"/>
  <c r="M596" i="3"/>
  <c r="M592" i="3"/>
  <c r="M590" i="3"/>
  <c r="M589" i="3"/>
  <c r="M588" i="3"/>
  <c r="M587" i="3"/>
  <c r="M585" i="3"/>
  <c r="M584" i="3"/>
  <c r="M583" i="3"/>
  <c r="M582" i="3"/>
  <c r="M581" i="3"/>
  <c r="M580" i="3"/>
  <c r="M579" i="3"/>
  <c r="M578" i="3"/>
  <c r="M574" i="3"/>
  <c r="M572" i="3"/>
  <c r="M566" i="3"/>
  <c r="M563" i="3"/>
  <c r="M562" i="3"/>
  <c r="M558" i="3"/>
  <c r="M557" i="3"/>
  <c r="M555" i="3"/>
  <c r="M554" i="3"/>
  <c r="M553" i="3"/>
  <c r="M551" i="3"/>
  <c r="M549" i="3"/>
  <c r="M547" i="3"/>
  <c r="M546" i="3"/>
  <c r="M545" i="3"/>
  <c r="M541" i="3"/>
  <c r="M539" i="3"/>
  <c r="M538" i="3"/>
  <c r="M530" i="3"/>
  <c r="M529" i="3"/>
  <c r="M528" i="3"/>
  <c r="M527" i="3"/>
  <c r="M522" i="3"/>
  <c r="M519" i="3"/>
  <c r="M516" i="3"/>
  <c r="M515" i="3"/>
  <c r="M512" i="3"/>
  <c r="M510" i="3"/>
  <c r="M503" i="3"/>
  <c r="M502" i="3"/>
  <c r="M501" i="3"/>
  <c r="M500" i="3"/>
  <c r="M499" i="3"/>
  <c r="M498" i="3"/>
  <c r="M496" i="3"/>
  <c r="M495" i="3"/>
  <c r="M492" i="3"/>
  <c r="M490" i="3"/>
  <c r="M487" i="3"/>
  <c r="M483" i="3"/>
  <c r="M481" i="3"/>
  <c r="M480" i="3"/>
  <c r="M476" i="3"/>
  <c r="M474" i="3"/>
  <c r="M472" i="3"/>
  <c r="M470" i="3"/>
  <c r="M468" i="3"/>
  <c r="M467" i="3"/>
  <c r="M466" i="3"/>
  <c r="M465" i="3"/>
  <c r="M464" i="3"/>
  <c r="M463" i="3"/>
  <c r="M462" i="3"/>
  <c r="M447" i="3"/>
  <c r="M444" i="3"/>
  <c r="M441" i="3"/>
  <c r="M438" i="3"/>
  <c r="M434" i="3"/>
  <c r="M428" i="3"/>
  <c r="M426" i="3"/>
  <c r="M424" i="3"/>
  <c r="M423" i="3"/>
  <c r="M422" i="3"/>
  <c r="M421" i="3"/>
  <c r="M420" i="3"/>
  <c r="M419" i="3"/>
  <c r="M418" i="3"/>
  <c r="M417" i="3"/>
  <c r="M415" i="3"/>
  <c r="M411" i="3"/>
  <c r="M408" i="3"/>
  <c r="M403" i="3"/>
  <c r="M400" i="3"/>
  <c r="M397" i="3"/>
  <c r="M395" i="3"/>
  <c r="M391" i="3"/>
  <c r="M388" i="3"/>
  <c r="M380" i="3"/>
  <c r="M378" i="3"/>
  <c r="M376" i="3"/>
  <c r="M375" i="3"/>
  <c r="M373" i="3"/>
  <c r="M372" i="3"/>
  <c r="M365" i="3"/>
  <c r="M361" i="3"/>
  <c r="M359" i="3"/>
  <c r="M358" i="3"/>
  <c r="M354" i="3"/>
  <c r="M349" i="3"/>
  <c r="M346" i="3"/>
  <c r="M345" i="3"/>
  <c r="M344" i="3"/>
  <c r="M343" i="3"/>
  <c r="M340" i="3"/>
  <c r="M334" i="3"/>
  <c r="M330" i="3"/>
  <c r="M324" i="3"/>
  <c r="M322" i="3"/>
  <c r="M320" i="3"/>
  <c r="M319" i="3"/>
  <c r="M318" i="3"/>
  <c r="M317" i="3"/>
  <c r="M316" i="3"/>
  <c r="M315" i="3"/>
  <c r="M313" i="3"/>
  <c r="M308" i="3"/>
  <c r="M306" i="3"/>
  <c r="M304" i="3"/>
  <c r="M303" i="3"/>
  <c r="M302" i="3"/>
  <c r="M298" i="3"/>
  <c r="M296" i="3"/>
  <c r="M292" i="3"/>
  <c r="M288" i="3"/>
  <c r="M284" i="3"/>
  <c r="M282" i="3"/>
  <c r="M281" i="3"/>
  <c r="M280" i="3"/>
  <c r="M278" i="3"/>
  <c r="M274" i="3"/>
  <c r="M272" i="3"/>
  <c r="M270" i="3"/>
  <c r="M268" i="3"/>
  <c r="M266" i="3"/>
  <c r="M264" i="3"/>
  <c r="M262" i="3"/>
  <c r="M260" i="3"/>
  <c r="M258" i="3"/>
  <c r="M257" i="3"/>
  <c r="M256" i="3"/>
  <c r="M253" i="3"/>
  <c r="M251" i="3"/>
  <c r="M250" i="3"/>
  <c r="M248" i="3"/>
  <c r="M247" i="3"/>
  <c r="M246" i="3"/>
  <c r="M245" i="3"/>
  <c r="M241" i="3"/>
  <c r="M236" i="3"/>
  <c r="M234" i="3"/>
  <c r="M229" i="3"/>
  <c r="M227" i="3"/>
  <c r="M223" i="3"/>
  <c r="M214" i="3"/>
  <c r="M210" i="3"/>
  <c r="M206" i="3"/>
  <c r="M203" i="3"/>
  <c r="M201" i="3"/>
  <c r="M196" i="3"/>
  <c r="M193" i="3"/>
  <c r="M184" i="3"/>
  <c r="M181" i="3"/>
  <c r="M180" i="3"/>
  <c r="M179" i="3"/>
  <c r="M178" i="3"/>
  <c r="M177" i="3"/>
  <c r="M173" i="3"/>
  <c r="M170" i="3"/>
  <c r="M169" i="3"/>
  <c r="M168" i="3"/>
  <c r="M165" i="3"/>
  <c r="M163" i="3"/>
  <c r="M162" i="3"/>
  <c r="M161" i="3"/>
  <c r="M160" i="3"/>
  <c r="M153" i="3"/>
  <c r="M141" i="3"/>
  <c r="M136" i="3"/>
  <c r="M129" i="3"/>
  <c r="M120" i="3"/>
  <c r="M112" i="3"/>
  <c r="M105" i="3"/>
  <c r="M99" i="3"/>
  <c r="M93" i="3"/>
  <c r="M85" i="3"/>
  <c r="M78" i="3"/>
  <c r="M70" i="3"/>
  <c r="M64" i="3"/>
  <c r="M62" i="3"/>
  <c r="M57" i="3"/>
  <c r="M52" i="3"/>
  <c r="M37" i="3"/>
  <c r="M31" i="3"/>
  <c r="M27" i="3"/>
  <c r="M22" i="3"/>
  <c r="M16" i="3"/>
  <c r="M13" i="3"/>
  <c r="M10" i="3"/>
  <c r="M7" i="3"/>
  <c r="L157" i="3" l="1"/>
  <c r="L156" i="3" s="1"/>
  <c r="K157" i="3"/>
  <c r="K156" i="3" s="1"/>
  <c r="K331" i="3"/>
  <c r="K392" i="3"/>
  <c r="M392" i="3" s="1"/>
  <c r="M5530" i="5"/>
  <c r="L331" i="3"/>
  <c r="L663" i="3"/>
  <c r="L641" i="3" s="1"/>
  <c r="K593" i="3"/>
  <c r="K435" i="3"/>
  <c r="K404" i="3" s="1"/>
  <c r="K756" i="3"/>
  <c r="K755" i="3" s="1"/>
  <c r="K641" i="3"/>
  <c r="Q601" i="3"/>
  <c r="Q600" i="3" s="1"/>
  <c r="L198" i="3"/>
  <c r="L197" i="3" s="1"/>
  <c r="K198" i="3"/>
  <c r="K197" i="3" s="1"/>
  <c r="Q4" i="3"/>
  <c r="Q157" i="3"/>
  <c r="Q156" i="3" s="1"/>
  <c r="Q275" i="3"/>
  <c r="Q331" i="3"/>
  <c r="Q405" i="3"/>
  <c r="K3" i="3"/>
  <c r="L435" i="3"/>
  <c r="L404" i="3" s="1"/>
  <c r="K568" i="3"/>
  <c r="M568" i="3" s="1"/>
  <c r="Q392" i="3"/>
  <c r="Q569" i="3"/>
  <c r="Q593" i="3"/>
  <c r="Q756" i="3"/>
  <c r="Q755" i="3" s="1"/>
  <c r="K66" i="3"/>
  <c r="L309" i="3"/>
  <c r="L66" i="3"/>
  <c r="L3" i="3"/>
  <c r="Q66" i="3"/>
  <c r="Q198" i="3"/>
  <c r="Q542" i="3"/>
  <c r="Q19" i="3"/>
  <c r="Q435" i="3"/>
  <c r="Q663" i="3"/>
  <c r="Q641" i="3" s="1"/>
  <c r="M5" i="3"/>
  <c r="M11" i="3"/>
  <c r="M19" i="3"/>
  <c r="M29" i="3"/>
  <c r="M34" i="3"/>
  <c r="M35" i="3"/>
  <c r="M55" i="3"/>
  <c r="M59" i="3"/>
  <c r="M60" i="3"/>
  <c r="M67" i="3"/>
  <c r="M68" i="3"/>
  <c r="M75" i="3"/>
  <c r="M81" i="3"/>
  <c r="M82" i="3"/>
  <c r="M83" i="3"/>
  <c r="M90" i="3"/>
  <c r="M91" i="3"/>
  <c r="M95" i="3"/>
  <c r="M97" i="3"/>
  <c r="M101" i="3"/>
  <c r="M102" i="3"/>
  <c r="M108" i="3"/>
  <c r="M109" i="3"/>
  <c r="M110" i="3"/>
  <c r="M117" i="3"/>
  <c r="M118" i="3"/>
  <c r="M125" i="3"/>
  <c r="M127" i="3"/>
  <c r="M132" i="3"/>
  <c r="M133" i="3"/>
  <c r="M149" i="3"/>
  <c r="M150" i="3"/>
  <c r="M151" i="3"/>
  <c r="M157" i="3"/>
  <c r="M158" i="3"/>
  <c r="M166" i="3"/>
  <c r="M191" i="3"/>
  <c r="M194" i="3"/>
  <c r="M199" i="3"/>
  <c r="M212" i="3"/>
  <c r="M225" i="3"/>
  <c r="M243" i="3"/>
  <c r="M275" i="3"/>
  <c r="M276" i="3"/>
  <c r="M300" i="3"/>
  <c r="M310" i="3"/>
  <c r="M332" i="3"/>
  <c r="M341" i="3"/>
  <c r="M352" i="3"/>
  <c r="M356" i="3"/>
  <c r="M370" i="3"/>
  <c r="M393" i="3"/>
  <c r="M398" i="3"/>
  <c r="M406" i="3"/>
  <c r="M409" i="3"/>
  <c r="M460" i="3"/>
  <c r="M478" i="3"/>
  <c r="M485" i="3"/>
  <c r="M517" i="3"/>
  <c r="M520" i="3"/>
  <c r="M525" i="3"/>
  <c r="M543" i="3"/>
  <c r="M560" i="3"/>
  <c r="M564" i="3"/>
  <c r="M569" i="3"/>
  <c r="M570" i="3"/>
  <c r="M576" i="3"/>
  <c r="M593" i="3"/>
  <c r="M594" i="3"/>
  <c r="M597" i="3"/>
  <c r="M600" i="3"/>
  <c r="M601" i="3"/>
  <c r="M602" i="3"/>
  <c r="M607" i="3"/>
  <c r="M608" i="3"/>
  <c r="M609" i="3"/>
  <c r="M635" i="3"/>
  <c r="M636" i="3"/>
  <c r="M637" i="3"/>
  <c r="M642" i="3"/>
  <c r="M643" i="3"/>
  <c r="M646" i="3"/>
  <c r="M647" i="3"/>
  <c r="M650" i="3"/>
  <c r="M651" i="3"/>
  <c r="M656" i="3"/>
  <c r="M657" i="3"/>
  <c r="M664" i="3"/>
  <c r="M667" i="3"/>
  <c r="M689" i="3"/>
  <c r="M755" i="3"/>
  <c r="M757" i="3"/>
  <c r="M762" i="3"/>
  <c r="M773" i="3"/>
  <c r="M783" i="3"/>
  <c r="M789" i="3"/>
  <c r="M794" i="3"/>
  <c r="M4" i="3"/>
  <c r="M20" i="3"/>
  <c r="M54" i="3"/>
  <c r="M76" i="3"/>
  <c r="M89" i="3"/>
  <c r="M96" i="3"/>
  <c r="M103" i="3"/>
  <c r="M116" i="3"/>
  <c r="M126" i="3"/>
  <c r="M134" i="3"/>
  <c r="M182" i="3"/>
  <c r="M232" i="3"/>
  <c r="M311" i="3"/>
  <c r="M347" i="3"/>
  <c r="M405" i="3"/>
  <c r="M436" i="3"/>
  <c r="M488" i="3"/>
  <c r="M542" i="3"/>
  <c r="M663" i="3" l="1"/>
  <c r="M156" i="3"/>
  <c r="M756" i="3"/>
  <c r="M331" i="3"/>
  <c r="K309" i="3"/>
  <c r="K800" i="3" s="1"/>
  <c r="M641" i="3"/>
  <c r="M435" i="3"/>
  <c r="Q568" i="3"/>
  <c r="L800" i="3"/>
  <c r="M197" i="3"/>
  <c r="Q309" i="3"/>
  <c r="M198" i="3"/>
  <c r="M66" i="3"/>
  <c r="Q3" i="3"/>
  <c r="Q197" i="3"/>
  <c r="M3" i="3"/>
  <c r="M404" i="3"/>
  <c r="Q404" i="3"/>
  <c r="M309" i="3" l="1"/>
  <c r="Q800" i="3"/>
  <c r="M800" i="3"/>
</calcChain>
</file>

<file path=xl/sharedStrings.xml><?xml version="1.0" encoding="utf-8"?>
<sst xmlns="http://schemas.openxmlformats.org/spreadsheetml/2006/main" count="51716" uniqueCount="7517">
  <si>
    <t>款</t>
  </si>
  <si>
    <t>項</t>
  </si>
  <si>
    <t>目</t>
  </si>
  <si>
    <t>節</t>
  </si>
  <si>
    <t>金額(円)</t>
  </si>
  <si>
    <t>町税</t>
  </si>
  <si>
    <t>町民税</t>
  </si>
  <si>
    <t>個人</t>
  </si>
  <si>
    <t>現年度課税分</t>
  </si>
  <si>
    <t>税務課</t>
  </si>
  <si>
    <t>滞納繰越分</t>
  </si>
  <si>
    <t>滞納繰越額　39,631,000円×収納率12.1％</t>
  </si>
  <si>
    <t>法人</t>
  </si>
  <si>
    <t>滞納繰越額（均等割）　2,350,000円×収納率9％</t>
  </si>
  <si>
    <t>滞納繰越額（税割）　220,000円×収納率9％</t>
  </si>
  <si>
    <t>　収納率：前年度実績</t>
  </si>
  <si>
    <t>固定資産税</t>
  </si>
  <si>
    <t>純固定資産税</t>
  </si>
  <si>
    <t>収納率；前年同率</t>
  </si>
  <si>
    <t>滞納繰越額　83,000,000円×収納率11.4％</t>
  </si>
  <si>
    <t>国有資産等所在市町村交付金及び納付金</t>
  </si>
  <si>
    <t>東北地方建設局</t>
  </si>
  <si>
    <t>東北森林管理局</t>
  </si>
  <si>
    <t>仙台市水道局</t>
  </si>
  <si>
    <t>軽自動車税</t>
  </si>
  <si>
    <t>　二輪車等税額改正</t>
  </si>
  <si>
    <t>　収納率：減免・廃車を含めて96.0％（軽三輪・営業用を除く）</t>
  </si>
  <si>
    <t>滞納繰越額　2,100,000円×収納率15％</t>
  </si>
  <si>
    <t>町たばこ税</t>
  </si>
  <si>
    <t>入湯税</t>
  </si>
  <si>
    <t>滞納繰越見込額　598,000円×収納率5％</t>
  </si>
  <si>
    <t>　収納率：前年実績</t>
  </si>
  <si>
    <t>地方譲与税</t>
  </si>
  <si>
    <t>地方揮発油譲与税</t>
  </si>
  <si>
    <t>総務課</t>
  </si>
  <si>
    <t>地方揮発油税（国税）の徴収金を財源。市町村へ58/100を譲与。</t>
  </si>
  <si>
    <t>町道の延長及び面積による（6･11･3月交付）。</t>
  </si>
  <si>
    <t>道路特定財源暫定税率（本則28.7円/Ｌ⇒53.8円/Ｌ）維持</t>
  </si>
  <si>
    <t>H27交付見込額ベース（17,120千円）×▲3.2%で試算</t>
  </si>
  <si>
    <t>　※総務省概算要求基準を考慮しH27/H26の減少率で補正</t>
  </si>
  <si>
    <t>自動車重量譲与税</t>
  </si>
  <si>
    <t>自動車重量税収の1/4</t>
  </si>
  <si>
    <t>町道の延長及び面積による（6・11・3月交付）</t>
  </si>
  <si>
    <t>H27交付見込額採用</t>
  </si>
  <si>
    <t>利子割交付金</t>
  </si>
  <si>
    <t>県税税率＝支払利息×5％</t>
  </si>
  <si>
    <t>県民税利子割の3/5（8・12・3月交付）</t>
  </si>
  <si>
    <t>H27決算見込1,100千円採用</t>
  </si>
  <si>
    <t>　参考）日銀低金利政策の影響加味</t>
  </si>
  <si>
    <t>配当割交付金</t>
  </si>
  <si>
    <t>上場株式等の配当課税の2/3。市町村の県民税額で按分</t>
  </si>
  <si>
    <t>H27決算見込み採用</t>
  </si>
  <si>
    <t>株式等譲渡所得割交付金</t>
  </si>
  <si>
    <t>源泉された株式等譲渡所得割の2/3。市町村の県民税額で按分。</t>
  </si>
  <si>
    <t>　H27予算額同額で計上</t>
  </si>
  <si>
    <t>地方消費税交付金</t>
  </si>
  <si>
    <t>消費税の1.7％の1/2。人口及び従業者数による（5・8・11・2月交付）</t>
  </si>
  <si>
    <t>H27決算見込（一般財源分）100,000千円＋（社会保障分）78,000千円</t>
  </si>
  <si>
    <t>＝178,000千円採用</t>
  </si>
  <si>
    <t>ゴルフ場利用税交付金</t>
  </si>
  <si>
    <t>ゴルフ場利用税（県税）の7/10</t>
  </si>
  <si>
    <t>市町村のゴルフ場利用税額に応じる（8・12・3月交付）</t>
  </si>
  <si>
    <t>H27決算見込額38,000千円程度と想定</t>
  </si>
  <si>
    <t>参考）H24決算38,769千円・H25決算41,903千円・H26決算38,461千円</t>
  </si>
  <si>
    <t>自動車取得税交付金</t>
  </si>
  <si>
    <t>自動車取得税（県税）の95％×7/10</t>
  </si>
  <si>
    <t>市町村の道路の延長及び面積按分（8・12・3月交付）</t>
  </si>
  <si>
    <t>H27決算見込額13,700千円で算定</t>
  </si>
  <si>
    <t>※消費税率改正時の税率改正による</t>
  </si>
  <si>
    <t>　参考〕H24決算25,314千円・H25決算24,049千円・H26決算11,129千円</t>
  </si>
  <si>
    <t>地方特例交付金</t>
  </si>
  <si>
    <t>住宅借入等特別税額控除に係る減収分特例措置</t>
  </si>
  <si>
    <t>　①減収補てん特例交付金（住宅借入等特別税額控除分）</t>
  </si>
  <si>
    <t>　参考）H27決定額2,400千円　H28概算要求基準▲0.3％考慮</t>
  </si>
  <si>
    <t>地方交付税</t>
  </si>
  <si>
    <t>普通交付税</t>
  </si>
  <si>
    <t>交付趣旨に基づく地方財源保障機能あり</t>
  </si>
  <si>
    <t>　前年度当初安全予算ベースに地財計画及び人口減少を考慮</t>
  </si>
  <si>
    <t>　H28地方財政計画地方交付税増減率▲0.3％を考慮</t>
  </si>
  <si>
    <t>　国勢調査による人口減少分を考慮</t>
  </si>
  <si>
    <t>特別交付税</t>
  </si>
  <si>
    <t>基準財政需要額に捕捉されなかった特別の財政需用により交付</t>
  </si>
  <si>
    <t>　通常地方交付税全体の6％程度のところ過去実績は9％強</t>
  </si>
  <si>
    <t>　（地財計画及び流動率も加味）</t>
  </si>
  <si>
    <t>　通常分180,000千円＋震災分63,000千円</t>
  </si>
  <si>
    <t>　参考）H24決算　278,533千円（H23比▲5.3％）</t>
  </si>
  <si>
    <t>　　　　H25決算　325,319千円（H24比＋16.8％）</t>
  </si>
  <si>
    <t>　　　　H26決算　320,177千円（H25比▲1.6％）</t>
  </si>
  <si>
    <t>交通安全対策事業特別交付金</t>
  </si>
  <si>
    <t>交通安全対策事業特別交付金見込額</t>
  </si>
  <si>
    <t>　H26決算額同水準額を採用</t>
  </si>
  <si>
    <t>　参考）H26決算　1,095千円　H25決算1,251千円　H24決算1,307千円</t>
  </si>
  <si>
    <t>分担金及び負担金</t>
  </si>
  <si>
    <t>負担金</t>
  </si>
  <si>
    <t>民生費負担金</t>
  </si>
  <si>
    <t>老人福祉費負担金</t>
  </si>
  <si>
    <t>老人福祉施設入所負担金</t>
  </si>
  <si>
    <t>保健福祉課</t>
  </si>
  <si>
    <t>移送サービス事業負担金</t>
  </si>
  <si>
    <t>会食サービス事業負担金</t>
  </si>
  <si>
    <t>緊急通報システム設置負担金</t>
  </si>
  <si>
    <t>児童福祉費負担金</t>
  </si>
  <si>
    <t>養育医療費負担金</t>
  </si>
  <si>
    <t>養育医療利用者負担金</t>
  </si>
  <si>
    <t>衛生費負担金</t>
  </si>
  <si>
    <t>各種検診負担金</t>
  </si>
  <si>
    <t>胃がん検診負担金</t>
  </si>
  <si>
    <t>子宮がん検診負担金</t>
  </si>
  <si>
    <t>乳がん検診負担金</t>
  </si>
  <si>
    <t>住民総合健診負担金</t>
  </si>
  <si>
    <t>住民総合検診負担金</t>
  </si>
  <si>
    <t>二次検診（頸部エコー検査、OGTT糖負荷試験</t>
  </si>
  <si>
    <t>肺がん検診負担金</t>
  </si>
  <si>
    <t>大腸がん検診負担金</t>
  </si>
  <si>
    <t>前立腺がん検査負担金</t>
  </si>
  <si>
    <t>骨粗鬆症検査負担金</t>
  </si>
  <si>
    <t>歯科検診等負担金</t>
  </si>
  <si>
    <t>農林水産業費負担金</t>
  </si>
  <si>
    <t>農業費負担金</t>
  </si>
  <si>
    <t>水路事業負担金</t>
  </si>
  <si>
    <t>農林課</t>
  </si>
  <si>
    <t>　前川地区中山間地域総合整備事業負担金</t>
  </si>
  <si>
    <t>教育費負担金</t>
  </si>
  <si>
    <t>日本体育・学校健康センター保護者負担金</t>
  </si>
  <si>
    <t>学務課</t>
  </si>
  <si>
    <t>総務費負担金</t>
  </si>
  <si>
    <t>派遣職員負担金</t>
  </si>
  <si>
    <t>山元町</t>
  </si>
  <si>
    <t>使用料及び手数料</t>
  </si>
  <si>
    <t>使用料</t>
  </si>
  <si>
    <t>総務使用料</t>
  </si>
  <si>
    <t>総務管理使用料</t>
  </si>
  <si>
    <t>コミュニティセンター使用料</t>
  </si>
  <si>
    <t>地域振興課</t>
  </si>
  <si>
    <t>　コミュニティセンター4箇所使用料</t>
  </si>
  <si>
    <t>　H27年度実績見込額24千円採用</t>
  </si>
  <si>
    <t>企業等施設使用料</t>
  </si>
  <si>
    <t>旧小学校等施設使用料</t>
  </si>
  <si>
    <t>　参考〕H27年度実績見込額</t>
  </si>
  <si>
    <t>町民バス乗車料</t>
  </si>
  <si>
    <t>町民生活課</t>
  </si>
  <si>
    <t>　参考）乗車料実績 H22年度 1,802,600円、H23年度 1,898,556円</t>
  </si>
  <si>
    <t>H24年度　2,320,276円　H25年度　2,188,127円　H26年度　1,841,520円</t>
  </si>
  <si>
    <t>光ファイバー回線使用料</t>
  </si>
  <si>
    <t>　光ファイバ芯線の賃貸借に関する契約書に基づくH28使用料予定額</t>
  </si>
  <si>
    <t>民生使用料</t>
  </si>
  <si>
    <t>健康福祉センター使用料</t>
  </si>
  <si>
    <t>健康福祉センター等使用料</t>
  </si>
  <si>
    <t>社会福祉協議会センター使用料</t>
  </si>
  <si>
    <t>　健康福祉センター維持管理経費に係る占用及び使用割合率採用</t>
  </si>
  <si>
    <t>　　社協施設分：デイサービス施設等530.4㎡/全体3,402.59㎡≒15.6％</t>
  </si>
  <si>
    <t>　　社協温泉分：デイサービス等使用3.0t/全体26.5t≒11.3％</t>
  </si>
  <si>
    <t>　共通維持経費（施設管理、温泉管理、電気料等）×上記割合</t>
  </si>
  <si>
    <t>　20,000千円×15.6％＋2,000千円×11.3％＋4,200千円×15.6％</t>
  </si>
  <si>
    <t>　≒4,000千円</t>
  </si>
  <si>
    <t>温泉使用料</t>
  </si>
  <si>
    <t>やすらぎの湯温泉使用料</t>
  </si>
  <si>
    <t>農林水産業使用料</t>
  </si>
  <si>
    <t>農業使用料</t>
  </si>
  <si>
    <t>山村開発センター等使用料</t>
  </si>
  <si>
    <t>開発センター及び地区集落センター使用料（H26実績ﾍﾞｰｽ）</t>
  </si>
  <si>
    <t>すずらん農園使用料</t>
  </si>
  <si>
    <t>農園区画別使用料</t>
  </si>
  <si>
    <t>土木使用料</t>
  </si>
  <si>
    <t>道路使用料</t>
  </si>
  <si>
    <t>道路占用料</t>
  </si>
  <si>
    <t>建設水道課</t>
  </si>
  <si>
    <t>占用者：東北電力㈱白石営業所他33件</t>
  </si>
  <si>
    <t>住宅使用料</t>
  </si>
  <si>
    <t>現年度基本使用料</t>
  </si>
  <si>
    <t>滞納繰越分収入見込額</t>
  </si>
  <si>
    <t>滞納繰越分見込み</t>
  </si>
  <si>
    <t>教育使用料</t>
  </si>
  <si>
    <t>こども園利用料</t>
  </si>
  <si>
    <t>こども園利用料（短期・現年度分）</t>
  </si>
  <si>
    <t>幼児教育課</t>
  </si>
  <si>
    <t>こども園利用料（長期・現年度分）</t>
  </si>
  <si>
    <t>こども園利用料（短期・過年度分）</t>
  </si>
  <si>
    <t>過年度分</t>
  </si>
  <si>
    <t>こども園利用料（長期・過年度分）</t>
  </si>
  <si>
    <t>幼稚園授業料</t>
  </si>
  <si>
    <t>幼稚園授業料（現年度分）</t>
  </si>
  <si>
    <t>幼稚園授業料（過年度分）</t>
  </si>
  <si>
    <t>預かり保育料</t>
  </si>
  <si>
    <t>預かり保育料（現年度分）</t>
  </si>
  <si>
    <t>こども園・富岡幼稚園・子育て支援センター</t>
  </si>
  <si>
    <t>社会教育使用料</t>
  </si>
  <si>
    <t>公民館使用料</t>
  </si>
  <si>
    <t>生涯学習課</t>
  </si>
  <si>
    <t>地域活性化施設使用料</t>
  </si>
  <si>
    <t>公民館分館使用料</t>
  </si>
  <si>
    <t>保健体育使用料</t>
  </si>
  <si>
    <t>体育館使用料</t>
  </si>
  <si>
    <t>前年実績及び過去の利用状況から算出</t>
  </si>
  <si>
    <t>プール使用料</t>
  </si>
  <si>
    <t>総合グランド使用料</t>
  </si>
  <si>
    <t>ナイター照明使用料</t>
  </si>
  <si>
    <t>多目的コート使用料</t>
  </si>
  <si>
    <t>学校体育施設使用料</t>
  </si>
  <si>
    <t>多目的コートナイター照明使用料</t>
  </si>
  <si>
    <t>児童教室使用料</t>
  </si>
  <si>
    <t>児童教室使用料（現年度分）</t>
  </si>
  <si>
    <t>手数料</t>
  </si>
  <si>
    <t>総務手数料</t>
  </si>
  <si>
    <t>税務手数料</t>
  </si>
  <si>
    <t>税務証明等交付手数料</t>
  </si>
  <si>
    <t>町税等督促手数料</t>
  </si>
  <si>
    <t>H27年度実績見込額から算定</t>
  </si>
  <si>
    <t>自動車臨時運行許可証明手数料</t>
  </si>
  <si>
    <t>戸籍住民基本台帳手数料</t>
  </si>
  <si>
    <t>戸籍謄抄本等交付手数料</t>
  </si>
  <si>
    <t>住民票等交付手数料</t>
  </si>
  <si>
    <t>印鑑証明・諸証明等交付手数料</t>
  </si>
  <si>
    <t>住民基本台帳カード発行手数料</t>
  </si>
  <si>
    <t>通知カード再交付手数料</t>
  </si>
  <si>
    <t>マイナンバー制度</t>
  </si>
  <si>
    <t>個人番号カード再交付手数料</t>
  </si>
  <si>
    <t>衛生手数料</t>
  </si>
  <si>
    <t>清掃手数料</t>
  </si>
  <si>
    <t>し尿取扱手数料</t>
  </si>
  <si>
    <t>許可申請手数料</t>
  </si>
  <si>
    <t>粗大ごみ処理手数料</t>
  </si>
  <si>
    <t>平成28年度見込　200,000円</t>
  </si>
  <si>
    <t>狂犬病予防手数料</t>
  </si>
  <si>
    <t>犬の登録手数料</t>
  </si>
  <si>
    <t>狂犬病予防注射済票交付手数料</t>
  </si>
  <si>
    <t>国庫支出金</t>
  </si>
  <si>
    <t>国庫負担金</t>
  </si>
  <si>
    <t>民生費国庫負担金</t>
  </si>
  <si>
    <t>社会福祉費国庫負担金</t>
  </si>
  <si>
    <t>保険基盤安定国庫負担金</t>
  </si>
  <si>
    <t>身体障害者補装具給付費国庫負担金</t>
  </si>
  <si>
    <t>身体障害者更生医療国庫負担金</t>
  </si>
  <si>
    <t>身体障害児補装具給付費国庫負担金</t>
  </si>
  <si>
    <t>障害者自立支援給付費国庫負担金</t>
  </si>
  <si>
    <t>療養介護医療費国庫負担金</t>
  </si>
  <si>
    <t>育成医療費国庫負担金</t>
  </si>
  <si>
    <t>老人福祉費国庫負担金</t>
  </si>
  <si>
    <t>介護保険料軽減強化国庫負担金</t>
  </si>
  <si>
    <t>児童福祉費国庫負担金</t>
  </si>
  <si>
    <t>児童手当国庫交付金</t>
  </si>
  <si>
    <t>児童手当</t>
  </si>
  <si>
    <t>３歳未満　被用者　16,920,000×37/45＝13,912,000</t>
  </si>
  <si>
    <t>３歳未満　非被用者　6,840,000×4/6＝4,560,000</t>
  </si>
  <si>
    <t>小学校修了前　70,680,000×4/6＝47,120,000</t>
  </si>
  <si>
    <t>中学校修了前　28,200,000×4/6＝18,800,000</t>
  </si>
  <si>
    <t>特例給付　300,000×4/6＝200,000</t>
  </si>
  <si>
    <t>養育医療費国庫負担金</t>
  </si>
  <si>
    <t>国庫補助金</t>
  </si>
  <si>
    <t>総務費国庫補助金</t>
  </si>
  <si>
    <t>総務管理費国庫補助金</t>
  </si>
  <si>
    <t>社会保障・税番号制度システム整備費国庫補助金</t>
  </si>
  <si>
    <t>社会保障・税番号制度（厚生労働省分）</t>
  </si>
  <si>
    <t>（１）一般分補助率2/3、基準額2,527千円、国庫補助予定額1,684千円</t>
  </si>
  <si>
    <t>（２）国民年金・特別児童扶養手当分補助率10/10</t>
  </si>
  <si>
    <t>　　　基準額254千円、国庫補助予定額254千円</t>
  </si>
  <si>
    <t>平成28年度中間サーバー・プラットフォームに係る負担金　</t>
  </si>
  <si>
    <t>　※社会保障・税番号制度に係る中間サーバ（国庫補助率10/10）</t>
  </si>
  <si>
    <t>個人番号カード交付事務費国庫補助金</t>
  </si>
  <si>
    <t>民生費国庫補助金</t>
  </si>
  <si>
    <t>社会福祉費国庫補助金</t>
  </si>
  <si>
    <t>児童居宅介護（ホ－ムヘルプサ－ビス）支援費国庫補助金</t>
  </si>
  <si>
    <t>児童デイサ－ビス支援費国庫補助金</t>
  </si>
  <si>
    <t>児童短期入所（ショ－トステイ）支援費国庫補助金</t>
  </si>
  <si>
    <t>地域生活支援事業国庫補助金</t>
  </si>
  <si>
    <t>衛生費国庫補助金</t>
  </si>
  <si>
    <t>清掃費国庫補助金</t>
  </si>
  <si>
    <t>合併処理浄化槽整備事業国庫補助金</t>
  </si>
  <si>
    <t>　5人槽　 1基×332,000円＝  332,000円</t>
  </si>
  <si>
    <t>　7人槽　10基×414,000円＝4,140,000円</t>
  </si>
  <si>
    <t>農林水産業費国庫補助金</t>
  </si>
  <si>
    <t>農業費国庫補助金</t>
  </si>
  <si>
    <t>農業基盤整備促進事業国庫補助金</t>
  </si>
  <si>
    <t>北原地区水路改修事業</t>
  </si>
  <si>
    <t>土木費国庫補助金</t>
  </si>
  <si>
    <t>建築物等地震防災対策費補助金</t>
  </si>
  <si>
    <t>木造住宅耐震診断助成事業国庫補助金</t>
  </si>
  <si>
    <t>補助対象額140,000円×補助率1/2×1件（予定）</t>
  </si>
  <si>
    <t>木造住宅耐震改修助成事業国庫補助金</t>
  </si>
  <si>
    <t>補助対象額900,000円×23%×補助率1/2×1件（予定）</t>
  </si>
  <si>
    <t>公営住宅整備事業国庫補助金</t>
  </si>
  <si>
    <t>公営住宅等整備事業（建替）</t>
  </si>
  <si>
    <t>　建築工事費 446,600千円×補助率 1/2 = 223,300千円</t>
  </si>
  <si>
    <t>　建築施工監理委託費2,800千円×補助率 1/2 = 1,400千円</t>
  </si>
  <si>
    <t>社会資本整備総合交付金事業国庫補助金</t>
  </si>
  <si>
    <t>町道裏丁２号線道路改良事業　補助対象額50,000千円×補助率65%</t>
  </si>
  <si>
    <t>町道川向線道路改良事業　補助対象額50,000千円×補助率65%</t>
  </si>
  <si>
    <t>道路定期点検事業　補助対象額5,000千円×補助率65%</t>
  </si>
  <si>
    <t>建設機械（雪寒機械）整備事業　補助対象額20,000千円×補助率2/3</t>
  </si>
  <si>
    <t>町道荒町･前川線淀ヶ窪橋修繕事業　補助対象額28,000千円×補助率65%</t>
  </si>
  <si>
    <t>教育費国庫補助金</t>
  </si>
  <si>
    <t>特別支援就学奨励費国庫補助金</t>
  </si>
  <si>
    <t>特別支援就学奨励費国庫補助金（小学校）</t>
  </si>
  <si>
    <t>特別支援就学奨励費国庫補助金（中学校）</t>
  </si>
  <si>
    <t>修学旅行費国庫補助金</t>
  </si>
  <si>
    <t>修学旅行費国庫補助金（小学校）</t>
  </si>
  <si>
    <t>修学旅行費国庫補助金（中学校）</t>
  </si>
  <si>
    <t>へき地児童生徒援助費国庫補助金</t>
  </si>
  <si>
    <t>スクールバス運行補助金</t>
  </si>
  <si>
    <t>子ども・子育て支援交付金国庫補助金</t>
  </si>
  <si>
    <t>子ども・子育て支援交付金国庫補助金（千円未満切捨て）</t>
  </si>
  <si>
    <t>①放課後児童健全育成事業（４教室）</t>
  </si>
  <si>
    <t>③一時預かり事業（子育て支援センター分）</t>
  </si>
  <si>
    <t>子ども・子育て支援整備事業費国庫補助金</t>
  </si>
  <si>
    <t>碁石児童教室増築工事国庫補助金</t>
  </si>
  <si>
    <t>幼稚園就園奨励費国庫補助金</t>
  </si>
  <si>
    <t>国庫委託金</t>
  </si>
  <si>
    <t>総務費国庫委託金</t>
  </si>
  <si>
    <t>総務管理費国庫委託金</t>
  </si>
  <si>
    <t>自衛官募集事務国庫委託金</t>
  </si>
  <si>
    <t>戸籍住民基本台帳費国庫委託金</t>
  </si>
  <si>
    <t>中長期在留者住居地届出等事務国庫委託金</t>
  </si>
  <si>
    <t>民生費国庫委託金</t>
  </si>
  <si>
    <t>社会福祉費国庫委託金</t>
  </si>
  <si>
    <t>拠出年金事務費国庫委託金</t>
  </si>
  <si>
    <t>平成24年度決算額　3,435,000円、平成25年度決算額　2,636,312円</t>
  </si>
  <si>
    <t>児童福祉費国庫委託金</t>
  </si>
  <si>
    <t>特別児童扶養手当事務費国庫委託金</t>
  </si>
  <si>
    <t>県支出金</t>
  </si>
  <si>
    <t>県負担金</t>
  </si>
  <si>
    <t>総務費県負担金</t>
  </si>
  <si>
    <t>地籍調査費県負担金</t>
  </si>
  <si>
    <t>地籍調査事務費県負担金</t>
  </si>
  <si>
    <t>国土調査室</t>
  </si>
  <si>
    <t>民生費県負担金</t>
  </si>
  <si>
    <t>社会福祉費県負担金</t>
  </si>
  <si>
    <t>保険基盤安定県負担金</t>
  </si>
  <si>
    <t>保険税軽減分</t>
  </si>
  <si>
    <t>保険者支援分</t>
  </si>
  <si>
    <t>後期高齢保険基盤安定県負担金</t>
  </si>
  <si>
    <t>保険基盤安定制度（保険料軽減分）に基づく県負担金　3/4</t>
  </si>
  <si>
    <t>身体障害者補装具給付費県負担金</t>
  </si>
  <si>
    <t>身体障害者更生医療費県負担金</t>
  </si>
  <si>
    <t>身体障害児補装具給付費県負担金</t>
  </si>
  <si>
    <t>身体障害者相談員県負担金</t>
  </si>
  <si>
    <t>障害者自立支援給付費県負担金</t>
  </si>
  <si>
    <t>知的障害者相談員県負担金</t>
  </si>
  <si>
    <t>療養介護医療費県負担金</t>
  </si>
  <si>
    <t>育成医療費県負担金</t>
  </si>
  <si>
    <t>老人福祉費県負担金</t>
  </si>
  <si>
    <t>介護保険料軽減強化県負担金</t>
  </si>
  <si>
    <t>児童福祉費県負担金</t>
  </si>
  <si>
    <t>児童手当県費交付金</t>
  </si>
  <si>
    <t>児童手当県費</t>
  </si>
  <si>
    <t>養育医療費県負担金</t>
  </si>
  <si>
    <t>県補助金</t>
  </si>
  <si>
    <t>総務費県補助金</t>
  </si>
  <si>
    <t>総務管理費県補助金</t>
  </si>
  <si>
    <t>土地利用規制等対策費県補助金</t>
  </si>
  <si>
    <t>　参考〕H27年度決算58千円</t>
  </si>
  <si>
    <t>徴税費県補助金</t>
  </si>
  <si>
    <t>自然環境保全区域県奨励金</t>
  </si>
  <si>
    <t>　前年度実績額　491,400円</t>
  </si>
  <si>
    <t>電源立地地域対策交付金</t>
  </si>
  <si>
    <t>交付見込額4,500千円（水力交付枠4,300千円＋移出県枠200千円）</t>
  </si>
  <si>
    <t>　H27年度交付予定額4,634千円（かわさきこども園運営事業充当）</t>
  </si>
  <si>
    <t>市町村振興総合補助金</t>
  </si>
  <si>
    <t>市町村振興総合補助金　仮要望額採用</t>
  </si>
  <si>
    <t>　市町村地域振興に係る総合的（包括的）補助金⇒上限額12,000千円</t>
  </si>
  <si>
    <t>　①消防防災施設等整備事業　事業費5,980千円　補助率1/3</t>
  </si>
  <si>
    <t>　②移住・交流推進支援事業　事業費2,290千円　補助率1/2・1/3</t>
  </si>
  <si>
    <t>　③市町村交通安全対策推進事業　事業費2,839千円　※指導員数×23</t>
  </si>
  <si>
    <t>　④がん検診受診率向上促進事業　事業費702千円　補助率1/2</t>
  </si>
  <si>
    <t>　⑤在宅酸素療法者酸素濃縮器利用助成事業</t>
  </si>
  <si>
    <t>　　事業費102千円　補助率1/2</t>
  </si>
  <si>
    <t>　⑥市町村献血推進事業　事業費195千円　補助率1/3</t>
  </si>
  <si>
    <t>　⑦食育実践地域活動支援事業　事業費632千円　補助率1/2</t>
  </si>
  <si>
    <t>　⑧豊かなふるさと保全整備事業　事業費12,000千円　補助率2/5</t>
  </si>
  <si>
    <t>　⑨みやぎ路観光地整備事業　事業費5,900千円　補助率1/2</t>
  </si>
  <si>
    <t>民生費県補助金</t>
  </si>
  <si>
    <t>社会福祉費県補助金</t>
  </si>
  <si>
    <t>民生委員推せん会運営費県補助金</t>
  </si>
  <si>
    <t>知的障害者更生援護通所特別処遇加算費県補助金</t>
  </si>
  <si>
    <t>心身障害者医療費助成事業県補助金</t>
  </si>
  <si>
    <t>児童居宅介護（ホ－ムヘルプサ－ビス）支援費県補助金</t>
  </si>
  <si>
    <t>児童デイサ－ビス支援費県補助金</t>
  </si>
  <si>
    <t>児童短期入所（ショ－トステイ）支援費県補助金</t>
  </si>
  <si>
    <t>市町村地域生活支援事業県補助金</t>
  </si>
  <si>
    <t>老人福祉費県補助金</t>
  </si>
  <si>
    <t>老人クラブ助成事業県補助金</t>
  </si>
  <si>
    <t>児童福祉費県補助金</t>
  </si>
  <si>
    <t>母子父子家庭医療費県補助金</t>
  </si>
  <si>
    <t>H28見込額</t>
  </si>
  <si>
    <t>乳幼児医療助成事業県補助金</t>
  </si>
  <si>
    <t>Ｈ28見込額</t>
  </si>
  <si>
    <t>乳幼児医療助成事業審査・支払業務県補助金</t>
  </si>
  <si>
    <t>衛生費県補助金</t>
  </si>
  <si>
    <t>保健衛生費県補助金</t>
  </si>
  <si>
    <t>健康増進事業等県補助金</t>
  </si>
  <si>
    <t>自殺対策緊急強化事業県補助金</t>
  </si>
  <si>
    <t>みやぎ環境税県補助金</t>
  </si>
  <si>
    <t>みやぎ環境税県補助金（メニュー型）</t>
  </si>
  <si>
    <t>みやぎ環境税交付金</t>
  </si>
  <si>
    <t>　川崎町Ｂ＆Ｇ海洋センターＬＥＤ化事業</t>
  </si>
  <si>
    <t>労働費県補助金</t>
  </si>
  <si>
    <t>緊急雇用創出事業県補助金</t>
  </si>
  <si>
    <t>農林水産業費県補助金</t>
  </si>
  <si>
    <t>農業費県補助金</t>
  </si>
  <si>
    <t>農業委員会設置費県交付金</t>
  </si>
  <si>
    <t>農業委員会設置費交付金　1,834,000円</t>
  </si>
  <si>
    <t>　参考〕　H27見込額　1,834千円</t>
  </si>
  <si>
    <t>青年就農給付金事業県補助金</t>
  </si>
  <si>
    <t>　2,250,000円×1組(夫婦就農継続)＋1,500,000円×4名(継続)</t>
  </si>
  <si>
    <t>　＋1,500,000円×2名(予定)</t>
  </si>
  <si>
    <t>農業経営基盤強化資金利子助成事業県補助金</t>
  </si>
  <si>
    <t>中山間地域等直接支払県交付金</t>
  </si>
  <si>
    <t>中山間地域等直接支払交付金（国：1/2、県：1/4）</t>
  </si>
  <si>
    <t>　緩傾斜地２地区（天神、柳生川）</t>
  </si>
  <si>
    <t>農業災害対策資金利子補給事業県補助金</t>
  </si>
  <si>
    <t>経営所得安定対策等推進事業費県補助金</t>
  </si>
  <si>
    <t>経営所得安定対策事業費県補助金</t>
  </si>
  <si>
    <t>人・農地問題解決推進事業県補助金</t>
  </si>
  <si>
    <t>人・農地プラン作成事務費</t>
  </si>
  <si>
    <t>多面的機能支払交付金県補助金</t>
  </si>
  <si>
    <t>多面的機能支払推進交付金県補助金</t>
  </si>
  <si>
    <t>多面的機能支払推進交付金　7組織</t>
  </si>
  <si>
    <t>機構集積協力金交付事業県補助金</t>
  </si>
  <si>
    <t>・経営転換協力金</t>
  </si>
  <si>
    <t>　　0.5ha以下　300千円/10a×5件＝1,500,000円</t>
  </si>
  <si>
    <t>　　0.5ha超2.0ha以下　500千円/10a×8件＝4,000,000円</t>
  </si>
  <si>
    <t>・耕作者集積協力金</t>
  </si>
  <si>
    <t>　　50a/件･平均×20千円/10a×4件＝400,000円</t>
  </si>
  <si>
    <t>機構集積支援事業県補助金</t>
  </si>
  <si>
    <t>農地の利用状況調査、農地台帳整備に係る補助金</t>
  </si>
  <si>
    <t>林業費県補助金</t>
  </si>
  <si>
    <t>造林事業県補助金</t>
  </si>
  <si>
    <t>　下刈、間伐、除伐、枝打ち</t>
  </si>
  <si>
    <t>温暖化防止間伐推進事業県補助金</t>
  </si>
  <si>
    <t>屋敷裏山　ｽｷﾞ･ﾋﾉｷ　A=3.55ha</t>
  </si>
  <si>
    <t>森林整備地域活動支援交付金</t>
  </si>
  <si>
    <t>土木費県補助金</t>
  </si>
  <si>
    <t>建築物等地震防災対策費県補助金</t>
  </si>
  <si>
    <t>木造住宅耐震診断助成事業県補助金</t>
  </si>
  <si>
    <t>補助対象額140,000円×補助率1/4×1件（予定）</t>
  </si>
  <si>
    <t>消防費県補助金</t>
  </si>
  <si>
    <t>石油貯蔵施設立地対策等交付金</t>
  </si>
  <si>
    <t>石油貯蔵施設立地対策等交付金（見込額）</t>
  </si>
  <si>
    <t>　参考〕H26年度交付額　4,781千円（消防施設等整備事業充当）</t>
  </si>
  <si>
    <t>　参考〕H27年度内示額　5,518千円（　　　　　〃　　　　　）</t>
  </si>
  <si>
    <t>教育費県補助金</t>
  </si>
  <si>
    <t>放課後児童対策事業費補助金</t>
  </si>
  <si>
    <t>保育対策等促進事業費県補助金</t>
  </si>
  <si>
    <t>子育て支援対策臨時特例基金特別対策事業費県補助金</t>
  </si>
  <si>
    <t>子ども・子育て支援交付金県補助金</t>
  </si>
  <si>
    <t>子ども・子育て支援事業県補助金（千円未満切捨て）</t>
  </si>
  <si>
    <t>④地域子育て支援拠点事業</t>
  </si>
  <si>
    <t>幼稚園就園奨励費県補助金</t>
  </si>
  <si>
    <t>子ども・子育て支援整備事業費県補助金</t>
  </si>
  <si>
    <t>碁石児童教室増築工事県補助金</t>
  </si>
  <si>
    <t>被災児童生徒就学支援事業</t>
  </si>
  <si>
    <t>被災児童生徒就学支援事業補助</t>
  </si>
  <si>
    <t>県委託金</t>
  </si>
  <si>
    <t>総務費県委託金</t>
  </si>
  <si>
    <t>総務管理費県委託金</t>
  </si>
  <si>
    <t>県政だより配布県委託金</t>
  </si>
  <si>
    <t>平成28年度交付見込額</t>
  </si>
  <si>
    <t>県移譲事務県委託金</t>
  </si>
  <si>
    <t>県経由処理交付金</t>
  </si>
  <si>
    <t>徴税費県委託金</t>
  </si>
  <si>
    <t>県税徴収取扱県委託金</t>
  </si>
  <si>
    <t>戸籍住民基本台帳費県委託金</t>
  </si>
  <si>
    <t>人口動態調査費県委託金</t>
  </si>
  <si>
    <t>統計調査費県委託金</t>
  </si>
  <si>
    <t>国勢調査県委託金</t>
  </si>
  <si>
    <t>経済センサス調査県委託金</t>
  </si>
  <si>
    <t>H28市町村交付金見込み額採用</t>
  </si>
  <si>
    <t>統計調査員確保対策県交付金</t>
  </si>
  <si>
    <t>H27補助金額採用</t>
  </si>
  <si>
    <t>選挙費県委託金</t>
  </si>
  <si>
    <t>宮城県議会議員選挙執行費県委託金</t>
  </si>
  <si>
    <t>選挙管理委員会</t>
  </si>
  <si>
    <t>参議院議員選挙執行費県委託金</t>
  </si>
  <si>
    <t>事業費9,081千円－対象外経費89千円（備品購入費の4/9）</t>
  </si>
  <si>
    <t>教育費県委託金</t>
  </si>
  <si>
    <t>学び支援コーディネーター等配置事業県委託金</t>
  </si>
  <si>
    <t>スクールソーシャルワーカー活用事業県委託金</t>
  </si>
  <si>
    <t>土木費県委託金</t>
  </si>
  <si>
    <t>河川費県委託金</t>
  </si>
  <si>
    <t>河川堤防除草県委託金</t>
  </si>
  <si>
    <t>河川堤防除草業務県委託金</t>
  </si>
  <si>
    <t>　一級河川支倉川堤防除草業務委託　L=2,420m、A=22,500m2</t>
  </si>
  <si>
    <t>財産収入</t>
  </si>
  <si>
    <t>財産運用収入</t>
  </si>
  <si>
    <t>財産貸付収入</t>
  </si>
  <si>
    <t>土地建物貸付収入</t>
  </si>
  <si>
    <t>土地貸付収入</t>
  </si>
  <si>
    <t>行政財産使用許可（土地）</t>
  </si>
  <si>
    <t>平成27年度調定額2,468千円採用</t>
  </si>
  <si>
    <t>建物貸付収入</t>
  </si>
  <si>
    <t>行政財産使用許可（建物）</t>
  </si>
  <si>
    <t>　総務課許可分（平成27年度調定額23千円採用）</t>
  </si>
  <si>
    <t>利子及び配当金</t>
  </si>
  <si>
    <t>基金利子</t>
  </si>
  <si>
    <t>財政調整基金利子</t>
  </si>
  <si>
    <t>満期時期考慮残高×定期利率0.025％相当額(H27実績採用)で試算</t>
  </si>
  <si>
    <t>減債基金利子</t>
  </si>
  <si>
    <t>ふるさと基金利子</t>
  </si>
  <si>
    <t>公共施設等整備基金利子</t>
  </si>
  <si>
    <t>地域振興基金利子</t>
  </si>
  <si>
    <t>東日本大震災復興基金利子</t>
  </si>
  <si>
    <t>長寿社会対策基金利子</t>
  </si>
  <si>
    <t>釜房ダム水質保全対策事業基金利子</t>
  </si>
  <si>
    <t>農業振興対策基金利子</t>
  </si>
  <si>
    <t>２１世紀田園文化創造基金利子</t>
  </si>
  <si>
    <t>商工観光対策基金利子</t>
  </si>
  <si>
    <t>土地開発基金利子</t>
  </si>
  <si>
    <t>配当金</t>
  </si>
  <si>
    <t>株式等配当金</t>
  </si>
  <si>
    <t>七十七銀行保有株式配当金見込額　53,139株×3.5円×2回　</t>
  </si>
  <si>
    <t>財産売払収入</t>
  </si>
  <si>
    <t>不動産売払収入</t>
  </si>
  <si>
    <t>立木売払収入</t>
  </si>
  <si>
    <t>立木等売払見込額　通年ベースで計上</t>
  </si>
  <si>
    <t>物品売払収入</t>
  </si>
  <si>
    <t>物品売払代金</t>
  </si>
  <si>
    <t>寄付金</t>
  </si>
  <si>
    <t>科目設定</t>
  </si>
  <si>
    <t>ふるさと支援寄付金</t>
  </si>
  <si>
    <t>ふるさと納税制度寄付金</t>
  </si>
  <si>
    <t>ふるさと納税　新規業務委託を考慮しての計上　15千円×500件</t>
  </si>
  <si>
    <t>　〔実績〕H22：590千円・H23：340千円・H24：165千円・H25:355千円</t>
  </si>
  <si>
    <t>繰入金</t>
  </si>
  <si>
    <t>基金繰入金</t>
  </si>
  <si>
    <t>財政調整基金繰入金</t>
  </si>
  <si>
    <t>財源不足調整措置　</t>
  </si>
  <si>
    <t>ふるさと基金繰入金</t>
  </si>
  <si>
    <t>ふるさとの固有の歴史、文化、産業等を活かした地域づくりを目的</t>
  </si>
  <si>
    <t>としてふるさと基金財源を活用</t>
  </si>
  <si>
    <t>公共施設等整備基金繰入金</t>
  </si>
  <si>
    <t>地域振興基金繰入金</t>
  </si>
  <si>
    <t>町民バス運行経費（交通弱者福祉向上･町内商工活性化を目的）</t>
  </si>
  <si>
    <t>東日本大震災復興基金繰入金</t>
  </si>
  <si>
    <t>川崎町観光産業復興対策のための繰入</t>
  </si>
  <si>
    <t>　※震災以降低迷した観光産業のイメージアップ事業</t>
  </si>
  <si>
    <t>地域定着型イベント事業の経費の一部を助成するための繰入</t>
  </si>
  <si>
    <t>　※誘客事業を通した活発な地域づくり活動による復興事業</t>
  </si>
  <si>
    <t>地域商店街復興推進のための繰入</t>
  </si>
  <si>
    <t>　※商品券発行販売事業者に対する割増分に係る助成事業</t>
  </si>
  <si>
    <t>町内農産物等の販売拡充事業を推進するための繰入</t>
  </si>
  <si>
    <t>　※震災以降の低迷する第一次産業の復興活動支援策</t>
  </si>
  <si>
    <t>非常用保存食品備蓄のための繰入</t>
  </si>
  <si>
    <t>　※非常時における食料品確保対策</t>
  </si>
  <si>
    <t>防災対策用品ストックのための繰入</t>
  </si>
  <si>
    <t>　※迅速かつ的確な避難所運営を展開</t>
  </si>
  <si>
    <t>指定避難所への自動体外除細動器設置のための繰入</t>
  </si>
  <si>
    <t>　※避難所での救命活動を展開</t>
  </si>
  <si>
    <t>釜房ダム水質保全対策基金繰入金</t>
  </si>
  <si>
    <t>釜房ダム水質保全対策事業費</t>
  </si>
  <si>
    <t>　側条施肥機導入及び雑排水簡易浄化槽施設設置助成金</t>
  </si>
  <si>
    <t>繰越金</t>
  </si>
  <si>
    <t>前年度繰越金</t>
  </si>
  <si>
    <t>過去平均予算執行率96％を採用し、4％残額の2分の1を計上</t>
  </si>
  <si>
    <t>　H27決算見込み5,200,000千円×4％×1/2－変動分24,000千円</t>
  </si>
  <si>
    <t>諸収入</t>
  </si>
  <si>
    <t>延滞金・加算金及び過料</t>
  </si>
  <si>
    <t>延滞金</t>
  </si>
  <si>
    <t>町税延滞金</t>
  </si>
  <si>
    <t>預金利子</t>
  </si>
  <si>
    <t>歳計現金利子収入</t>
  </si>
  <si>
    <t>会計課</t>
  </si>
  <si>
    <t>貸付金元利収入</t>
  </si>
  <si>
    <t>中小企業振興資金貸付金収入</t>
  </si>
  <si>
    <t>中小企業振興資金貸付金元金収入</t>
  </si>
  <si>
    <t>中小企業振興資金預託金元金収入</t>
  </si>
  <si>
    <t>　参考）年度内回収　町内２金融機関</t>
  </si>
  <si>
    <t>中小企業振興資金貸付金利子収入</t>
  </si>
  <si>
    <t>中小企業振興資金預託金に係る利子見込み</t>
  </si>
  <si>
    <t>ボートピア事業交付金</t>
  </si>
  <si>
    <t>H27年度売上げ見込みを基準に算定</t>
  </si>
  <si>
    <t>　場内･外を問わず年間売上金の1.0％を交付</t>
  </si>
  <si>
    <t>　　H26年度環境整備協力金（実績）29,339千円</t>
  </si>
  <si>
    <t>雑入</t>
  </si>
  <si>
    <t>農業者年金基金委託金</t>
  </si>
  <si>
    <t>農業者年金基金より業務委託費 427,600円</t>
  </si>
  <si>
    <t>学校給食納入金</t>
  </si>
  <si>
    <t>学校給食納入金（現年度分）</t>
  </si>
  <si>
    <t>①川崎小児童・教職員　236人×187回×230円＝10,150,360円</t>
  </si>
  <si>
    <t>②川二小児童・教職員　63人×187回×230円＝2,709,630円</t>
  </si>
  <si>
    <t>③前川小児童・教職員　48人×187回×230円＝2,064,480円</t>
  </si>
  <si>
    <t>④富岡小児童・教職員　92人×187回×230円＝3,956,920円</t>
  </si>
  <si>
    <t>⑤川崎中生徒・教職員　185人×174回×276円＝8,884,440円</t>
  </si>
  <si>
    <t>⑥富岡中生徒・教職員　60人×174回×276円＝2,881,440円</t>
  </si>
  <si>
    <t>※①～⑥の合計額から学校給食費軽減制度(第2子以降無償化)による</t>
  </si>
  <si>
    <t>幼稚園給食納入金</t>
  </si>
  <si>
    <t>幼稚園給食納入金（現年度分）</t>
  </si>
  <si>
    <t>職員給食費</t>
  </si>
  <si>
    <t>幼稚園給食納入金（過年度分）</t>
  </si>
  <si>
    <t>給食費（過年度分）</t>
  </si>
  <si>
    <t>新市町村振興宝くじ交付金</t>
  </si>
  <si>
    <t>財）市町村振興協会市町村交付金（宝くじ交付金見込み）実績ベース</t>
  </si>
  <si>
    <t>　参考〕　H24：2,781千円　H25:2,698千円　H26:2,385千円</t>
  </si>
  <si>
    <t>　　　　均等割　20％　　人口割　80％</t>
  </si>
  <si>
    <t>広域保育所入所児負担金</t>
  </si>
  <si>
    <t>夏山開き等事業</t>
  </si>
  <si>
    <t>登山道整備事業補助金　実績ベース</t>
  </si>
  <si>
    <t>　参考）蔵王観光開発推進協議会登山道刈払い補助あり。</t>
  </si>
  <si>
    <t>コミュニティ助成金</t>
  </si>
  <si>
    <t>コミュニティー助成事業助成金（地域防災組織育成事業）</t>
  </si>
  <si>
    <t>自動販売機売上手数料</t>
  </si>
  <si>
    <t>健康福祉センター分:H26決算額289,222円</t>
  </si>
  <si>
    <t>保険事務取扱手数料</t>
  </si>
  <si>
    <t>鳥獣害防止広域対策交付金</t>
  </si>
  <si>
    <t>南奥羽鳥獣害防止広域対策交付金</t>
  </si>
  <si>
    <t>　229,360円×補助率0.5＝114,680円</t>
  </si>
  <si>
    <t>　（補助対象：デジタル受信機器等購入費・研修事業)</t>
  </si>
  <si>
    <t>　2,905,000円×補助率100%＝2,905,000円</t>
  </si>
  <si>
    <t>　 (補助対象：追い払い動員費・生息域調査・機器装着費)</t>
  </si>
  <si>
    <t>営農指導強化事業負担金</t>
  </si>
  <si>
    <t>営農指導強化事業JA負担金</t>
  </si>
  <si>
    <t>鳥獣被害防止緊急補獲対策事業交付金</t>
  </si>
  <si>
    <t>鳥獣被害防止緊急捕獲対策事業交付金</t>
  </si>
  <si>
    <t>　260頭（クマ・サル・イノシシ）×8,000円</t>
  </si>
  <si>
    <t>紙資源等売払</t>
  </si>
  <si>
    <t>物品売払い収入（紙資源）</t>
  </si>
  <si>
    <t>農地中間管理事業委託料</t>
  </si>
  <si>
    <t>農地中間管理事業業務委託料　１式</t>
  </si>
  <si>
    <t>　（相談窓口設置、出し手・受け手の掘起し交渉、データ入力、計画書</t>
  </si>
  <si>
    <t>　作成等）</t>
  </si>
  <si>
    <t>青根７号線消雪道路電気料</t>
  </si>
  <si>
    <t>町道青根７号線消雪道路電気料地元負担金</t>
  </si>
  <si>
    <t>　139,819円（H26年度実績参考）×0.7（地元負担）</t>
  </si>
  <si>
    <t>各種スポーツ教室参加料</t>
  </si>
  <si>
    <t>児童教室利用実費負担金</t>
  </si>
  <si>
    <t>新年あいさつ会参加料</t>
  </si>
  <si>
    <t>公衆電話使用料（公民館・分館）</t>
  </si>
  <si>
    <t>公民館電話料</t>
  </si>
  <si>
    <t>分館等使用協力金</t>
  </si>
  <si>
    <t>裏丁・本荒町・中央・川内北川コミュニティセンター分</t>
  </si>
  <si>
    <t>分館等使用協力金（上下水道、電気、ガス、燃料）の1/3負担</t>
  </si>
  <si>
    <t>H26年度歳入決算額を採用</t>
  </si>
  <si>
    <t>絵本広場運営主体（NPO法人地球の楽好）負担金</t>
  </si>
  <si>
    <t>　（電気料、上下水道料、ガス代、灯油代、建物共済費等）</t>
  </si>
  <si>
    <t>　年間経費合計1,092,125円×負担割合60%=655,275円（H26年度決）</t>
  </si>
  <si>
    <t>集落センター協力金（施設維持費－使用料×1/3） H26実績×80％</t>
  </si>
  <si>
    <t>公衆電話使用料（海洋センター）</t>
  </si>
  <si>
    <t>海洋センター電話料</t>
  </si>
  <si>
    <t>公団造林事業費</t>
  </si>
  <si>
    <t>公団造林事業費に係る事業費100％助成</t>
  </si>
  <si>
    <t>　下刈（藤株山）A=5.53ha</t>
  </si>
  <si>
    <t>　生物害防除（藤株山）A=5.53ha</t>
  </si>
  <si>
    <t>　生産間伐（西森山）A=4.71ha</t>
  </si>
  <si>
    <t>わんぱくキャンプ参加料</t>
  </si>
  <si>
    <t>各種教室・講座参加料</t>
  </si>
  <si>
    <t>使用電話使用料</t>
  </si>
  <si>
    <t>私用電話使用料</t>
  </si>
  <si>
    <t>本庁舎屋上PHSアンテナ電気料　実績ベース</t>
  </si>
  <si>
    <t>火災共済事務費</t>
  </si>
  <si>
    <t>自治振興センター助成金</t>
  </si>
  <si>
    <t>予算書等有償頒布等代金その他実費徴収　</t>
  </si>
  <si>
    <t>全国農業新聞普及推進助成金</t>
  </si>
  <si>
    <t>町債</t>
  </si>
  <si>
    <t>農林水産業債</t>
  </si>
  <si>
    <t>農業農村整備事業債</t>
  </si>
  <si>
    <t>①県営前川地区ほ場整備事業負担金：42,800千円-特財4,800千円</t>
  </si>
  <si>
    <t>②北原地区用水路改修事業：6,000千円-特財3,620千円</t>
  </si>
  <si>
    <t>土木債</t>
  </si>
  <si>
    <t>道路橋梁整備事業債</t>
  </si>
  <si>
    <t>道路整備事業債</t>
  </si>
  <si>
    <t>町道裏丁2号線道路改良事業</t>
  </si>
  <si>
    <t>（H28事業費50,000千円－国庫支出金32,500千円）×起債充当率90％</t>
  </si>
  <si>
    <t>町道川向線道路改良工事</t>
  </si>
  <si>
    <t>橋梁整備事業債</t>
  </si>
  <si>
    <t>町道荒町・前川線淀ヶ窪補修事業（橋梁）</t>
  </si>
  <si>
    <t>（H28事業費28,000千円－国庫支出金18,200千円）×起債充当率90％</t>
  </si>
  <si>
    <t>町営住宅建設事業債</t>
  </si>
  <si>
    <t>北川原山町営住宅建設事業</t>
  </si>
  <si>
    <t>事業費465,826千円－特財274,700千円≒190,000千円</t>
  </si>
  <si>
    <t>消防債</t>
  </si>
  <si>
    <t>防災対策事業債</t>
  </si>
  <si>
    <t>防火貯水槽整備事業債</t>
  </si>
  <si>
    <t>防火貯水槽設置事業（2箇所)</t>
  </si>
  <si>
    <t>緊急防災・減災事業債</t>
  </si>
  <si>
    <t>消防用施設整備事業債</t>
  </si>
  <si>
    <t>①消防自動車用車庫建築（1棟分）</t>
  </si>
  <si>
    <t>②消防用小型動力ポンプ購入（4台）　事業費：6,480千円</t>
  </si>
  <si>
    <t>　（事業費12,600千円－特定財源1,775千円）×充当率100％</t>
  </si>
  <si>
    <t>教育債</t>
  </si>
  <si>
    <t>学校教育施設等整備事業債</t>
  </si>
  <si>
    <t>小学校施設改修事業債</t>
  </si>
  <si>
    <t>川崎小学校トイレ改修工事</t>
  </si>
  <si>
    <t>事業費16,896千円×充当率75％</t>
  </si>
  <si>
    <t>中学校施設改修事業債</t>
  </si>
  <si>
    <t>川崎中学校トイレ改修工事</t>
  </si>
  <si>
    <t>事業費20,339千円×充当率75％</t>
  </si>
  <si>
    <t>一般会計出資債</t>
  </si>
  <si>
    <t>石綿管更新事業に伴う一般会計出資金に係る地方債の発行</t>
  </si>
  <si>
    <t>（事業費136,712千円－通常事業費76,136千円）×1/4</t>
  </si>
  <si>
    <t>　※特定財源を除く</t>
  </si>
  <si>
    <t>臨時財政対策債</t>
  </si>
  <si>
    <t>臨時財政対策債（赤字補てん的地方債）</t>
  </si>
  <si>
    <t>　参考）臨時財政対策債発行可能額</t>
  </si>
  <si>
    <t>　　　H25：210,837千円　H26：186,723千円　H27：185,094千円</t>
  </si>
  <si>
    <t>一般会計（歳入）</t>
    <rPh sb="0" eb="2">
      <t>イッパン</t>
    </rPh>
    <rPh sb="2" eb="4">
      <t>カイケイ</t>
    </rPh>
    <rPh sb="5" eb="7">
      <t>サイニュウ</t>
    </rPh>
    <phoneticPr fontId="19"/>
  </si>
  <si>
    <t>（単位：千円）</t>
    <rPh sb="1" eb="3">
      <t>タンイ</t>
    </rPh>
    <rPh sb="4" eb="6">
      <t>センエン</t>
    </rPh>
    <phoneticPr fontId="19"/>
  </si>
  <si>
    <t>細</t>
  </si>
  <si>
    <t>科目名</t>
  </si>
  <si>
    <t>本年度</t>
  </si>
  <si>
    <t>前年度</t>
  </si>
  <si>
    <t>前年対比</t>
    <rPh sb="0" eb="2">
      <t>ゼンネン</t>
    </rPh>
    <rPh sb="2" eb="4">
      <t>タイヒ</t>
    </rPh>
    <phoneticPr fontId="19"/>
  </si>
  <si>
    <t>積算基礎</t>
  </si>
  <si>
    <t>充当先事業</t>
    <rPh sb="0" eb="2">
      <t>ジュウトウ</t>
    </rPh>
    <rPh sb="2" eb="3">
      <t>サキ</t>
    </rPh>
    <rPh sb="3" eb="5">
      <t>ジギョウ</t>
    </rPh>
    <phoneticPr fontId="19"/>
  </si>
  <si>
    <t>充当額</t>
  </si>
  <si>
    <t>主管課</t>
    <rPh sb="2" eb="3">
      <t>カ</t>
    </rPh>
    <phoneticPr fontId="19"/>
  </si>
  <si>
    <t>一般会計歳入合計</t>
    <rPh sb="4" eb="6">
      <t>サイニュウ</t>
    </rPh>
    <phoneticPr fontId="28"/>
  </si>
  <si>
    <t>均等割　4,000人×3,500円×収納率96.0％</t>
  </si>
  <si>
    <t>所得割　235,863,360円×収納率96.0％</t>
  </si>
  <si>
    <t>均等割　19,575,500円×収納率98.0％</t>
  </si>
  <si>
    <t>税割　　26,235,580円×収納率98.0％</t>
  </si>
  <si>
    <t>土地収入見込額　119,032,412円×収納率96.0％</t>
  </si>
  <si>
    <t>家屋収入見込額　224,170,032円×収納率96.0％</t>
  </si>
  <si>
    <t>償却資産収入見込額　132,851,128円×収納率96.0％</t>
  </si>
  <si>
    <t>50cc　324台×2,000円×収納率96.0％</t>
  </si>
  <si>
    <t>90cc　45台×2,000円×収納率96.0％</t>
  </si>
  <si>
    <t>125cc　42台×2,400円×収納率96.0％</t>
  </si>
  <si>
    <t>ミニカー　18台×3,700円×収納率96.0％</t>
  </si>
  <si>
    <t>小型特殊　43台×5,900円×収納率96.0％</t>
  </si>
  <si>
    <t>農耕作業車　592台×2,400円×収納率96.0％</t>
  </si>
  <si>
    <t>軽二輪車　127台×3,600円×収納率96.0％</t>
  </si>
  <si>
    <t>二輪小型　176台×6,000円×収納率96.0％</t>
  </si>
  <si>
    <t>軽三輪車　1台×4,600円×収納率100.0％</t>
  </si>
  <si>
    <t>軽四輪貨物自動車（自家用）　1,100台×平均4,800円×収納率96.0％</t>
  </si>
  <si>
    <t>軽四輪貨物自動車（営業用）　26台×3,500円×収納率100.0％</t>
  </si>
  <si>
    <t>軽四輪乗用自動車（自家用）　2,300台×平均8,200円×収納率96.0％</t>
  </si>
  <si>
    <t>1,500円×1,200人</t>
  </si>
  <si>
    <t>700人×2,000円</t>
  </si>
  <si>
    <t>30歳～39歳1,000円×100人</t>
  </si>
  <si>
    <t>40歳～64歳2,500円×300人</t>
  </si>
  <si>
    <t>65歳以上1,000円×150人</t>
  </si>
  <si>
    <t>39歳未満1,500円×280人</t>
  </si>
  <si>
    <t>肝炎ウィルス検診1,000円×20人</t>
  </si>
  <si>
    <t>2,000円×80人</t>
  </si>
  <si>
    <t>1,000円×100人</t>
  </si>
  <si>
    <t>300円×1,500人</t>
  </si>
  <si>
    <t>1,000円×400人</t>
  </si>
  <si>
    <t>500円×100人</t>
  </si>
  <si>
    <t>歯科健診・フッ素洗口等負担金200円×150人</t>
  </si>
  <si>
    <t>　測量試験費　1式（700m)　6,000,000円×0.55</t>
  </si>
  <si>
    <t>特別支援就学奨励費補助　201,040円×1/4</t>
  </si>
  <si>
    <t>特別支援就学奨励費補助　256,420円×1/4</t>
  </si>
  <si>
    <t>要保護児童修学旅行費補助　21,190円×3人×1/2</t>
  </si>
  <si>
    <t>要保護生徒修学旅行費補助　57,290円×1人×1/2</t>
  </si>
  <si>
    <t>交付見込額12件×1,814円</t>
  </si>
  <si>
    <t>多面的機能支払補助金　A=370ha　12,090,000円×3/4</t>
  </si>
  <si>
    <t>納税者数　4,200人×3,000円</t>
  </si>
  <si>
    <t>減額分(対象者見込193人)を控除する。　30,647,270円－8,500,000円</t>
  </si>
  <si>
    <t>給食共同調理場職員　6人×195回×230円</t>
  </si>
  <si>
    <t>新年あいさつ会参加料150人×1,000円</t>
  </si>
  <si>
    <t>一般管理費</t>
  </si>
  <si>
    <t>財政管理費</t>
  </si>
  <si>
    <t>財産管理費</t>
  </si>
  <si>
    <t>基金管理費</t>
  </si>
  <si>
    <t>企画総務費</t>
  </si>
  <si>
    <t>交通安全対策費</t>
  </si>
  <si>
    <t>職員厚生費</t>
  </si>
  <si>
    <t>コミュニティセンター管理費</t>
  </si>
  <si>
    <t>諸費</t>
  </si>
  <si>
    <t>ふるさと基金事業費</t>
  </si>
  <si>
    <t>町民バス運行費</t>
  </si>
  <si>
    <t>情報推進費</t>
  </si>
  <si>
    <t>賦課徴収費</t>
  </si>
  <si>
    <t>戸籍住民基本台帳費</t>
  </si>
  <si>
    <t>参議院議員選挙執行費</t>
  </si>
  <si>
    <t>統計調査総務費</t>
  </si>
  <si>
    <t>指定統計調査費</t>
  </si>
  <si>
    <t>地籍調査事務費</t>
  </si>
  <si>
    <t>社会福祉総務費</t>
  </si>
  <si>
    <t>国民年金事務費</t>
  </si>
  <si>
    <t>老人福祉費</t>
  </si>
  <si>
    <t>障害福祉費</t>
  </si>
  <si>
    <t>健康福祉センター費</t>
  </si>
  <si>
    <t>長寿社会基金費</t>
  </si>
  <si>
    <t>児童福祉総務費</t>
  </si>
  <si>
    <t>保健衛生総務費</t>
  </si>
  <si>
    <t>予防費</t>
  </si>
  <si>
    <t>環境衛生費</t>
  </si>
  <si>
    <t>じん芥処理費</t>
  </si>
  <si>
    <t>し尿処理費</t>
  </si>
  <si>
    <t>上水道費</t>
  </si>
  <si>
    <t>農業委員会費</t>
  </si>
  <si>
    <t>農業総務費</t>
  </si>
  <si>
    <t>農業振興費</t>
  </si>
  <si>
    <t>農地費</t>
  </si>
  <si>
    <t>農業者年金事業費</t>
  </si>
  <si>
    <t>水田利用対策費</t>
  </si>
  <si>
    <t>山村開発センター等管理費</t>
  </si>
  <si>
    <t>林業振興費</t>
  </si>
  <si>
    <t>商工総務費</t>
  </si>
  <si>
    <t>観光費</t>
  </si>
  <si>
    <t>観光施設管理費</t>
  </si>
  <si>
    <t>商工観光基金事業費</t>
  </si>
  <si>
    <t>土木総務費</t>
  </si>
  <si>
    <t>道路維持費</t>
  </si>
  <si>
    <t>道路新設改良費</t>
  </si>
  <si>
    <t>橋梁維持費</t>
  </si>
  <si>
    <t>河川総務費</t>
  </si>
  <si>
    <t>住宅管理費</t>
  </si>
  <si>
    <t>住宅建設費</t>
  </si>
  <si>
    <t>消防施設費</t>
  </si>
  <si>
    <t>災害対策費</t>
  </si>
  <si>
    <t>事務局費</t>
  </si>
  <si>
    <t>学校管理費</t>
  </si>
  <si>
    <t>教育振興費</t>
  </si>
  <si>
    <t>こども園運営費</t>
  </si>
  <si>
    <t>子育て支援センター費</t>
  </si>
  <si>
    <t>児童教室費</t>
  </si>
  <si>
    <t>幼稚園費</t>
  </si>
  <si>
    <t>子供会育成費</t>
  </si>
  <si>
    <t>公民館費</t>
  </si>
  <si>
    <t>分館管理費</t>
  </si>
  <si>
    <t>海洋センター費</t>
  </si>
  <si>
    <t>学校給食費</t>
  </si>
  <si>
    <t>釜房ダム水質保全</t>
    <phoneticPr fontId="18"/>
  </si>
  <si>
    <t>対策事業費</t>
    <phoneticPr fontId="18"/>
  </si>
  <si>
    <t>釜房ダム水質保全</t>
    <phoneticPr fontId="18"/>
  </si>
  <si>
    <t>山村開発センター等</t>
    <phoneticPr fontId="18"/>
  </si>
  <si>
    <t>管理費</t>
    <phoneticPr fontId="18"/>
  </si>
  <si>
    <t>コミュニティセンター</t>
    <phoneticPr fontId="18"/>
  </si>
  <si>
    <t>普通たばこ(見込本数13,000,000本×5.262円×売上率95％</t>
  </si>
  <si>
    <t>3級品たばこ（見込本数769,000本×2.495円×売上率94％</t>
  </si>
  <si>
    <t>過去５年間の平均　2,560,000円×入湯客伸び率96％</t>
  </si>
  <si>
    <t>200円×750食</t>
  </si>
  <si>
    <t>新規設置　15,000円×0.05×5人</t>
  </si>
  <si>
    <t>　　用水路改修事業負担金　事業費96,000,000×負担割0.05</t>
  </si>
  <si>
    <t>　水路改修工事負担金　事業費2,000,000円×負担割0.10</t>
  </si>
  <si>
    <t>　本砂金用水路改修負担金　事業費400,000円×負担割0.10</t>
  </si>
  <si>
    <t>　蟹沢用水路安全施設設置負担金　事業費600,000円×負担割0.10</t>
  </si>
  <si>
    <t>小・中学校　460円×(590人－(要保護10＋準要保護60))人</t>
  </si>
  <si>
    <t>　6,480円×2区画</t>
  </si>
  <si>
    <t>　12,960円×38区画</t>
  </si>
  <si>
    <t>（現年度分344,840円＋過年度分見込10,149,373円）×0.10％</t>
  </si>
  <si>
    <t>H27年度実績見込額　1,050,000円×0.9</t>
  </si>
  <si>
    <t>H27年度実績見込額　28,810,000円×0.98</t>
  </si>
  <si>
    <t>H27年度実績見込額　710,000円×1.2</t>
  </si>
  <si>
    <t>（1,600人×100円）+（100人×200円）</t>
  </si>
  <si>
    <t>200時間×700円</t>
  </si>
  <si>
    <t>3,000円×55時間</t>
  </si>
  <si>
    <t>90時間×600円</t>
  </si>
  <si>
    <t>見込み　500円×50時間</t>
  </si>
  <si>
    <t>H27年度実績見込額　2,350,000円×1.15</t>
  </si>
  <si>
    <t>税務証明等交付手数料2,500件×300円</t>
  </si>
  <si>
    <t>家屋証明書交付手数料20件×1,300円</t>
  </si>
  <si>
    <t>自動車臨時運行許可証明手数料330件×750円</t>
  </si>
  <si>
    <t>戸籍謄本手数料　　　1,400件×450円</t>
  </si>
  <si>
    <t>戸籍抄本手数料　　　500件×450円</t>
  </si>
  <si>
    <t>除籍謄抄本手数料　　1,000件×750円</t>
  </si>
  <si>
    <t>届書に基づく証明手数料　20件×350円</t>
  </si>
  <si>
    <t>住民票謄本手数料　　800件×500円</t>
  </si>
  <si>
    <t>住民票抄本手数料　　3,000件×300円</t>
  </si>
  <si>
    <t>住民票除票手数料　　330件×300円</t>
  </si>
  <si>
    <t>戸籍附票手数料　　　130件×300円</t>
  </si>
  <si>
    <t>印鑑証明手数料　3,000件×300円</t>
  </si>
  <si>
    <t>諸証明　　　　　　130件×300円</t>
  </si>
  <si>
    <t>印鑑登録手数料250件×300円</t>
  </si>
  <si>
    <t>住民基本台帳カード発行手数料25件×500円</t>
  </si>
  <si>
    <t>通知カード再交付手数料500円×30件</t>
  </si>
  <si>
    <t>個人番号カード再交付手数料800円×10件</t>
  </si>
  <si>
    <t>1,800kL×1,010円÷0.18kL</t>
  </si>
  <si>
    <t>ゴミ収集許可申請手数料　18件×3,000円</t>
  </si>
  <si>
    <t>新規登録　　30頭×3,000円</t>
  </si>
  <si>
    <t>鑑札再交付　3頭×1,600円</t>
  </si>
  <si>
    <t>注射済票交付　　800頭×550円</t>
  </si>
  <si>
    <t>保険者支援分21,734,404円×1/2</t>
  </si>
  <si>
    <t>補助事業費165,600,000円×1/2</t>
  </si>
  <si>
    <t>補助事業費6,000,000円×1/2</t>
  </si>
  <si>
    <t>育成医療費240,000円×1/2</t>
  </si>
  <si>
    <t>介護保険料軽減強化国庫負担金　公費負担分1,802,850円×1/2</t>
  </si>
  <si>
    <t>養育医療費1,200,000円×1/2</t>
  </si>
  <si>
    <t>　基準額24,280,500円×補助率1/3</t>
  </si>
  <si>
    <t>②病後児保育事業　基準額2,407,000円×補助率1/3</t>
  </si>
  <si>
    <t>　基準額1,473,000円×補助率1/3</t>
  </si>
  <si>
    <t>④地域子育て支援拠点事業　7,453,000円×補助率1/3</t>
  </si>
  <si>
    <t>　基準額（13,900,000円＋361,400円）×補助率1/6</t>
  </si>
  <si>
    <t>幼稚園就園奨励費国庫補助金　62,200円×3人×1/3</t>
  </si>
  <si>
    <t>　後期高齢者医療広域連合算出額　29,631,000円×3/4</t>
  </si>
  <si>
    <t>補助事業費165,600,000円×1/4</t>
  </si>
  <si>
    <t>補助事業費6,000,000円×1/4</t>
  </si>
  <si>
    <t>育成医療費240,000円×1/4</t>
  </si>
  <si>
    <t>介護保険料軽減強化県負担金　公費負担分1,802,850円×1/4</t>
  </si>
  <si>
    <t>民生委員推薦会事業補助金　4,000円×5名×3回開催</t>
  </si>
  <si>
    <t>補助事業費4,000,000円×1/4</t>
  </si>
  <si>
    <t>補助事業費　1,200,000円×2/3</t>
  </si>
  <si>
    <t>利子補給額　48,912円×1/2</t>
  </si>
  <si>
    <t>　460,000円＋2,360,000円＋950,000円＋1,170,000円</t>
  </si>
  <si>
    <t>　基準額7,453,000円×補助率1/3</t>
  </si>
  <si>
    <t>歳出査定予算：5,410,000千円－歳入査定予算：5,017,084千円</t>
  </si>
  <si>
    <t>　側条　90,000円×6台</t>
  </si>
  <si>
    <t>こども園短時間園児　26人×3,500円×12ヵ月</t>
  </si>
  <si>
    <t>富岡幼稚園　19人×3,500円×12ヵ月</t>
  </si>
  <si>
    <t>　こども園　5,000円×38人×12ヵ月</t>
  </si>
  <si>
    <t>　幼稚園　3,800円×5人×12ヵ月</t>
  </si>
  <si>
    <t>　支援センター職員　5,000円×3人×12ヵ月</t>
  </si>
  <si>
    <t>　幼児教育課　5,000円×3人×12ヵ月</t>
  </si>
  <si>
    <t>　給食従事者　5,000円×1人×12ヵ月</t>
  </si>
  <si>
    <t>　実習生　230円×10日×10人</t>
  </si>
  <si>
    <t>　　　土地使用料4,000円＋電気料10,960円</t>
  </si>
  <si>
    <t>新聞紙　　60,000㎏×7.5円</t>
  </si>
  <si>
    <t>段ボール　35,000㎏×6.0円</t>
  </si>
  <si>
    <t>雑誌　　　45,000㎏×5.0円</t>
  </si>
  <si>
    <t>　紙パック　200㎏×4.0円</t>
  </si>
  <si>
    <t>　雑紙類　　30,000㎏×1.0円</t>
  </si>
  <si>
    <t>各種スポーツ教室参加料500円×150人</t>
  </si>
  <si>
    <t>H27年度実績見込額　2,223,000円×1.15</t>
  </si>
  <si>
    <t>小学生サマーキャンプ参加料2,000円×20人</t>
  </si>
  <si>
    <t>つる細工教室1,000円×10名</t>
  </si>
  <si>
    <t>陶芸教室1,000円×15名</t>
  </si>
  <si>
    <t>リースづくり教室500円×10名</t>
  </si>
  <si>
    <t>成人式アルバム個人負担金1,000円×80人</t>
  </si>
  <si>
    <t>成人式パーティ個人参加負担金1,000円×70人</t>
  </si>
  <si>
    <t>一般会計（歳出）</t>
    <rPh sb="0" eb="2">
      <t>イッパン</t>
    </rPh>
    <rPh sb="2" eb="4">
      <t>カイケイ</t>
    </rPh>
    <rPh sb="5" eb="7">
      <t>サイシュツ</t>
    </rPh>
    <phoneticPr fontId="19"/>
  </si>
  <si>
    <t>本年度</t>
    <phoneticPr fontId="19"/>
  </si>
  <si>
    <t>前年度</t>
    <phoneticPr fontId="19"/>
  </si>
  <si>
    <t>充当額</t>
    <rPh sb="0" eb="2">
      <t>ジュウトウ</t>
    </rPh>
    <rPh sb="2" eb="3">
      <t>ガク</t>
    </rPh>
    <phoneticPr fontId="19"/>
  </si>
  <si>
    <t>議会費</t>
  </si>
  <si>
    <t>議会</t>
  </si>
  <si>
    <t>報酬</t>
  </si>
  <si>
    <t>議員報酬</t>
  </si>
  <si>
    <t>給料</t>
  </si>
  <si>
    <t>職員給料</t>
  </si>
  <si>
    <t>職員：3名</t>
  </si>
  <si>
    <t>職員手当等</t>
  </si>
  <si>
    <t>議員期末手当</t>
  </si>
  <si>
    <t>6月期・期末手当</t>
  </si>
  <si>
    <t>　議長　（304,000円＋（304,000円×15/100））×147.5/100</t>
  </si>
  <si>
    <t>　副議長（256,000円＋（256,000円×15/100））×147.5/100</t>
  </si>
  <si>
    <t>　議員　（246,000円＋（246,000円×15/100））×147.5/100×12名</t>
  </si>
  <si>
    <t>12月期・期末手当</t>
  </si>
  <si>
    <t>　議長　（304,000円＋（304,000円×15/100））×162.5/100</t>
  </si>
  <si>
    <t>　副議長（256,000＋（256,000×15/100））×162.5/100</t>
  </si>
  <si>
    <t>　議員　（246,000円＋（246,000円×15/100））×162.5/100×12人</t>
  </si>
  <si>
    <t>職員扶養手当</t>
  </si>
  <si>
    <t>職員時間外勤務手当</t>
  </si>
  <si>
    <t>単価2,550円×120h（本会議準備等90h＋広報関連等30h）</t>
  </si>
  <si>
    <t>職員管理職手当</t>
  </si>
  <si>
    <t>職員：1名</t>
  </si>
  <si>
    <t>職員期末手当</t>
  </si>
  <si>
    <t>職員勤勉手当</t>
  </si>
  <si>
    <t>職員寒冷地手当</t>
  </si>
  <si>
    <t>共済費</t>
  </si>
  <si>
    <t>議員共済費</t>
  </si>
  <si>
    <t>事務費　15,000円×14人</t>
  </si>
  <si>
    <t>職員共済費</t>
  </si>
  <si>
    <t>報償費</t>
  </si>
  <si>
    <t>各種報償金・謝金等</t>
  </si>
  <si>
    <t>請願内容聞取りの参考人費用弁償　　4,200円×5人</t>
  </si>
  <si>
    <t>旅費</t>
  </si>
  <si>
    <t>費用弁償</t>
  </si>
  <si>
    <t>議会運営委員会　1,000円×8人×10回</t>
  </si>
  <si>
    <t>総務委員会　1,000円×8人×8回</t>
  </si>
  <si>
    <t>産建委員会　1,000円×8人×8回</t>
  </si>
  <si>
    <t>広報委員会　1,000円×7人×16回</t>
  </si>
  <si>
    <t>広聴委員会　1,000円×9人×10回</t>
  </si>
  <si>
    <t>視察対応　1,000円×3人×5回</t>
  </si>
  <si>
    <t>議長決裁　1,000円×20日</t>
  </si>
  <si>
    <t>車馬賃　4,650円×47回</t>
  </si>
  <si>
    <t>議長費用弁償　</t>
  </si>
  <si>
    <t>議員費用弁償</t>
  </si>
  <si>
    <t>総務民生視察研修〔1泊2日〕(15,000円＋5,800円)×8人</t>
  </si>
  <si>
    <t>産建教育視察研修〔1泊2日〕(15,000円＋5,800円)×8人</t>
  </si>
  <si>
    <t>町民広聴視察研修〔1泊2日〕(15,000円＋5,800円)×9人</t>
  </si>
  <si>
    <t>全国議長会主催　広報研修会（東京）〔1泊2日〕</t>
  </si>
  <si>
    <t>　　(15,000円+5,800円+6,000円+(10,350円×2日))×8名</t>
  </si>
  <si>
    <t>在京川崎会〔中野サンプラザ〕</t>
  </si>
  <si>
    <t>(15,000円+(2,900円×2日)+(3,000円×2日)+(10,350円×2回))×2人</t>
  </si>
  <si>
    <t>全国議長会主催　議長大会（11/11 NHKホール）</t>
  </si>
  <si>
    <t>　15,000円+(2,900円×2日)+(3,000円×2日)+(10,350円×2回)</t>
  </si>
  <si>
    <t>全国議長会主催　正・副議長研修（5/25中野サンプラザ）</t>
  </si>
  <si>
    <t>(15,000円＋(2,900円×2日)+(3,000円×2日)+(10,350円×2回)）×2人</t>
  </si>
  <si>
    <t>県議長会主催　正・副議長陳情活動</t>
  </si>
  <si>
    <t>県議長会主催　議長・局長合同会議（県内）14,000円+2,000円</t>
  </si>
  <si>
    <t>南部議長会主催　議長行政視察研修〔2泊3日〕</t>
  </si>
  <si>
    <t>南部議長会主催　常任委員長研修（県内）</t>
  </si>
  <si>
    <t>　　（14,000円+2,000円）×7人</t>
  </si>
  <si>
    <t>仙南議長会議〔県内〕　14,000円+2,000円</t>
  </si>
  <si>
    <t>蒲郡水産まつり〔正副議長〕</t>
  </si>
  <si>
    <t>　(15,000円+(2,900円×2日)+(28,700円×2日))×2人</t>
  </si>
  <si>
    <t>蒲郡市議来町の際　（14,000円+2,000円）×3人</t>
  </si>
  <si>
    <t>中央省庁陳情　</t>
  </si>
  <si>
    <t>(15,000円＋(2,900円×2日)+(3,000円×2日)+(10,350円×2回)）×4人</t>
  </si>
  <si>
    <t>普通旅費</t>
  </si>
  <si>
    <t>蒲郡水産まつり　15,000円+4,800円+(28,700円×2)</t>
  </si>
  <si>
    <t>蒲郡市議来町の際　　15,000円×2人</t>
  </si>
  <si>
    <t>中央省庁陳情（1泊2日）</t>
  </si>
  <si>
    <t>　(15,000円＋(2,900円×2日)+(3,000円×2日)+(10,350円)×2)×2</t>
  </si>
  <si>
    <t>県議長会主催　局長会議（県内）14,000円+(2,000円×2日)</t>
  </si>
  <si>
    <t>南部議長会主催　局長会議（泊のみ）</t>
  </si>
  <si>
    <t>在京川崎会</t>
  </si>
  <si>
    <t>　(15,000円＋(2,900円×2日)+(3,000円×2日)+(10,350円)×2)</t>
  </si>
  <si>
    <t>研修旅費</t>
  </si>
  <si>
    <t>総務民生視察研修　　((15,000円×1日)+(2,900円×2日))×2人</t>
  </si>
  <si>
    <t>　　　　　運転手　　(15,000円×1日)+(2,900円×2日)　　　</t>
  </si>
  <si>
    <t>産建教育視察研修　　((15,000円×1日)+(2,900円×2日))×2人</t>
  </si>
  <si>
    <t>町民広聴視察研修　　((15,000円×1日)+(2,900円×2日))×2人</t>
  </si>
  <si>
    <t>全国広報研修会（東京）〔1泊2日〕</t>
  </si>
  <si>
    <t>(15,000円+(2,900円×2日)+(3,000円×2日)+(10,350円×2日))×2</t>
  </si>
  <si>
    <t>全国議長会主催職員研修会</t>
  </si>
  <si>
    <t>　　15,000日+(2,900円×2日)+(3,000円×2日)+(10,350円×2日)</t>
  </si>
  <si>
    <t>県議長会主催　議長・局長合同研修15,000円+(2,900円×2日)</t>
  </si>
  <si>
    <t>南部議長会主催　常任委員長研修（泊のみ：仙南地区）　</t>
  </si>
  <si>
    <t>（新） 南部議長会主催　職員研修14,000円+(2,100円×2日）　</t>
  </si>
  <si>
    <t>議会議員研修（復興ｾﾐﾅｰ）1,800円×4人</t>
  </si>
  <si>
    <t>交際費</t>
  </si>
  <si>
    <t>議長交際費</t>
  </si>
  <si>
    <t>需用費</t>
  </si>
  <si>
    <t>消耗品費</t>
  </si>
  <si>
    <t>ディーファイル　年払い　55,000円</t>
  </si>
  <si>
    <t>地方自治の実態　1,700円×15部</t>
  </si>
  <si>
    <t>単行図書</t>
  </si>
  <si>
    <t>法令加除</t>
  </si>
  <si>
    <t>ぎょうせい</t>
  </si>
  <si>
    <t>新日本法規出版</t>
  </si>
  <si>
    <t>第一法規株式会社　</t>
  </si>
  <si>
    <t>月刊「地方自治」</t>
  </si>
  <si>
    <t>月刊「ガバナンス」</t>
  </si>
  <si>
    <t>広報協力員用インク等　10,000円×3名</t>
  </si>
  <si>
    <t>ＣＤ・フォト</t>
  </si>
  <si>
    <t>議長章　＠4,300円×1個</t>
  </si>
  <si>
    <t>議員章　＠4,300円×14個</t>
  </si>
  <si>
    <t>議員必携　＠3,024円×14冊</t>
  </si>
  <si>
    <t>議員用 防寒着　22,680円×14着</t>
  </si>
  <si>
    <t>議員用 作業着一式　18,468円×14着</t>
  </si>
  <si>
    <t>議長室名札（正副議長）6,480円×2個</t>
  </si>
  <si>
    <t>食糧費</t>
  </si>
  <si>
    <t>茶菓子代等（意見交換会・視察研修来町の際）</t>
  </si>
  <si>
    <t>印刷製本費</t>
  </si>
  <si>
    <t>議会の情報　（P28・3,650部）　（＠135円×3,650部）×4回</t>
  </si>
  <si>
    <t>用紙印刷代</t>
  </si>
  <si>
    <t>役務費</t>
  </si>
  <si>
    <t>通信運搬費</t>
  </si>
  <si>
    <t>通信費・宅配代</t>
  </si>
  <si>
    <t>広告料</t>
  </si>
  <si>
    <t>新聞折込み　Ａ３サイズ　13,068円×4回（定例会）</t>
  </si>
  <si>
    <t>　　　　　　Ｂ４サイズ　8,964円×2回（議会報告会）</t>
  </si>
  <si>
    <t>クリーニング代</t>
  </si>
  <si>
    <t>人間ドック　((38,000円×1/2)+税3,040円)×14人</t>
  </si>
  <si>
    <t>委員会視察研修の際　旅行取扱手数料　540円×40人</t>
  </si>
  <si>
    <t>議場　名札筆耕料3,000円×14席</t>
  </si>
  <si>
    <t>議場　名札塗装料3,240円×14席</t>
  </si>
  <si>
    <t>議長室　正副議長席名札筆耕料3,000円×2席</t>
  </si>
  <si>
    <t>議場　議員名札塗装（塗装6,480円+脱着1,080円）×16本</t>
  </si>
  <si>
    <t>保険料</t>
  </si>
  <si>
    <t>総務民生視察研修傷害保険　　300円×11人</t>
  </si>
  <si>
    <t>産建教育視察研修傷害保険　　300円×11人</t>
  </si>
  <si>
    <t>町民広聴視察研修傷害保険　　300円×12人</t>
  </si>
  <si>
    <t>全国広報研修傷害保険　　300円×9人</t>
  </si>
  <si>
    <t>議員派遣の際傷害保険　　300円×10人</t>
  </si>
  <si>
    <t>委託料</t>
  </si>
  <si>
    <t>事務事業等業務委託料</t>
  </si>
  <si>
    <t>音響システム保守点検業務委託料</t>
  </si>
  <si>
    <t>会議録テープ反訳委託料　　50時間×15,120円</t>
  </si>
  <si>
    <t>インターネット映像配信サービス委託料</t>
  </si>
  <si>
    <t>使用料及び賃借料</t>
  </si>
  <si>
    <t>自動車等借上料</t>
  </si>
  <si>
    <t>行政視察研修の際　通行料・駐車料　</t>
  </si>
  <si>
    <t>議長送迎の際　通行料・駐車料</t>
  </si>
  <si>
    <t>備品購入費</t>
  </si>
  <si>
    <t>庁用器具購入費</t>
  </si>
  <si>
    <t>負担金、補助及び交付金</t>
  </si>
  <si>
    <t>各種法令外負担金等</t>
  </si>
  <si>
    <t>県議長会負担金</t>
  </si>
  <si>
    <t>仙南議長会負担金</t>
  </si>
  <si>
    <t>全国豪雪地帯町村議会議長会費　〔未定のため前年同額要求〕</t>
  </si>
  <si>
    <t>総務費</t>
  </si>
  <si>
    <t>総務管理費</t>
  </si>
  <si>
    <t>行政区長・月額報酬</t>
  </si>
  <si>
    <t>非常勤特別職日額報酬</t>
  </si>
  <si>
    <t>情報公開審査会委員　10,000円×5人×5回</t>
  </si>
  <si>
    <t>指定管理者選定委員会委員　4,200円×3人×10回</t>
  </si>
  <si>
    <t>町長・副町長給料</t>
  </si>
  <si>
    <t>町長・副町長</t>
  </si>
  <si>
    <t>職員：15名</t>
  </si>
  <si>
    <t>町長・副町長期末手当</t>
  </si>
  <si>
    <t>町長・副町長寒冷地手当</t>
  </si>
  <si>
    <t>職員：10名</t>
  </si>
  <si>
    <t>職員住居手当</t>
  </si>
  <si>
    <t>職員：4名</t>
  </si>
  <si>
    <t>職員通勤手当</t>
  </si>
  <si>
    <t>職員：8名</t>
  </si>
  <si>
    <t>法制執務・人事・給与・財政・管財事務等　9名分（派遣職員含む）</t>
  </si>
  <si>
    <t>職員：2名</t>
  </si>
  <si>
    <t>職員：14名</t>
  </si>
  <si>
    <t>職員児童手当（平成27年2月から平成28年1月まで）</t>
  </si>
  <si>
    <t>　　&lt;支給対象職員数：30名&gt;</t>
  </si>
  <si>
    <t>　　　・3歳未満：月額15,000円</t>
  </si>
  <si>
    <t>　　　・3歳以上小学校終了前（第1.2子）：月額10,000円</t>
  </si>
  <si>
    <t>　　　・3歳以上小学校終了前（第3子）：月額15,000円</t>
  </si>
  <si>
    <t>　　　・中学生：月額10,000円</t>
  </si>
  <si>
    <t>職員地域手当</t>
  </si>
  <si>
    <t>町長・副町長共済費</t>
  </si>
  <si>
    <t>社会保険料等</t>
  </si>
  <si>
    <t>労災保険一般拠出金</t>
  </si>
  <si>
    <t>恩給及び退職年金</t>
  </si>
  <si>
    <t>長老年金</t>
  </si>
  <si>
    <t>長老年金（寛野秀雄氏）</t>
  </si>
  <si>
    <t>賃金</t>
  </si>
  <si>
    <t>臨時職員賃金（事務職）</t>
  </si>
  <si>
    <t>新年あいさつ会に係る出演謝礼</t>
  </si>
  <si>
    <t>新年あいさつ会の際そば出店謝礼</t>
  </si>
  <si>
    <t>表彰式等各種記念品</t>
  </si>
  <si>
    <t>叙勲　8,640円×4人</t>
  </si>
  <si>
    <t>表彰規定　6,480円×12人</t>
  </si>
  <si>
    <t>感謝状、褒状　5,400円×8人</t>
  </si>
  <si>
    <t>額縁　1,000円×24個</t>
  </si>
  <si>
    <t>退職者花束代</t>
  </si>
  <si>
    <t>情報公開審査会　2,180円×4人×5回</t>
  </si>
  <si>
    <t>特に認めた職員研修旅費等（職員宿泊研修）　</t>
  </si>
  <si>
    <t>町交際費</t>
  </si>
  <si>
    <t>昨年の実績をもとに積算　</t>
  </si>
  <si>
    <t>官報</t>
  </si>
  <si>
    <t>新年あいさつ会テーブル用花代 15個×2,000円</t>
  </si>
  <si>
    <t>その他消耗品</t>
  </si>
  <si>
    <t>会議各課配布用お茶</t>
  </si>
  <si>
    <t>新年あいさつ会に係る食糧費</t>
  </si>
  <si>
    <t>表彰式次第及び封筒　357円×150枚</t>
  </si>
  <si>
    <t>あいさつ会しおり　162円×180部</t>
  </si>
  <si>
    <t>封筒、支出調書、発議用紙、辞令用紙、出勤簿等</t>
  </si>
  <si>
    <t>高校野球広告</t>
  </si>
  <si>
    <t>自治体年賀連合広告</t>
  </si>
  <si>
    <t>クリーニング</t>
  </si>
  <si>
    <t>各種手数料</t>
  </si>
  <si>
    <t>交通安全運転管理者講習手数料4,500円×4人</t>
  </si>
  <si>
    <t>総合賠償保険　93.1円×9,270人</t>
  </si>
  <si>
    <t>例規システム更新データ作成業務委託</t>
  </si>
  <si>
    <t>例規集台本追録作成委託</t>
  </si>
  <si>
    <t>機密文書抹消委託　54円×5,000㎏</t>
  </si>
  <si>
    <t>法制ソフト支援委託</t>
  </si>
  <si>
    <t>マイナンバー導入に伴う例規整備支援業務</t>
  </si>
  <si>
    <t>電算委託料</t>
  </si>
  <si>
    <t>電算　機器保守　人事給与</t>
  </si>
  <si>
    <t>システム改修委託料（番号制度対応）</t>
  </si>
  <si>
    <t>高速料・駐車料</t>
  </si>
  <si>
    <t>放送受信料</t>
  </si>
  <si>
    <t>NHK放送受信料（7台分）</t>
  </si>
  <si>
    <t>事務機器等借上料</t>
  </si>
  <si>
    <t>電算機器等借上料</t>
  </si>
  <si>
    <t>電算　使用許諾　人事システム</t>
  </si>
  <si>
    <t>電算　使用許諾　給与システム</t>
  </si>
  <si>
    <t>電算　人事給与システム導入　リース料</t>
  </si>
  <si>
    <t>仙南町村会</t>
  </si>
  <si>
    <t>仙南地方町村会</t>
  </si>
  <si>
    <t>宮城県町村会</t>
  </si>
  <si>
    <t>仙南広域行政事務組合（総務費）</t>
  </si>
  <si>
    <t>仙南広域行政事務組合負担金</t>
  </si>
  <si>
    <t>宮城県市町村自治振興センター</t>
  </si>
  <si>
    <t>県市町村自治振興センター経費負担金</t>
  </si>
  <si>
    <t>県市町村自治振興センター寄宿舎利用負担金</t>
  </si>
  <si>
    <t>宮城県山岳遭難防止対策協議会大河原支部負担金</t>
  </si>
  <si>
    <t>北方領土返還要求宮城県民会議</t>
  </si>
  <si>
    <t>仙南地方危険物安全協会</t>
  </si>
  <si>
    <t>川崎町防火管理者協議会</t>
  </si>
  <si>
    <t>柴田地区安全運転管理者事業主会</t>
  </si>
  <si>
    <t>柴田地区安全運転管理者会会費</t>
  </si>
  <si>
    <t>公平委員会事務委託経常費負担金</t>
  </si>
  <si>
    <t>平和首長会議メンバーシップ納付金</t>
  </si>
  <si>
    <t>受講料・会費等</t>
  </si>
  <si>
    <t>仙南地区電信電話ユーザー協会</t>
  </si>
  <si>
    <t>社会保険協会会費</t>
  </si>
  <si>
    <t>諸会議等負担金</t>
  </si>
  <si>
    <t>町長・副町長退職手当組合負担金</t>
  </si>
  <si>
    <t>職員退職手当組合負担金</t>
  </si>
  <si>
    <t>職員一括管理</t>
  </si>
  <si>
    <t>償還金利子及び割引料</t>
  </si>
  <si>
    <t>補助金等返還金（県費）</t>
  </si>
  <si>
    <t>移譲事務交付金返還金</t>
  </si>
  <si>
    <t>経由処理交付金返還金</t>
  </si>
  <si>
    <t>地方交付税のあらまし・地方債の手引き</t>
  </si>
  <si>
    <t>　（1,150円＋3,500円）</t>
  </si>
  <si>
    <t>決算統計ハンドブック・地方財務実務提要・普通交付税算定手引き</t>
  </si>
  <si>
    <t>・地方財務質疑応答集・地方自治法関係実務事典等</t>
  </si>
  <si>
    <t>　　　平均単価20,196円×6種類　加除本</t>
  </si>
  <si>
    <t>当初予算書印刷製本（A4版・3色・上質紙・ダイレクト印刷）</t>
  </si>
  <si>
    <t>実績平均単価7円×360頁×100部</t>
  </si>
  <si>
    <t>当初予算説明資料印刷製本（A4版・1色・上質紙・データ渡し）</t>
  </si>
  <si>
    <t>実績平均単価10円×230頁×80部</t>
  </si>
  <si>
    <t>固定資産台帳の整備及び財務書類作成業務委託</t>
  </si>
  <si>
    <t>電算　機器保守　財務会計等　</t>
  </si>
  <si>
    <t>起債管理システム　14,364円×12月</t>
  </si>
  <si>
    <t>電算　使用許諾　財務会計業務（予算・執行・統計）</t>
  </si>
  <si>
    <t>行財政情報サービス使用料</t>
  </si>
  <si>
    <t>財務会計システム機器リース（H28～H32）</t>
  </si>
  <si>
    <t>　サーバ及びネットワーク機器、ソフトウェアの更新</t>
  </si>
  <si>
    <t>地方財務協会会費</t>
  </si>
  <si>
    <t>会計管理費</t>
  </si>
  <si>
    <t>年末年始（年末調整等）、年度末（出納整理期間）、決算書調整時期　</t>
  </si>
  <si>
    <t>2,285円/単価×5時間/年間延べ＝11,425円</t>
  </si>
  <si>
    <t>財務会計伝票用紙代　40,000枚×4円</t>
  </si>
  <si>
    <t>追録、参考図書代（地方公共団体　財務会計実務の要点）　</t>
  </si>
  <si>
    <t>出納印及び各種ゴム印（会計管理者及び職員分）</t>
  </si>
  <si>
    <t>電算機器関連消耗品</t>
  </si>
  <si>
    <t>事務用品等消耗品</t>
  </si>
  <si>
    <t>プライベ－トシ－ル10,000枚×7.56円</t>
  </si>
  <si>
    <t>決算書　2,355円×110部</t>
  </si>
  <si>
    <t>嘱託、臨時職員等用源泉徴収票　2,808円×1セット</t>
  </si>
  <si>
    <t>各種帳票類印刷代（各種納入通知書等）　</t>
  </si>
  <si>
    <t>各種通知用　郵便切手代　50枚×82円</t>
  </si>
  <si>
    <t>口座送金手数料</t>
  </si>
  <si>
    <t>電算　機器保守　収納・消込等</t>
  </si>
  <si>
    <t>臨時職員等給与システム　機器保守料等</t>
  </si>
  <si>
    <t>通信機器使用料</t>
  </si>
  <si>
    <t>嘱託員賃金</t>
  </si>
  <si>
    <t>町道・農道等未登記用地の登記関係書類取りまとめに対する報償金</t>
  </si>
  <si>
    <t>　20件×1,000円</t>
  </si>
  <si>
    <t>指定町以外旅費等</t>
  </si>
  <si>
    <t>　用地交渉等2,100円×2回</t>
  </si>
  <si>
    <t>不動産登記総覧・用地取得補償法律実務等追録代</t>
  </si>
  <si>
    <t>プリンタトナー代5,000円×80本</t>
  </si>
  <si>
    <t>カラープリンタトナー代（BK）8,600円×36本</t>
  </si>
  <si>
    <t>　　　　　　　　　 　（カラー）9,300円×36本</t>
  </si>
  <si>
    <t>A0判プリンタインクカートリッジ</t>
  </si>
  <si>
    <t>燃料費</t>
  </si>
  <si>
    <t>公用車ガソリン月平均710L×145円×12ヵ月</t>
  </si>
  <si>
    <t>公用車軽油代月平均440L×125円×12ヵ月</t>
  </si>
  <si>
    <t>ガス代16,000円×12ヵ月</t>
  </si>
  <si>
    <t>重油10,000L×100円</t>
  </si>
  <si>
    <t>灯油6,000L×102円</t>
  </si>
  <si>
    <t>光熱水費</t>
  </si>
  <si>
    <t>修繕料</t>
  </si>
  <si>
    <t>公用車修理代（車検整備7台分含む）過去実績平均</t>
  </si>
  <si>
    <t>庁舎管理に係る通例修繕料</t>
  </si>
  <si>
    <t>切手代（登記事項証明請求切手含む）</t>
  </si>
  <si>
    <t>庁舎内電話料金一括支払（一般回線分）。ただし、出先機関は除く。</t>
  </si>
  <si>
    <t>　実績月額平均93,000円×12月</t>
  </si>
  <si>
    <t>車検代行手数料7台分</t>
  </si>
  <si>
    <t>バスタイヤ交換（2台）×年2回</t>
  </si>
  <si>
    <t>公用車任意共済保険　14台</t>
  </si>
  <si>
    <t>公用車自賠責保険（車検7台分）</t>
  </si>
  <si>
    <t>町有建物共済保険</t>
  </si>
  <si>
    <t>測量調査委託料</t>
  </si>
  <si>
    <t>用地測量委託料260,000円×2件</t>
  </si>
  <si>
    <t>立木調査（分収林　山口愛林組合）</t>
  </si>
  <si>
    <t>事務事業等委託料</t>
  </si>
  <si>
    <t>財産台帳データ移動・保守管理業務委託</t>
  </si>
  <si>
    <t>不動産鑑定評価業務</t>
  </si>
  <si>
    <t>運転業務委託料16,200円×5件</t>
  </si>
  <si>
    <t>公共施設総合管理計画策定業務委託</t>
  </si>
  <si>
    <t>警備委託料</t>
  </si>
  <si>
    <t>施設管理委託料</t>
  </si>
  <si>
    <t>本庁舎・西庁舎床面清掃並びにワックス清掃</t>
  </si>
  <si>
    <t>　じゅうたん清掃　1回</t>
  </si>
  <si>
    <t>　西庁舎窓ガラス清掃　1回</t>
  </si>
  <si>
    <t>役場庁舎植栽管理委託料（アカマツ伐採含む）</t>
  </si>
  <si>
    <t>庁舎高架水槽清掃業務委託</t>
  </si>
  <si>
    <t>舘山地区急傾斜地維持管理業務委託</t>
  </si>
  <si>
    <t>町有地除草・樹木伐採業務委託</t>
  </si>
  <si>
    <t>施設機器保守料</t>
  </si>
  <si>
    <t>自家用電気工作物保安管理業務</t>
  </si>
  <si>
    <t>庁舎・西庁舎消防用設備保守点検　年2回</t>
  </si>
  <si>
    <t>本庁舎・西庁舎石油暖房機保守</t>
  </si>
  <si>
    <t>玄関自動ドア保守　年4回</t>
  </si>
  <si>
    <t>庁舎・福祉センター対応型電話交換設備保守点検　194,400円×4回</t>
  </si>
  <si>
    <t>庁舎暖房機熱風炉・重油タンク及び西庁舎地下タンク整備点検委託</t>
  </si>
  <si>
    <t>DocuPrint C3250(カラープリンタ）機器保守</t>
  </si>
  <si>
    <t>土地使用料</t>
  </si>
  <si>
    <t>役場裏駐車場土地使用料</t>
  </si>
  <si>
    <t>ワイドコピー機（大型図面複写用）リース料</t>
  </si>
  <si>
    <t>電算　使用許諾　財務会計業務（物品財産システム）</t>
  </si>
  <si>
    <t>清掃器具借上料</t>
  </si>
  <si>
    <t>ダスキン借上料　38,016円×12回</t>
  </si>
  <si>
    <t>テレビ共同受信施設使用料</t>
  </si>
  <si>
    <t>工事請負費</t>
  </si>
  <si>
    <t>維持補修工事費</t>
  </si>
  <si>
    <t>役場庁舎地下タンク配管補修工事</t>
  </si>
  <si>
    <t>本庁舎ひかり電話接続・公民館電話配線工事</t>
  </si>
  <si>
    <t>新設改良工事費</t>
  </si>
  <si>
    <t>原材料費</t>
  </si>
  <si>
    <t>施設用原材料費</t>
  </si>
  <si>
    <t>町有地敷砂利外地</t>
  </si>
  <si>
    <t>緊急庁舎器具購入経費（実績平均ベース）</t>
  </si>
  <si>
    <t>事務機器購入費</t>
  </si>
  <si>
    <t>事務機器購入費　過去実績平均</t>
  </si>
  <si>
    <t>機械器具購入費</t>
  </si>
  <si>
    <t>機械器具購入費　通年ベース計上</t>
  </si>
  <si>
    <t>分収交付金</t>
  </si>
  <si>
    <t>分収造林保護報酬交付金（見込み）</t>
  </si>
  <si>
    <t>公課費</t>
  </si>
  <si>
    <t>自動車重量税</t>
  </si>
  <si>
    <t>公用車車検に伴う重量税7台分　</t>
  </si>
  <si>
    <t>積立金</t>
  </si>
  <si>
    <t>財政調整基金積立金</t>
  </si>
  <si>
    <t>財政調整基金利子見込額250,000円＋基金調整分250,000円</t>
  </si>
  <si>
    <t>減債基金積立金</t>
  </si>
  <si>
    <t>減債基金利子見込額30,000円＋基金調整分70,000円</t>
  </si>
  <si>
    <t>公共施設等整備基金積立金</t>
  </si>
  <si>
    <t>公共施設等整備基金利子見込額50,000円＋基金調整分2,409,000円</t>
    <phoneticPr fontId="18"/>
  </si>
  <si>
    <t>地域振興基金積立金</t>
  </si>
  <si>
    <t>H28ボートピア交付金交付見込み額と同額積立</t>
  </si>
  <si>
    <t>東日本大震災復興基金積立金</t>
  </si>
  <si>
    <t>東日本大震災復興基金利子見込額10,000円</t>
  </si>
  <si>
    <t>東日本大震災</t>
    <phoneticPr fontId="18"/>
  </si>
  <si>
    <t>復興基金利子</t>
    <phoneticPr fontId="18"/>
  </si>
  <si>
    <t>職員：5名</t>
  </si>
  <si>
    <t>土地利用規制等</t>
    <phoneticPr fontId="18"/>
  </si>
  <si>
    <t>対策費県補助金</t>
    <phoneticPr fontId="18"/>
  </si>
  <si>
    <t>企画・まちづくり・企業誘致関係　単価2,500円×240h</t>
  </si>
  <si>
    <t>広報・情報・機器管理処理関係　単価2,000円×100h</t>
  </si>
  <si>
    <t>仙台・川崎広域行政連絡協議会総会出席謝金　4,200円×7人×1回分</t>
  </si>
  <si>
    <t>　〃　常任委員会出席謝金　4,200円×2人×3回分</t>
  </si>
  <si>
    <t>ボートピア協賛記念品（地場産品を活用）　一式　継続事業</t>
  </si>
  <si>
    <t>地域活性化（ＣＭ大賞等含む）推進事業協力者謝金</t>
  </si>
  <si>
    <t>　4,200円×延べ8人分（2人の4日分想定）</t>
  </si>
  <si>
    <t>企業誘致推進会議出席者謝金　4,200円×2回×4人</t>
  </si>
  <si>
    <t>地域公共交通会議出席者謝金　4,200円×3回×5人</t>
  </si>
  <si>
    <t>まち・ひと・しごと創生総合戦略策定委員会　4,200円×5回×4人</t>
  </si>
  <si>
    <t>企業（しごと）連絡協議会　4,200円×2回×5人</t>
  </si>
  <si>
    <t>移住定住促進事業</t>
  </si>
  <si>
    <t>　空き家等情報提供者謝礼　商品券1,000円×20件</t>
  </si>
  <si>
    <t>　移住体験協力者謝礼金　5,000円×10人</t>
  </si>
  <si>
    <t>各種記念品等</t>
  </si>
  <si>
    <t>陳情及び企業誘致推進活動等のＰＲ用地場産品代　</t>
  </si>
  <si>
    <t>　参考〕企業立地セミナー２回分その他飛び込み分</t>
  </si>
  <si>
    <t>地域活性化（広報・観光ＰＲ促進等）推進事業</t>
  </si>
  <si>
    <t>　参考〕ＣＭ大賞等参加者記念品類　まちづくり支援者など</t>
  </si>
  <si>
    <t>各種会議に係る交通費等</t>
  </si>
  <si>
    <t>課長（仙台市以北県内）2,000円×8回</t>
  </si>
  <si>
    <t>職員（仙台市以北県内）1,800円×2人×4回</t>
  </si>
  <si>
    <t>企業誘致推進活動</t>
  </si>
  <si>
    <t>・東京（車馬賃10,000円×2回＋2,100円＋2,600円）×2人×5回</t>
  </si>
  <si>
    <t>・名古屋等（航空運賃30,000円×2回＋5,800円＋6,000円</t>
  </si>
  <si>
    <t>　　　　　　+県外泊14,000円）×2人×1回　※町長随行見込</t>
  </si>
  <si>
    <t>三源郷推進協議会　国際交流事業</t>
  </si>
  <si>
    <t>・成田（東京宿泊）</t>
  </si>
  <si>
    <t>　（車馬賃14,000円×2回＋2,100円＋2,600円）×1人×1回</t>
  </si>
  <si>
    <t>移住定住促進事業　移住交流フェア（JOIN等）</t>
  </si>
  <si>
    <t>　東京（車馬賃10,000円×2回＋2,100円+2,600円）×2回</t>
  </si>
  <si>
    <t>まちづくり研究図書類等（2冊程度）2,500円×4冊</t>
  </si>
  <si>
    <t>土地利用規制等対策交付金事業事務用品類　一式</t>
  </si>
  <si>
    <t>企業立地推進及びまちづくり推進事業関連消耗品</t>
  </si>
  <si>
    <t>各種調整業務</t>
  </si>
  <si>
    <t>移住定住促進事業に係る消耗品</t>
  </si>
  <si>
    <t>企業誘致促進活動会議等のお茶代120円×延べ20人分</t>
  </si>
  <si>
    <t>各種ふるさとづくり（広報・観光ＰＲ促進）推進事業等のお茶代</t>
  </si>
  <si>
    <t>　120円×延べ50人</t>
  </si>
  <si>
    <t>各種打合せ</t>
  </si>
  <si>
    <t>企業（しごと）連絡協議会に係る合同セミナーお茶代等</t>
  </si>
  <si>
    <t>　体験宿泊ツアー等に係る飲食代　5,000円×4回</t>
  </si>
  <si>
    <t>地域活性化・企業誘致等印刷物（パンフ・名刺類）100円×500部</t>
  </si>
  <si>
    <t>事務処理切手82円×300枚＋切手120円×300枚</t>
  </si>
  <si>
    <t>企業立地セミナー等</t>
  </si>
  <si>
    <t>移住定住促進事業　切手100円×100通</t>
  </si>
  <si>
    <t>ふるさと納税代行業務委託料</t>
  </si>
  <si>
    <t>　業務一括代行手数料（寄附金額の12％） 7,500千円×12％</t>
  </si>
  <si>
    <t>　記念品費用　3,500円×500件</t>
  </si>
  <si>
    <t>　記念品発送　490円×500件</t>
  </si>
  <si>
    <t>　情報発信業務委託料（定期購読パンフレット）</t>
  </si>
  <si>
    <t>　宿泊体験型施設修繕改修業務委託料</t>
  </si>
  <si>
    <t>まちづくり関連・企業誘致関連に係る高速道路・駐車場等使用料</t>
  </si>
  <si>
    <t>現地視察自動車借上げ料</t>
  </si>
  <si>
    <t>企業（しごと）連絡協議会先進地視察に係るバス借上げ料</t>
  </si>
  <si>
    <t>　移住交流フェア（JOIN等）に係るブース借上料</t>
  </si>
  <si>
    <t>　宿泊体験型ツアーバス借上料　20,000円×4回</t>
  </si>
  <si>
    <t>土地・建物等借上料</t>
  </si>
  <si>
    <t>　宿泊体験型施設借上料　月50,000円×12ヵ月</t>
  </si>
  <si>
    <t>全国山村振興連盟会費負担金</t>
  </si>
  <si>
    <t>地域活性化センター負担金</t>
  </si>
  <si>
    <t>公益財団法人宮城県国際化協会負担金</t>
  </si>
  <si>
    <t>ダム・発電関係市町村全国協議会負担金</t>
  </si>
  <si>
    <t>相馬港建設促進期成同盟会</t>
  </si>
  <si>
    <t>仙台市・川崎町広域行政連絡協議会負担金</t>
  </si>
  <si>
    <t>宮城・山形横断自動車国道建設促進同盟会負担金</t>
  </si>
  <si>
    <t>みやぎ蔵王三源郷推進協議会負担金（H22国際交流事業追加）</t>
  </si>
  <si>
    <t>　通常運営分20千円＋国際交流分560千円</t>
  </si>
  <si>
    <t>全国森林環境源税創設促進同盟会負担金</t>
  </si>
  <si>
    <t>企業立地セミナー実行委員会負担金（東京50,000円＋名古屋50,000円）</t>
  </si>
  <si>
    <t>釜房ダム整備促進連絡協議会負担金</t>
  </si>
  <si>
    <t>宮城県南サミット負担金</t>
  </si>
  <si>
    <t>水森人in釜房実行委員会助成金</t>
  </si>
  <si>
    <t>宮城県南地域放射光施設誘致促進協議会負担金</t>
  </si>
  <si>
    <t>助成金・交付金等</t>
  </si>
  <si>
    <t>　引っ越し費用助成　上限100,000円×5世帯</t>
  </si>
  <si>
    <t>　住宅修繕改修費用助成　上限100,000円×5世帯</t>
  </si>
  <si>
    <t>　住宅取得費助成　上限500,000円×1世帯</t>
  </si>
  <si>
    <t>　住宅家賃料助成　上限120,000円×2世帯</t>
  </si>
  <si>
    <t>広報費</t>
  </si>
  <si>
    <t>寄稿謝礼　</t>
  </si>
  <si>
    <t>仙台以北　1,800円×4回</t>
  </si>
  <si>
    <t>広報作成に係る消耗品</t>
  </si>
  <si>
    <t>広報紙別冊</t>
  </si>
  <si>
    <t>かわさき掲示板用はがき印刷45円×1,500枚</t>
  </si>
  <si>
    <t>日本広報協会費</t>
  </si>
  <si>
    <t>計画調査費</t>
  </si>
  <si>
    <t>総合開発委員会委員日額報酬</t>
  </si>
  <si>
    <t>支所及び出張所費</t>
  </si>
  <si>
    <t>清掃人夫賃金</t>
  </si>
  <si>
    <t>支所周辺草刈作業人夫賃　6,000円×3回</t>
  </si>
  <si>
    <t>戸籍図書代（加除代含む）</t>
  </si>
  <si>
    <t>除草、除雪、トイレ用品等消耗品</t>
  </si>
  <si>
    <t>樹木管理委託料（剪定、施肥、消毒）</t>
  </si>
  <si>
    <t>事務機器保守料</t>
  </si>
  <si>
    <t>電算　機器保守　住基・印鑑</t>
  </si>
  <si>
    <t>NHK放送受信料</t>
  </si>
  <si>
    <t>電算　使用許諾　住民記録（印鑑・宛名）</t>
  </si>
  <si>
    <t>ダスキン借上料　540円×12回</t>
  </si>
  <si>
    <t>交通安全指導員・年額報酬</t>
  </si>
  <si>
    <t>隊長48,900円×1人＋副隊長43,500円×2人</t>
  </si>
  <si>
    <t>班長33,800円×5人</t>
  </si>
  <si>
    <t>隊員32,400円×16人</t>
  </si>
  <si>
    <t>交通安全指導員・出場報酬</t>
  </si>
  <si>
    <t>24人×2,100円×平均50回</t>
  </si>
  <si>
    <t>交通安全運動研修講師謝礼</t>
  </si>
  <si>
    <t>各団体員2,500円×4人（各種大会の際　県内日当）</t>
  </si>
  <si>
    <t>仙台以北県内1,800円×2人×5回</t>
  </si>
  <si>
    <t>交通安全ｷｬﾝﾍﾟｰﾝ用品（春・夏・秋・冬）　4回×350円×150個</t>
  </si>
  <si>
    <t>啓発用品等</t>
  </si>
  <si>
    <t>春・秋交通安全運動時（お茶代等）</t>
  </si>
  <si>
    <t>交通安全啓発用ﾁﾗｼ・ﾊﾟﾝﾌﾚｯﾄ作成</t>
  </si>
  <si>
    <t>ｶｰﾌﾞﾐﾗｰ・ｶﾞｰﾄﾞﾚｰﾙ等修理代</t>
  </si>
  <si>
    <t>公用車整備代（車検費用含む）</t>
  </si>
  <si>
    <t>公用車車検代行手数料</t>
  </si>
  <si>
    <t>町村有自動車損害共済分担金</t>
  </si>
  <si>
    <t>公用車車検　自賠責保険料</t>
  </si>
  <si>
    <t>高速道路通行料及び駐車場代</t>
  </si>
  <si>
    <t>交通安全施設工事（ｶｰﾌﾞﾐﾗｰ・区画線・ｶﾞｰﾄﾞﾚｰﾙ設置等）</t>
  </si>
  <si>
    <t>交通安全看板　10,080円×5枚</t>
  </si>
  <si>
    <t>柴田地区交通指導隊連絡協議会</t>
  </si>
  <si>
    <t>柴田地区交通安全協会川崎支部76,000円＋交通安全母の会76,000円</t>
  </si>
  <si>
    <t>公用車車検　重量税</t>
  </si>
  <si>
    <t>防犯費</t>
  </si>
  <si>
    <t>防犯指導隊員・年額報酬</t>
  </si>
  <si>
    <t>隊長48,900円+副隊長43,500円+(班長33,800円×2人)</t>
  </si>
  <si>
    <t>＋(隊員32,400円×15人)</t>
  </si>
  <si>
    <t>防犯指導隊員・出場報酬</t>
  </si>
  <si>
    <t>2,100円×20人×30日(平均)</t>
  </si>
  <si>
    <t>防犯指導隊員費用弁償　2,700円×3人</t>
  </si>
  <si>
    <t>防犯運動啓発用品及び防犯指導隊活動用消耗品</t>
  </si>
  <si>
    <t>防犯指導隊員制服　一式（50,409円/式×3名）</t>
  </si>
  <si>
    <t>防犯指導隊員防寒服　10,110円/着×3名</t>
  </si>
  <si>
    <t>LED防犯灯（既設防犯灯の故障による更新対応用）購入等</t>
  </si>
  <si>
    <t>　LED防犯灯（自動点滅器付）　9,688円×40基</t>
  </si>
  <si>
    <t>防犯灯修繕・取替え（老朽化等の維持管理対応分）45箇所程度一式計上</t>
  </si>
  <si>
    <t>防犯パトロール車の車検整備代　一式</t>
  </si>
  <si>
    <t>防犯パトロール車自動車損害共済金</t>
  </si>
  <si>
    <t>防犯パトロール車自賠責保険料</t>
  </si>
  <si>
    <t>防犯灯設置工事（新設）　60,000円×4灯</t>
  </si>
  <si>
    <t>柴田地区暴力団追放対策協議会負担金</t>
  </si>
  <si>
    <t>宮城県防犯協会連合会負担金</t>
  </si>
  <si>
    <t>大河原地区防犯協会連合会負担金</t>
  </si>
  <si>
    <t>防犯パトロール車の継続検査に伴う自動車重量税</t>
  </si>
  <si>
    <t>ライフプランセミナー参加（14,000円+4,000円）×7人</t>
  </si>
  <si>
    <t>メンタルヘルスセミナー参加2,000円×6人</t>
  </si>
  <si>
    <t>職員研修計画に基づく旅費</t>
  </si>
  <si>
    <t>新採用職員制服代</t>
  </si>
  <si>
    <t>新採用職員作業着代</t>
  </si>
  <si>
    <t>職員作業着代</t>
  </si>
  <si>
    <t>健康診査委託料</t>
  </si>
  <si>
    <t>総合検診職員　8,791円×75人</t>
  </si>
  <si>
    <t>総合検診臨時職員8,791円×5人</t>
  </si>
  <si>
    <t>胸部検診職員810円×75人</t>
  </si>
  <si>
    <t>胸部検診臨時職員810円×5人</t>
  </si>
  <si>
    <t>臨時職員生活習慣病検診7,038円×15名</t>
  </si>
  <si>
    <t>乳がん（超音波）　6,156円×20人</t>
  </si>
  <si>
    <t>　　　（マンモ2方向）　8,316円×25人</t>
  </si>
  <si>
    <t>子宮がん　7,214円×45人</t>
  </si>
  <si>
    <t>大腸がん　864円×10人</t>
  </si>
  <si>
    <t>胃がん　5,184円×10人</t>
  </si>
  <si>
    <t>人間ドック　26,720円×40人（共済助成枠外分）</t>
  </si>
  <si>
    <t>　参考）　共済助成基準　30歳以上3人に1人</t>
  </si>
  <si>
    <t>川崎病院職員健康診断委託料17,020円×20名</t>
  </si>
  <si>
    <t>川崎病院職員Ｘ線従事者出電離放射線健康診断委託料4,882円×9名</t>
  </si>
  <si>
    <t>職員ストレスチェック1,080円×181名</t>
  </si>
  <si>
    <t>職員各種研修受講料</t>
  </si>
  <si>
    <t>　電気・水道　一施設平均実績ベース125,000円×12月</t>
  </si>
  <si>
    <t>公有建物災害共済保険料　4センター分</t>
  </si>
  <si>
    <t>ＮＨＫ放送受信料（14,545円×4施設）</t>
  </si>
  <si>
    <t>消費生活相談員・日額報酬</t>
  </si>
  <si>
    <t>自衛官募集事務</t>
    <phoneticPr fontId="18"/>
  </si>
  <si>
    <t>国庫委託金</t>
    <phoneticPr fontId="18"/>
  </si>
  <si>
    <t>自衛隊入隊記念品</t>
  </si>
  <si>
    <t>自衛隊入隊記念品代　3,000円×5人</t>
  </si>
  <si>
    <t>消費生活相談員連絡協議会役員会（大崎市）4回</t>
  </si>
  <si>
    <t>　　　　〃　　県主催研修会（富谷町）2回</t>
  </si>
  <si>
    <t>　　　　〃　　レベルアップ研修会（仙台市）5回</t>
  </si>
  <si>
    <t>　　　　〃　　アドバイザー弁護士相談会（角田市・岩沼市外）5回</t>
  </si>
  <si>
    <t>行政相談委員一泊研修会</t>
  </si>
  <si>
    <t>行政相談委員研修会（岩沼市）3回</t>
  </si>
  <si>
    <t>自衛官募集担当者会議　1,800円×1人</t>
  </si>
  <si>
    <t>自衛隊父兄会研修会</t>
  </si>
  <si>
    <t>2,100円×3人</t>
  </si>
  <si>
    <t>色上質紙1,080円×7冊（自衛隊募集チラシ印刷用）</t>
  </si>
  <si>
    <t>　　〃　1,080円×7冊（消費生活相談啓発チラシ用）</t>
  </si>
  <si>
    <t>消費生活相談単行書籍</t>
  </si>
  <si>
    <t>消費生活相談啓発用冊子</t>
  </si>
  <si>
    <t>社会を明るくする運動啓蒙品</t>
  </si>
  <si>
    <t>消費生活相談他チラシ等印刷</t>
  </si>
  <si>
    <t>自衛官募集、自衛隊連絡用82円×60枚</t>
  </si>
  <si>
    <t>高速道路料金</t>
  </si>
  <si>
    <t>犯罪被害者支援ネットワーク賛助金</t>
  </si>
  <si>
    <t>宮城県市町村消費生活相談員連絡協議会</t>
  </si>
  <si>
    <t>船岡自衛隊協力会</t>
  </si>
  <si>
    <t>大河原人権擁護委員協議会負担金</t>
  </si>
  <si>
    <t>みやぎ青年交流推進センター負担金</t>
  </si>
  <si>
    <t>自衛隊父兄会助成金</t>
  </si>
  <si>
    <t>婚姻支援事業助成金</t>
  </si>
  <si>
    <t>婚活会事業助成金</t>
  </si>
  <si>
    <t>事務事業等補助金</t>
  </si>
  <si>
    <t>観光振興イベント事業実行委員会等補助金</t>
  </si>
  <si>
    <t>　■支倉常長まつり事業</t>
  </si>
  <si>
    <t>　※観光資源の活用、町内気運の醸成、ＰＲによる認知度向上、</t>
  </si>
  <si>
    <t>　商店街（地域）活性化の伸展　前年度企画見直しを反映</t>
  </si>
  <si>
    <t>　※レンタル備品補強、外注委託の活用増</t>
  </si>
  <si>
    <t>　■古賀政男顕彰イベント事業と青根温泉活性化事業</t>
  </si>
  <si>
    <t>　※青根温泉資源の活用と活性化事業の一環として継続</t>
  </si>
  <si>
    <t>　※外注委託の活用増</t>
  </si>
  <si>
    <t>　■かわさき夏まつり花火大会実行委員会補助金</t>
  </si>
  <si>
    <t>　※町内帰省者及び町内気運醸成事業として継続</t>
  </si>
  <si>
    <t>　■みちのく川崎花火フェスタ実行委員会補助金</t>
  </si>
  <si>
    <t>　※町知名度向上と地域観光産業活性化をコンセプトに実施継続</t>
  </si>
  <si>
    <t>　■みやぎ川崎雪まつり実行委員会補助金</t>
  </si>
  <si>
    <t>　※冬期誘客促進と町内観光施設連携事業の一環</t>
  </si>
  <si>
    <t>ふるさと基金積立金</t>
  </si>
  <si>
    <t>ふるさと基金利子見込額120,000円＋一般財源30,000円</t>
  </si>
  <si>
    <t>　参考）H27基金利子見込み　120千円強</t>
  </si>
  <si>
    <t>町民バス運営審議会4,200円×9人×2回</t>
  </si>
  <si>
    <t>バス運行に係る消耗品　一式</t>
  </si>
  <si>
    <t>・停留所補修用丸型表示板4,212円×10枚</t>
  </si>
  <si>
    <t>・停留所補修用角型表示板5,000円×2枚</t>
  </si>
  <si>
    <t>・町民バス車両消耗品</t>
  </si>
  <si>
    <t>・車検証紙1,100円×4台</t>
  </si>
  <si>
    <t>町民バス運営審議会及び地域公共交通会議等のお茶代</t>
  </si>
  <si>
    <t>120円×40本</t>
  </si>
  <si>
    <t>町民バス100円回数乗車券印刷100円×1,000枚</t>
  </si>
  <si>
    <t>バス車検整備（29人乗）200,000円×3台</t>
  </si>
  <si>
    <t>　　〃　　　（45人乗）400,000円×1台</t>
  </si>
  <si>
    <t>3か月点検（29人乗）（20,000円×3台×4回）</t>
  </si>
  <si>
    <t>3か月点検（45人乗）（40,000円×1台×4回）</t>
  </si>
  <si>
    <t>通常整備</t>
  </si>
  <si>
    <t>バス停留所標識修理</t>
  </si>
  <si>
    <t>通信機器通信利用料2,376円×6台×12ヵ月</t>
  </si>
  <si>
    <t>車検代行手数料7,020円×4台</t>
  </si>
  <si>
    <t>自賠責保険（29人乗）16,420円×3台</t>
  </si>
  <si>
    <t>自賠責保険（45人乗）16,420円×1台</t>
  </si>
  <si>
    <t>任意保険料（29人乗）62,510円×1台</t>
  </si>
  <si>
    <t>任意保険料（29人乗）54,600円×2台</t>
  </si>
  <si>
    <t>　　〃　　（45人乗）55,350円×1台</t>
  </si>
  <si>
    <t>町民バス運行委託（4台体制）一式　長期継続契約H28～30</t>
  </si>
  <si>
    <t>単年度概算額　　30,000,000円</t>
  </si>
  <si>
    <t>　燃料費高騰対応分</t>
  </si>
  <si>
    <t>町民バス1台（小型29人乗　NO2155）のリース料</t>
  </si>
  <si>
    <t>・NO2155リース代　年額1,894,752円×1台</t>
  </si>
  <si>
    <t>町民バス故障時バス借上料15,000円×10日間</t>
  </si>
  <si>
    <t>町民バス停留所48,600円×1基</t>
  </si>
  <si>
    <t>償還金、利子及び割引料</t>
  </si>
  <si>
    <t>税等還付金・還付加算金</t>
  </si>
  <si>
    <t>過年度分　バス乗車券の払戻金見込額</t>
  </si>
  <si>
    <t>29人乗バス　24,600円×3台</t>
  </si>
  <si>
    <t>45人乗バス　41,000円×1台</t>
  </si>
  <si>
    <t>電算室プリンタトナー524Ⅱリサイクル　6,210円×1本</t>
  </si>
  <si>
    <t>電算データバックアップ用DDS2カートリッジ　1,380円×5本</t>
  </si>
  <si>
    <t>社会保障・税番号制度</t>
    <phoneticPr fontId="18"/>
  </si>
  <si>
    <t>ネット用端末ウィルスソフト1年版更新×5台分</t>
  </si>
  <si>
    <t>システム整備費国庫補助金</t>
    <phoneticPr fontId="18"/>
  </si>
  <si>
    <t>パソコン関連消耗品</t>
  </si>
  <si>
    <t>トナー回収ボトル　4,320円×2本</t>
  </si>
  <si>
    <t>OA機器等修繕費</t>
  </si>
  <si>
    <t>光ファイバーケーブル保守料（一年間）</t>
  </si>
  <si>
    <t>　保守（ケーブル故障修理、巡回点検）162,540円×12ヵ月</t>
  </si>
  <si>
    <t>　支障移転（支障移転に係る工事等）94,392円×12ヵ月</t>
  </si>
  <si>
    <t>　加害復旧（加害復旧工事等）9,828円×12ヵ月</t>
  </si>
  <si>
    <t>　予備（道路改良等に伴うケーブル延長の増など）保守経費の1％程度</t>
  </si>
  <si>
    <t>情報セキュリティ関連支援業務委託</t>
  </si>
  <si>
    <t>電算　機器保守　グループウェア機器</t>
  </si>
  <si>
    <t>　　　　　　　　地図サーバ機器</t>
  </si>
  <si>
    <t>インターネット用ネットワーク管理保守</t>
  </si>
  <si>
    <t>ホームページセキュリティ対策費用19,440円×12ヵ月</t>
  </si>
  <si>
    <t>基幹系用PCシステムセットアップ 34,560円×5台</t>
  </si>
  <si>
    <t>電柱添架料NTT柱2,065,824円+電力柱106,106円</t>
  </si>
  <si>
    <t>敷地使用料</t>
  </si>
  <si>
    <t>管路使用料</t>
  </si>
  <si>
    <t>設備使用料(マンホール等)</t>
  </si>
  <si>
    <t>電算　使用許諾　グループウェア</t>
  </si>
  <si>
    <t>電算　使用許諾　.Net地図（要支援版）</t>
  </si>
  <si>
    <t>ウイスル対策ソフト更新使用料3,196.8円×160ライセンス</t>
  </si>
  <si>
    <t>基幹系サーバ等更新リース料 平成28年度分(H27～31まで）</t>
  </si>
  <si>
    <t>会計課ＯＣＲ更新リース料　平成28年度分（H27～31まで）</t>
  </si>
  <si>
    <t>カラープリンタ交換部品（定着器ユニット×2・IBTユニット×2）</t>
  </si>
  <si>
    <t>不具合PC交換用PC・77,220円×5台</t>
  </si>
  <si>
    <t>ネット用タブレット購入</t>
  </si>
  <si>
    <t>宮城県高度情報化推進協議会負担金</t>
  </si>
  <si>
    <t>共同電子申請サービス提供業務　11,170円×12ヵ月</t>
  </si>
  <si>
    <t>平成28年度中間サーバー・プラットフォームに係る負担金</t>
  </si>
  <si>
    <t>地方自治情報センター会費</t>
  </si>
  <si>
    <t>徴税費</t>
  </si>
  <si>
    <t>税務総務費</t>
  </si>
  <si>
    <t>固定資産評価審査委員会委員　4,200円×3人×2回</t>
  </si>
  <si>
    <t>固定資産評価審査委員研修会　4,200円×3人×2日</t>
  </si>
  <si>
    <t>職員：12名</t>
  </si>
  <si>
    <t>住民税・軽自税・国保税業務　平均単価1,984円×30h×4人</t>
  </si>
  <si>
    <t>町民税申告業務　平均単価1,888円×70h×10人</t>
  </si>
  <si>
    <t>固定資産税業務　平均単価2,057円×60h×2人</t>
  </si>
  <si>
    <t>徴収事務整理・夜間臨時徴収業務　平均単価1,787円×30h×4人</t>
  </si>
  <si>
    <t>住民税申告相談臨時職員分（5,700円×20日）＝114,000円</t>
  </si>
  <si>
    <t>臨時職員賃金</t>
  </si>
  <si>
    <t>住民税申告相談事務（1月～3月）5,700円×1人×60日</t>
  </si>
  <si>
    <t>臨時職員通勤手当分賃金</t>
  </si>
  <si>
    <t>固定資産評価審査委員研修会　2,100円×2日×3人</t>
  </si>
  <si>
    <t>税務会議等（県外・内）</t>
  </si>
  <si>
    <t>新任税務職員研修（公務研修所）10,530円×3人</t>
  </si>
  <si>
    <t>デジカメインク・写真用紙代</t>
  </si>
  <si>
    <t>固定資産評価審査委員研修資料代</t>
  </si>
  <si>
    <t>追録代（総則・市町村税・固定資産税実務提要　ほか）</t>
  </si>
  <si>
    <t>税務課プリンタカートリッジ代　4,000円×2個</t>
  </si>
  <si>
    <t>カラープリンターインク代　6,000円×3個</t>
  </si>
  <si>
    <t>給与支払報告書総括表仕切用紙代</t>
  </si>
  <si>
    <t>申告受付カード用色紙代　 3,500枚×7.9円</t>
  </si>
  <si>
    <t>原付標識代152円×50枚</t>
  </si>
  <si>
    <t>オリジナルバイクナンバープレート　411.5円×100枚</t>
  </si>
  <si>
    <t>その他事務用消耗品代（各種ファイル、レジスターロール紙代　等）　</t>
  </si>
  <si>
    <t>住民税業務用紙代</t>
  </si>
  <si>
    <t>固定資産税用紙代</t>
  </si>
  <si>
    <t>法人町民税用紙代（領収済通知書、窓あき封筒）</t>
  </si>
  <si>
    <t>軽自動車税用紙代</t>
  </si>
  <si>
    <t>固定資産税再発行用納税通知書（共有者用）</t>
  </si>
  <si>
    <t>各税納税通知用窓あき封筒代</t>
  </si>
  <si>
    <t>特別徴収のしおり　1,500部×205.2円</t>
  </si>
  <si>
    <t>固定資産の価格決定通知書（土地）　10冊×2,570.4円</t>
  </si>
  <si>
    <t>固定資産の価格決定通知書（家屋）　10冊×2,570.4円</t>
  </si>
  <si>
    <t>固定資産の価格決定通知書（2枚目）10冊×2,376円</t>
  </si>
  <si>
    <t>償却資産申告書用紙代</t>
  </si>
  <si>
    <t>自動車臨時運行許可申請書500枚×62.7円</t>
  </si>
  <si>
    <t>軽自動車標式交付申請書・返納書</t>
  </si>
  <si>
    <t>給与所得の源泉徴収票共同印刷代</t>
  </si>
  <si>
    <t>事務機器修理代</t>
  </si>
  <si>
    <t>納税・給報・無申告に伴う住民税通知書　92円×4,700通</t>
  </si>
  <si>
    <t>納税通知書（固定資産）　92円×5,000通</t>
  </si>
  <si>
    <t>償却資産（申告）通知書（固定資産）　140円×1,000通</t>
  </si>
  <si>
    <t>毎月郵便料　82円×1,500通</t>
  </si>
  <si>
    <t>納税通知書（軽自動車税）82円×1,600台</t>
  </si>
  <si>
    <t>非定形郵便（納税組合・事業所等）250円×1,000通</t>
  </si>
  <si>
    <t>年末調整関係書類の外部委託手数料</t>
  </si>
  <si>
    <t>確定申告書等関係書類の発送に係る手数料</t>
  </si>
  <si>
    <t>軽自動車車両情報提供手数料</t>
  </si>
  <si>
    <t>軽自動車検査情報ｼｽﾃﾑ情報提供料（対象予定車両1,719台）</t>
  </si>
  <si>
    <t>公図修正業務委託料（町内一円）</t>
  </si>
  <si>
    <t>税条例整備支援業務　</t>
  </si>
  <si>
    <t>準則との相違点・比較調査　900,000円・改め文作成　200,000円</t>
  </si>
  <si>
    <t>新旧対照表作成　200,000円</t>
  </si>
  <si>
    <t>電算　機器保守　各種税業務</t>
  </si>
  <si>
    <t>　　　一括処理　固定資産税</t>
  </si>
  <si>
    <t>帳票作成　納税通知書・郵便振替481,140円</t>
  </si>
  <si>
    <t>　　　　　名寄せ帳兼課税（補充）台帳447,120円</t>
  </si>
  <si>
    <t>　　　　　　　　住民税業務</t>
  </si>
  <si>
    <t>番号制度に伴う申告相談システム等改修</t>
  </si>
  <si>
    <t>　　　　　　　　軽自動車税</t>
  </si>
  <si>
    <t>eLTAX 電子申告サービス対応</t>
  </si>
  <si>
    <t>　　月額サービス利用料　81,000円×12ヵ月</t>
  </si>
  <si>
    <t>eLTAX 国税連携対応</t>
  </si>
  <si>
    <t>　　月額サービス利用料　37,260円×12ヵ月</t>
  </si>
  <si>
    <t>駐車料・高速代</t>
  </si>
  <si>
    <t>電算　使用許諾　個人住民税</t>
  </si>
  <si>
    <t>　　　　　　　　申告受付</t>
  </si>
  <si>
    <t>　　　　　　　　固定資産税</t>
  </si>
  <si>
    <t>　　　　　　　　固定資産税　共有者告知オプション</t>
  </si>
  <si>
    <t>　　　　　　　　家屋評価計算システム</t>
  </si>
  <si>
    <t>　　　　　　　　法人住民税</t>
  </si>
  <si>
    <t>　　　　　　　　電子申告・国税連携</t>
  </si>
  <si>
    <t>大河原地区税務協議会負担金</t>
  </si>
  <si>
    <t>資産評価システム研究センター負担金</t>
  </si>
  <si>
    <t>宮城県軽自動車運営協議会負担金</t>
  </si>
  <si>
    <t>(社)地方電子化協議会への費用負担</t>
  </si>
  <si>
    <t>　①eLTAX会費（事務運営費）</t>
  </si>
  <si>
    <t>　②eLTAX運用関係費負担金（緊急時対応費含む（均等割・税収割））</t>
  </si>
  <si>
    <t>　③eLTAX次期更改準備資金（事業充実準備金（均等割・税収割））</t>
  </si>
  <si>
    <t>　④国税連携関係費負担金（税収割・納税義務者割）</t>
  </si>
  <si>
    <t>　⑤経由機関システム運用関係費分担金</t>
  </si>
  <si>
    <t>　⑥統合様式作成負担金</t>
  </si>
  <si>
    <t>助成金交付金等</t>
  </si>
  <si>
    <t>仙南法人会川崎支部助成金</t>
  </si>
  <si>
    <t>川崎町青色申告会助成金</t>
  </si>
  <si>
    <t>税等還付金</t>
  </si>
  <si>
    <t>課税更正・法人町民税の予定申告等による過誤納還付金及び返還金</t>
  </si>
  <si>
    <t>還付加算金</t>
  </si>
  <si>
    <t>過誤納還付金及び返還金に係る加算金（利息相当額）</t>
  </si>
  <si>
    <t>滞納徴収嘱託員　1人（週4日・滞納事務等）　260,000円×6ヵ月</t>
  </si>
  <si>
    <t>町税徴収事務（県内）　（1,800円×2日）×2人</t>
  </si>
  <si>
    <t>自動車臨時</t>
    <phoneticPr fontId="18"/>
  </si>
  <si>
    <t>町税徴収事務（県外）　（14,000円×1日＋2,100円×2日）×2人</t>
  </si>
  <si>
    <t>運行許可証明手数料</t>
    <phoneticPr fontId="18"/>
  </si>
  <si>
    <t>納税貯蓄組合連合会視察研修</t>
  </si>
  <si>
    <t>＋日当2,400円×2日</t>
  </si>
  <si>
    <t>図書等</t>
  </si>
  <si>
    <t>徴収事務追録代（徴収実務の要点　ほか）</t>
  </si>
  <si>
    <t>窓あき封筒代 （督促状用）10,000枚×13.7円</t>
  </si>
  <si>
    <t>窓あき封筒代 （催告書用）1,000枚×45.4円</t>
  </si>
  <si>
    <t>窓口用封筒2,000枚×10.5円</t>
  </si>
  <si>
    <t>窓あき封筒代 （長形3号）1,000枚×15.7円</t>
  </si>
  <si>
    <t>窓あき封筒代（口座振替済領収書用）2,000枚×30.3円</t>
  </si>
  <si>
    <t>口座振替依頼書（ﾌﾟﾗｲﾍﾞｰﾄ保護ﾗﾍﾞﾙ）500枚×81円</t>
  </si>
  <si>
    <t>管内住宅地図（ゼンリン）村田町・蔵王町・大河原町・柴田町</t>
  </si>
  <si>
    <t>公用車ガソリン代　50L×145円×12ヵ月</t>
  </si>
  <si>
    <t>領収書（一般・固定・町県）　50冊×853.2円×3種</t>
  </si>
  <si>
    <t>口座振替済通知書（年度末）　1,000枚×28.1円</t>
  </si>
  <si>
    <t>督促状　10,000枚×8.1円</t>
  </si>
  <si>
    <t>催告書　1,000枚×32.4円</t>
  </si>
  <si>
    <t>口座振替依頼書1,000枚×48円</t>
  </si>
  <si>
    <t>コンビニ収納用納付書テスト用紙代</t>
  </si>
  <si>
    <t>　固定税等他（課税明細含）1,000枚×195円≒195,000円</t>
  </si>
  <si>
    <t>　固定税等カット紙　　　　2,000枚×70.95≒142,000円</t>
  </si>
  <si>
    <t>　軽自（納税証明付）　　　2,000枚×87.75円≒176,000円</t>
  </si>
  <si>
    <t>　軽自税カット紙　　　　　3,000枚×64.05≒193,000円</t>
  </si>
  <si>
    <t>　督促状　　　　　　　　　2,000枚×84.38≒169,000円</t>
  </si>
  <si>
    <t>　その他用紙代　　　　　　　　　　　　　　　70,000円</t>
  </si>
  <si>
    <t>プリンタ等事務機器修理代</t>
  </si>
  <si>
    <t>郵便料金（切手）　5,000円×12ヵ月</t>
  </si>
  <si>
    <t>書留等郵便料金　800円×100件</t>
  </si>
  <si>
    <t>後納郵便料（各税目督促・催告）　5,000通×82円</t>
  </si>
  <si>
    <t>後納郵便料（公債権・私債権催告）　3,500通×82円</t>
  </si>
  <si>
    <t>口座振替済通知書　800通×82円</t>
  </si>
  <si>
    <t>郵便振替手数料</t>
  </si>
  <si>
    <t>　一般者納付用　2,800件×32.4円　02280-3-960285</t>
  </si>
  <si>
    <t>　郵便局口座振替　1,000件×10.8円</t>
  </si>
  <si>
    <t>口座振替手数料</t>
  </si>
  <si>
    <t>　七十七銀行　2,200件×10.8円</t>
  </si>
  <si>
    <t>　みやぎ仙南農協　580件×10.8円</t>
  </si>
  <si>
    <t>　仙南信用金庫　660件×10.8円</t>
  </si>
  <si>
    <t>調査手数料</t>
  </si>
  <si>
    <t>公用車（エブリィワゴン）任意保険料</t>
  </si>
  <si>
    <t>コンビニ収納導入支援代理業務委託</t>
  </si>
  <si>
    <t>電算　一括処理　収納業務</t>
  </si>
  <si>
    <t>　　　機器保守　滞納管理機器保守</t>
  </si>
  <si>
    <t>コンビニ収納業務導入支援事業　一式</t>
  </si>
  <si>
    <t>駐車・高速代</t>
  </si>
  <si>
    <t>電算　使用許諾　収納・簡易納付書</t>
  </si>
  <si>
    <t>　　　　　　　　口座・会計</t>
  </si>
  <si>
    <t>滞納管理ｼｽﾃﾑ保守料</t>
  </si>
  <si>
    <t>ｲﾝﾀｰﾈｯﾄ公売ｼｽﾃﾑ利用料（2件分）</t>
  </si>
  <si>
    <t>支倉台一丁目1件評価額3,343,000円×3％</t>
  </si>
  <si>
    <t>北川原山1件4,665,000円×3％</t>
  </si>
  <si>
    <t>コンビニ収納用収入確認用ＰＣ他付属品一式</t>
  </si>
  <si>
    <t>仙南地域広域行政事務組合負担金（総務費）</t>
  </si>
  <si>
    <t>徴税費負担金</t>
  </si>
  <si>
    <t>町納税貯蓄組合連合会補助金</t>
  </si>
  <si>
    <t>単位納税貯蓄組合育成補助金　500円×1,150人</t>
  </si>
  <si>
    <t>納税貯蓄組合奨励金納付件数割</t>
  </si>
  <si>
    <t>　町県民税　　  2,000件×300円</t>
  </si>
  <si>
    <t>　固定資産税　 8,000件×300円</t>
  </si>
  <si>
    <t>　軽自動車税 　 2,500件×300円</t>
  </si>
  <si>
    <t>川崎町たばこ小売組合助成金</t>
  </si>
  <si>
    <t>印鑑証明・諸証明等</t>
    <phoneticPr fontId="18"/>
  </si>
  <si>
    <t>各種台帳等管理事務及びマイナンバー業務</t>
  </si>
  <si>
    <t>交付手数料</t>
    <phoneticPr fontId="18"/>
  </si>
  <si>
    <t>補佐2,400円×50時間</t>
  </si>
  <si>
    <t>係長2,100円×50時間</t>
  </si>
  <si>
    <t>個人番号カード</t>
    <phoneticPr fontId="18"/>
  </si>
  <si>
    <t>主事1,100円×50時間</t>
  </si>
  <si>
    <t>再交付手数料</t>
    <phoneticPr fontId="18"/>
  </si>
  <si>
    <t>個人番号カード交付</t>
    <phoneticPr fontId="18"/>
  </si>
  <si>
    <t>事務費国庫補助金</t>
    <phoneticPr fontId="18"/>
  </si>
  <si>
    <t>中長期在留者住居地</t>
    <phoneticPr fontId="18"/>
  </si>
  <si>
    <t>届出等事務国庫委託金</t>
    <phoneticPr fontId="18"/>
  </si>
  <si>
    <t>住基ネットワーク担当者会議（富谷町）　1,800円×2回×2人</t>
  </si>
  <si>
    <t>個人認証担当者会議（富谷町）　1,800円×2回×2人</t>
  </si>
  <si>
    <t>証明書類偽造防止用紙　30,000枚×3.2円</t>
  </si>
  <si>
    <t>図書追録代</t>
  </si>
  <si>
    <t>単行書籍等</t>
  </si>
  <si>
    <t>プリンタートナー・カートリッジ27,540円×3本</t>
  </si>
  <si>
    <t>印鑑登録用上質紙</t>
  </si>
  <si>
    <t>窓口用カラー封筒　8,000枚×5.3円</t>
  </si>
  <si>
    <t>戸籍証明書交付申請書　5,000枚×4.2円</t>
  </si>
  <si>
    <t>印鑑証明書交付申請書　3,000枚×3.5円</t>
  </si>
  <si>
    <t>シュレッター、レジスター</t>
  </si>
  <si>
    <t>運用支援料　住基ネット作業費用　97,200円×3回　</t>
  </si>
  <si>
    <t>住基ネットワークＩＣカード発行委託料　1,414円×25人</t>
  </si>
  <si>
    <t>ＬＡＳＤＥＣ（地方自治情報センター契約分）全国町・字ファイル</t>
  </si>
  <si>
    <t>　ファイルメンテナンス　保守料　1年×162,000円</t>
  </si>
  <si>
    <t>　　　　　　　　　　　　処理料　3回×13,500円</t>
  </si>
  <si>
    <t>　　　　　　　　戸籍機器</t>
  </si>
  <si>
    <t>　　　　　　　　住基ネット機器</t>
  </si>
  <si>
    <t>　　　　　　　　中間ブリッジシステム</t>
  </si>
  <si>
    <t>住基ネット統合端末タッチパネル保守124,000円×1回</t>
  </si>
  <si>
    <t>　　　　　　　　住基ネット</t>
  </si>
  <si>
    <t>　　　　　　　　戸籍管理</t>
  </si>
  <si>
    <t>　　　　　　　　戸籍管理　副本管理システム</t>
  </si>
  <si>
    <t>　　　　　　　　団体内統合宛名システム</t>
  </si>
  <si>
    <t>　　　　　　　　ＤⅤオプション</t>
  </si>
  <si>
    <t>現在使用している機器の老朽化に伴う購入</t>
  </si>
  <si>
    <t>電動契印機325,080円×1台</t>
  </si>
  <si>
    <t>レジスター633,528円×1台</t>
  </si>
  <si>
    <t>仙台法務局大河原支局管内戸籍事務協議会負担金</t>
  </si>
  <si>
    <t>宮城県戸籍・住基・外国人事務協議会負担金</t>
  </si>
  <si>
    <t>個人番号カード交付事務交付金</t>
  </si>
  <si>
    <t>選挙費</t>
  </si>
  <si>
    <t>選挙管理委員会費</t>
  </si>
  <si>
    <t>選挙管理委員会委員・月額報酬</t>
  </si>
  <si>
    <t>参議院議員選挙</t>
    <phoneticPr fontId="18"/>
  </si>
  <si>
    <t>執行費県委託金</t>
    <phoneticPr fontId="18"/>
  </si>
  <si>
    <t>定時登録作成業務　年４回　</t>
  </si>
  <si>
    <t>新有権者中央講座参加謝礼（2人）</t>
  </si>
  <si>
    <t>明るい選挙委員大会参加謝礼　4,200円×10人</t>
  </si>
  <si>
    <t>委員会費用弁償（年7回）　4人分5,000円×7回</t>
  </si>
  <si>
    <t>委員研修旅費((2,900円×2日)+15,000円)×4人</t>
  </si>
  <si>
    <t>選挙管理委員会書記研修（市町村職員研修所）</t>
  </si>
  <si>
    <t>（1,800円×2日＋4,545円）×2人</t>
  </si>
  <si>
    <t>選挙管理委員会委員長交際費</t>
  </si>
  <si>
    <t>選管委員長交際費</t>
  </si>
  <si>
    <t>委員会運営に係る消耗品</t>
  </si>
  <si>
    <t>新有権者記念品（啓発用品）　80人×850円</t>
  </si>
  <si>
    <t>一般切手代</t>
  </si>
  <si>
    <t>新有権者選挙啓発資料送付　140円×80通</t>
  </si>
  <si>
    <t>高速道路通行料等</t>
  </si>
  <si>
    <t>電算　使用許諾　選挙</t>
  </si>
  <si>
    <t>期日前投票管理者報酬　11,100円×1人×16日</t>
  </si>
  <si>
    <t>期日前投票立会人報酬　9,500円×2人×16日</t>
  </si>
  <si>
    <t>投票管理者報酬　12,600円×15投票所</t>
  </si>
  <si>
    <t>投票立会人報酬　10,700円×3人×15投票所</t>
  </si>
  <si>
    <t>投票箱送致立会人報酬　2,000円×15投票所</t>
  </si>
  <si>
    <t>開票管理者報酬　10,600円×1人</t>
  </si>
  <si>
    <t>開票立会人報酬　8,800円×10人×2選挙</t>
  </si>
  <si>
    <t>投票事務従事者手当　30,000円×85人</t>
  </si>
  <si>
    <t>開票事務従事者手当　10,000円×50人</t>
  </si>
  <si>
    <t>選挙事務時間外手当</t>
  </si>
  <si>
    <t>管理職員特別勤務手当</t>
  </si>
  <si>
    <t>臨時職員賃金　5,700円×35日</t>
  </si>
  <si>
    <t>投票管理者打合せ出席謝礼　4,200円×15人</t>
  </si>
  <si>
    <t>選挙公報配布謝礼　4,200円×22人</t>
  </si>
  <si>
    <t>委員会委員費用弁償　5,000円×7回</t>
  </si>
  <si>
    <t>委員長会議　1,000円×2回</t>
  </si>
  <si>
    <t>投票事務従事者旅費　14投票所</t>
  </si>
  <si>
    <t>啓発用横断幕（0.9m×10m）　　45,000円×3本</t>
  </si>
  <si>
    <t>一般事務用品</t>
  </si>
  <si>
    <t>投開票用事務用品</t>
  </si>
  <si>
    <t>臨時啓発用品</t>
  </si>
  <si>
    <t>投票所賄い料　3,000円×1投票所</t>
  </si>
  <si>
    <t>投票所賄い料　2,000円×14投票所</t>
  </si>
  <si>
    <t>開票の際お茶代　150円×100本</t>
  </si>
  <si>
    <t>投開票事務打合せの際お茶代　150円×50本</t>
  </si>
  <si>
    <t>長3封筒印刷　1,000枚×24円</t>
  </si>
  <si>
    <t>角2封筒印刷　1,000枚×27円</t>
  </si>
  <si>
    <t>入場券印刷（2,300枚、お知らせ葉書一式）</t>
  </si>
  <si>
    <t>入場券送付用封筒印刷　3,500枚×28円</t>
  </si>
  <si>
    <t>啓発用チラシ印刷（3,500枚）　</t>
  </si>
  <si>
    <t>選挙公報郵送料（青根別荘地）</t>
  </si>
  <si>
    <t>臨時電話仮設料</t>
  </si>
  <si>
    <t>不在者投票郵送代　35通×672円</t>
  </si>
  <si>
    <t>入場券郵送代　82円×3,200通</t>
  </si>
  <si>
    <t>郵便切手代　</t>
  </si>
  <si>
    <t>投票用紙計算機点検手数料　8,400円×6台</t>
  </si>
  <si>
    <t>各種業務委託料</t>
  </si>
  <si>
    <t>入場券作成電算委託料</t>
  </si>
  <si>
    <t>個人演説会公営施設使用料</t>
  </si>
  <si>
    <t>ポスター掲示板借り上げ料　5,400円×63枚</t>
  </si>
  <si>
    <t>選挙用備品購入費</t>
  </si>
  <si>
    <t>県議会議員選挙執行費</t>
  </si>
  <si>
    <t>町長選挙執行費</t>
  </si>
  <si>
    <t>町議会議員選挙執行費</t>
  </si>
  <si>
    <t>職員手当</t>
  </si>
  <si>
    <t>農業委員選挙施行費</t>
  </si>
  <si>
    <t>農業委員選挙執行費</t>
  </si>
  <si>
    <t>統計調査費</t>
  </si>
  <si>
    <t>統計調査員確保</t>
    <phoneticPr fontId="18"/>
  </si>
  <si>
    <t>対策県委託金</t>
    <phoneticPr fontId="18"/>
  </si>
  <si>
    <t>宮城県統計大会（仙台以北分）</t>
  </si>
  <si>
    <t>　日当1,800円×年1回×1人</t>
  </si>
  <si>
    <t>各種統計担当者会議等</t>
  </si>
  <si>
    <t>　　日当2,100円×2日×1人　滞在費2,600円×2日×1人</t>
  </si>
  <si>
    <t>　　県外宿泊費　14,000円×1人</t>
  </si>
  <si>
    <t>統計調査普及パンフレット代</t>
  </si>
  <si>
    <t>各種統計調査説明会の際お茶代160円×35人</t>
  </si>
  <si>
    <t>統計関連事業に係る高速代及び駐車料金</t>
  </si>
  <si>
    <t>宮城県統計協会市町村負担金</t>
  </si>
  <si>
    <t>統計調査員確保対策補助金</t>
  </si>
  <si>
    <t>統計調査員確保対策事業補助金</t>
  </si>
  <si>
    <t>統計調査員・日額報酬</t>
  </si>
  <si>
    <t>経済センサス</t>
    <phoneticPr fontId="18"/>
  </si>
  <si>
    <t>調査県委託金</t>
    <phoneticPr fontId="18"/>
  </si>
  <si>
    <t>調査員指導員研修等に係る費用弁償</t>
  </si>
  <si>
    <t>　日当1,800円×3回×延べ7人</t>
  </si>
  <si>
    <t>経済センサス-活動調査等事務用品</t>
  </si>
  <si>
    <t>経済センサス通年事務用品</t>
  </si>
  <si>
    <t>経済センサス-活動調査事務説明会等お茶代160円×延べ21人</t>
  </si>
  <si>
    <t>　20円×3,200世帯</t>
  </si>
  <si>
    <t>国庫委託金交付対象経費分</t>
  </si>
  <si>
    <t>　経済センサス-活動調査調査員基準補てん電話料300円×7人</t>
  </si>
  <si>
    <t>通知用切手代</t>
  </si>
  <si>
    <t>　経済センサス事務連絡82円×7人×4回</t>
  </si>
  <si>
    <t>地籍調査費</t>
  </si>
  <si>
    <t>時間外勤務手当（職員3名分）</t>
  </si>
  <si>
    <t>（地籍調査・閲覧事務等）2,040円(1時間)×67時間×3人</t>
  </si>
  <si>
    <t>地籍調査実施委員現地調査謝金　　　8,000円×2人×42日</t>
  </si>
  <si>
    <t>　同　実施委員会謝金　　　　　　　4,200円×10人×1日</t>
  </si>
  <si>
    <t>指定市町以外県内　職員日当　1,800円×2人×4日</t>
  </si>
  <si>
    <t>県外　職員日当2,100円×2人×1日</t>
  </si>
  <si>
    <t>境界杭（公共物及び町有地）　120円×1,000本</t>
  </si>
  <si>
    <t>作業着代（上下）　10,000円×（職員3人×1着）</t>
  </si>
  <si>
    <t>現場用雨具　4,000円×3人</t>
  </si>
  <si>
    <t>現場用長靴　4,000円×3人×1足</t>
  </si>
  <si>
    <t>アルミ№プレート2,000枚×25円</t>
  </si>
  <si>
    <t>現場用品一式（鋲・軍手・ハチよけスプレー等）</t>
  </si>
  <si>
    <t>地籍図ファイルA3　18,000円×2冊</t>
  </si>
  <si>
    <t>事務用品一式（カラ―プリンター用インク・ファイル等）</t>
  </si>
  <si>
    <t>公用車自動車登録手数料印紙代（車検時）</t>
  </si>
  <si>
    <t>コピー代（閲覧時使用）</t>
  </si>
  <si>
    <t>公用車車検整備料　一式　（宮城300の4205）</t>
  </si>
  <si>
    <t>その他備品等修繕</t>
  </si>
  <si>
    <t>医薬材料費</t>
  </si>
  <si>
    <t>医療品代（虫さされ軟膏等）</t>
  </si>
  <si>
    <t>切手代（料金後納含む）　　　82円×1,200枚</t>
  </si>
  <si>
    <t>公用車車検手数料</t>
  </si>
  <si>
    <t>地図複写手数料　5,400円+1,620円×10枚+2,160円×4枚+3,240円</t>
  </si>
  <si>
    <t>公図、都市計画図スキャニング代</t>
  </si>
  <si>
    <t>公用車自賠責保険料　1台</t>
  </si>
  <si>
    <t>公用車任意保険料　34,000円×2台</t>
  </si>
  <si>
    <t>測量委託料</t>
  </si>
  <si>
    <t>地籍図根三角点等測量業務委託一式</t>
  </si>
  <si>
    <t>測量、一筆地測量）</t>
  </si>
  <si>
    <t>地籍調査業務委託料</t>
  </si>
  <si>
    <t>地籍調査事業一筆地調査業務委託一式</t>
  </si>
  <si>
    <t>境界刈払業務委託　　　19,980円×38人</t>
  </si>
  <si>
    <t>電算機器保守料</t>
  </si>
  <si>
    <t>地籍調査支援システム保守料</t>
  </si>
  <si>
    <t>高速代</t>
  </si>
  <si>
    <t>で）</t>
  </si>
  <si>
    <t>国土調査推進協議会（国・県）負担金</t>
  </si>
  <si>
    <t>公用車自動車重量税</t>
  </si>
  <si>
    <t>監査委員費</t>
  </si>
  <si>
    <t>監査委員・日額報酬</t>
  </si>
  <si>
    <t>議会定例会　(代表)　4回×5日×8,700円</t>
  </si>
  <si>
    <t>議会臨時会　(代表)　5日×8,700円</t>
  </si>
  <si>
    <t>議会全員協議会出席8,700円×4回</t>
  </si>
  <si>
    <t>決算審査　(代表)　10日×8,700円</t>
  </si>
  <si>
    <t>　　　　　(議選)　10日×8,100円</t>
  </si>
  <si>
    <t>定期監査　(代表)　7日×8,700円</t>
  </si>
  <si>
    <t>　　　　　(議選)　7日×8,100円</t>
  </si>
  <si>
    <t>県監査協議会関係</t>
  </si>
  <si>
    <t>　総会　8,700円＋8,100円</t>
  </si>
  <si>
    <t>　会長・副会長会議等　8,700円×4日</t>
  </si>
  <si>
    <t>仙南監査協議会関係</t>
  </si>
  <si>
    <t>　総会　　8,700円＋8,100円</t>
  </si>
  <si>
    <t>　研修会（1泊2日）　（8,700円＋8,100円）×2日</t>
  </si>
  <si>
    <t>　理事・監事合同会議　8,700円×4日</t>
  </si>
  <si>
    <t>町内　（8,700円＋8,100円）×3日</t>
  </si>
  <si>
    <t>委員行政視察（1泊2日）　（8,700円＋8,100円）×2日</t>
  </si>
  <si>
    <t>全国委員研修会（1泊2日）（8,700円＋8,100円）×2日</t>
  </si>
  <si>
    <t>議会定例会　1人×4回×5日×1,000円</t>
  </si>
  <si>
    <t>決算審査　2人×10日×1,000円</t>
  </si>
  <si>
    <t>定期監査　2人×7日×1,000円</t>
  </si>
  <si>
    <t>町内　2人×3日×1,000円</t>
  </si>
  <si>
    <t>車賃　360円×65回</t>
  </si>
  <si>
    <t>行政視察（県外1泊2日）　(15,000円＋(2,900円×2日))×2名</t>
  </si>
  <si>
    <t>全国監査委員会研修会</t>
  </si>
  <si>
    <t>仙南地方監査委員協議会研修会（1泊2日）</t>
  </si>
  <si>
    <t>　　　(15,000円+(2,900円×2日))×2人</t>
  </si>
  <si>
    <t>先進地研修会研修会（隔年）　15,000円＋(2,900円×2日)</t>
  </si>
  <si>
    <t>全国監査委員全国大会（東京1泊2日）</t>
  </si>
  <si>
    <t>　　15,000円+((2,900円+3,000円)×2日)+(10,350円×2)</t>
  </si>
  <si>
    <t>仙南地方町村監査委員協議会研修会　15,000円＋(2,900円×2日)</t>
  </si>
  <si>
    <t>監査委員交際費</t>
  </si>
  <si>
    <t>香典代・花輪代・研修お土産代など</t>
  </si>
  <si>
    <t>法令加除（ぎょうせい）</t>
  </si>
  <si>
    <t>視察研修来庁の際 お茶代</t>
  </si>
  <si>
    <t>決算意見書印刷　130部×842.4円</t>
  </si>
  <si>
    <t>通信費</t>
  </si>
  <si>
    <t>通行料</t>
  </si>
  <si>
    <t>宮城県町村監査委員協議会負担金</t>
  </si>
  <si>
    <t>仙南地方町村監査委員協議会負担金</t>
  </si>
  <si>
    <t>民生費</t>
  </si>
  <si>
    <t>社会福祉費</t>
  </si>
  <si>
    <t>民生委員推せん会</t>
    <phoneticPr fontId="18"/>
  </si>
  <si>
    <t>運営費県補助金</t>
    <phoneticPr fontId="18"/>
  </si>
  <si>
    <t>②福祉委員現任研修32人×4,200円×1回</t>
  </si>
  <si>
    <t>③福祉委員移動研修32人×(2,100円×2日＋14,000円)</t>
  </si>
  <si>
    <t>民生委員推薦会委員謝金</t>
  </si>
  <si>
    <t>民生・児童委員推薦会4,200円×5人×3回</t>
  </si>
  <si>
    <t>県内1,800円×3回</t>
  </si>
  <si>
    <t>一般分15,000円</t>
  </si>
  <si>
    <t>社会福祉事業</t>
  </si>
  <si>
    <t>諸用紙印刷費</t>
  </si>
  <si>
    <t>平成28年度川崎町地域福祉計画策定業務委託</t>
  </si>
  <si>
    <t>川崎町社会福祉協議会補助金</t>
  </si>
  <si>
    <t>社会福祉協議会運営費補助金</t>
  </si>
  <si>
    <t>社協職員人件費等の一部</t>
  </si>
  <si>
    <t>補助金積算</t>
  </si>
  <si>
    <t>人件費：(給料＋手当＋社会保険・退職手当)×公的業務従事割合</t>
  </si>
  <si>
    <t>① 公的従事割合 50% ：（5,179,112円）×0.5</t>
  </si>
  <si>
    <t>② 公的従事割合 95% ：（6,800,729円）×0.95</t>
  </si>
  <si>
    <t>生活相談所運営経費</t>
  </si>
  <si>
    <t>生活安定資金事務費</t>
  </si>
  <si>
    <t>民生委員協議会事務費：284千円　町　123千円　社協　161千円</t>
  </si>
  <si>
    <t>福祉団体補助　母子福祉会　46千円　町　23千円　社協　23千円</t>
  </si>
  <si>
    <t>福祉団体補助　　　遺族会　47千円　町　19千円　社協　28千円</t>
  </si>
  <si>
    <t>福祉団体補助　保護司会　　54千円　町　54千円　社協　00千円</t>
  </si>
  <si>
    <t>　福祉団体補助　計　96千円</t>
  </si>
  <si>
    <t>終戦７０周年戦没者追悼式開催事業補助金</t>
  </si>
  <si>
    <t>扶助費</t>
  </si>
  <si>
    <t>行旅病人等扶助費</t>
  </si>
  <si>
    <t>旅費欠乏者移送費給付金</t>
  </si>
  <si>
    <t>繰出金</t>
  </si>
  <si>
    <t>保険基盤安定国民健康保険特別会計繰出金</t>
  </si>
  <si>
    <t>国民健康保険会計　保険基盤安定繰出金（保険税軽減分）</t>
  </si>
  <si>
    <t>国民健康保険会計　保険基盤安定繰出金（保険者支援分）</t>
  </si>
  <si>
    <t>職員給与費等国民健康保険特別会計繰出金</t>
  </si>
  <si>
    <t>国民健康保険運営協議会　人件費等の繰出</t>
  </si>
  <si>
    <t>　委員日額報酬分</t>
  </si>
  <si>
    <t>　委員費用弁償分</t>
  </si>
  <si>
    <t>助産費国民健康保険特別会計繰出金</t>
  </si>
  <si>
    <t>財政安定化支援事業国民健康保険会計繰出金</t>
  </si>
  <si>
    <t>財政安定化支援事業　国民健康保険特別会計繰出金（法定分）</t>
  </si>
  <si>
    <t>　①被保険者の応能割保険税負担能力が特に不足していること</t>
  </si>
  <si>
    <t>　　軽減世帯数の増加に伴う補てん見込み額</t>
  </si>
  <si>
    <t>　②病床数が多いことによる給付費増加　なし</t>
  </si>
  <si>
    <t>　③年齢構成差による給付費の増嵩の一定割合（H26実績ベース）</t>
  </si>
  <si>
    <t>被保険者事務費国民健康保険会計繰出金</t>
  </si>
  <si>
    <t>国民健康保険特別会計　一般管理費相当額＋特定健診分</t>
  </si>
  <si>
    <t>　　　　　　　　　－受診負担金－国・県補助金</t>
  </si>
  <si>
    <t>運営赤字補てん国民健康保険会計繰出金</t>
  </si>
  <si>
    <t>歳出総額1,152,870,000円－歳入総額1,096,410,000円</t>
  </si>
  <si>
    <t>拠出年金事務費</t>
    <phoneticPr fontId="18"/>
  </si>
  <si>
    <t>職員：2名　</t>
  </si>
  <si>
    <t>年金事務担当者会議1,800円×3回</t>
  </si>
  <si>
    <t>年金時代購読料</t>
  </si>
  <si>
    <t>広報用リーフレット　32.4円×3,400枚</t>
  </si>
  <si>
    <t>成人者啓蒙品代540円×115人</t>
  </si>
  <si>
    <t>一般事務連絡　82円×1,000枚</t>
  </si>
  <si>
    <t>電算　機器保守　拠出年金等</t>
  </si>
  <si>
    <t>電算　使用許諾　国民年金</t>
  </si>
  <si>
    <t>老人福祉施設入所</t>
    <phoneticPr fontId="18"/>
  </si>
  <si>
    <t>負担金　現年度分</t>
    <phoneticPr fontId="18"/>
  </si>
  <si>
    <t>移送サービス事業</t>
    <phoneticPr fontId="18"/>
  </si>
  <si>
    <t>負担金（現年度分）</t>
    <phoneticPr fontId="18"/>
  </si>
  <si>
    <t>緊急通報システム</t>
    <phoneticPr fontId="18"/>
  </si>
  <si>
    <t>設置負担金</t>
    <phoneticPr fontId="18"/>
  </si>
  <si>
    <t>介護保険料軽減</t>
    <phoneticPr fontId="18"/>
  </si>
  <si>
    <t>強化国庫負担金</t>
  </si>
  <si>
    <t>後期高齢保険</t>
    <phoneticPr fontId="18"/>
  </si>
  <si>
    <t>基盤安定県負担金</t>
    <phoneticPr fontId="18"/>
  </si>
  <si>
    <t>介護保険料</t>
    <phoneticPr fontId="18"/>
  </si>
  <si>
    <t>軽減強化県負担金</t>
    <phoneticPr fontId="18"/>
  </si>
  <si>
    <t>老人クラブ助成事業</t>
    <phoneticPr fontId="18"/>
  </si>
  <si>
    <t>老人福祉事業</t>
  </si>
  <si>
    <t>県補助金</t>
    <phoneticPr fontId="18"/>
  </si>
  <si>
    <t>①緊急システム事業協力員謝礼2,000円×30人</t>
  </si>
  <si>
    <t>②養護老人ホーム入所判定委員会</t>
  </si>
  <si>
    <t>4,200円×3人×2回</t>
  </si>
  <si>
    <t>③福祉有償運送協議会委員謝礼4,200円×2人×2回</t>
  </si>
  <si>
    <t>①祝金　100歳者　大正5年度生　300,000円×6人</t>
  </si>
  <si>
    <t>②祝金　99歳　大正6年生　30,000円×13人</t>
  </si>
  <si>
    <t>③祝金　88歳　昭和2年生　10,000円×90人</t>
  </si>
  <si>
    <t>老人福祉　県内　1,800円×6回</t>
  </si>
  <si>
    <t>老人福祉　県外　2,100円×4回</t>
  </si>
  <si>
    <t>老人クラブ女性部交流研修　県内1,800円×1日×2人</t>
  </si>
  <si>
    <t>①敬老会事業　用紙代　のし袋代　フィルム代</t>
  </si>
  <si>
    <t>　　5,000円＋10,000円＋10,000円</t>
  </si>
  <si>
    <t>②一般事務費</t>
  </si>
  <si>
    <t>保健福祉課共通経費</t>
  </si>
  <si>
    <t>④プリンタートナーカートリッジ代5,000円×6個</t>
  </si>
  <si>
    <t>⑤各種法令追録代</t>
  </si>
  <si>
    <t>①敬老会事業　フィルム現像代</t>
  </si>
  <si>
    <t>賄材料費</t>
  </si>
  <si>
    <t>①敬老記念配付案内通知　82円×100通</t>
  </si>
  <si>
    <t>②その他の老人福祉事業</t>
  </si>
  <si>
    <t>　82円×300通＋120円×100通＋140円×100通</t>
  </si>
  <si>
    <t>③有線電話　NTT84-6008　KDDI84-6008</t>
  </si>
  <si>
    <t>②緊急システム協力委員保険代　300円×25台×3人</t>
  </si>
  <si>
    <t>①緊急通報システム業務委託料</t>
  </si>
  <si>
    <t>　設置費18,000円×5台</t>
  </si>
  <si>
    <t>　取外し費6,000円×5台</t>
  </si>
  <si>
    <t>②会食サービス事業　750食×500円</t>
  </si>
  <si>
    <t>③移送サービス事業</t>
  </si>
  <si>
    <t>【社会福祉協議会分】</t>
  </si>
  <si>
    <t>　車両維持管理費：車両費108,000円＋損害保険料97,200円</t>
  </si>
  <si>
    <t>【ガンバ・ペッチャー分】</t>
  </si>
  <si>
    <t>駐車場・高速道路使用料</t>
  </si>
  <si>
    <t>複写機・ＦＡＸ賃借料17,850円×2回</t>
  </si>
  <si>
    <t>電算　使用許諾　災害時要支援者台帳</t>
  </si>
  <si>
    <t>宮城県後期高齢者医療広域連合負担金</t>
  </si>
  <si>
    <t>医療給付費町負担金</t>
  </si>
  <si>
    <t>（均等割＋後期高齢者人口割＋人口割）</t>
  </si>
  <si>
    <t>①老人クラブ助成事業</t>
  </si>
  <si>
    <t>　単位クラブ50,000円×19クラブ＋連合会500,000円</t>
  </si>
  <si>
    <t>②バリアフリー住宅改修事業180,000円×1件</t>
  </si>
  <si>
    <t>③敬老会開催事業</t>
  </si>
  <si>
    <t>　均等割30,000円×22行政区＋人数割1,600円×1,750人</t>
  </si>
  <si>
    <t>④高齢者等移送用タクシー利用助成事業</t>
  </si>
  <si>
    <t>①老人福祉各種研修会受講料</t>
  </si>
  <si>
    <t>老人保護措置費</t>
  </si>
  <si>
    <t>①松寿園3人入所（Ｔ／Ａ・Ｉ／Ｙ・Ｍ／Ｇ）継続入所</t>
  </si>
  <si>
    <t>②宮城緑風園1人（Ｓ／Ｎ）継続入所</t>
  </si>
  <si>
    <t>③入所見込み2名分</t>
  </si>
  <si>
    <t>介護保険特別会計繰出金（介護給付費）</t>
  </si>
  <si>
    <t>介護給付費総額　940,963,246円×0.125（町負担割合）</t>
  </si>
  <si>
    <t>介護保険特別会計繰出金（地域支援（介護予防）事業）</t>
  </si>
  <si>
    <t>地域支援事業（介護予防・日常生活支援総合事業）　補助事業分＋単独</t>
  </si>
  <si>
    <t>　23,259,647円×0.125＋6,287,104円×1.0</t>
  </si>
  <si>
    <t>介護保険特別会計繰出金（地域支援（包括的支援等）事業）</t>
  </si>
  <si>
    <t>地域支援事業（包括的支援・任意事業）　補助事業分＋単独事業分</t>
  </si>
  <si>
    <t>　27,573,857円×0.195＋6,065,000円×1.0</t>
  </si>
  <si>
    <t>介護保険特別会計繰出金（職員給与費等）</t>
  </si>
  <si>
    <t>　地域包括支援センター職員　人件費の一部</t>
  </si>
  <si>
    <t>　人件費合計 21,130,852円－地域支援事業分 16,297,693円</t>
  </si>
  <si>
    <t>介護保険特別会計繰出金（事務費）</t>
  </si>
  <si>
    <t>介護保険特別会計事務費繰出金：事務費総額－事務費特定財源</t>
  </si>
  <si>
    <t>介護保険特別会計繰出金（介護保険料軽減強化）</t>
  </si>
  <si>
    <t>介護保険特別会計保険料軽減強化繰出金</t>
  </si>
  <si>
    <t>後期高齢者医療保険特別会計繰出金（事務費）</t>
  </si>
  <si>
    <t>後期高齢者事務費繰出金　</t>
  </si>
  <si>
    <t>一般事務費　2,143,000円　＋　徴収費　861,000円</t>
  </si>
  <si>
    <t>後期高齢者医療保険特別会計（保険基盤安定）</t>
  </si>
  <si>
    <t>後期高齢者医療保険基盤安定繰出金</t>
  </si>
  <si>
    <t>　平成28年度見込み（県広域連合算定額採用）県3/4　町1/4</t>
  </si>
  <si>
    <t>身体障害者補装具</t>
    <phoneticPr fontId="18"/>
  </si>
  <si>
    <t>給付費国庫負担金</t>
    <phoneticPr fontId="18"/>
  </si>
  <si>
    <t>平均単価1,270円×扶助費事務78h</t>
  </si>
  <si>
    <t>身体障害者更生</t>
    <phoneticPr fontId="18"/>
  </si>
  <si>
    <t>医療費国庫負担金</t>
    <phoneticPr fontId="18"/>
  </si>
  <si>
    <t>身体障害児補装具</t>
    <phoneticPr fontId="18"/>
  </si>
  <si>
    <t>障害者自立支援</t>
    <phoneticPr fontId="18"/>
  </si>
  <si>
    <t>給付費国庫負担金</t>
  </si>
  <si>
    <t>療養介護医療費</t>
    <phoneticPr fontId="18"/>
  </si>
  <si>
    <t>国庫負担金</t>
    <phoneticPr fontId="18"/>
  </si>
  <si>
    <t>合同相談会相談員謝金4,200円×3人×年3回</t>
  </si>
  <si>
    <t>児童居宅介護</t>
    <phoneticPr fontId="18"/>
  </si>
  <si>
    <t>（ホ－ムヘルプサ－ビス）</t>
  </si>
  <si>
    <t>身体障害者事務</t>
  </si>
  <si>
    <t>支援費国庫補助金</t>
  </si>
  <si>
    <t>　会議・支援費調査等　県北1,800円×1人×2回</t>
  </si>
  <si>
    <t>児童デイサ－ビス</t>
    <phoneticPr fontId="18"/>
  </si>
  <si>
    <t>知的障害者事務</t>
  </si>
  <si>
    <t>児童短期入所</t>
    <phoneticPr fontId="18"/>
  </si>
  <si>
    <t>精神障害者事務</t>
  </si>
  <si>
    <t>（ショ－トステイ）</t>
  </si>
  <si>
    <t>　会議・ケース連絡等　県北1,800円×1人×2回</t>
  </si>
  <si>
    <t>心身障害者医療医助成費</t>
  </si>
  <si>
    <t>地域生活支援事業</t>
    <phoneticPr fontId="18"/>
  </si>
  <si>
    <t>認定調査調査員旅費　1,800円×10回</t>
  </si>
  <si>
    <t>障害者相談員研修会16,600円×2人×1回</t>
  </si>
  <si>
    <t>給付費県負担金</t>
  </si>
  <si>
    <t>　支援費関係　ファイル・コピー用紙等3,672円・月平均×12月</t>
  </si>
  <si>
    <t>医療費県負担金</t>
    <phoneticPr fontId="18"/>
  </si>
  <si>
    <t>　プリンタカートリッジ4,752円×2個</t>
  </si>
  <si>
    <t>給付費県負担金</t>
    <phoneticPr fontId="18"/>
  </si>
  <si>
    <t>　目隠しシール3,000枚×15.12円</t>
  </si>
  <si>
    <t>身体障害者</t>
    <phoneticPr fontId="18"/>
  </si>
  <si>
    <t>　支払通知書1,000枚×21.6円</t>
  </si>
  <si>
    <t>相談員県負担金</t>
  </si>
  <si>
    <t>知的障害者業務</t>
  </si>
  <si>
    <t>　プリンタカートリッジ4,752円×4個</t>
  </si>
  <si>
    <t>追録代・図書代</t>
  </si>
  <si>
    <t>知的障害者</t>
    <phoneticPr fontId="18"/>
  </si>
  <si>
    <t>会議講師等昼食代</t>
  </si>
  <si>
    <t>心身障害者医療費助成用</t>
  </si>
  <si>
    <t>　受給者証　200枚×27円</t>
  </si>
  <si>
    <t>ヘルプカード100枚×108円</t>
  </si>
  <si>
    <t>修繕費</t>
  </si>
  <si>
    <t>　一般修繕</t>
  </si>
  <si>
    <t>心身障害者医療費</t>
    <phoneticPr fontId="18"/>
  </si>
  <si>
    <t>助成事業県補助金</t>
    <phoneticPr fontId="18"/>
  </si>
  <si>
    <t>　決定通知等　50人×92円</t>
  </si>
  <si>
    <t>（ホ－ムヘルプサ－ビス）</t>
    <phoneticPr fontId="18"/>
  </si>
  <si>
    <t>支援費県補助金</t>
  </si>
  <si>
    <t>　支援費通知等80人×92円</t>
  </si>
  <si>
    <t>（ショ－トステイ）</t>
    <phoneticPr fontId="18"/>
  </si>
  <si>
    <t>心身障害者医療助成費</t>
  </si>
  <si>
    <t>　更新申請210人×92円</t>
  </si>
  <si>
    <t>市町村地域生活</t>
    <phoneticPr fontId="18"/>
  </si>
  <si>
    <t>支援事業県補助金</t>
  </si>
  <si>
    <t>共通有線電話料9,000円×12月</t>
  </si>
  <si>
    <t>切手購入費　45,000円</t>
  </si>
  <si>
    <t>自立支援給付支払処理手数料200円×90件×12月</t>
  </si>
  <si>
    <t>主治医意見書等作成手数料</t>
  </si>
  <si>
    <t>主治医意見書作成　5,400円×20人</t>
  </si>
  <si>
    <t>身体施設7名　知的施設13名　</t>
  </si>
  <si>
    <t>仲間の家</t>
  </si>
  <si>
    <t>指導員（社会福祉士）　1人×12月×180,000円</t>
  </si>
  <si>
    <t>　指導員　3人×12月×150,000円</t>
  </si>
  <si>
    <t>　社保、厚生　4人×12月×20,000円</t>
  </si>
  <si>
    <t>　福利厚生費指導員　4人×12月×8,000円</t>
  </si>
  <si>
    <t>　事務用品　12月×5,000円</t>
  </si>
  <si>
    <t>　行事食　12人×4回×700円</t>
  </si>
  <si>
    <t>　調理実習　5回×5,000円</t>
  </si>
  <si>
    <t>　利用者活動費　80,000円</t>
  </si>
  <si>
    <t>　利用者損害保険　12人×1回×5,000円</t>
  </si>
  <si>
    <t>　作品原材料　180,000円</t>
  </si>
  <si>
    <t>　ガソリン代　12月×5,000円</t>
  </si>
  <si>
    <t>　切手代等　5,000円</t>
  </si>
  <si>
    <t>　直接経費計　9,407,600円</t>
  </si>
  <si>
    <t>　一般管理費　直接経費×12％　1,128,912円</t>
  </si>
  <si>
    <t>　改め　10,530,000円×1.08</t>
  </si>
  <si>
    <t>日中一時支援事業</t>
  </si>
  <si>
    <t>　　　　　　　　月平均270,000円×12月仲間の家分</t>
  </si>
  <si>
    <t>　　　　　　　　月平均70,000円×12月白石陽光園分</t>
  </si>
  <si>
    <t>　　　　　　　　月平均40,000円×12月あいのはな</t>
  </si>
  <si>
    <t>手話奉仕員養成事業委託料</t>
  </si>
  <si>
    <t>有料道路通行料金</t>
  </si>
  <si>
    <t>　川崎⇔大崎間　2回×4,100円</t>
  </si>
  <si>
    <t>　川崎⇔大和間　2回×3,100円</t>
  </si>
  <si>
    <t>　川崎⇔登米間　2回×4,100円</t>
  </si>
  <si>
    <t>駐車料金</t>
  </si>
  <si>
    <t>電算　使用許諾　医療給付</t>
  </si>
  <si>
    <t>　　　　　　　　福祉事務支援</t>
  </si>
  <si>
    <t>仲間の家作業場前下屋等設置工事</t>
  </si>
  <si>
    <t>仙南地域広域行政事務組合（民生費　障害福祉費）</t>
  </si>
  <si>
    <t>障害者自立支援法市町村審査会共同設置負担金</t>
  </si>
  <si>
    <t>仙南心身障害者親の会負担金</t>
  </si>
  <si>
    <t>（社）宮城県高齢・障害者雇用支援協会負担金</t>
  </si>
  <si>
    <t>宮城県身体障害者福祉協会仙南地方連絡協議会負担金</t>
  </si>
  <si>
    <t>全国精神障害者地域生活支援協議会会費</t>
  </si>
  <si>
    <t>障害者連絡協議会運営補助金</t>
  </si>
  <si>
    <t>研修参加受講料</t>
  </si>
  <si>
    <t>身体障害者日常生活用具給付費</t>
  </si>
  <si>
    <t>特殊寝台　　154,000円×1台</t>
  </si>
  <si>
    <t>住宅改修費　200,000円×1件</t>
  </si>
  <si>
    <t>入浴補助用具　90,000円×1台</t>
  </si>
  <si>
    <t>ネブライザー　36,000円×1台</t>
  </si>
  <si>
    <t>透析液加温器　51,500円×1台</t>
  </si>
  <si>
    <t>ストマ　42,000円×21人×3回</t>
  </si>
  <si>
    <t>身体障害者補装具給付費</t>
  </si>
  <si>
    <t>補聴器　67,000円×7台</t>
  </si>
  <si>
    <t>車椅子　250,000円×3台</t>
  </si>
  <si>
    <t>義足　　290,000円×3台</t>
  </si>
  <si>
    <t>下肢装具　150,000円×6台</t>
  </si>
  <si>
    <t>身体障害者更生医療費</t>
  </si>
  <si>
    <t>国保分　250,000円×12月</t>
  </si>
  <si>
    <t>社保分　600,000円×12月</t>
  </si>
  <si>
    <t>身体障害者在宅酸素療法者酸素利用助成</t>
  </si>
  <si>
    <t>対象者5人25,500円×4回</t>
  </si>
  <si>
    <t>身体障害児日常生活用具給付費</t>
  </si>
  <si>
    <t>身体障害児補装具給付費</t>
  </si>
  <si>
    <t>座位保持装置500,000円×1台</t>
  </si>
  <si>
    <t>心身障害者医療費助成</t>
  </si>
  <si>
    <t>知的障害者通所特別処遇加算費</t>
  </si>
  <si>
    <t>児童居宅介護（ホ－ムヘルプサ－ビス）支援費</t>
  </si>
  <si>
    <t>行動援護　2,400円×週3回×52週</t>
  </si>
  <si>
    <t>児童デイサ－ビス支援費</t>
  </si>
  <si>
    <t>4時間以上3,810円×1人×10単位</t>
  </si>
  <si>
    <t>児童短期入所（ショ－トステイ）支援費</t>
  </si>
  <si>
    <t>宿泊　7,100円×2日×6回</t>
  </si>
  <si>
    <t>育成医療費</t>
  </si>
  <si>
    <t>人工透析患者交通費助成費</t>
  </si>
  <si>
    <t>障害者自立支援給付費</t>
  </si>
  <si>
    <t>障害介護給付費月平均13,800,000円×12月</t>
  </si>
  <si>
    <t>療養介護医療費</t>
  </si>
  <si>
    <t>療養介護医療費月平均500,000円×12月</t>
  </si>
  <si>
    <t>補助金等返還金（国庫）</t>
  </si>
  <si>
    <t>川崎町医療福祉センター運営委員報酬4,200円×6名×2回</t>
  </si>
  <si>
    <t>健康福祉センター</t>
    <phoneticPr fontId="18"/>
  </si>
  <si>
    <t>等使用料</t>
    <phoneticPr fontId="18"/>
  </si>
  <si>
    <t>人夫賃金</t>
  </si>
  <si>
    <t>芝刈り、除草、追肥、落葉収集作業人夫賃金6,100円×5人×40日</t>
  </si>
  <si>
    <t>防火管理者研修（県外）1泊2日</t>
  </si>
  <si>
    <t>ゴミ袋　60袋×498円</t>
  </si>
  <si>
    <t>トイレットペーパー　23.8円×4,000個</t>
  </si>
  <si>
    <t>浴室用ボディソープ　25ｹｰｽ×3,024円</t>
  </si>
  <si>
    <t>温泉用スケール防止剤液体　40缶×18,878円</t>
  </si>
  <si>
    <t>浴槽内滅菌用塩素20㎏缶　40個×1,944円</t>
  </si>
  <si>
    <t>座布団ｶﾊﾞｰ　60枚×864円</t>
  </si>
  <si>
    <t>その他営繕用、緑地等管理用消耗品</t>
  </si>
  <si>
    <t>公用車車検検査登録証紙（ボンゴ）</t>
  </si>
  <si>
    <t>センター管理用消耗品</t>
  </si>
  <si>
    <t>施設設備修理代（過去実績ベース）突発的な修繕</t>
  </si>
  <si>
    <t>冷却塔修繕</t>
  </si>
  <si>
    <t>送排風機修繕</t>
  </si>
  <si>
    <t>非常照明灯交換修繕（バッテリー交換）</t>
  </si>
  <si>
    <t>街路灯修繕</t>
  </si>
  <si>
    <t>公用車車検整備料（ボンゴ）</t>
  </si>
  <si>
    <t>水道水、温泉水水質検査料　6検体×6,300円</t>
  </si>
  <si>
    <t>簡易給水施設法定検査料　14,000円×1回　</t>
  </si>
  <si>
    <t>芝・雑草処分費一式　50,000円</t>
  </si>
  <si>
    <t>公用車車検代行手数料（ボンゴ）</t>
  </si>
  <si>
    <t>公有建物災害共済分担金</t>
  </si>
  <si>
    <t>町有自動車任意保険共済分担金</t>
  </si>
  <si>
    <t>臨時職員に係る課業務損害保険料</t>
  </si>
  <si>
    <t>公用車自賠責保険料（ボンゴ）</t>
  </si>
  <si>
    <t>監理委託料</t>
  </si>
  <si>
    <t>温泉利用者受付業務委託料5,700円×320日</t>
  </si>
  <si>
    <t>施設警備委託料</t>
  </si>
  <si>
    <t>休日・時間外案内受付業務委託料　</t>
  </si>
  <si>
    <t>受水槽、源泉槽、グリストラップ清掃委託料　</t>
  </si>
  <si>
    <t>温泉揚湯設備保守点検業務委託料</t>
  </si>
  <si>
    <t>消防設備保守点検業務委託料</t>
  </si>
  <si>
    <t>自家用電気工作物保安管理業務委託料　　</t>
  </si>
  <si>
    <t>機械設備運転・保守点検業務委託料見込額　</t>
  </si>
  <si>
    <t>医療福祉センター環境整備（緑地管理）業務</t>
  </si>
  <si>
    <t>自動ドア保守点検委託料　</t>
  </si>
  <si>
    <t>入浴券券売機保守点検委託料　</t>
  </si>
  <si>
    <t>ホイールローダ保守点検料</t>
  </si>
  <si>
    <t>医療福祉センターＴＶ受信料25,520円×2台</t>
  </si>
  <si>
    <t>冷温水発生器本体更新</t>
  </si>
  <si>
    <t>施設肥料購入代</t>
  </si>
  <si>
    <t>公用車カーナビ・ＥＴＣ購入129,600円×2台</t>
  </si>
  <si>
    <t>防火管理者協議会負担金</t>
  </si>
  <si>
    <t>公用車（ボンゴ）</t>
  </si>
  <si>
    <t>長寿社会対策基金積立金</t>
  </si>
  <si>
    <t>長寿社会対策基金利子見込額</t>
  </si>
  <si>
    <t>児童福祉費</t>
  </si>
  <si>
    <t>特別児童扶養手当</t>
    <phoneticPr fontId="18"/>
  </si>
  <si>
    <t>単価1,802円×児童手当等事務70h</t>
  </si>
  <si>
    <t>事務費国庫委託金</t>
  </si>
  <si>
    <t>母子父子家庭</t>
    <phoneticPr fontId="18"/>
  </si>
  <si>
    <t>医療費県補助金</t>
  </si>
  <si>
    <t>乳幼児医療助成</t>
    <phoneticPr fontId="18"/>
  </si>
  <si>
    <t>事業県補助金</t>
  </si>
  <si>
    <t>主に要保護児童対策地域協議会に係るケース対応・訪問・支援</t>
  </si>
  <si>
    <t>業務に従事　虐待（老人・児童）関係のアドバイザーとして</t>
  </si>
  <si>
    <t>事業審査・支払県補助金</t>
  </si>
  <si>
    <t>精神保健福祉士、社会福祉士の有資格者を臨時職員として採用</t>
  </si>
  <si>
    <t>各種報奨金・謝金等</t>
  </si>
  <si>
    <t>要保護児童対策地域協議会委員謝礼6,000円×1人×代表者会議2回</t>
  </si>
  <si>
    <t>4,200円×4人×代表者会議2回</t>
  </si>
  <si>
    <t>要保護児童対策地域協議会講演会講師謝礼</t>
  </si>
  <si>
    <t>30,000円×2回</t>
  </si>
  <si>
    <t>子ども手当（当初、変更、実績、その他）1,800円×4回</t>
  </si>
  <si>
    <t>児童虐待関係1,800円×2回</t>
  </si>
  <si>
    <t>地域虐待対応アドバンス研修（仙台⇔盛岡）</t>
  </si>
  <si>
    <t>　一泊滞在費（2,100円×2+14,000円）＋交通費12,180円</t>
  </si>
  <si>
    <t>日本子ども虐待防止学会（仙台⇔大宮）</t>
  </si>
  <si>
    <t>　一泊滞在費（2,100円×2＋14,000円）＋交通費19,740円</t>
  </si>
  <si>
    <t>母子父子　A4各種通知書／台帳用紙　1,674円×10組</t>
  </si>
  <si>
    <t>　ﾌﾟﾘﾝﾀｰｶﾄﾘｯｼﾞ ｷｬﾉﾝLBP8630  4,752円×3個</t>
  </si>
  <si>
    <t>　支払通知用目隠しシ－ル  3,240円×14組</t>
  </si>
  <si>
    <t>　A4各種通知書/台帳等用紙　1,674円×10組</t>
  </si>
  <si>
    <t>子ども医療</t>
  </si>
  <si>
    <t>　A4各種通知書／台帳用紙　1,674円×10組</t>
  </si>
  <si>
    <t>　A4各種通知書／台帳用紙　2,754円×5組</t>
  </si>
  <si>
    <t>　ﾌﾟﾘﾝﾀｶ-ﾄﾘｯｼﾞ ｷｬﾉﾝLBP8630  4,752円×3個</t>
  </si>
  <si>
    <t>複写機カウンター料金月平均23,500円×2月</t>
  </si>
  <si>
    <t>児童福祉事業各種会議</t>
  </si>
  <si>
    <t>目隠しシール（医療費助成）</t>
  </si>
  <si>
    <t>封筒代</t>
  </si>
  <si>
    <t>母子父子（現況届）250人×82円</t>
  </si>
  <si>
    <t>児童手当（現況届）600人×82円</t>
  </si>
  <si>
    <t>　　　　（支給通知）600人×82円×2回（１回分は現況届に同封）</t>
  </si>
  <si>
    <t>　　　　（例月通知）15件×12月×82円</t>
  </si>
  <si>
    <t>　　　　有線電話料　月平均　6,000円×12月</t>
  </si>
  <si>
    <t>子ども医療費（更新）600人×92円</t>
  </si>
  <si>
    <t>児童福祉（例月通知　誕生祝金母子家庭貸付等）20件×12月×82円</t>
  </si>
  <si>
    <t>児童扶養（申請進達　補助金申請等）20件×12月×82円</t>
  </si>
  <si>
    <t>養育医療支払業務委託料12件×98円</t>
  </si>
  <si>
    <t>研修会等駐車料金</t>
  </si>
  <si>
    <t>複写機・FAX借上料　30,132円×2月</t>
  </si>
  <si>
    <t>電算　使用許諾　児童手当</t>
  </si>
  <si>
    <t>　　　　　　　　医療給付</t>
  </si>
  <si>
    <t>仙南地方母子寡婦福祉連合会負担金</t>
  </si>
  <si>
    <t>母子・父子家庭医療費</t>
  </si>
  <si>
    <t>過去3年間の実績を基に算定</t>
  </si>
  <si>
    <t>県事業分　外来</t>
  </si>
  <si>
    <t>　国保　450,000円＋社保　550,000円</t>
  </si>
  <si>
    <t>県事業分　入院</t>
  </si>
  <si>
    <t>　国保　150,000円＋社保　150,000円</t>
  </si>
  <si>
    <t>町単独事業分（食事療養費）</t>
  </si>
  <si>
    <t>誕生祝金支給費</t>
  </si>
  <si>
    <t>誕生祝い金（第3子）　10人×300,000円</t>
  </si>
  <si>
    <t>誕生祝金（第1子、第2子）　現金50,000円＋川崎町商品券50,000円</t>
  </si>
  <si>
    <t>　　　　　　　　　　55人×100,000円</t>
  </si>
  <si>
    <t>乳幼児応援助成券支給費</t>
  </si>
  <si>
    <t>入助成券を交付する事業（粉ミルク、ベビーフード等の購入可能）</t>
  </si>
  <si>
    <t>　　　5,000円×2枚×12月×55人</t>
  </si>
  <si>
    <t>子ども医療費</t>
  </si>
  <si>
    <t>県対象　外来　3歳まで　入院　就学前まで</t>
  </si>
  <si>
    <t>町単独　外来・入院・食事半額　中学校修了まで</t>
  </si>
  <si>
    <t>養育医療費</t>
  </si>
  <si>
    <t>28年度支出見込額</t>
  </si>
  <si>
    <t>貸付金</t>
  </si>
  <si>
    <t>母子・父子家庭福祉貸付金</t>
  </si>
  <si>
    <t>母子父子福祉費　50,000円×4件</t>
  </si>
  <si>
    <t>補助金等返還金（国費）</t>
  </si>
  <si>
    <t>国庫返還金</t>
  </si>
  <si>
    <t>県費返還金</t>
  </si>
  <si>
    <t>乳幼児医療費国民健康保険特別会計繰出金</t>
  </si>
  <si>
    <t>乳幼児医療助成国保繰出し金</t>
  </si>
  <si>
    <t>町1/2　H27県補助金見込と同額 230,000円</t>
  </si>
  <si>
    <t>衛生費</t>
  </si>
  <si>
    <t>保健衛生費</t>
  </si>
  <si>
    <t>狂犬病予防注射済票</t>
    <phoneticPr fontId="18"/>
  </si>
  <si>
    <t>交付手数料</t>
  </si>
  <si>
    <t>廃棄物及び狂犬病予防事務　2,370円×4時間×3日×12ヵ月</t>
  </si>
  <si>
    <t>課長　仙台市以北　2,000円×1回</t>
  </si>
  <si>
    <t>一般　仙台市以北　1,800円×8回</t>
  </si>
  <si>
    <t>課長　仙台市以北　2,000円×1日</t>
  </si>
  <si>
    <t>一般　仙台市以北　1,800円×1日×2人</t>
  </si>
  <si>
    <t>犬の登録鑑札代　70.2円×100枚</t>
  </si>
  <si>
    <t>狂犬病予防注射済票代　12.96円×1,000枚</t>
  </si>
  <si>
    <t>チャック付ポリ袋（鑑札・注射済用）　270円×50袋</t>
  </si>
  <si>
    <t>プリンターラベル代（鑑札・注射済用）　1,080円×2冊</t>
  </si>
  <si>
    <t>参考図書代（環境・衛生関係）</t>
  </si>
  <si>
    <t>狂犬病予防（手袋・鎖・捕獲用餌代）</t>
  </si>
  <si>
    <t>　　〃　　（長靴）　3,240円×2足</t>
  </si>
  <si>
    <t>　　〃　　（事務用品代）</t>
  </si>
  <si>
    <t>狂犬病予防注射門戸票（シール）印刷代　32.4円×1,000枚</t>
  </si>
  <si>
    <t>狂犬病予防（エコ窓付封筒印刷代）＠11.34円×2,000枚</t>
  </si>
  <si>
    <t>郵便後納料(狂犬病予防集合注射)　67円×1,000枚</t>
  </si>
  <si>
    <t>　　〃　  (狂犬病予防集合注射・未注射通知)　67円×200枚</t>
  </si>
  <si>
    <t>切手代　82円×100枚</t>
  </si>
  <si>
    <t>川崎町公衆衛生組合助成金</t>
  </si>
  <si>
    <t>看護師等奨学資金貸付金</t>
  </si>
  <si>
    <t>看護師等奨学資金規則に準ずる申請対応分</t>
  </si>
  <si>
    <t>保健指導費</t>
  </si>
  <si>
    <t>職員：6名</t>
  </si>
  <si>
    <t>住民健診業務　単価2,000円×3h×12日×4人</t>
  </si>
  <si>
    <t>婦人科検診業務　単価2,000円×2h×5日×2人</t>
  </si>
  <si>
    <t>胃がん検診業務　単価2,000円×2h×8日×4人</t>
  </si>
  <si>
    <t>会議等　単価2,000円×2h×10回</t>
  </si>
  <si>
    <t>地区活動　単価2,000円×3h×10日×4人</t>
  </si>
  <si>
    <t>保健協力員等謝金</t>
  </si>
  <si>
    <t>健康推進員活動分</t>
  </si>
  <si>
    <t>　各種検診調査関係申込4,200円×52人×3日</t>
  </si>
  <si>
    <t>　保健事業検討会4,200円×52人×3回</t>
  </si>
  <si>
    <t>健康づくり推進協議会4,200円×2回×12人</t>
  </si>
  <si>
    <t>保健医療推進会議（町内開業医4人）</t>
  </si>
  <si>
    <t>　　4,200円×4人×1回</t>
  </si>
  <si>
    <t>食育推進委員会（食育推進計画中間評価含む）</t>
  </si>
  <si>
    <t>　　4,200円×8人×4回</t>
  </si>
  <si>
    <t>課長、職員県内</t>
  </si>
  <si>
    <t>健康推進員等視察研修職員+運転手旅費</t>
  </si>
  <si>
    <t>((2,100円×2日)+14,000円)×4人</t>
  </si>
  <si>
    <t>地域保健8,400円×1部</t>
  </si>
  <si>
    <t>週刊保健衛生ニュース年間購読33,300円×1部</t>
  </si>
  <si>
    <t>カートリッジ　15,750円</t>
  </si>
  <si>
    <t>健康づくり推進協議会事務用品</t>
  </si>
  <si>
    <t>食育推進委員会事務用品</t>
  </si>
  <si>
    <t>健康づくり推進協議会研修会講師弁当代500円×2人</t>
  </si>
  <si>
    <t>町内医師団保健事業打合懇親会費3,000円×15人</t>
  </si>
  <si>
    <t>通知用封筒12円×1,000枚</t>
  </si>
  <si>
    <t>角1号封筒260円×100枚</t>
  </si>
  <si>
    <t>診察室カーテン等修繕費</t>
  </si>
  <si>
    <t>健康づくり推進協議会案内通知82円×50人</t>
  </si>
  <si>
    <t>健康推進員業務検討会通知82円×52人×3回</t>
  </si>
  <si>
    <t>食育推進委員会案内通知82円×30人</t>
  </si>
  <si>
    <t>チラシ折込手数料10,000円×1回</t>
  </si>
  <si>
    <t>自治体委嘱医師総合保険料</t>
  </si>
  <si>
    <t>ボランティア活動保険（Aプラン）300円×150人</t>
  </si>
  <si>
    <t>休日・夜間急患当番医（歯科）賠償責任保険料</t>
  </si>
  <si>
    <t>在宅当番医制事業委託料</t>
  </si>
  <si>
    <t>歯科在宅当番医制委託料</t>
  </si>
  <si>
    <t>駐車料等</t>
  </si>
  <si>
    <t>健康推進員研修会高速道路通行料片道20,000円×2</t>
  </si>
  <si>
    <t>仙南地方保健師協議会負担金</t>
  </si>
  <si>
    <t>宮城県栄養士設置市町村連絡協議会負担金</t>
  </si>
  <si>
    <t>病院郡輪番制事業運営負担金（仙南地域医療対策委員会）</t>
  </si>
  <si>
    <t>仙南地域医療対策委員会柴田支部委員会負担金</t>
  </si>
  <si>
    <t>宮城県ハンセン協会負担金</t>
  </si>
  <si>
    <t>宮城県精神保健医福祉協議会負担金</t>
  </si>
  <si>
    <t>柴田郡歯科医師会普及啓発事業負担金</t>
  </si>
  <si>
    <t>　柴田郡4町各50,000円を負担</t>
  </si>
  <si>
    <t>仙南地域初期救急医療協議会負担金</t>
  </si>
  <si>
    <t>食生活改善推進事業運営補助金</t>
  </si>
  <si>
    <t>みやぎよろこびの会川崎支部補助金</t>
  </si>
  <si>
    <t>健康づくり推進事業補助金</t>
  </si>
  <si>
    <t>各種検診嘱託医・日額報酬</t>
  </si>
  <si>
    <t>健康保険料</t>
  </si>
  <si>
    <t>雇用保険</t>
  </si>
  <si>
    <t>　事務職年間15,485円×1人</t>
  </si>
  <si>
    <t>　歯科衛生士年間24,487円×1人</t>
  </si>
  <si>
    <t>　保健師年間24,487円×1人</t>
  </si>
  <si>
    <t>労災保険</t>
  </si>
  <si>
    <t>　事務職年間4,890円×1人</t>
  </si>
  <si>
    <t>　歯科衛生士年間7,732円×1人</t>
  </si>
  <si>
    <t>　保健師年間7,732円×1人</t>
  </si>
  <si>
    <t>総合補助金（がん検診受診率向上対策）</t>
  </si>
  <si>
    <t>割増賃金</t>
  </si>
  <si>
    <t>100,000円×1人×2回</t>
  </si>
  <si>
    <t>栄養士・看護師等賃金</t>
  </si>
  <si>
    <t>歯科衛生士（嘱託）【月額賃金+賞与相当分+通勤手当分合算】</t>
  </si>
  <si>
    <t>保健師補充分として臨時雇用賃金</t>
  </si>
  <si>
    <t>　@10,700円×3日×26週</t>
  </si>
  <si>
    <t>超過勤務分</t>
  </si>
  <si>
    <t>　歯科衛生士　時間外 125/100 1,710円×15時間</t>
  </si>
  <si>
    <t>　歯科衛生士　休日 135/100 1,846円×4時間×10日</t>
  </si>
  <si>
    <t>臨時保健師割増賃金　100,000円×1回</t>
  </si>
  <si>
    <t>通勤手当分賃金</t>
  </si>
  <si>
    <t>各種教室・相談等講師謝礼</t>
  </si>
  <si>
    <t>精神保健医（相談等）21,000円×1人×12回</t>
  </si>
  <si>
    <t>医療費削減対策講師謝礼50,000円×1人×6日</t>
  </si>
  <si>
    <t>生活習慣病重症化予防訪問指導講師謝礼10,700円×1人×24回</t>
  </si>
  <si>
    <t>健康相談・教室等指導医21,000円×1回</t>
  </si>
  <si>
    <t>運動普及講師30,000円×1人</t>
  </si>
  <si>
    <t>自殺対策（心のケア）講師21,000円×1人</t>
  </si>
  <si>
    <t>（市町村総合補助金）</t>
  </si>
  <si>
    <t>食育実践地域活動支援講師等謝礼21,000円×1人×1回</t>
  </si>
  <si>
    <t>食育推進協働事業　調理員（食改）</t>
  </si>
  <si>
    <t>　各小中学校食育指導分@4,200円×5人×10日</t>
  </si>
  <si>
    <t>　各地区健康教室・イベント等食育指導分@4,200円×3人×5日</t>
  </si>
  <si>
    <t>献血協力者記念品</t>
  </si>
  <si>
    <t>　400mL献血1,000円×150人</t>
  </si>
  <si>
    <t>重点生活習慣病予防普及啓発記念品</t>
  </si>
  <si>
    <t>食育実践地域活動支援普及啓発記念品</t>
  </si>
  <si>
    <t>300円×200人</t>
  </si>
  <si>
    <t>がん受診率向上普及啓発記念品</t>
  </si>
  <si>
    <t>300円×200人×3回</t>
  </si>
  <si>
    <t>各種講師10,000円×6回</t>
  </si>
  <si>
    <t>生活習慣病対策講師（管理栄養士）3,150円×42日</t>
  </si>
  <si>
    <t>医療費削減対策講師27,000円×4回</t>
  </si>
  <si>
    <t>指定市町以外1,800円×2人×6回</t>
  </si>
  <si>
    <t>精神　古川1,800円×3回</t>
  </si>
  <si>
    <t>よろこびの会移動研修救護等　県外　</t>
  </si>
  <si>
    <t>（2,100円×2日＋14,000円）×2人</t>
  </si>
  <si>
    <t>地域母子保健（発達障害の早期発見と支援）　県外</t>
  </si>
  <si>
    <t>市町村保健活動・政策形成中央研修会</t>
  </si>
  <si>
    <t>食育推進事業研修</t>
  </si>
  <si>
    <t>22,000円＋2,100円×2日＋14,000円＋2,600円×2日</t>
  </si>
  <si>
    <t>生活習慣病予防事業推進研修</t>
  </si>
  <si>
    <t>(22,000円＋2,100円×2日＋14,000円＋2,600円×2日)×4人</t>
  </si>
  <si>
    <t>広報用品代（献血事業）</t>
  </si>
  <si>
    <t>予診票用紙、ガイドライン冊子等（予防接種事業）</t>
  </si>
  <si>
    <t>健診結果表保存ファイル800円×150人</t>
  </si>
  <si>
    <t>健康管理システムバックアップ磁気テープ10,000円×1本</t>
  </si>
  <si>
    <t>口腔衛生指導用教材（歯ブラシ等）130円×500本</t>
  </si>
  <si>
    <t>口腔衛生指導用教材（手鏡）100円×20個</t>
  </si>
  <si>
    <t>調理実習用消耗品（洗剤、廃油処理剤等）</t>
  </si>
  <si>
    <t>働き盛り世代健康推進</t>
  </si>
  <si>
    <t>運動普及疾病対策普及啓発消耗品</t>
  </si>
  <si>
    <t>住民健診受診率向上対策消耗品</t>
  </si>
  <si>
    <t>訪問指導用事務用品、ユニフォーム等</t>
  </si>
  <si>
    <t>マイナンバー制度適用消耗品</t>
  </si>
  <si>
    <t>①がん検診受診率向上対策</t>
  </si>
  <si>
    <t>　各がん検診5回分30,000円×5回</t>
  </si>
  <si>
    <t>②食育実践地域活動支援</t>
  </si>
  <si>
    <t>③健康づくり推進</t>
  </si>
  <si>
    <t>　事務用品等</t>
  </si>
  <si>
    <t>　　自殺対策緊急強化事業</t>
  </si>
  <si>
    <t>　　がん検診推進事業</t>
  </si>
  <si>
    <t>（補助事業）</t>
  </si>
  <si>
    <t>　　健康増進補助事業、重点事業：糖尿病予防</t>
  </si>
  <si>
    <t>（指導用冊子）</t>
  </si>
  <si>
    <t>①母子保健事業冊子</t>
  </si>
  <si>
    <t>②食育推進冊子</t>
  </si>
  <si>
    <t>③健診指導用冊子　</t>
  </si>
  <si>
    <t>④重点事業：生活習慣病予防冊子</t>
  </si>
  <si>
    <t>　　　　　糖尿病ノート他指導用資料代</t>
  </si>
  <si>
    <t>献血協力者217円×150人（パン、飲料）</t>
  </si>
  <si>
    <t>生活習慣病予防講師弁当代700円×3人×2回</t>
  </si>
  <si>
    <t>（母子保健事業分）</t>
  </si>
  <si>
    <t>母子保健指導録200円×100冊</t>
  </si>
  <si>
    <t>母子健康手帳別冊225円×100冊</t>
  </si>
  <si>
    <t>予防接種予診票綴900円×100冊</t>
  </si>
  <si>
    <t>（健診事業分）</t>
  </si>
  <si>
    <t>受診希望調査票用紙代25円×4,000枚</t>
  </si>
  <si>
    <t>胃がん検診通知用紙代10円×4,500枚</t>
  </si>
  <si>
    <t>乳房検診通知用紙代10円×2,500枚</t>
  </si>
  <si>
    <t>子宮がん検診通知用紙代10円×3,000枚</t>
  </si>
  <si>
    <t>通知用封筒12円×5,000冊</t>
  </si>
  <si>
    <t>角2号封筒26円×2,000冊</t>
  </si>
  <si>
    <t>通知用窓付き封筒（角2号）18円×20,000枚</t>
  </si>
  <si>
    <t>健康カレンダー100円×3,800部</t>
  </si>
  <si>
    <t>歯科健診用受診票25円×2000枚</t>
  </si>
  <si>
    <t>がん検診勧奨メッセージカード70,000円×3回</t>
  </si>
  <si>
    <t>保健備品修理代</t>
  </si>
  <si>
    <t>食育推進普及啓発事業　3,000円×5回＋7,000円×5回</t>
  </si>
  <si>
    <t>学童への食育推進　300円×1000人</t>
  </si>
  <si>
    <t>働き盛り世代への食育推進（中学校生徒保護者）　200円×300人</t>
  </si>
  <si>
    <t>（健康増進補助事業）重点：生活習慣病予防</t>
  </si>
  <si>
    <t>健診結果説明会10,000円×12回</t>
  </si>
  <si>
    <t>　歯ブラシ130円×70本</t>
  </si>
  <si>
    <t>　歯の染め出し液6,000円×5箱</t>
  </si>
  <si>
    <t>　ディスポ手袋2,000円</t>
  </si>
  <si>
    <t>　尿検査ウロペーパー6,000円×1箱</t>
  </si>
  <si>
    <t>予防接種</t>
  </si>
  <si>
    <t>　ヒビテン液1,000円×5本</t>
  </si>
  <si>
    <t>　アルコール綿580円×6個</t>
  </si>
  <si>
    <t>フッ素塗布（フルオールゼリー）1,500円×3本</t>
  </si>
  <si>
    <t>フッ化物洗口用薬品代　100人分</t>
  </si>
  <si>
    <t>災害時等救急物品100,000円×1本（ガーゼ、消毒薬、医薬品等）</t>
  </si>
  <si>
    <t>離乳食教室ＲＤテストキット6,050円×2箱</t>
  </si>
  <si>
    <t>口腔筋トレーニングガム680円×4箱</t>
  </si>
  <si>
    <t>小・中学校口腔指導用歯ブラシ110円×80人×9学年</t>
  </si>
  <si>
    <t>歯科健診トレイ用紙1,800円×1箱</t>
  </si>
  <si>
    <t>インフルエンザ等感染予防対策用消毒薬他</t>
  </si>
  <si>
    <t>小児予防接種通知82円×120人×3回</t>
  </si>
  <si>
    <t>高齢者肺炎球菌予防接種通知82円×700人</t>
  </si>
  <si>
    <t>未健者健診対象者通知52円×1,500人</t>
  </si>
  <si>
    <t>各種がん検診結果、精検等通知120円×100人</t>
  </si>
  <si>
    <t>電話料（健康システム含む）11,700円×12月</t>
  </si>
  <si>
    <t>１．自殺対策緊急強化事業</t>
  </si>
  <si>
    <t>２．総合健（検）診事業（人間ドック事業）</t>
  </si>
  <si>
    <t>３．市町村総合補助金（がん検診受診率向上対策）</t>
  </si>
  <si>
    <t>　　受診勧奨個別通知用ハガキ代52円×5,000人</t>
  </si>
  <si>
    <t>　　がん検診未検者勧奨通知82円×400人</t>
  </si>
  <si>
    <t>４．健康増進補助事業：重点生活習慣病予防</t>
  </si>
  <si>
    <t>　　成人歯科健診通知用52円×7,000名</t>
  </si>
  <si>
    <t>　　骨密度検診健診通知52円×500件</t>
  </si>
  <si>
    <t>各種健（検）診受診票通知郵送代（健康推進員が配布していたもの）</t>
  </si>
  <si>
    <t>クリーニング（診察室：毛布・シーツ）700円×10枚</t>
  </si>
  <si>
    <t>折込（献血）手数料10,000円×1回</t>
  </si>
  <si>
    <t>折込（インフルエンザ）手数料10,000円×1回</t>
  </si>
  <si>
    <t>折込（運動普及イベント）手数料10,000円×1回</t>
  </si>
  <si>
    <t>折込（各種検診受診勧奨）手数料10,000円×1回</t>
  </si>
  <si>
    <t>折込（自殺対策）手数料10,000円×2回</t>
  </si>
  <si>
    <t>折込（食と歯）手数料10,000円×2回</t>
  </si>
  <si>
    <t>保健機器検査代</t>
  </si>
  <si>
    <t>食育推進協働事業に係る各種手数料　</t>
  </si>
  <si>
    <t>折込（各種がん検診受診勧奨）手数料10,000円×4回</t>
  </si>
  <si>
    <t>保健事業保険料</t>
  </si>
  <si>
    <t>運動推進指導会参加者傷害保険料50円×500人</t>
  </si>
  <si>
    <t>食育推進協働事業　100円×100人×2回</t>
  </si>
  <si>
    <t>感染性廃棄物処理5,000円×2回</t>
  </si>
  <si>
    <t>電算　機器保守　健康管理機器</t>
  </si>
  <si>
    <t>　　　一括処理　健康管理</t>
  </si>
  <si>
    <t>　　　　　子宮頸がん検診システム改修一式</t>
  </si>
  <si>
    <t>重点糖尿病予防のためのマルチマーカー保守料</t>
  </si>
  <si>
    <t>妊婦健診事業　初回単価22,790円×40人</t>
  </si>
  <si>
    <t>　　〃　　　　単価6,000円×9回×45人</t>
  </si>
  <si>
    <t>　　〃　　　　単価8,000円×4回×45人</t>
  </si>
  <si>
    <t>インフルエンザ予防接種（65歳以上）4,130円×1,800人</t>
  </si>
  <si>
    <t>〃    （非課税世帯、生活保護）5,130円×50人</t>
  </si>
  <si>
    <t>乳幼児予防接種　四種混合11,000円×180人</t>
  </si>
  <si>
    <t>　　　〃　　　　二種混合4,700円×70人</t>
  </si>
  <si>
    <t>　　　〃　　　　麻しん風しん2種混合10,000円×120人</t>
  </si>
  <si>
    <t>　　　　〃　　　日本脳炎　6,750円×300名</t>
  </si>
  <si>
    <t>　　　〃　　　　子宮頸がんワクチン16,200円×220人</t>
  </si>
  <si>
    <t>　　　〃　　　　ヒブワクチン8,900円×230人</t>
  </si>
  <si>
    <t>　　　〃　　　　肺炎球菌ワクチン11,300円×230人</t>
  </si>
  <si>
    <t>　　　〃　　　　高齢者肺炎球菌ワクチン8,100円×300人</t>
  </si>
  <si>
    <t>　　　〃　　　　水痘ワクチン8,300円×130人</t>
  </si>
  <si>
    <t>住民健康診査委託料（39歳以下）</t>
  </si>
  <si>
    <t>　　　　（9,000円+100円）×200人</t>
  </si>
  <si>
    <t>結核肺がん検診間接撮影（40歳～）(1,500円+100円)×2,000人</t>
  </si>
  <si>
    <t>結核肺がん検診直接撮影(1,520円+100円)×25人</t>
  </si>
  <si>
    <t>胃がん（5,200円＋52円）×1,300人</t>
  </si>
  <si>
    <t>（がん検診推進事業分を含むがん検診として）</t>
  </si>
  <si>
    <t>子宮がん（体部含む）20歳～7,214円×950人</t>
  </si>
  <si>
    <t>乳がん30歳～39歳（超音波）6,156円×120人</t>
  </si>
  <si>
    <t>乳がん40歳～64歳（マンモ2方向）8,316円×400人</t>
  </si>
  <si>
    <t>乳がん65歳以上（マンモ1方向）4,860円×200人</t>
  </si>
  <si>
    <t>大腸がん検診委託（864円＋82円）×1,600人</t>
  </si>
  <si>
    <t>（健康増進事業として）</t>
  </si>
  <si>
    <t>骨粗鬆症検診（1,300円＋82円）×120人</t>
  </si>
  <si>
    <t>骨粗鬆症検診：個別検診7,906円×20人</t>
  </si>
  <si>
    <t>成人歯科健診（18歳～74歳）</t>
  </si>
  <si>
    <t>①柴田郡歯科医師会委託4,000円×350人</t>
  </si>
  <si>
    <t>②住民健診会場での実施分委託</t>
  </si>
  <si>
    <t>町国保（40歳～64歳）対象総合健(検)診事業委託一式（ピロリ菌含む）</t>
  </si>
  <si>
    <t>　39,517円×70人</t>
  </si>
  <si>
    <t>ＭＴ作成料20,000円×1人</t>
  </si>
  <si>
    <t>重点事業：①糖尿病予防のための血糖負荷検査</t>
  </si>
  <si>
    <t>　　　　　　(14,580円+3,780円）×30人</t>
  </si>
  <si>
    <t>　　　　　　(11,000円+6,825円）×30人</t>
  </si>
  <si>
    <t>　　　　　②頸部エコー検査のみ3,500円×10人</t>
  </si>
  <si>
    <t>公用車通行料及び駐車料等1,500円×10回</t>
  </si>
  <si>
    <t>有料道路通行料10,000円×6回</t>
  </si>
  <si>
    <t>精神保健福祉相談指導医医師タクシー代20,000円×12回</t>
  </si>
  <si>
    <t>電算　使用許諾　健康管理業務</t>
  </si>
  <si>
    <t>保健指導用備品</t>
  </si>
  <si>
    <t>乳幼児健診設置玩具</t>
  </si>
  <si>
    <t>食育指導調理器具等備品</t>
  </si>
  <si>
    <t>生活習慣病予防指導用タブレット75,800円×2台</t>
  </si>
  <si>
    <t>住民健診等会場待合用ベンチ椅子35,000円×10台</t>
  </si>
  <si>
    <t>図書購入費</t>
  </si>
  <si>
    <t>衛生行政六法</t>
  </si>
  <si>
    <t>医学辞書</t>
  </si>
  <si>
    <t>妊婦健診支援事業償還払い分交付金</t>
  </si>
  <si>
    <t>小児インフルエンザ助成金</t>
  </si>
  <si>
    <t>　①生後6ヶ月～12歳まで8,000円×300人×1回</t>
  </si>
  <si>
    <t>　②13歳～15歳4,500円×1回×100人</t>
  </si>
  <si>
    <t>各種研修会・講習会受講料12,000円×4回</t>
  </si>
  <si>
    <t>環境美化指導員雇用保険料　1,344,000円×8.5/1000</t>
  </si>
  <si>
    <t>合併処理浄化槽</t>
    <phoneticPr fontId="18"/>
  </si>
  <si>
    <t>放射線測定業務係る臨時職員の社会保険料等</t>
  </si>
  <si>
    <t>整備事業国庫補助金</t>
  </si>
  <si>
    <t>　割増：健康、年金、雇用、労災等　15,684円×1回×1人</t>
  </si>
  <si>
    <t>放射線測定業務</t>
  </si>
  <si>
    <t>　割増：100,000円×1回×1人</t>
  </si>
  <si>
    <t>不法投棄清掃人夫賃金</t>
  </si>
  <si>
    <t>環境美化指導員賃金</t>
  </si>
  <si>
    <t>一般　仙台市以北　1,800円×2回</t>
  </si>
  <si>
    <t>　　　県外　2,100円×2回</t>
  </si>
  <si>
    <t>一般　県外　2,100円×2日＋14,000円</t>
  </si>
  <si>
    <t>騒音・振動・悪臭研修会　1,800円×2日＋45円×100km</t>
  </si>
  <si>
    <t>ファイン紙（A4・20枚）　662円×20</t>
  </si>
  <si>
    <t>参考図書代（防疫関係）</t>
  </si>
  <si>
    <t>環境美化指導員作業着代</t>
  </si>
  <si>
    <t>不法投棄現場用品代</t>
  </si>
  <si>
    <t>環境美化指導車スタットレス代</t>
  </si>
  <si>
    <t>追録代（墓地埋葬実務便覧）</t>
  </si>
  <si>
    <t>　地区一斉清掃及びごみ集塵箱清掃、不法投棄物回収</t>
  </si>
  <si>
    <t>放射能測定室関連消耗品代</t>
  </si>
  <si>
    <t>　プリンタートナー、蒸留水、プラ袋、作業着、マスク等</t>
  </si>
  <si>
    <t>環境美化指導車修繕料</t>
  </si>
  <si>
    <t>環境美化指導車車検整備料</t>
  </si>
  <si>
    <t>防疫殺虫剤　粒剤　5g×6錠袋　953円×800袋</t>
  </si>
  <si>
    <t>不法投棄ゴミ処理運搬手数料　5,000円×10回</t>
  </si>
  <si>
    <t>郵便切手代（合併浄化槽）　82円×100枚</t>
  </si>
  <si>
    <t>不法投棄ゴミ処理手数料・エアコン　(1,620円＋130円)×10台</t>
  </si>
  <si>
    <t>（家電リサイクル法対応）テレビ大　（2,916円＋130円）×15台</t>
  </si>
  <si>
    <t>　　　　　　　　　　　　テレビ小　（1,836円＋130円）×10台</t>
  </si>
  <si>
    <t>　　　　　　　　冷蔵庫・冷凍庫大　（4,960円＋130円）×10台</t>
  </si>
  <si>
    <t>　　　　　　　　冷蔵庫・冷凍庫小　（3,888円＋130円）×10台</t>
  </si>
  <si>
    <t>　　　　　　　　　　　　洗濯機　（2,592円＋130円）×10台</t>
  </si>
  <si>
    <t>環境美化指導車車検手数料</t>
  </si>
  <si>
    <t>環境美化指導車車検代行手数料</t>
  </si>
  <si>
    <t>環境美化指導車任意保険料</t>
  </si>
  <si>
    <t>環境美化指導車自賠責保険料</t>
  </si>
  <si>
    <t>へい獣処理場刈払い（2回刈り）</t>
  </si>
  <si>
    <t>　作業賃金　（9,300円＋2,000円）×7人×2回</t>
  </si>
  <si>
    <t>　保険料　310円×7人×2回</t>
  </si>
  <si>
    <t>食品放射能測定システム保守</t>
  </si>
  <si>
    <t>食品放射能測定システム保守(消費者庁貸与品）</t>
  </si>
  <si>
    <t>不法投棄処分（ユニック車、クレーン車）　50,000円×1台</t>
  </si>
  <si>
    <t>事業用原材料費</t>
  </si>
  <si>
    <t>町有地不法投棄防止棚設置等原材料費</t>
  </si>
  <si>
    <t>仙南地域広域行政事務組合負担金</t>
  </si>
  <si>
    <t>川崎斎苑負担金</t>
  </si>
  <si>
    <t>名取川水系水質汚濁対策推進協議会負担金</t>
  </si>
  <si>
    <t>釜房ダム貯水池湖沼水質保全対策協議会負金</t>
  </si>
  <si>
    <t>宮城県合併処理浄化槽普及促進協議会負担金</t>
  </si>
  <si>
    <t>騒音・振動・悪臭担当者研修会負担金</t>
  </si>
  <si>
    <t>合併処理浄化槽設置整備事業補助金</t>
  </si>
  <si>
    <t>　 5人槽　 3基×332,000円</t>
  </si>
  <si>
    <t>6～7人槽　12基×414,000円</t>
  </si>
  <si>
    <t>生ゴミ処理器購入助成金　30個×1,500円</t>
  </si>
  <si>
    <t>生ゴミ処理器購入助成金（電気式）　10台×30,000円</t>
  </si>
  <si>
    <t>飲料水安定確保対策事業補助金（補助率2/3　限度額100万円）</t>
  </si>
  <si>
    <t>　補助対象工事　井戸ボーリング及び設備工事、水質検査</t>
  </si>
  <si>
    <t>１戸×1,000,000円</t>
  </si>
  <si>
    <t>環境美化指導車重量税</t>
  </si>
  <si>
    <t>清掃費</t>
  </si>
  <si>
    <t>ごみ分別指導員雇用保険料　1,344,000円×8.5/1000</t>
  </si>
  <si>
    <t>ごみ分別指導員賃金</t>
  </si>
  <si>
    <t>ごみ分別指導員賃金　8,000円×14日×12ヵ月</t>
  </si>
  <si>
    <t>ごみ集積所謝礼金</t>
  </si>
  <si>
    <t>仙南ごみ減量化推進会議等</t>
  </si>
  <si>
    <t>　課長　県外　2,400円×2日</t>
  </si>
  <si>
    <t>　一般　県外　2,100円×2日</t>
  </si>
  <si>
    <t>参考図書代</t>
  </si>
  <si>
    <t>その他（ゴム手袋ほか）</t>
  </si>
  <si>
    <t>公用車車輌消耗品代　エンジンオイル代等</t>
  </si>
  <si>
    <t>ごみ分別指導員作業着代</t>
  </si>
  <si>
    <t>ごみ分別指導車夏タイヤ代　5,400円×4本</t>
  </si>
  <si>
    <t>ごみ分別指導車スタットレスタイヤ代　5,400円×4本</t>
  </si>
  <si>
    <t>粗大ごみステッカー（300円券）23.76円×2,000枚</t>
  </si>
  <si>
    <t>ごみ収集カレンダー代</t>
  </si>
  <si>
    <t>　４色カラー420mm×594mm　3,850枚</t>
  </si>
  <si>
    <t>ごみ分別指導車車検整備料</t>
  </si>
  <si>
    <t>ごみ分別指導車修繕料</t>
  </si>
  <si>
    <t>粗大ゴミ収集運搬手数料　51,500円×1回×2業者</t>
  </si>
  <si>
    <t>粗大ゴミ処理手数料（610円/50㎏）</t>
  </si>
  <si>
    <t>　収集見込量9,000㎏×1回÷50kg×610円</t>
  </si>
  <si>
    <t>　タイヤ15インチ未満（ホイル付き）610円×70本</t>
  </si>
  <si>
    <t>　タイヤ15インチ未満（ホイル無し）510円×60本</t>
  </si>
  <si>
    <t>ごみ分別指導車車検手数料</t>
  </si>
  <si>
    <t>ごみ分別指導車車検代行手数料</t>
  </si>
  <si>
    <t>ごみ分別指導車任意保険料</t>
  </si>
  <si>
    <t>ごみ分別指導車自賠責保険料</t>
  </si>
  <si>
    <t>ごみ収集委託料</t>
  </si>
  <si>
    <t>集積箱（Ｂ型）購入代　95,040円×1台</t>
  </si>
  <si>
    <t>角田衛生センター負担金</t>
  </si>
  <si>
    <t>仙南リサイクルセンター負担金</t>
  </si>
  <si>
    <t>仙南最終処分場負担金</t>
  </si>
  <si>
    <t>動物焼却施設負担金</t>
  </si>
  <si>
    <t>（仮称）仙南クリーンセンター負担金</t>
  </si>
  <si>
    <t>ごみ分別指導車重量税</t>
  </si>
  <si>
    <t>し尿汲取券売捌謝礼金</t>
  </si>
  <si>
    <t>し尿汲取券売捌謝礼金　10,100,000円×0.03</t>
  </si>
  <si>
    <t>し尿汲取券　180㍑券　3,000枚×20.52円</t>
  </si>
  <si>
    <t>し尿処理検認書　100冊×604.8円</t>
  </si>
  <si>
    <t>汲取料</t>
  </si>
  <si>
    <t>し尿収集運搬手数料</t>
  </si>
  <si>
    <t>　年間汲取見込料（生し尿）1,800kL</t>
  </si>
  <si>
    <t>　　1,800,000L÷180L×1,010円</t>
  </si>
  <si>
    <t>負担金補助及び交付金</t>
  </si>
  <si>
    <t>角田衛生センターし尿処理施設・柴田衛生センター処理負担分</t>
  </si>
  <si>
    <t>病院費</t>
  </si>
  <si>
    <t>病院事業企業債利子負担金</t>
  </si>
  <si>
    <t>（基準内）企業債利子（H14以前）　21,824,396円×2/3</t>
  </si>
  <si>
    <t>（基準内）企業債利子（H15以降）　116,480円×1/2</t>
  </si>
  <si>
    <t>不採算地区病院運営負担金</t>
  </si>
  <si>
    <t>（基準内）病床数×交付税単価　58床×1,263,000円</t>
  </si>
  <si>
    <t>（基準外）</t>
  </si>
  <si>
    <t>　現金不足見込額を上限（実績考慮）</t>
  </si>
  <si>
    <t>　　①H26純損失82,769千円－減価償却費37,880千円＝44,889千円</t>
  </si>
  <si>
    <t>　　　＝7,333千円</t>
  </si>
  <si>
    <t>　　①＋②＋③＝75,055千円</t>
  </si>
  <si>
    <t>病院事業会計救急医療負担金</t>
  </si>
  <si>
    <t>（基準内）</t>
  </si>
  <si>
    <t>　（救急医療にかかる医師等の待機人件費＋救急病床数×入院単価）</t>
  </si>
  <si>
    <t>　－救急医療収入　60,145,804円－6,091,100円</t>
  </si>
  <si>
    <t>病院事業会計基礎年金公的負担金</t>
  </si>
  <si>
    <t>（基準内）基礎年金拠出金に係る公的負担に要する経費</t>
  </si>
  <si>
    <t>　給料賞与総額×基礎年金拠出割合0.04775</t>
  </si>
  <si>
    <t>病院事業会計高度医療負担金</t>
  </si>
  <si>
    <t>（基準内）取得価格10百万円以上の医療機器に係る保守・修繕料</t>
  </si>
  <si>
    <t>病院会計研究研修費負担金</t>
  </si>
  <si>
    <t>（基準内）医師及び看護師等の研究研修費の1/2</t>
  </si>
  <si>
    <t>　研修研究費見込額　1,950,000円×1/2</t>
  </si>
  <si>
    <t>保健衛生行政事務負担金</t>
  </si>
  <si>
    <t>（基準内）医師等派遣に係る理論費用－医師等派遣に係る収益</t>
  </si>
  <si>
    <t>　12,230,845円－8,410,200円＝3,820,645円</t>
  </si>
  <si>
    <t>追加費用負担金</t>
  </si>
  <si>
    <t>（基準内）共済組合負担金追加費用の一部</t>
  </si>
  <si>
    <t>　（前年度決算調査時職員数－法施行日職員数27人×1.1）</t>
  </si>
  <si>
    <t>　×当該年度交付税単価133,000円</t>
  </si>
  <si>
    <t>児童手当負担金</t>
  </si>
  <si>
    <t>（基準内）公営企業職員に係る児童手当に要する経費の一部</t>
  </si>
  <si>
    <t>リハビリテーション医療費負担金</t>
  </si>
  <si>
    <t>（基準内）リハビリテーション医療に要する経費の一部</t>
  </si>
  <si>
    <t>　リハビリテーション経費－リハビリテーション収益</t>
  </si>
  <si>
    <t>医師確保対策経費負担金</t>
  </si>
  <si>
    <t>（基準内）医師の派遣を受けるための経費</t>
  </si>
  <si>
    <t>投資及び出資金</t>
  </si>
  <si>
    <t>病院事業建設改良出資金</t>
  </si>
  <si>
    <t>（基準内）企業債元金（H14以前）　48,148,538円×2/3</t>
  </si>
  <si>
    <t>（基準内）企業債元金（H15以降）　13,566,645円×1/2</t>
  </si>
  <si>
    <t>上水道事業企業債元金負担金</t>
  </si>
  <si>
    <t>統合水道(支倉)元金償還金の1/2　15,932,182円×1/2</t>
  </si>
  <si>
    <t>統合水道(前川)元金償還金の1/2 　7,018,910円×1/2</t>
  </si>
  <si>
    <t>統合水道(旧簡易水道)元金償還金の1/2　</t>
  </si>
  <si>
    <t>　①3,813,361円×9.8/100（臨時措置）</t>
  </si>
  <si>
    <t>　②(9,238,972円－373,709円)×1/2</t>
  </si>
  <si>
    <t>上水道事業企業債利子負担金</t>
  </si>
  <si>
    <t>統合水道(支倉地区)利子償還金　6,032,582円×1/2</t>
  </si>
  <si>
    <t>統合水道(前川地区)利子償還金　3,344,138円×1/2</t>
  </si>
  <si>
    <t>総合水道(旧簡易水道)利子償還金</t>
  </si>
  <si>
    <t>　①1,655,701円×9.8/100(臨時措置)</t>
  </si>
  <si>
    <t>　②(3,218,364円－162,259円)×1/2</t>
  </si>
  <si>
    <t>上水道事業会計基礎年金公的負担金</t>
  </si>
  <si>
    <t>地方公営企業職員に係る基礎年金拠出金に係る公的負担に要する経費</t>
  </si>
  <si>
    <t>225,000円×5名</t>
  </si>
  <si>
    <t>上水道事業会計高料金対策負担金</t>
  </si>
  <si>
    <t>高料金対策負担金(1m3あたり資本費164円以上、給水原価273円以上)</t>
  </si>
  <si>
    <t>（198.31円－164円）×809,137m3</t>
  </si>
  <si>
    <t>建設改良出資金</t>
  </si>
  <si>
    <t>石綿管更新事業に係る事業費のうち通常の耐震化事業に上積みして実施</t>
  </si>
  <si>
    <t>するものの4分の1</t>
  </si>
  <si>
    <t>石綿管更新事業費　  145,568千円－特定財源8,856千円＝136,712千円</t>
  </si>
  <si>
    <t>通常の耐震化事業費　 81,068千円－特定財源4,932千円＝ 76,136千円</t>
  </si>
  <si>
    <t>　※H22～24年度耐震化事業費平均</t>
  </si>
  <si>
    <t>(136,712千円－76,136千円)×1/4</t>
  </si>
  <si>
    <t>側条施肥機導入助成金　90,000円×6台</t>
  </si>
  <si>
    <t>対策事業基金利子</t>
  </si>
  <si>
    <t>釜房ダム水質保全対策基金積立金</t>
  </si>
  <si>
    <t>釜房ダム水質保全対策基金利子見込額1,000円＋一般財源9,000円</t>
  </si>
  <si>
    <t>対策基金繰入金</t>
  </si>
  <si>
    <t>労働費</t>
  </si>
  <si>
    <t>失業対策費</t>
  </si>
  <si>
    <t>緊急雇用創出事業費</t>
  </si>
  <si>
    <t>労働諸費</t>
  </si>
  <si>
    <t>負担金，補助及び交付金</t>
  </si>
  <si>
    <t>各種法令外負担金</t>
  </si>
  <si>
    <t>一般社団法人　全国労働保険事務組合連合会宮城支部負担金</t>
  </si>
  <si>
    <t>仙南地域職業訓練協会負担金　</t>
  </si>
  <si>
    <t>農林水産業費</t>
  </si>
  <si>
    <t>農業費</t>
  </si>
  <si>
    <t>農業委員・月額報酬</t>
  </si>
  <si>
    <t>農業委員会設置費</t>
    <phoneticPr fontId="18"/>
  </si>
  <si>
    <t>県交付金</t>
  </si>
  <si>
    <t>機構集積支援事業</t>
    <phoneticPr fontId="18"/>
  </si>
  <si>
    <t>臨時職員　社会保険料　1人分　12月×20,734円</t>
  </si>
  <si>
    <t>臨時職員　雇用保険　1人分　12月×1,183円</t>
  </si>
  <si>
    <t>臨時職員　労災保険　1人分　6月×672円</t>
  </si>
  <si>
    <t>農作業標準賃金額設定会議委員謝金4,200円×8人</t>
  </si>
  <si>
    <t>農業委員研修会　講師謝礼等</t>
  </si>
  <si>
    <t>各種会議出席費用弁償 日当＋車馬賃7,000円×7回</t>
  </si>
  <si>
    <t>仙南農委役員会　日当＋車馬賃（1,000円＋3,465円）×6回</t>
  </si>
  <si>
    <t>東北大会（秋田県）　日当(2,900円×2回＋車賃1,000円)×21人</t>
  </si>
  <si>
    <t>全国大会（東京）　30,070円×2回</t>
  </si>
  <si>
    <t>　内訳（汽車賃20,120円＋車賃4,050＋滞在3,000＋日当2,900）</t>
  </si>
  <si>
    <t>委員県内研修費用弁償　（日当1,000円×21人＋11,000円）×3回</t>
  </si>
  <si>
    <t>局長　諸会議　県北　2,000円×5回</t>
  </si>
  <si>
    <t>農業委員大会・研修会職員随行　1,800円×3回×3名</t>
  </si>
  <si>
    <t>　内訳　(職員2名＋運転手1名)</t>
  </si>
  <si>
    <t>東北・北海道農業活性化フォーラム随行</t>
  </si>
  <si>
    <t>14,000円×3人＋2,100円×2人×2日＋2,400円×1人×2日</t>
  </si>
  <si>
    <t>仙南連合会　局長研修　県内　日当2,000円×5回</t>
  </si>
  <si>
    <t>農業委員会会長交際費</t>
  </si>
  <si>
    <t>会長交際費　40,000円</t>
  </si>
  <si>
    <t>委員手帳　600円×22人＋業務必携1,400円×22冊</t>
  </si>
  <si>
    <t>例規集追録　農地関係法令集20,000円＋他追録関係20,000円</t>
  </si>
  <si>
    <t>庁用事務用品（プリンタ－トナ－3回×37,800円）=113,400円他</t>
  </si>
  <si>
    <t>改正農地法等書籍購入代</t>
  </si>
  <si>
    <t>作業服・帽子　11,124円×23人</t>
  </si>
  <si>
    <t>遊休農地調査用消耗品代　トナー・インク・ロール紙</t>
  </si>
  <si>
    <t>委員用参考書籍代</t>
  </si>
  <si>
    <t>委員・推進委員記章1,749円×21人</t>
  </si>
  <si>
    <t>長靴3,600円×23人</t>
  </si>
  <si>
    <t>各種研修の際のバス燃料代</t>
  </si>
  <si>
    <t>各種会議・研修会のさい　お茶</t>
  </si>
  <si>
    <t>120円×15人×6回</t>
  </si>
  <si>
    <t>農地斡旋会議等　120円×8人×2回</t>
  </si>
  <si>
    <t>封筒　　1,500枚　　　</t>
  </si>
  <si>
    <t>農作業標準賃金額表印刷　12円×3,500枚</t>
  </si>
  <si>
    <t>農地法等制度周知パンフ　50円×1,300部</t>
  </si>
  <si>
    <t>農地法通知関係　　120円×100件</t>
  </si>
  <si>
    <t>法令事務（３・４・５条等関係：各申請農家）　82円×50件×2</t>
  </si>
  <si>
    <t>農地有効利用通知　82円×100件</t>
  </si>
  <si>
    <t>各種申請手続き（個人情報：簡易書留）　490円×50件</t>
  </si>
  <si>
    <t>農地利用意向調査通知・返信　500件分</t>
  </si>
  <si>
    <t>電算　機器保守　農業行政</t>
  </si>
  <si>
    <t>借上げ料・駐車料・高速料</t>
  </si>
  <si>
    <t>秋田往復10,000円×2回</t>
  </si>
  <si>
    <t>大和往復2,490円×2回</t>
  </si>
  <si>
    <t>その他駐車料金等</t>
  </si>
  <si>
    <t>電算　使用許諾　農業行政業務</t>
  </si>
  <si>
    <t>宮城県農業会議負担金（賛助拠出金）</t>
  </si>
  <si>
    <t>仙南地方農業委員会連合会会費</t>
  </si>
  <si>
    <t>みやぎアグリレディス会費</t>
  </si>
  <si>
    <t>農業委員会研修負担金（研修・資料代）</t>
  </si>
  <si>
    <t>農政審議会委員・日額報酬</t>
  </si>
  <si>
    <t>農政審議会委員報酬　4,200円×12人×2回（半年に1回想定）</t>
  </si>
  <si>
    <t>職員：7名</t>
  </si>
  <si>
    <t>農業振興業務、土地改良推進業務等</t>
  </si>
  <si>
    <t>　1,976円/h(平均)×11時間/月×6名×12ヵ月≒1,560千円</t>
  </si>
  <si>
    <t>農業技術指導員賃金　260,000円×12ヵ月</t>
  </si>
  <si>
    <t>農政審議会委員費用弁償　1,800円×12人×2回</t>
  </si>
  <si>
    <t>普通旅費　1,800円×10回</t>
  </si>
  <si>
    <t>新聞購読料　3,093円×12ヵ月</t>
  </si>
  <si>
    <t>図書購入代（農地六法他）</t>
  </si>
  <si>
    <t>会議等お茶代（農政審議会研修含む）</t>
  </si>
  <si>
    <t>切手代</t>
  </si>
  <si>
    <t>農業技術指導員傷害共済保険</t>
  </si>
  <si>
    <t>公益社団法人みやぎ農業振興公社原種苗事業負担金</t>
  </si>
  <si>
    <t>宮城県青果物価格安定基金協会負担金</t>
  </si>
  <si>
    <t>仙南地区農業用廃プラスチック適正処理推進協議会負担金</t>
  </si>
  <si>
    <t>　　推進事業負担金：平均割10,000円＋農家戸数割12,800円＝22,800円</t>
  </si>
  <si>
    <t>講師謝礼</t>
  </si>
  <si>
    <t>担い手農業者研修会講師謝礼</t>
  </si>
  <si>
    <t>　（講師謝礼10,000円＋交通費5,000円）×2回</t>
  </si>
  <si>
    <t>青年就農給付金</t>
    <phoneticPr fontId="18"/>
  </si>
  <si>
    <t>中山間直接支払研修会出席謝金等　4,200円×6人×2回</t>
  </si>
  <si>
    <t>「技の匠」まるごとフェスティバル催事出演謝金　30,000円×2団体</t>
  </si>
  <si>
    <t>農業経営基盤強化資金</t>
    <phoneticPr fontId="18"/>
  </si>
  <si>
    <t>地域農業マスタープラン認定審査会委員謝礼　4,200円×10名×4回</t>
  </si>
  <si>
    <t>利子助成事業県補助金</t>
  </si>
  <si>
    <t>放射能測定農作物拠出者謝礼（米・大豆・そば）</t>
  </si>
  <si>
    <t>中山間地域等</t>
    <phoneticPr fontId="18"/>
  </si>
  <si>
    <t>⇒旧川崎村・富岡村より拠出1,000円×3品目×2地区</t>
  </si>
  <si>
    <t>直接支払県交付金</t>
  </si>
  <si>
    <t>共進会・品評会・生産振興奨励等　3,000円×5回想定</t>
  </si>
  <si>
    <t>人・農地問題解決</t>
    <phoneticPr fontId="18"/>
  </si>
  <si>
    <t>花卉PR用記念品　花卉100円×1,000本</t>
  </si>
  <si>
    <t>推進事業県補助金</t>
  </si>
  <si>
    <t>機構集積協力金</t>
    <phoneticPr fontId="18"/>
  </si>
  <si>
    <t>交付事業県補助金</t>
  </si>
  <si>
    <t>　県内(職員)　1,800円×10回</t>
  </si>
  <si>
    <t>　県外(職員)　2,100円×2回（農産物加工施設等視察想定）</t>
  </si>
  <si>
    <t>認定農業者部会（4部会）研修会　2,100円×2人×2回</t>
  </si>
  <si>
    <t>復興基金繰入金</t>
  </si>
  <si>
    <t>営農取組み先進地視察研修　1,800円×4人</t>
  </si>
  <si>
    <t>鳥獣害防止広域</t>
    <phoneticPr fontId="18"/>
  </si>
  <si>
    <t>対策交付金</t>
  </si>
  <si>
    <t>人・農地問題解決推進事業事務費</t>
  </si>
  <si>
    <t>鳥獣被害防止緊急</t>
    <phoneticPr fontId="18"/>
  </si>
  <si>
    <t>　印刷トナー代　4,000円×4色×3セット＝48,000円</t>
  </si>
  <si>
    <t>補獲対策事業交付金</t>
  </si>
  <si>
    <t>　印刷トナー代（キャノンレーザ用）9,000円×4色×1回＝36,000円</t>
  </si>
  <si>
    <t>農地中間管理事業業務委託受託に伴う事務用品（コピー用紙等）</t>
  </si>
  <si>
    <t>各種会議打合せ等お茶代</t>
  </si>
  <si>
    <t>担い手講習会の際お茶代　120円×50人</t>
  </si>
  <si>
    <t>すずらん農園イベント食材代　5,000円×2回</t>
  </si>
  <si>
    <t>振興作物開発事業に係る出荷用ラベル等作成</t>
  </si>
  <si>
    <t>「技の匠」まるごとフェスティバルPRポスター印刷代（50枚）</t>
  </si>
  <si>
    <t>「技の匠」まるごとフェスティバル新聞折込チラシ印刷代（2,500枚）</t>
  </si>
  <si>
    <t>「新そばまつり」PRポスター印刷代（50枚）</t>
  </si>
  <si>
    <t>「寒晒しそばまつり」PRポスター印刷代（50枚）</t>
  </si>
  <si>
    <t>「技の匠」まるごとフェスティバル試食用材料代</t>
  </si>
  <si>
    <t>「新そばまつり」試食用材料代</t>
  </si>
  <si>
    <t>「寒晒しそばまつり」試食用材料代</t>
  </si>
  <si>
    <t>切手代(実績ベース)</t>
  </si>
  <si>
    <t>農地中間管理事業業務委託受託に伴うPRパンフ等郵送代</t>
  </si>
  <si>
    <t>「技の匠」まるごとフェスティバル広告料</t>
  </si>
  <si>
    <t>「新そばまつり」広告料</t>
  </si>
  <si>
    <t>「寒晒しそばまつり」広告料</t>
  </si>
  <si>
    <t>チラシ等新聞折込手数料2,320枚×4円×5回</t>
  </si>
  <si>
    <t>「技の匠」まるごとフェスティバル食品営業許可（仮設）申請手数料</t>
  </si>
  <si>
    <t>「技の匠」まるごとフェスティバル腸内細菌検査手数料</t>
  </si>
  <si>
    <t>すずらん農園管理運営委託</t>
  </si>
  <si>
    <t>「技の匠」ぐるりもっけの会視察研修高速代</t>
  </si>
  <si>
    <t>「新そばまつり」視察研修高速代</t>
  </si>
  <si>
    <t>「寒晒しそば」くくり台設置・撤去作業重機借上げ代</t>
  </si>
  <si>
    <t>すずらん農園敷地借上料</t>
  </si>
  <si>
    <t>「技の匠」まるごとフェスティバルテント借上げ代（11張）</t>
  </si>
  <si>
    <t>「技の匠」まるごとフェスティバル音響設備借上げ代</t>
  </si>
  <si>
    <t>水土里情報システム利用料</t>
  </si>
  <si>
    <t>すずらん農園施設用資材(実績ベース)</t>
  </si>
  <si>
    <t>有害鳥獣駆除対策事業に係る箱罠資材購入費　100,000円×2基</t>
  </si>
  <si>
    <t>農作物病害虫防除協議会負担金</t>
  </si>
  <si>
    <t>農作物有害鳥獣駆除負担金</t>
  </si>
  <si>
    <t>農業経営基盤強化資金利子補給事業補助金</t>
  </si>
  <si>
    <t>　利子補給(農業者1名、融資2件）</t>
  </si>
  <si>
    <t>かわさき「技の匠」ぐるりもっけの会運営費補助金</t>
  </si>
  <si>
    <t>農業用廃プラスチック適正処理料負担金（42円/㎏）</t>
  </si>
  <si>
    <t>　5,300㎏×42円×1/3（町負担分）</t>
  </si>
  <si>
    <t>農産物放射能測定事業補助金</t>
  </si>
  <si>
    <t>農産物直売所経営再開支援事業補助金</t>
  </si>
  <si>
    <t>　※震災復興基金事業（第一次産業活性化策）</t>
  </si>
  <si>
    <t>　　震災以降の低迷する第一次産業の復興活動支援策</t>
  </si>
  <si>
    <t>青年就農給付金事業補助金</t>
  </si>
  <si>
    <t>　2,250,000円×1組（夫婦就農継続）＋1,500,000円×4名（継続）</t>
  </si>
  <si>
    <t>　＋1,500,000円×2名（予定）</t>
  </si>
  <si>
    <t>機構集積協力金交付事業補助金</t>
  </si>
  <si>
    <t>・経営転換協力金交付事業補助金　300千円(0.5ha以下)×5件＋500千円</t>
  </si>
  <si>
    <t>　　(0.5ha超2.0ha以下)×8件＋700千円(2.0ha)×1件＝6,200,000円</t>
  </si>
  <si>
    <t>・耕作者集積協力金交付事業補助金</t>
  </si>
  <si>
    <t>狩猟免許取得等支援事業補助金（10,000円×10名）</t>
  </si>
  <si>
    <t>中山間地域等直接支払交付金事業交付金</t>
  </si>
  <si>
    <t>　緩傾斜、2集落協定 2,632,304円（329,038㎡×8,000円/10a）</t>
  </si>
  <si>
    <t>有害鳥獣防止施設助成事業補助金（H27実績ベース）</t>
  </si>
  <si>
    <t>　【通常対策】7,411,325円（延べ51件）×60%＝4,447,000円</t>
  </si>
  <si>
    <t>　【広域対策】5,352,368円（延べ8件）×80%＝4,282,000円</t>
  </si>
  <si>
    <t>鳥獣害広域対策事業負担金</t>
  </si>
  <si>
    <t>　【生息域調査費】1,773,000円×1群=1,773,000円</t>
  </si>
  <si>
    <t>　【追払い用花火】240円×1,000本＝240,000円</t>
  </si>
  <si>
    <t>　【追払い動員費】10,000円×105人＝1,050,000円</t>
  </si>
  <si>
    <t>　【デジタル受信機器】109,700×2台＝219,400円</t>
  </si>
  <si>
    <t>　【有害鳥獣防止対策協議会諸経費】事務費・研修費＝20,000円</t>
  </si>
  <si>
    <t>鳥獣被害防止緊急捕獲活動交付金</t>
  </si>
  <si>
    <t>　260頭(イノシシ・クマ・サル)×8,000円</t>
  </si>
  <si>
    <t>かわさき産業フェスティバル助成金</t>
  </si>
  <si>
    <t>川崎町認定農業者連絡協議会助成金</t>
  </si>
  <si>
    <t>町内産そば粉消費拡大事業助成金（H27見込）</t>
  </si>
  <si>
    <t>　【そば粉利用助成】300円×2,700㎏＝810,000円</t>
  </si>
  <si>
    <t>　【付加価値対策(寒晒し)取組助成】310㎏×800円＝248,000円</t>
  </si>
  <si>
    <t>新規就農定着促進事業助成金</t>
  </si>
  <si>
    <t>　【機械等導入助成】3,000,000円×50%×2名（予定）</t>
  </si>
  <si>
    <t>川崎町農地活用支援事業（H26～H30）</t>
  </si>
  <si>
    <t>　人・農地プラン策定支援事業　100,000円×3協議会等</t>
  </si>
  <si>
    <t>担い手への農地集積規模拡大交付金事業補助金</t>
  </si>
  <si>
    <t>　30ha（交付対象面積）×15,000円/10a</t>
  </si>
  <si>
    <t>園芸特産振興事業補助金　　※対象品目：ブロッコリー</t>
  </si>
  <si>
    <t>　種苗・資材費助成　50,000円/10a×10名＝500,000円</t>
  </si>
  <si>
    <t>　水源確保助成 井戸工事(ﾎﾟﾝﾌﾟ含)3箇所×300,000円/箇所＝900,000円</t>
  </si>
  <si>
    <t>グランドカバー生産振興事業補助金</t>
  </si>
  <si>
    <t>　種苗・資材費助成　50,000円×5名＝250,000円</t>
  </si>
  <si>
    <t>　※助成対象者：生産組織、農家等</t>
  </si>
  <si>
    <t>　※生産に要する経費の50%、または50,000円のいずれか低い額を助成</t>
  </si>
  <si>
    <t>　</t>
  </si>
  <si>
    <t>農業振興対策基金積立金</t>
  </si>
  <si>
    <t>農業振興対策基金利子見込額20,000円＋基金調整分30,000円</t>
  </si>
  <si>
    <t>畜産業費</t>
  </si>
  <si>
    <t>県和牛共進会搬送謝礼（みやぎ総合家畜市場）　35,000円×1回想定</t>
  </si>
  <si>
    <t>普通旅費　1,800円×5回</t>
  </si>
  <si>
    <t>公用車ガソリン代　145円×平均月30L×12ヵ月</t>
  </si>
  <si>
    <t>家畜防疫検査・調査検討打合せ等お茶代　1,500円×3回</t>
  </si>
  <si>
    <t>口蹄疫・高病原性鳥インフルエンザ緊急防除対策用消石灰</t>
  </si>
  <si>
    <t>　475袋×630円/袋</t>
  </si>
  <si>
    <t>切手代等　42戸×82円×3回</t>
  </si>
  <si>
    <t>切手代等　42戸×92円×2回</t>
  </si>
  <si>
    <t>一時保管牧草等集積用地使用料</t>
  </si>
  <si>
    <t>　4,000㎡ × 9,200円/1,000㎡（畑）</t>
  </si>
  <si>
    <t>仙南地域畜産振興協議会負担金</t>
  </si>
  <si>
    <t>宮城県畜産協会負担金</t>
  </si>
  <si>
    <t>川崎町家畜防疫協議会負担金</t>
  </si>
  <si>
    <t>農道、用排水路維持補修人夫賃金　9,400円×50人　実績ベース</t>
  </si>
  <si>
    <t>農業基盤整備</t>
    <phoneticPr fontId="18"/>
  </si>
  <si>
    <t>普通旅費(県内・職員)1,800円×2回</t>
  </si>
  <si>
    <t>促進事業国庫補助金</t>
  </si>
  <si>
    <t>コピー代 （過去の実績）125,000円×12ヵ月</t>
  </si>
  <si>
    <t>多面的機能支払</t>
    <phoneticPr fontId="18"/>
  </si>
  <si>
    <t>長靴、建築物価土木コスト情報図書代、事務用品類　実績ベース</t>
  </si>
  <si>
    <t>交付金県補助金</t>
  </si>
  <si>
    <t>燃料代</t>
  </si>
  <si>
    <t>公用車燃料代　145円×150L×12ヵ月</t>
  </si>
  <si>
    <t>推進交付金県補助金</t>
  </si>
  <si>
    <t>草刈機械等燃料代　　145円×150L</t>
  </si>
  <si>
    <t>２１世紀田園文化</t>
    <phoneticPr fontId="18"/>
  </si>
  <si>
    <t>前川地区他会議用茶代　160円×延べ100人</t>
  </si>
  <si>
    <t>創造基金利子</t>
  </si>
  <si>
    <t>大森トンネル電気料外　月平均42,000円×12ヵ月＋変動分50,000円</t>
  </si>
  <si>
    <t>　参考）農道及び上楯城電気代含む。</t>
  </si>
  <si>
    <t>施設及び機械等修繕　例年規模で試算</t>
  </si>
  <si>
    <t>公用車修理代　例年規模</t>
  </si>
  <si>
    <t>切手代82円×500通</t>
  </si>
  <si>
    <t>切手代140円×100通</t>
  </si>
  <si>
    <t>新聞折込手数料　6円×3,300世帯</t>
  </si>
  <si>
    <t>公用車任意保険料(軽)宮城す581-619ハスラー</t>
  </si>
  <si>
    <t>測量・設計・監理委託料</t>
  </si>
  <si>
    <t>測量設計業務委託</t>
  </si>
  <si>
    <t>　北原地区用水路測量設計　L=700m</t>
  </si>
  <si>
    <t>　立野用水路測量設計　L=350m</t>
  </si>
  <si>
    <t>積算システム保守料</t>
  </si>
  <si>
    <t>ＣＡＤ（BV-FILE）ソフト保守料</t>
  </si>
  <si>
    <t>建設機械借上料</t>
  </si>
  <si>
    <t>農業用施設補修の重機借上げ等　</t>
  </si>
  <si>
    <t>　H27実績ベース　平均額50,000円×延べ15件</t>
  </si>
  <si>
    <t>立野地区水路改修工事　L=350m</t>
  </si>
  <si>
    <t>本砂金用水路改修工事　L=14m</t>
  </si>
  <si>
    <t>蟹沢用水路安全施設設置工事　L=55m</t>
  </si>
  <si>
    <t>学童農園作業棟解体工事　1式</t>
  </si>
  <si>
    <t>用排水路改修工事</t>
  </si>
  <si>
    <t>農業用施設改修の資材代（農道敷砂利・側溝修繕）</t>
  </si>
  <si>
    <t>　維持補修用砕石2,800円×200m3</t>
  </si>
  <si>
    <t>　維持補修用側溝500×500単価9,430円×80ｍ</t>
  </si>
  <si>
    <t>阿武隈川水系利水委員会費</t>
  </si>
  <si>
    <t>中山間地域活性化推進協議会負担金</t>
  </si>
  <si>
    <t>土地連一般賦課金</t>
  </si>
  <si>
    <t>農道台帳管理特別賦課金</t>
  </si>
  <si>
    <t>県営事業負担金</t>
  </si>
  <si>
    <t>前川地区中山間地域総合整備事業</t>
  </si>
  <si>
    <t>　ほ場整備事業負担分　事業費274,000,000円×負担率0.1</t>
  </si>
  <si>
    <t>　農用排水路事業分　事業費96,000,000円×(町0.10＋地元0.05)</t>
  </si>
  <si>
    <t>藤株山地区農道整備事業負担金　4,000,000円×0.25</t>
  </si>
  <si>
    <t>川崎町土地改良区運営補助金</t>
  </si>
  <si>
    <t>土地改良施設維持管理適正化事業補助金</t>
  </si>
  <si>
    <t>ふるさと景観保全推進事業補助金</t>
  </si>
  <si>
    <t>支倉地区公園管理事業補助金</t>
  </si>
  <si>
    <t>多面的機能支払交付金補助金　7団体　A=370ha</t>
  </si>
  <si>
    <t>２１世紀の田園文化創造基金積立金</t>
  </si>
  <si>
    <t>21世紀の田園文化創造基金積立金　利子相当額</t>
  </si>
  <si>
    <t>年金協議会活動推進謝礼4,200円×28人</t>
  </si>
  <si>
    <t>農年担当者会議（ＪＡ同行）2,180円×3回</t>
  </si>
  <si>
    <t>市町村農年担当者会議（市町村のみ）2,180円×1回</t>
  </si>
  <si>
    <t>年金定例相談会2,180円×12回</t>
  </si>
  <si>
    <t>法規追録（中央出版）6,000円×3回</t>
  </si>
  <si>
    <t>農年加入推進啓発品・パンフレット　</t>
  </si>
  <si>
    <t>庁用事務用品</t>
  </si>
  <si>
    <t>切手　82円×50枚</t>
  </si>
  <si>
    <t>農年冊子送付代　　7,000円×4回</t>
  </si>
  <si>
    <t>農業者年金協議会助成金</t>
  </si>
  <si>
    <t>普通旅費　県内1,800円×4回</t>
  </si>
  <si>
    <t>経営所得安定対策等</t>
    <phoneticPr fontId="18"/>
  </si>
  <si>
    <t>推進事業費県補助金</t>
  </si>
  <si>
    <t>公用車ガソリン代　145円×100Ｌ×12月</t>
  </si>
  <si>
    <t>会議等お茶代　120円×延べ20人</t>
  </si>
  <si>
    <t>切手代　92円×延べ300通</t>
  </si>
  <si>
    <t>水田農業経営確立対策に伴う電算委託料</t>
  </si>
  <si>
    <t>　水田台帳システム電子計算処理業務</t>
  </si>
  <si>
    <t>おいしい米づくりカレンダー作成負担金</t>
  </si>
  <si>
    <t>川崎町地域水田農業推進協議会負担金</t>
  </si>
  <si>
    <t>川崎町直接支払推進事業費補助金</t>
  </si>
  <si>
    <t>川崎町水田農業活性化推進事業助成金</t>
  </si>
  <si>
    <t>　水田対策推進実践活動助成（18協議会）転作見込面積450ha×5,000円</t>
  </si>
  <si>
    <t>防火管理者研修会　日当(県外)4,800円＋宿泊(県外)14,000円</t>
  </si>
  <si>
    <t>山村開発センター</t>
    <phoneticPr fontId="18"/>
  </si>
  <si>
    <t>等使用料</t>
  </si>
  <si>
    <t>床洗浄剤、トイレットペーパー、清掃用具等衛生消耗品類</t>
  </si>
  <si>
    <t>　月平均7,000円×12月</t>
  </si>
  <si>
    <t>蛍光管等営繕消耗品一式</t>
  </si>
  <si>
    <t>　　　　　　各集落センター　2,400円×11箇所×12ヵ月</t>
  </si>
  <si>
    <t>　　　　　　支倉伝承館　4,100円×12ヵ月</t>
  </si>
  <si>
    <t>　　　　　　イベント用ガス代　15,000円×5回</t>
  </si>
  <si>
    <t>　　　　　　各集落センター　102円×180Ｌ×11箇所</t>
  </si>
  <si>
    <t>　　　　　　支倉伝承館　102円×300Ｌ</t>
  </si>
  <si>
    <t>電気料　開発ｾﾝﾀｰ、各集落ｾﾝﾀｰ(11箇所)　440,000円×12ヵ月</t>
  </si>
  <si>
    <t>水道料等　開発センター　23,600円×12ヵ月</t>
  </si>
  <si>
    <t>　　　　　各集落センター（10施設）　4,200円×10箇所×12ヵ月</t>
  </si>
  <si>
    <t>　　　　　（下水道料2施設含む）</t>
  </si>
  <si>
    <t>　　　　　支倉伝承館　13,000円×12ヵ月</t>
  </si>
  <si>
    <t>　　　　　せせらぎ公園、市民農園、山口公園　8,000円×12ヵ月</t>
  </si>
  <si>
    <t>開発ｾﾝﾀｰ、支倉郷土文化伝承館、各集落ｾﾝﾀｰ(10箇所）修繕料</t>
  </si>
  <si>
    <t>前川西地区集落センター屋根修繕工事</t>
  </si>
  <si>
    <t>山村開発センター3階放送設備修繕工事</t>
  </si>
  <si>
    <t>クリーニング代（テーブルクロス等）一式</t>
  </si>
  <si>
    <t>ダスキン代　13,716円×12ヵ月</t>
  </si>
  <si>
    <t>し尿汲取料（集落センター等）　8,000円×3回</t>
  </si>
  <si>
    <t>火災保険料・公有建物災害共済分担金（13施設)</t>
  </si>
  <si>
    <t>　　山村開発センター</t>
  </si>
  <si>
    <t>　　支倉郷土文化伝承館</t>
  </si>
  <si>
    <t>　　集落センター（11施設)</t>
  </si>
  <si>
    <t>山村開発センター警備業務委託　48,600円×12ヵ月</t>
  </si>
  <si>
    <t>山村開発センター及び支倉郷土文化伝承館清掃業務委託</t>
  </si>
  <si>
    <t>　開発ｾﾝﾀｰ　床清掃 1,358㎡×2回、窓清掃 354㎡×1回</t>
  </si>
  <si>
    <t>　伝承館　床清掃 360㎡×1回、窓清掃 83㎡×1回</t>
  </si>
  <si>
    <t>汚水浄化槽維持管理業務委託（支倉伝承館）法第１１条検査含む</t>
  </si>
  <si>
    <t>　高架水槽､消防施設､暖房設備､灯油地下ﾀﾝｸ､非常用発電設備保守</t>
  </si>
  <si>
    <t>開発センター自家用電気工作物保安管理業務委託（総務課一括契約）</t>
  </si>
  <si>
    <t>開発センターエレベーター保守点検業務委託</t>
  </si>
  <si>
    <t>　54,000円×12ヵ月</t>
  </si>
  <si>
    <t>開発センターエレベーター法定検査料　1回/年×22,680円</t>
  </si>
  <si>
    <t>各集落センター消防用設備保守点検業務委託</t>
  </si>
  <si>
    <t>　集落センター　11箇所×17,280円</t>
  </si>
  <si>
    <t>ＮＨＫ放送受信料</t>
  </si>
  <si>
    <t>各集落センター敷砂利費　10,800円×5台(4tDT)</t>
  </si>
  <si>
    <t>各集落センター修繕不能備品及び設備充実等購入費一式</t>
  </si>
  <si>
    <t>農地銀行活動事業費</t>
  </si>
  <si>
    <t>推進員・指導員謝金</t>
  </si>
  <si>
    <t>林業費</t>
  </si>
  <si>
    <t>林業総務費</t>
  </si>
  <si>
    <t>森林整備業務平均単価1,800円×延べ14h×12月</t>
  </si>
  <si>
    <t>林務担当職員会議　　1,800円×延べ4人</t>
  </si>
  <si>
    <t>コピー用紙外　実績ベース</t>
  </si>
  <si>
    <t>切手外　82円×100枚</t>
  </si>
  <si>
    <t>自動車借上料</t>
  </si>
  <si>
    <t>高速代等</t>
  </si>
  <si>
    <t>治山研究会費</t>
  </si>
  <si>
    <t>林道研究会会費</t>
  </si>
  <si>
    <t>林道安全協会賛助会費</t>
  </si>
  <si>
    <t>宮城南部流域林業活性化センター負担金</t>
  </si>
  <si>
    <t>(社)宮城県緑化推進委員会負担金</t>
  </si>
  <si>
    <t>林道維持修繕等に要する土木山林作業員　11,400円×40人</t>
  </si>
  <si>
    <t>森林調査等に要する土木山林作業員9,400円×20人</t>
  </si>
  <si>
    <t>温暖化防止間伐</t>
    <phoneticPr fontId="18"/>
  </si>
  <si>
    <t>森林組合総会表彰　5,000円×4人</t>
  </si>
  <si>
    <t>育樹祭記念品　単価300円×50個</t>
  </si>
  <si>
    <t>造林事業推進会議　県内1,800円×4人</t>
  </si>
  <si>
    <t>森林整備事業事務関係他事務用品　過去実績ベース</t>
  </si>
  <si>
    <t>育樹祭関係消耗品　過去実績ベースで試算</t>
  </si>
  <si>
    <t>公用車燃料代　145円×50L×12ヵ月</t>
  </si>
  <si>
    <t>刈払機等燃料代　145円×100L</t>
  </si>
  <si>
    <t>公用車修繕料(軽)宮城い580‐8679　実績ベース</t>
  </si>
  <si>
    <t>切手代　82円×200枚</t>
  </si>
  <si>
    <t>切手代　140円×100枚</t>
  </si>
  <si>
    <t>車検代行料(軽)宮城い580-8679</t>
  </si>
  <si>
    <t>自動車検査登録料(軽)宮城い580-8679</t>
  </si>
  <si>
    <t>茨山、ｽｷﾞ･ｱｶﾏﾂ、5.00ha（H28.6.13満了）最終保険金6,565,000円</t>
  </si>
  <si>
    <t>茨山、ｶﾗﾏﾂ、1.00ha（H28.6.13満了）最終保険金885,000円</t>
  </si>
  <si>
    <t>赤沢山･ﾋﾉｷ･2.46ha、再拝山･広葉樹･2.00ha</t>
  </si>
  <si>
    <t>　（H28.12.17満了）最終保険金9,080,400円</t>
  </si>
  <si>
    <t>公用車任意保険料(軽)宮城い580‐8679　ｼﾞﾑﾆｰ</t>
  </si>
  <si>
    <t>公用車自賠責保険料(軽)宮城い580‐8679　ｼﾞﾑﾆｰ</t>
  </si>
  <si>
    <t>管理委託料</t>
  </si>
  <si>
    <t>下刈、川崎原（2回刈）、3.75ha</t>
  </si>
  <si>
    <t>生産間伐、立石山、6.82ha</t>
  </si>
  <si>
    <t>切捨間伐、金山沢山、6.42ha</t>
  </si>
  <si>
    <t>切捨間伐、屋敷裏山、3.55ha</t>
  </si>
  <si>
    <t>除伐、石塚山、7.45ha</t>
  </si>
  <si>
    <t>枝打ち、石塚山、7.45ha</t>
  </si>
  <si>
    <t>刈払委託料</t>
  </si>
  <si>
    <t>林道維持管理（道刈）</t>
  </si>
  <si>
    <t>森づくり事業委託料</t>
  </si>
  <si>
    <t>水源の森づくり　林業体験イベント事業</t>
  </si>
  <si>
    <t>　設計内訳</t>
  </si>
  <si>
    <t>　①指導・準備等作業員経費延べ20人×16,400円</t>
  </si>
  <si>
    <t>　④賄い材料及び調理機材経費等</t>
  </si>
  <si>
    <t>林道維持管理重機借上料　　35,000円×平均10日</t>
  </si>
  <si>
    <t>側溝清掃用重機借上料　　35,000円×10日</t>
  </si>
  <si>
    <t>林道補修用砕石　2,800円×100m3</t>
  </si>
  <si>
    <t>林道砕石止め　40,000円×10本</t>
  </si>
  <si>
    <t>宮城県林業振興協会会費　参考）毎年事業費割負担により変動有り。</t>
  </si>
  <si>
    <t>宮城県水源林造林協議会負担金　参考）前年度事業費の0.8％負担</t>
  </si>
  <si>
    <t>野上みどりの少年団育成事業補助金</t>
  </si>
  <si>
    <t>造林事業補助金</t>
  </si>
  <si>
    <t>造林事業補助金（国県補助の10％）5,000,000円×0.1</t>
  </si>
  <si>
    <t>道刈地域活動支援交付金（碁石蜂田山愛林組合）</t>
  </si>
  <si>
    <t>森林組合まつり推進事業助成金</t>
  </si>
  <si>
    <t>自動車重量税印紙代(軽)宮城い580-8679</t>
  </si>
  <si>
    <t>造林委託料</t>
  </si>
  <si>
    <t>造林委託料（100％助成事業）</t>
  </si>
  <si>
    <t>　藤株山、下刈（5.53ha）、生物害防除（5.53ha）</t>
  </si>
  <si>
    <t>　900,000円＋400,000円</t>
  </si>
  <si>
    <t>　生産間伐　西森山：4.71ha＋作業道1,000m</t>
  </si>
  <si>
    <t>　切捨間伐　松葉森山：2.37ha＋茨山２：4.00ha</t>
  </si>
  <si>
    <t>　600,000円＋1,000,000円</t>
  </si>
  <si>
    <t>　700,000円＋200,000円</t>
  </si>
  <si>
    <t>商工費</t>
  </si>
  <si>
    <t>中小企業振興資金</t>
    <phoneticPr fontId="18"/>
  </si>
  <si>
    <t>貸付金元金収入</t>
  </si>
  <si>
    <t>単価1,880円×夏キャンペーン企画調整・打合せ100h</t>
  </si>
  <si>
    <t>単価1,880円×上記以外イベント事業支援関連200h</t>
  </si>
  <si>
    <t>単価1,880円×観光施設調整関連150h</t>
  </si>
  <si>
    <t>単価1,700円×支倉常長隊出演等対応分120h</t>
  </si>
  <si>
    <t>　　※平均単価採用（H27ベース）</t>
  </si>
  <si>
    <t>　　※職員及び常長隊員は週休日等の勤務は原則振替え対応。</t>
  </si>
  <si>
    <t>　　　ただし、４時間未満であって、やむを得ず時間外勤務による</t>
  </si>
  <si>
    <t>　　　対応が必要な場合のみを想定積算</t>
  </si>
  <si>
    <t>観光・地域振興事業専用車保険料</t>
  </si>
  <si>
    <t>　車両共済＋対物賠償共済＋対人賠償共済</t>
  </si>
  <si>
    <t>専用公用車リース料　月単価32,340円×12月</t>
  </si>
  <si>
    <t>　プロボックス・４ドアバン5年間（任意保険別）のリース</t>
  </si>
  <si>
    <t>社団法人宮城県物産振興協会負担金</t>
  </si>
  <si>
    <t>仙南地域地場産業振興協議会負担金</t>
  </si>
  <si>
    <t>川崎町商工会（運営事業）補助金</t>
  </si>
  <si>
    <t>　人件費等国・県補助（指定事業補助金）残分相当額を町より補助</t>
  </si>
  <si>
    <t>　※経営改善普及事業（商工業に係る融資・税務・経営相談）分</t>
  </si>
  <si>
    <t>　参考）前年度同額要求</t>
  </si>
  <si>
    <t>商品化促進・販路拡大事業補助金</t>
  </si>
  <si>
    <t>　新規地場産品開発事業並びに販路拡大事業組織支援の展開</t>
  </si>
  <si>
    <t>　※既存資源の磨き上げ又は新たな取組みによる産業活性化促進策</t>
  </si>
  <si>
    <t>震災復興基金事業補助金</t>
  </si>
  <si>
    <t>◎プレミアム商品券発行事業補助金</t>
  </si>
  <si>
    <t>　地元消費拡大、地域経済対策の展開</t>
  </si>
  <si>
    <t>　※２割増商品券の　発行総額1,000万円（1,200万円）</t>
  </si>
  <si>
    <t>　　事務費、販売費等は商品券振興会が負担</t>
  </si>
  <si>
    <t>中小企業振興資金融資制度保証料補給金　</t>
  </si>
  <si>
    <t>　参考）H28貸付目標　貸付枠7割以上　98,000千円　保証料率1.0%内</t>
  </si>
  <si>
    <t>　　　貸付期間　5年（実績ベース）で想定</t>
  </si>
  <si>
    <t>　　　98,000千円×保証料率1.0%×5年×0.55係数</t>
  </si>
  <si>
    <t>商工まつり助成金（前年度同額）※総合振興事業の一部</t>
  </si>
  <si>
    <t>　目的：町内産業の活性化</t>
  </si>
  <si>
    <t>　内容：出店、ステージ披露、抽選会、宣伝広告</t>
  </si>
  <si>
    <t>商店街活性化事業助成金（前年度同額）※商業振興事業の一部</t>
  </si>
  <si>
    <t>　目的：賑わいある商店街＝町内消費促進策</t>
  </si>
  <si>
    <t>　内容：夜市･朝市、共同チラシ発行、駐車場の確保、環境美化活動</t>
  </si>
  <si>
    <t>飲食店マップ配付等情報支援強化事業助成金　※サービス業振興事業の</t>
  </si>
  <si>
    <t>一部</t>
  </si>
  <si>
    <t>　目的：町内マップ拡充による滞在促進並びに飲食店の利用拡大</t>
  </si>
  <si>
    <t>　内容：かわさき美味いmonマップの発行と配布</t>
  </si>
  <si>
    <t>中小企業振興資金預託金</t>
  </si>
  <si>
    <t>　振興資金</t>
  </si>
  <si>
    <t>　　内訳　仙南信用金庫川崎支店　　7,000千円</t>
  </si>
  <si>
    <t>北蔵王夏山開き登山案内指導謝礼　（川崎町山岳会10人）</t>
  </si>
  <si>
    <t>イベント企画運営協力者謝礼又は講師謝礼　4,200円×延べ20人</t>
  </si>
  <si>
    <t>町長杯ゴルフコンペスポンサー賞品代</t>
  </si>
  <si>
    <t>・東蔵王ｺﾞﾙﾌ倶楽部180,000円×1回</t>
  </si>
  <si>
    <t>・マグノリアカントリークラブ180,000円×1回</t>
  </si>
  <si>
    <t>・杜の公園ゴルフクラブ180,000円×1回</t>
  </si>
  <si>
    <t>各種イベント事業（実行委員会外）に係る参加記念品類</t>
  </si>
  <si>
    <t>　地場産品等3,000円×10名×8回（季節別2回程度）</t>
  </si>
  <si>
    <t>県又は他市町連携事業に係る宣伝等記念品</t>
  </si>
  <si>
    <t>　1,050円×30箱＋地場産品類3,000円×3個×8回</t>
  </si>
  <si>
    <t>観光関連団体会議・商談会等</t>
  </si>
  <si>
    <t>（課長）県外2,400円×2回　実績）蔵王広域振興協議会幹事会等</t>
  </si>
  <si>
    <t>（職員）県外2,100円×2回×2人分　蔵王広域振興業協会等想定</t>
  </si>
  <si>
    <t>観光キャンペーン・地場産品ＰＲ事業推進職員旅費</t>
  </si>
  <si>
    <t>(職員)　県外(2,100円×2日)×2回×2人　東北キャラバン等想定</t>
  </si>
  <si>
    <t>　　　※ゆるキャラグランプリ、首都圏キャラバン、物産市ほか</t>
  </si>
  <si>
    <t>支倉常長隊、キャラクター出演旅費</t>
  </si>
  <si>
    <t>　1,800円×7名×2回＋2,100円×7名×2回</t>
  </si>
  <si>
    <t>ノベルティー及び事務消耗品類</t>
  </si>
  <si>
    <t>　・各種イベント事業に係る商品宣伝等景品、ＰＲのぼり、シール類</t>
  </si>
  <si>
    <t>　　不特定多数へのノベルティーを想定　実績2,000件</t>
  </si>
  <si>
    <t>　・観光事務用品類（看板、ポスター、ポップ用インク類含む。）</t>
  </si>
  <si>
    <t>　　　月平均15,000円×12月で試算</t>
  </si>
  <si>
    <t>公用車燃料費</t>
  </si>
  <si>
    <t>　145円×640L　実績ベースで試算</t>
  </si>
  <si>
    <t>　※観光専用リース車は観光協会と折半</t>
  </si>
  <si>
    <t>キャラクター等出演者用飲料代</t>
  </si>
  <si>
    <t>　120円×3人×20回程度</t>
  </si>
  <si>
    <t>観光ガイドパンフ新増刷・チラシ類　49円×10,000部×1種類　</t>
  </si>
  <si>
    <t>ロゴ入りビニール袋・名刺・シール類　30円×15,000枚</t>
  </si>
  <si>
    <t>町内児童等スキー場シーズン利用証印刷代30円×1,000枚</t>
  </si>
  <si>
    <t>サイン看板修繕、浴衣類ほか事務備品類の修繕</t>
  </si>
  <si>
    <t>　経常ベース　過去実績ベース</t>
  </si>
  <si>
    <t>キャラクター備品類のメンテナンス</t>
  </si>
  <si>
    <t>切手・後納代　　（経常実績分）</t>
  </si>
  <si>
    <t>宅急便　　パンフレット送付等（経常実績分）</t>
  </si>
  <si>
    <t>新聞、雑誌等の宣伝広告料　150,000円×4回程度</t>
  </si>
  <si>
    <t>テレビ、ラジオ放送等ＰＲ事業（露出度、知名度向上策）</t>
  </si>
  <si>
    <t>　※イベント事前告知ＣＭ、通年型ＣＭ　20秒CM　10本/週　</t>
  </si>
  <si>
    <t>　　インタビュー、ラジオカーリポート、ＴＶパブリシティー組合せ</t>
  </si>
  <si>
    <t>観光キャンペーン事業時使用法被クリーニング（経常実績分）</t>
  </si>
  <si>
    <t>　法被2,205円×3回＋テーブルクロス540円×延べ30枚</t>
  </si>
  <si>
    <t>武士衣装クリーニング</t>
  </si>
  <si>
    <t>　10,000円×16着×３回×負担割合0.5</t>
  </si>
  <si>
    <t>　参考）貸し出し分、実行委員会分を考慮した負担割合を適用</t>
  </si>
  <si>
    <t>北蔵王登山道刈払並びに調査整備業務委託</t>
  </si>
  <si>
    <t>　単価16,000円×延べ60人×諸経費1.1（L=27.8㎞、A=41,700k㎡）</t>
  </si>
  <si>
    <t>釜房ダム周辺桜等環境美化事業</t>
  </si>
  <si>
    <t>　てんぐ巣病防除作業、桜植樹周辺（占用許可エリア）除草作業含む。</t>
  </si>
  <si>
    <t>　フリーペーパー季刊誌発行　2万部×4回</t>
  </si>
  <si>
    <t>　※地域内人材発掘、人材育成、地域内活力強化の伸展を図る。</t>
  </si>
  <si>
    <t>高速料及び駐車料（経常実績分）</t>
  </si>
  <si>
    <t>イベント事業に係る施設借上料（前年度当初同額採用）</t>
  </si>
  <si>
    <t>○支倉上楯城ビジョンに基づいた周辺除伐、伐採等景観整備事業</t>
  </si>
  <si>
    <t>観光ＰＲ、出店用テント　ワイドタイプ（3m×6m）</t>
  </si>
  <si>
    <t>蔵王連峰夏山開き協議会負担金</t>
  </si>
  <si>
    <t>宮城蔵王観光開発推進協議会負担金</t>
  </si>
  <si>
    <t>宮城県観光連盟負担金</t>
  </si>
  <si>
    <t>蔵王(ＺＡＯ)広域振興協議会負担金　</t>
  </si>
  <si>
    <t>仙台・宮城観光キャンペーン推進協議会負担金</t>
  </si>
  <si>
    <t>仙台・宮城観光キャンペーン推進協議会県南地域部会負担金</t>
  </si>
  <si>
    <t>さくらの会負担金</t>
  </si>
  <si>
    <t>楽天イーグルス・マイチーム協議会会費（1口）</t>
  </si>
  <si>
    <t>ＪＡＦナビ及び回報紙掲載用（車両サポート含む。）登録年会費</t>
  </si>
  <si>
    <t>川崎町観光協会運営補助金</t>
  </si>
  <si>
    <t>　・専属職員3名+会長の公的人件費相当額（13,400千円）</t>
  </si>
  <si>
    <t>　・観光振興推進費（2,000千円）</t>
  </si>
  <si>
    <t>　観光復興対策事業</t>
  </si>
  <si>
    <t>　※震災以降観光産業の低迷の払拭のため、イメージアップ事業</t>
  </si>
  <si>
    <t>　地域定着型イベント事業</t>
  </si>
  <si>
    <t>　実績）青根、前川東部、小沢、碁石行政区住民を中心にした４団体</t>
  </si>
  <si>
    <t>○青根観光客用公衆用トイレ電気、上下水道代</t>
  </si>
  <si>
    <t>　参考）H29以降の指定管理期間更新に併せ、維持管理を追加予定</t>
  </si>
  <si>
    <t>〔物件費購入の修繕を計上〕</t>
  </si>
  <si>
    <t>　スキー場（圧雪車、降雪機、草刈機その他センター備品類等修繕）</t>
  </si>
  <si>
    <t>　交流促進センター（センター施設内備品類、サニタリー内機器修繕）</t>
  </si>
  <si>
    <t>　青根観光施設（浴場、増進棟、青根洋館、公園等軽微な修繕）</t>
  </si>
  <si>
    <t>　　参考）実績推移　H24：2,615千円、H25：3,220千円、H26：</t>
  </si>
  <si>
    <t>　　　　　　　　　2,684千円　　平均2,840千円　</t>
  </si>
  <si>
    <t>　※施設修繕等の資産価値を高める修繕は工事請負費で計上のこと。</t>
  </si>
  <si>
    <t>青根洋館建物災害共済分担金</t>
  </si>
  <si>
    <t>青根公衆浴場建物災害共済分担金</t>
  </si>
  <si>
    <t>川崎町交流促進施設建物災害共済分担金</t>
  </si>
  <si>
    <t>セントメリースキー場建物災害共済分担金</t>
  </si>
  <si>
    <t>〔指定管理者制度導入による施設管理料〕</t>
  </si>
  <si>
    <t>　川崎町交流促進施設指定管理料</t>
  </si>
  <si>
    <t>　青根観光施設指定管理料</t>
  </si>
  <si>
    <t>　セントメリースキー場指定管理料</t>
  </si>
  <si>
    <t>○青根観光客用公衆用トイレ維持管理業務　550円×365日</t>
  </si>
  <si>
    <t>特殊建築物定期調査報告書作成業務</t>
  </si>
  <si>
    <t>ｽｷｰ場賃借料（36名分）</t>
  </si>
  <si>
    <t>ｽｷｰ場賃借料（（有）ﾖﾂｴ分）</t>
  </si>
  <si>
    <t>ｽｷｰ場賃借料（国有林野土地使用料）</t>
  </si>
  <si>
    <t>〔スキー場〕</t>
  </si>
  <si>
    <t>　第2クワッドリフト施設修繕工事　10基分　</t>
  </si>
  <si>
    <t>　カルバートネット張替え等改修工事</t>
  </si>
  <si>
    <t>　　参考）H24･25･26＝第一QB改修、H28＝ｾﾝﾀｰQB高圧饋電盤</t>
  </si>
  <si>
    <t>　センターテラス下一階雨漏り修繕工事</t>
  </si>
  <si>
    <t>〔交流促進センター〕</t>
  </si>
  <si>
    <t>　るぽぽかわさきボイラー配管更新工事</t>
  </si>
  <si>
    <t>　るぽぽかわさきレストラン及び客室ルームエアコン更新工事</t>
  </si>
  <si>
    <t>　るぽぽかわさき導線道路舗装補修工事　2,500千円　見送り</t>
  </si>
  <si>
    <t>　るぽぽかわさきテラス木製手すり等修繕工事</t>
  </si>
  <si>
    <t>　キャンプ場遊具撤去等工事</t>
  </si>
  <si>
    <t>〔青根観光施設〕</t>
  </si>
  <si>
    <t>　朝日の湯（足湯）導線階段補修工事</t>
  </si>
  <si>
    <t>○青根観光駐車場整備事業（継続）　防護柵工　園路工　看板設置工</t>
  </si>
  <si>
    <t>　※既設看板、街灯類の移転事業等含む。</t>
  </si>
  <si>
    <t>観光施設維持補修用原材料代（経常実績ベース）</t>
  </si>
  <si>
    <t>　参考）過去資材提供内容：敷き砂利、砕石、塗装用資材等</t>
  </si>
  <si>
    <t>スキー場センターハウス内ＬＥＤダウンライト資材支給</t>
  </si>
  <si>
    <t>　※町工事発注計画から指定管理者自力工事によるコスト削減策</t>
  </si>
  <si>
    <t>観光施設高額備品類</t>
  </si>
  <si>
    <t>　スキー場2Ｆ厨房内パススルー保温庫、殺菌庫、ホットウォーマー等</t>
  </si>
  <si>
    <t>　参考）H25：1,984千円　H26：2,162千円　H27：2,500千円</t>
  </si>
  <si>
    <t>　スキー場用バギー　1台</t>
  </si>
  <si>
    <t>スキークラブハウス維持管理助成金</t>
  </si>
  <si>
    <t>蒲郡市農林水産業まつり実行委員会補助金</t>
  </si>
  <si>
    <t>　　　　る誘客促進</t>
  </si>
  <si>
    <t>　実施：町特産品の出店、アンテナショップ等の販路開拓、蒲郡市農産</t>
  </si>
  <si>
    <t>　　　品出店団体又は市当局との連携を前提にした話し合い</t>
  </si>
  <si>
    <t>商工観光対策基金積立金</t>
  </si>
  <si>
    <t>商工観光対策基金利子見込額30千円＋一般財源10千円</t>
  </si>
  <si>
    <t>　　参考）H27基金利子見込み　30千円見込み</t>
  </si>
  <si>
    <t>土木費</t>
  </si>
  <si>
    <t>土木管理費</t>
  </si>
  <si>
    <t>木造住宅耐震診断</t>
    <phoneticPr fontId="18"/>
  </si>
  <si>
    <t>助成事業国庫補助金</t>
  </si>
  <si>
    <t>木造住宅耐震改修</t>
    <phoneticPr fontId="18"/>
  </si>
  <si>
    <t>助成事業県補助金</t>
  </si>
  <si>
    <t>仙台市以北県内　2,000円×3回＋1,800円×3回</t>
  </si>
  <si>
    <t>図書購入、法令図書の追録代</t>
  </si>
  <si>
    <t>木造住宅耐震診断助成事業委託費</t>
  </si>
  <si>
    <t>　費用148,300円（うち個人負担 8,300円）　1件（予定）</t>
  </si>
  <si>
    <t>　　補助対象額140,000円×1件（補助率：国1/2、県1/4、町1/4）</t>
  </si>
  <si>
    <t>高速料金等</t>
  </si>
  <si>
    <t>国道457号整備促進期成同盟会負担金</t>
  </si>
  <si>
    <t>宮城県道路協会負担金</t>
  </si>
  <si>
    <t>宮城県道路利用者会議負担金</t>
  </si>
  <si>
    <t>(主)亘理大河原川崎線整備促進期成同盟会負担金</t>
  </si>
  <si>
    <t>雪ｾﾝﾀｰ会費</t>
  </si>
  <si>
    <t>宮城県国道協議会会費</t>
  </si>
  <si>
    <t>木造住宅耐震改修工事助成金</t>
  </si>
  <si>
    <t>　耐震化工事に係る費用900千円×1/3（補助率）×1件（予定）</t>
  </si>
  <si>
    <t>　（補助限度額：上限額900千円×補助率1/3＝300千円以内）</t>
  </si>
  <si>
    <t>土地開発基金繰出金</t>
  </si>
  <si>
    <t>土地開発基金利子見込額80,000円＋一般財源20,000円</t>
  </si>
  <si>
    <t>道路橋梁費</t>
  </si>
  <si>
    <t>道路橋梁総務費</t>
  </si>
  <si>
    <t>1,900円/h（平均時間外手当額）×11時間/人･月（道路維持関係及び</t>
  </si>
  <si>
    <t>仙台市以北県内　職員2人×2回×1,800円</t>
  </si>
  <si>
    <t>建設水道課内コピー機コピー代　平均21,000円/月×12ヵ月</t>
  </si>
  <si>
    <t>大型コピー機コピー代　10,800円/月×6ヵ月</t>
  </si>
  <si>
    <t>カラープリンタ用トナー代　16,200円/個×20個</t>
  </si>
  <si>
    <t>チューブファイル・フラットファイル　平均2,000円/冊×70冊</t>
  </si>
  <si>
    <t>エスクード1台　平均100L/月×145円/L×12ヵ月</t>
  </si>
  <si>
    <t>新規公用車1台　平均50L/月×145円/L×12ヵ月</t>
  </si>
  <si>
    <t>軽トラック1台　平均60L/月×145円/L×12ヵ月</t>
  </si>
  <si>
    <t>2tDT1台　平均140L/月×125円/L×8ヵ月</t>
  </si>
  <si>
    <t>　　　　 平均400L/月×125円/L×4ヵ月</t>
  </si>
  <si>
    <t>刈払機及びタンパ　平均200L/年×145円/L</t>
  </si>
  <si>
    <t>公用車、除雪機械、建設機械の点検・整備費</t>
  </si>
  <si>
    <t>（除雪3.1m級G、2tDT、パト車の車検整備代含む）</t>
  </si>
  <si>
    <t>切手購入　82円切手×50枚＋140円切手×50枚</t>
  </si>
  <si>
    <t>後納郵便料　平均6,000円/回×9回</t>
  </si>
  <si>
    <t>車検代行手数料　10,000円/台･平均×3台</t>
  </si>
  <si>
    <t>（除雪3.1m級G、2tDT、パト車）</t>
  </si>
  <si>
    <t>自動車検査手数料　1,800円/台×1台＋1,100円/台×2台</t>
  </si>
  <si>
    <t>除雪機械等自賠責保険　3台分</t>
  </si>
  <si>
    <t>除雪機械・公用車自動車損害共済　10台分</t>
  </si>
  <si>
    <t>（除雪7tT、除雪4tDT、除雪3.1m級G、2tDT、エスクード2台、小型BH、</t>
  </si>
  <si>
    <t>　歩道除雪機2台）</t>
  </si>
  <si>
    <t>道路台帳整備委託料</t>
  </si>
  <si>
    <t>道路改良、舗装新設、24条工事等に伴う道路台帳修正（H28）</t>
  </si>
  <si>
    <t>土木工事積算システム借り上げ料　1台分</t>
  </si>
  <si>
    <t>自動車重量税（2tDT 24,600円＋パト車 16,400円）</t>
  </si>
  <si>
    <t>維持補修人夫賃金</t>
  </si>
  <si>
    <t>道路維持補修人夫賃金　延べ150人×9,400円/人</t>
  </si>
  <si>
    <t>社会資本整備総合</t>
    <phoneticPr fontId="18"/>
  </si>
  <si>
    <t>交付金事業国庫補助金</t>
  </si>
  <si>
    <t>除雪機械（D0.5m3級）用タイヤチェーン　72,000円/本×4本×2台分</t>
  </si>
  <si>
    <t>青根７号線消雪</t>
    <phoneticPr fontId="18"/>
  </si>
  <si>
    <t>除雪機械（D1.2m3級）用タイヤチェーン　101,000円/本×4本×1台分</t>
  </si>
  <si>
    <t>道路電気料</t>
  </si>
  <si>
    <t>除雪機械（G3.1m級）用タイヤチェーン　104,000円/本×6本×1台分</t>
  </si>
  <si>
    <t>除雪機械用ウレタンエッジ　178,000円/組×9台分</t>
  </si>
  <si>
    <t>現場作業用消耗品（刈払機切歯､鎌､竹ほうき､軍手等）</t>
  </si>
  <si>
    <t>青根消雪道路電気料　3,800円/月×7ヵ月＋27,000円/月×5ヵ月</t>
  </si>
  <si>
    <t>町道照明灯電気料　平均199,000円/月×12ヵ月</t>
  </si>
  <si>
    <t>道路施設（防護柵、照明灯、反射鏡等）修繕</t>
  </si>
  <si>
    <t>道路維持管理用携帯電話通話料　平均1,700円/月×12ヵ月</t>
  </si>
  <si>
    <t>除雪機械、公用車購入に伴う検査・登録・代行手数料等</t>
  </si>
  <si>
    <t>町道除草交付金事業（10行政区）に係るボランティア保険料</t>
  </si>
  <si>
    <t>（延べ650人×400円/人）</t>
  </si>
  <si>
    <t>除雪機械、公用車購入に伴う自賠責・任意保険料</t>
  </si>
  <si>
    <t>維持管理委託</t>
  </si>
  <si>
    <t>道路管理維持・運転業務委託</t>
  </si>
  <si>
    <t>　4,752,000円/年＋時間外1,830円/h×100時間</t>
  </si>
  <si>
    <t>道路除草業務委託（27路線、A=149,800m2、2回刈り）</t>
  </si>
  <si>
    <t>道路支障木伐採業務委託（町道支倉台1号線 他）</t>
  </si>
  <si>
    <t>道路除雪業務委託</t>
  </si>
  <si>
    <t>　委1号（笹谷地区、D1.2m3級、機械貸与1台）</t>
  </si>
  <si>
    <t>　委2号（支倉台地区、D1.2m3級、機械貸与1台）</t>
  </si>
  <si>
    <t>　委3号（碁石･小松倉地区、D0.8m3級、機械持込1台）</t>
  </si>
  <si>
    <t>　委4号（支倉地区、D1.0m3級、機械持込1台）</t>
  </si>
  <si>
    <t>　委5号（裏丁･本荒･中新町地区、D0.5m3級、機械貸与2台）</t>
  </si>
  <si>
    <t>　委6号（野上･古関地区、D1.2m3級、機械貸与1台）</t>
  </si>
  <si>
    <t>　委7号（青根地区、D1.2m3級、機械貸与1台）</t>
  </si>
  <si>
    <t>　委8号（荒羽賀･小野･小沢地区、7tT、機械貸与1台）</t>
  </si>
  <si>
    <t>　委9号（前川･腹帯地区、D1.2m3級、機械貸与1台）</t>
  </si>
  <si>
    <t>　委10号（湯坪･浪形･コスモスライン、G3.1m級、機械貸与1台）</t>
  </si>
  <si>
    <t>　委11号（川内二･川内三地区、4tDT、機械貸与1台）</t>
  </si>
  <si>
    <t>　委12号（北川原山･七曲山地区、D1.2m3級、機械持込1台）</t>
  </si>
  <si>
    <t>　委13号（立野地区、D0.5m3級、機械貸与1台）</t>
  </si>
  <si>
    <t>　委14号（本砂金地区、D1.2m3級、機械貸与1台）</t>
  </si>
  <si>
    <t>　委15号（大向･大森一部地区、D0.8m3級、機械持込1台）</t>
  </si>
  <si>
    <t>　歩道除雪（町内･前川･支倉台地区、小型除雪機、機械貸与2台）</t>
  </si>
  <si>
    <t>　運搬除雪（町内・笹谷地区）</t>
  </si>
  <si>
    <t>消雪管理委託</t>
  </si>
  <si>
    <t>青根消雪道路設備管理委託（ピットの点検清掃）</t>
  </si>
  <si>
    <t>除雪機械借上料（D1.2m3級、油圧式）　6台</t>
  </si>
  <si>
    <t>除雪機械借上料（D0.5m3級、油圧式）　3台</t>
  </si>
  <si>
    <t>融雪剤積込用フォークリフト借上料（2t級）　1台</t>
  </si>
  <si>
    <t>道路補修用重機借上料（ﾊﾞｯｸﾎｳ、ﾀﾞﾝﾌﾟﾄﾗｯｸ、振動ﾛｰﾗ等）</t>
  </si>
  <si>
    <t>建設資材置場（伊勢原地区）借地料　60,000円/年</t>
  </si>
  <si>
    <t>道路敷地（碁石川向）借地料　9,588円/年＋2,448円/年</t>
  </si>
  <si>
    <t>道路補修工事</t>
  </si>
  <si>
    <t>　町道支倉台1号線縁石補修　L=460m</t>
  </si>
  <si>
    <t>　青根温泉消雪道路、町道城山公園線他排水側溝等補修　１式</t>
  </si>
  <si>
    <t>砕石、側溝、コンクリート蓋、舗装合材、除雪ポール等</t>
  </si>
  <si>
    <t>融雪剤（塩化ｶﾙｼｳﾑ）　58.32円/kg×50,000kg</t>
  </si>
  <si>
    <t>雪寒機械購入（更新）　※補助事業（社会資本整備総合交付金）</t>
  </si>
  <si>
    <t>　除雪機械3tDT（4WD、ｽﾉｰﾌﾟﾗｳ架装、5MT）　1台</t>
  </si>
  <si>
    <t>公用車購入（更新）</t>
  </si>
  <si>
    <t>　軽自動車（4WD、貨物ﾀｲﾌﾟ、4AT）　1台</t>
  </si>
  <si>
    <t>川内三行政区（町道北川・天神線他）　19,000㎡×14円/㎡</t>
  </si>
  <si>
    <t>本砂金行政区（町道所夫・栃原線他）　10,900㎡×14円/㎡</t>
  </si>
  <si>
    <t>川内二行政区（町道柳生川他線）　10,900㎡×14円/㎡</t>
  </si>
  <si>
    <t>立野行政区（町道大柳・前川線他）　22,000㎡×14円/㎡</t>
  </si>
  <si>
    <t>古関行政区（町道古関・下田線他）　7,000㎡×14円/㎡</t>
  </si>
  <si>
    <t>支倉上行政区（町道音無・末沢線他）　15,100㎡×14円/㎡</t>
  </si>
  <si>
    <t>支倉下行政区（町道末沢・小沢線他）　14,700㎡×14円/㎡</t>
  </si>
  <si>
    <t>小沢行政区（町道北向・釜房線他）　6,300㎡×14円/㎡</t>
  </si>
  <si>
    <t>川内北川行政区（町道北川原山1号線他）　10,000㎡×14円/㎡</t>
  </si>
  <si>
    <t>青根行政区（町道青根1号線他）　3,600㎡×14円/㎡</t>
  </si>
  <si>
    <t>町道川向線道路改良用地測量業務委託</t>
  </si>
  <si>
    <t>交付金事業国庫補助金</t>
    <phoneticPr fontId="18"/>
  </si>
  <si>
    <t>町道川向線不動産鑑定評価業務委託</t>
  </si>
  <si>
    <t>　不動産（土地）鑑定　N=3ヵ所</t>
  </si>
  <si>
    <t>道路定期点検業務委託　※補助事業（社会資本整備総合交付金）</t>
  </si>
  <si>
    <t>　橋梁点検　N=26橋（2.0m以上ﾎﾞｯｸｽｶﾙﾊﾞｰﾄﾀｲﾌﾟ）</t>
  </si>
  <si>
    <t>補助事業（社会資本整備総合交付金）</t>
  </si>
  <si>
    <t>　町道裏丁２号線道路改良工事　L=340m、W=6.0m</t>
  </si>
  <si>
    <t>　町道川向線道路改良工事　L=240m、W=6.5m</t>
  </si>
  <si>
    <t>公有財産購入費</t>
  </si>
  <si>
    <t>土地購入費</t>
  </si>
  <si>
    <t>町道川向線道路改良事業に伴う土地購入費</t>
  </si>
  <si>
    <t>補償、補填及び賠償金</t>
  </si>
  <si>
    <t>補償・補てん金</t>
  </si>
  <si>
    <t>町道裏丁２号線道路改良事業に伴う電柱等移転補償費（17本）</t>
  </si>
  <si>
    <t>設計・管理委託料</t>
  </si>
  <si>
    <t>　町道荒町･前川線淀ヶ窪橋補修調査設計業務委託</t>
  </si>
  <si>
    <t>　（橋長 L=19.7m、幅員 W=8.2m）</t>
  </si>
  <si>
    <t>　町道荒町･前川線淀ヶ窪橋補修工事</t>
  </si>
  <si>
    <t>　（主桁・橋台・伸縮装置・防護柵等補修　１式）</t>
  </si>
  <si>
    <t>河川費</t>
  </si>
  <si>
    <t>河川堤防除草業務委託（※県からの委託事業）</t>
  </si>
  <si>
    <t>　　再委託先：支倉上行政区</t>
  </si>
  <si>
    <t>宮城県治水協会負担金</t>
  </si>
  <si>
    <t>宮城県砂防協会負担金</t>
  </si>
  <si>
    <t>都市計画費</t>
  </si>
  <si>
    <t>都市計画総務費</t>
  </si>
  <si>
    <t>都市計画審議会委員・日額報酬</t>
  </si>
  <si>
    <t>都市計画審議会報酬（4,200円×9名×2回）</t>
  </si>
  <si>
    <t>事務消耗品及び追録代等</t>
  </si>
  <si>
    <t>公園管理費</t>
  </si>
  <si>
    <t>公園管理用消耗品</t>
  </si>
  <si>
    <t>電気料</t>
  </si>
  <si>
    <t>上下水道料</t>
  </si>
  <si>
    <t>遊具、修景施設、公衆トイレ設備等修繕費</t>
  </si>
  <si>
    <t>　・青根公園維持管理業務</t>
  </si>
  <si>
    <t>　・城山公園、ひだまり公園植栽緑地維持管理業務</t>
  </si>
  <si>
    <t>　・支倉台ﾌﾟﾗｻﾞ、鉄塔公園、大石公園、緑道、緑地維持管理業務</t>
  </si>
  <si>
    <t>　・緑地法面支障木伐採業務</t>
  </si>
  <si>
    <t>公園内修景施設及び遊具等維持更新工事</t>
  </si>
  <si>
    <t>砂等</t>
  </si>
  <si>
    <t>下水道費</t>
  </si>
  <si>
    <t>高資本費下水道事業特別会計繰出金</t>
  </si>
  <si>
    <t>※総務省基準に基づきH28より繰出なし</t>
  </si>
  <si>
    <t>企業債元利下水道事業特別会計繰出金</t>
  </si>
  <si>
    <t>企業債元金：165,869千円、利子：42,379千円</t>
  </si>
  <si>
    <t>　合計 208,248千円（限度額）</t>
  </si>
  <si>
    <t>住宅費</t>
  </si>
  <si>
    <t>（1,707円＋2,761円）×45h＝201,060円</t>
  </si>
  <si>
    <t>単行本・加除本等　100,000円</t>
  </si>
  <si>
    <t>窓あき封筒代(納付書在中用)　1,000枚×54円</t>
  </si>
  <si>
    <t>退去手続きに係る上下水道料金</t>
  </si>
  <si>
    <t>町営住宅修繕料　H27実績見込額により算出</t>
  </si>
  <si>
    <t>住宅火災保険料</t>
  </si>
  <si>
    <t>委託費</t>
  </si>
  <si>
    <t>町営住宅明渡請求訴訟費用（1件分）</t>
  </si>
  <si>
    <t>（滞納家賃の支払い請求及び入居取消後の家賃相当額の賠償請求訴訟）</t>
  </si>
  <si>
    <t>北原住宅内側溝改修工事 L=150m</t>
  </si>
  <si>
    <t>町営住宅建築に伴う確認申請手数料</t>
  </si>
  <si>
    <t>公営住宅整備</t>
    <phoneticPr fontId="18"/>
  </si>
  <si>
    <t>　確認申請（県収入証紙） 62,000円×11棟=682,000円</t>
  </si>
  <si>
    <t>事業国庫補助金</t>
  </si>
  <si>
    <t>　事務消耗品</t>
  </si>
  <si>
    <t>公共施設等</t>
    <phoneticPr fontId="18"/>
  </si>
  <si>
    <t>整備基金繰入金</t>
  </si>
  <si>
    <t>住宅性能評価手数料（民間事業者への評価手数料）</t>
  </si>
  <si>
    <t>　手数料一式　540,000円×1.08=583,200円</t>
  </si>
  <si>
    <t>設計委託料</t>
  </si>
  <si>
    <t>町営住宅建築工事施工監理業務委託料</t>
  </si>
  <si>
    <t>資材置場(伊勢原地区)借地料</t>
  </si>
  <si>
    <t>社会資本整備総合交付金事業(住宅事業)</t>
  </si>
  <si>
    <t>　　(仮称)北川原山町営住宅建築工事　11棟分</t>
  </si>
  <si>
    <t>　　　〃　付帯工事、環境整備工事</t>
  </si>
  <si>
    <t>消防費</t>
  </si>
  <si>
    <t>常備消防費</t>
  </si>
  <si>
    <t>仙南広域行政事務組合負担金（消防費）</t>
  </si>
  <si>
    <t>消防費負担金</t>
  </si>
  <si>
    <t>非常備消防費</t>
  </si>
  <si>
    <t>消防団員・年額報酬</t>
  </si>
  <si>
    <t>団長　　　　　　　106,500円×1人</t>
  </si>
  <si>
    <t>副団長　　　　　　81,800円×2人</t>
  </si>
  <si>
    <t>分団長・副分団長　68,600円×14人</t>
  </si>
  <si>
    <t>部長・班長　　　　58,200円×42人</t>
  </si>
  <si>
    <t>団員　　　　　　　43,300円×226人(現員数+新入団員見込数)</t>
  </si>
  <si>
    <t>消防団員・出場報酬</t>
  </si>
  <si>
    <t>(現員数+予備人員)285人×平均出動日数4.5日×2,100円</t>
  </si>
  <si>
    <t>消防･防災業務関連　平均単価2,050円</t>
  </si>
  <si>
    <t>　異常気象、その他災害時対応　2,050円×30時間×3人</t>
  </si>
  <si>
    <t>　各種訓練等参観対応（2市6町、大会等）2,050円×40時間×2人</t>
  </si>
  <si>
    <t>　消防・防災施策の推進に係る業務対応分2,050円×50時間×2人</t>
  </si>
  <si>
    <t>消防団演習予習(団員)　　　　　　1,000円×285人</t>
  </si>
  <si>
    <t>国民保護協議会委員会議他出席謝礼　4,200円×7人×2回</t>
  </si>
  <si>
    <t>消防演習額縁　　　　　　　　1,080円×30個</t>
  </si>
  <si>
    <t>消防演習受章者記念品　　　　4,100円×30個</t>
  </si>
  <si>
    <t>合同出初め式の際　　　　　　2,000円×38個</t>
  </si>
  <si>
    <t>合同出初め式参加者(婦防等)　4,500円×4箱</t>
  </si>
  <si>
    <t>各種訓練参観　　　　　　　     　　 2,100円×4人×2回</t>
  </si>
  <si>
    <t>仙南地区支部理事会(県内)　　　　　  4,200円×1人</t>
  </si>
  <si>
    <t>仙南地区支部総会(県内)　　　　　    4,200円×2人</t>
  </si>
  <si>
    <t>仙南・亘理消防連絡協議会　　　　　　4,200円×1人</t>
  </si>
  <si>
    <t>県消防協会研修会(県内)　　　　　　　4,200円×1人</t>
  </si>
  <si>
    <t>新任消防団員研修　　　　　      　　2,250円×30人</t>
  </si>
  <si>
    <t>消防学校(1泊2日)　　　　　　　　    3,600円×12人</t>
  </si>
  <si>
    <t>消防団員指導員研修(消防学校1泊2日)　3,600円×2人</t>
  </si>
  <si>
    <t>県消防協会総会など　3,600円×2回</t>
  </si>
  <si>
    <t>各種訓練参観　1,800円×5回×2人</t>
  </si>
  <si>
    <t>消防団長交際費</t>
  </si>
  <si>
    <t>団長交際費</t>
  </si>
  <si>
    <t>消防団活動服及び法被など（新任団員、更新）</t>
  </si>
  <si>
    <t>　活動服　上下　難燃性（背面文字・胸刺繍入）15人×24,500円　</t>
  </si>
  <si>
    <t>　袖用エンブレム、階級章、ベルト、帽子　15人×7,400円</t>
  </si>
  <si>
    <t>　防寒着　15人×11,400円</t>
  </si>
  <si>
    <t>　編上靴（外ファスナー、外部反射材付）15人×10,290円</t>
  </si>
  <si>
    <t>　法被ほか(入団者及び更新等)　　　　　18,900円×15着</t>
  </si>
  <si>
    <t>甲種制服（上着、ズボン、制帽、ネクタイ他）　50,760円×2着</t>
  </si>
  <si>
    <t>団員用Tシャツ　　　　　　　　　　 1,684円×50枚</t>
  </si>
  <si>
    <t>団員用半長靴(新幹部等)　　　　　　3,937円×15足</t>
  </si>
  <si>
    <t>団員用銅板入り長靴(入団者等)　3,900円×30足</t>
  </si>
  <si>
    <t>団員用地下足袋(入団者等)　　　1,470円×30足</t>
  </si>
  <si>
    <t>消火器薬剤詰め替え　　　　　　　　6,300円×10本</t>
  </si>
  <si>
    <t>訓練資材</t>
  </si>
  <si>
    <t>消防要覧追録代</t>
  </si>
  <si>
    <t>防災FAX用品</t>
  </si>
  <si>
    <t>消防防災対策消耗品</t>
  </si>
  <si>
    <t>消防ポンプ車等燃料代　　22,000円×12月</t>
  </si>
  <si>
    <t>消防ポンプ類燃料代　 　　3,000円×12月</t>
  </si>
  <si>
    <t>消防団指揮車燃料代 　　　8,000円×12月</t>
  </si>
  <si>
    <t>消防演習等の際（ペットボトルお茶など）</t>
  </si>
  <si>
    <t>防災対策会議等の際（ペットボトルお茶など）</t>
  </si>
  <si>
    <t>電気代（消防防災設備）　62,000円×12月</t>
  </si>
  <si>
    <t>上下水道料（消防施設等）58,000円×12月</t>
  </si>
  <si>
    <t>防災電話等料金　衛星携帯電話　　5,300円×12月</t>
  </si>
  <si>
    <t>　　　　　　　　災害対策用携帯電話　6,000円×12月</t>
  </si>
  <si>
    <t>　　　　　　　　災害時優先電話　7,200円×12月</t>
  </si>
  <si>
    <t>切手代　　　　　　　　　　　　　6,000円×12月</t>
  </si>
  <si>
    <t>団員福祉共済金　3,000円×290人</t>
  </si>
  <si>
    <t>防火防災訓練災害補償等共済制度掛け金(1円×H22国調人口9,978人)</t>
  </si>
  <si>
    <t>高速道路等使用料(研修等)</t>
  </si>
  <si>
    <t>電力柱共架料・NTT柱添架料</t>
  </si>
  <si>
    <t>電波利用料(年額)</t>
  </si>
  <si>
    <t>　260MHzデジタル移動無線設備</t>
  </si>
  <si>
    <t>　　基地局5,300円</t>
  </si>
  <si>
    <t>　　陸上移動局300円×81局(車載36局、携帯44局、半固定1局、簡易</t>
  </si>
  <si>
    <t>　　＝24,300円</t>
  </si>
  <si>
    <t>　18GHz帯FWA装置</t>
  </si>
  <si>
    <t>　　固定局10,500円×2局(役場、中継局)＝21,000円</t>
  </si>
  <si>
    <t>小型無線機電波利用料　540円×8局</t>
  </si>
  <si>
    <t>荒町上班ポンプ格納庫用地賃借料</t>
  </si>
  <si>
    <t>荒町下班ポンプ格納庫用地賃借料</t>
  </si>
  <si>
    <t>中町班ポンプ格納庫用地賃借料</t>
  </si>
  <si>
    <t>消防団員用（役場班）被服類の収納スチールロッカー</t>
  </si>
  <si>
    <t>　　３人用更衣ロッカー　　5台×61,560円</t>
  </si>
  <si>
    <t>非常勤消防団員補償報償組合負担金</t>
  </si>
  <si>
    <t>災害補償費負担金(均等割)</t>
  </si>
  <si>
    <t>災害補償費負担金(人口割)　　15円×9,978人</t>
  </si>
  <si>
    <t>災害補償費負担金(団員数割)　2,000円×310人</t>
  </si>
  <si>
    <t>退職報償費負担金　　　　　　19,400円×310人</t>
  </si>
  <si>
    <t>賞じゅつ負担金　　　　　　　100円×310人</t>
  </si>
  <si>
    <t>市町村非常勤職員公務災害補償等認定委員会負担金</t>
  </si>
  <si>
    <t>財団法人宮城県消防協会負担金</t>
  </si>
  <si>
    <t>宮城県消防協会仙南支部負担金</t>
  </si>
  <si>
    <t>宮城県消防協会役員互助会費</t>
  </si>
  <si>
    <t>消防団運営助成金</t>
  </si>
  <si>
    <t>婦人防火クラブ運営補助金</t>
  </si>
  <si>
    <t>新任消防団員研修受講料　　　　　　900円×30人</t>
  </si>
  <si>
    <t>消防学校入校経費(基礎教育)　10,400円×2人</t>
  </si>
  <si>
    <t>　　　　〃　　　(専科教育　警防科)9,200円×2人</t>
  </si>
  <si>
    <t>　　　　〃　　　(初級幹部科)9,100円×2人</t>
  </si>
  <si>
    <t>　　　　〃　　　(分団指揮課程)9,900円×2人</t>
  </si>
  <si>
    <t>　　　　〃　　　(現場指揮課程)9,900円×2人</t>
  </si>
  <si>
    <t>　　　　〃　　　(消防協会主催　指導員研修)9,000円×2人</t>
  </si>
  <si>
    <t>宮城県消防協会消防団長等幹部研修　13,000円×1人</t>
  </si>
  <si>
    <t>宮城県消防協会仙南地区支部総会　13,000円×4人</t>
  </si>
  <si>
    <t>宮城県消防協会仙南・亘理・名取地区支部３支部連絡会議</t>
  </si>
  <si>
    <t>　　　　　　　　　　　　　　　　13,000円×2人</t>
  </si>
  <si>
    <t>消防ポンプ車(2台)・積載車(12台)・災害対策車（1台）：車検登録印紙</t>
  </si>
  <si>
    <t>　1,100円×15台</t>
  </si>
  <si>
    <t>(トビ､携行缶､マンホール開け金具､照明器具等)5,000円×27班</t>
  </si>
  <si>
    <t>消防ポンプ車スタッドレスタイヤ等購入　86,400円×3台</t>
  </si>
  <si>
    <t>小型動力ポンプオイル購入（4サイクル）1,500円×10缶　</t>
  </si>
  <si>
    <t>車検整備　86,000円×15台</t>
  </si>
  <si>
    <t>　ポンプ車　　　　　　2台</t>
  </si>
  <si>
    <t>　積載車(普通車)　　　3台</t>
  </si>
  <si>
    <t>　積載車(軽自動車)　  9台</t>
  </si>
  <si>
    <t>　災害対策車　　　　　1台</t>
  </si>
  <si>
    <t>消防機械器具修繕</t>
  </si>
  <si>
    <t>消防施設修繕</t>
  </si>
  <si>
    <t>車検代行手数料等　代行手数料10,000円×15台</t>
  </si>
  <si>
    <t>水道検査手数料(ポンプ格納庫)</t>
  </si>
  <si>
    <t>収入証紙代(ポンプ格納庫)</t>
  </si>
  <si>
    <t>公用車任意保険(消防車両、災害対策車　計30台)　一式</t>
  </si>
  <si>
    <t>建物損害保険料（消防ポンプ積載車格納庫、無線基地局）一式</t>
  </si>
  <si>
    <t>自賠責保険料(ポンプ車・積載車・災害対策車)　9,000円×15台</t>
  </si>
  <si>
    <t>設計・監理委託料</t>
  </si>
  <si>
    <t>防火貯水槽測量設計委託（２基）一式　</t>
  </si>
  <si>
    <t>防災行政無線保守点検</t>
  </si>
  <si>
    <t>　　親局設備(役場)</t>
  </si>
  <si>
    <t>　　中継局設備</t>
  </si>
  <si>
    <t>　　18GHz帯FWA装置　68,040円×2台</t>
  </si>
  <si>
    <t>　　簡易中継局(支倉台)　</t>
  </si>
  <si>
    <t>　　発動発電機(役場・中継)</t>
  </si>
  <si>
    <t>　　車載無線装置　10,800円×36台</t>
  </si>
  <si>
    <t>　　半固定無線装置</t>
  </si>
  <si>
    <t>　　ポータブル統制装置</t>
  </si>
  <si>
    <t>　諸経費</t>
  </si>
  <si>
    <t>ポンプ格納庫・その他維持補修工事（板金、塗装など）　一式</t>
  </si>
  <si>
    <t>その他消防防災施設設置等工事　一式</t>
  </si>
  <si>
    <t>地上式単口消火栓（老朽化対策）10本×226,800円</t>
  </si>
  <si>
    <t>消防用ホース等　32,940円×15本</t>
  </si>
  <si>
    <t>消防用小型動力ポンプ(Ｂ－3級、架台改造込み、更新対策)購入</t>
  </si>
  <si>
    <t>消防活動用発電機・投光器 6セット購入【コミュニティー助成事業】</t>
  </si>
  <si>
    <t>　　　216,000円×6セット</t>
  </si>
  <si>
    <t>地域衛星通信ネットワーク無線局管理負担金</t>
  </si>
  <si>
    <t>地域衛星ネットワーク無線局管理負担金（衛星系・地上系）</t>
  </si>
  <si>
    <t>消防施設維持管理費負担金</t>
  </si>
  <si>
    <t>消火施設維持管理費負担金(水道)</t>
  </si>
  <si>
    <t>水道加入金</t>
  </si>
  <si>
    <t>消防ポンプ自動車等15台(車検の際)</t>
  </si>
  <si>
    <t>　ポンプ車　　　　　　　　63,000円×2台</t>
  </si>
  <si>
    <t>　積載車(普通車)　　　　　37,800円×3台</t>
  </si>
  <si>
    <t>　積載車(軽自動車)　　　 　7,000円×9台</t>
  </si>
  <si>
    <t>　災害対策車　　 　　　　24,600円×1台</t>
  </si>
  <si>
    <t>緊急防災対策職員時間外勤務手当（異常気象に伴う夜間出動等）</t>
  </si>
  <si>
    <t>自主防災対策消耗品（オイル、オイルジョッキ、携行缶）１セット他</t>
  </si>
  <si>
    <t>災害備蓄用毛布（難燃ﾏｲｸﾛﾌｧｲﾊﾞｰ性）　5,940円×200枚</t>
  </si>
  <si>
    <t>防災対策用ヘルメット　　　　　20個×2,800円</t>
  </si>
  <si>
    <t>防災備蓄用レスキューフーズ（１日セット）100セット×4,100円　</t>
  </si>
  <si>
    <t>蔵王山注意喚起立て看板（無反射・３色）　15,000円×7枚</t>
  </si>
  <si>
    <t>災害対策用非常食等の応急措置に伴う食料費　一式</t>
  </si>
  <si>
    <t>防災計画等印刷製本業務　一式</t>
  </si>
  <si>
    <t>火山ハザードマップ印刷　3,500枚×110円　　</t>
  </si>
  <si>
    <t>自主防災対策機器（発電機1台及び投光器3台）１式</t>
  </si>
  <si>
    <t>蔵王山火山防災協議会運営負担金</t>
  </si>
  <si>
    <t>蔵王山火山防災マップ作成負担金</t>
  </si>
  <si>
    <t>教育費</t>
  </si>
  <si>
    <t>教育総務費</t>
  </si>
  <si>
    <t>教育委員会費</t>
  </si>
  <si>
    <t>教育委員・月額報酬</t>
  </si>
  <si>
    <t>委員長　月額29,300円×12ヵ月</t>
  </si>
  <si>
    <t>委員　月額27,000円×12ヵ月×3人</t>
  </si>
  <si>
    <t>慶弔関係報償費</t>
  </si>
  <si>
    <t>花環代等</t>
  </si>
  <si>
    <t>定例会・臨時会　1,485円×15回</t>
  </si>
  <si>
    <t>入学式・運動会・学習発表会・卒業式</t>
  </si>
  <si>
    <t>服務宣誓式</t>
  </si>
  <si>
    <t>東北六県教育委員研修会(松島町) 　1,000円×1日×4人</t>
  </si>
  <si>
    <t>その他会議・研修等</t>
  </si>
  <si>
    <t>会議等お茶代</t>
  </si>
  <si>
    <t>委員会開催通知等切手代　82円×50枚</t>
  </si>
  <si>
    <t>高速道路・駐車料金等</t>
  </si>
  <si>
    <t>大河原地区教育委員会協議会負担金</t>
  </si>
  <si>
    <t>宮城県市町村教育委員会協議会負担金</t>
  </si>
  <si>
    <t>校医等・日額報酬</t>
  </si>
  <si>
    <t>学校健診(内科)　100,000円×6校＋150円×585人</t>
  </si>
  <si>
    <t>日本体育・学校健康</t>
    <phoneticPr fontId="18"/>
  </si>
  <si>
    <t>学校健診(歯科)　100,000円×6校＋150円×585人</t>
  </si>
  <si>
    <t>センター保護者負担金</t>
  </si>
  <si>
    <t>学校健診(眼科)　100,000円×6校＋150円×585人</t>
  </si>
  <si>
    <t>学校健診(耳鼻科)　100,000円×6校＋150円×335人　※小中奇数学年</t>
  </si>
  <si>
    <t>学校薬剤師　70,000円×6校</t>
  </si>
  <si>
    <t>いじめ問題対策連絡協議会委員　4,200円×7名×2回</t>
  </si>
  <si>
    <t>いじめ問題専門委員会委員　11,600円×4名×2回</t>
  </si>
  <si>
    <t>いじめ問題再調査委員会委員　11,600円×10名</t>
  </si>
  <si>
    <t>教育長給料</t>
  </si>
  <si>
    <t>教育長</t>
  </si>
  <si>
    <t>教育長期末手当</t>
  </si>
  <si>
    <t>教育長寒冷地手当</t>
  </si>
  <si>
    <t>教育委員会事務、教職員人事事務、学校管理事務等</t>
  </si>
  <si>
    <t>単価2,049円(H27ベース)×月平均11h×3名×12ヵ月</t>
  </si>
  <si>
    <t>教育長共済費</t>
  </si>
  <si>
    <t>管理人賃金</t>
  </si>
  <si>
    <t>閉校学校（地域活性化施設）管理人賃金</t>
  </si>
  <si>
    <t>学び支援研修会講師謝礼　20,000円×1回</t>
  </si>
  <si>
    <t>心身障害児就学指導審議会委員専門医謝金　21,000円×2人×2回</t>
  </si>
  <si>
    <t>歯科衛生士謝金　7,600円×5回＋3,800円×6回</t>
  </si>
  <si>
    <t>内科看護師謝金　5,250円×6回</t>
  </si>
  <si>
    <t>学校評価委員謝金　4,200円×2人×5回</t>
  </si>
  <si>
    <t>就学時健診医師謝金　21,000円×6名（内科2､歯科2､眼科1､耳鼻科1）</t>
  </si>
  <si>
    <t>学び支援相談員謝金　1,000円×150日×3h×6人</t>
  </si>
  <si>
    <t>スクールソーシャルワーカー謝金　5,000円×6h×1人×60回</t>
  </si>
  <si>
    <t>小学校入学児童(黄色帽子)　780円×32個＋880円×36個</t>
  </si>
  <si>
    <t>平成29年度入学見込児童数60名(H27.11月末現在)＋予備分8個</t>
  </si>
  <si>
    <t>学び支援事業「かわさき朗読会」参加児童・生徒に対する記念品代</t>
  </si>
  <si>
    <t>薬剤師(飲料水・プール水・空気検査・保健委員会)</t>
  </si>
  <si>
    <t>内科医・看護師(学校健診・就学時健診・保健委員会)</t>
  </si>
  <si>
    <t>歯科医・衛生士(学校健診・就学時健診・保健委員会)</t>
  </si>
  <si>
    <t>眼科(学校健診10,350円＋就学時健診1,890円)</t>
  </si>
  <si>
    <t>耳鼻科(学校健診10,350円＋就学時健診1,890円)</t>
  </si>
  <si>
    <t>養護教諭(就学時健診)</t>
  </si>
  <si>
    <t>専門医・学校長・教諭(心身障害就学指導審議会)</t>
  </si>
  <si>
    <t>いじめ問題対策連絡協議会・専門委員会・再調査委員会委員　</t>
  </si>
  <si>
    <t>学び支援相談員　2,100円×150回×3人</t>
  </si>
  <si>
    <t>学び支援相談員　1,000円×150回×2人</t>
  </si>
  <si>
    <t>スクールソーシャルワーカー　2,800円×1人×60回</t>
  </si>
  <si>
    <t>教育長　9,000円×12ヵ月</t>
  </si>
  <si>
    <t>教育長　B＆G全国サミット(東京)×1回</t>
  </si>
  <si>
    <t>東北六県教育長会議(県外)　</t>
  </si>
  <si>
    <t>職員(特別支援研修会等)</t>
  </si>
  <si>
    <t>東北六県教育長研修会(松島町）</t>
  </si>
  <si>
    <t>各種研修会</t>
  </si>
  <si>
    <t>教育長交際費</t>
  </si>
  <si>
    <t>弔電等</t>
  </si>
  <si>
    <t>法規追録代</t>
  </si>
  <si>
    <t>コピー代　30,000円×12ヵ月</t>
  </si>
  <si>
    <t>その他事業用消耗品等</t>
  </si>
  <si>
    <t>図書購入代</t>
  </si>
  <si>
    <t>会議、来客の際お茶代等</t>
  </si>
  <si>
    <t>管内小・中学校要覧代</t>
  </si>
  <si>
    <t>閉校学校上下水道使用料　30,000円×12ヵ月</t>
  </si>
  <si>
    <t>閉校学校電気料　150,000円×12ヵ月</t>
  </si>
  <si>
    <t>閉校学校設備等修繕料　100,000円×4校</t>
  </si>
  <si>
    <t>その他修繕料</t>
  </si>
  <si>
    <t>ダニ検査用キット　7,560円×4箱</t>
  </si>
  <si>
    <t>空気検査用検知管(二酸化炭素4,000円＋ホルムアルデヒド5,400円）</t>
  </si>
  <si>
    <t>就学時健診用消毒液</t>
  </si>
  <si>
    <t>切手代　5,500円×12ヵ月</t>
  </si>
  <si>
    <t>入学通知</t>
  </si>
  <si>
    <t>就学時健診通知</t>
  </si>
  <si>
    <t>フレッツ光ネクスト通信料(9回線分)　月額50,000円×12ヵ月</t>
  </si>
  <si>
    <t>閉校学校通信回線使用料　4,500円×4校×12ヵ月</t>
  </si>
  <si>
    <t>合併浄化槽汚泥引抜手数料(川内小学校)</t>
  </si>
  <si>
    <t>スクールソーシャルワーカー傷害保険料</t>
  </si>
  <si>
    <t>閉校学校建物災害共済保険料　青根分校</t>
  </si>
  <si>
    <t>学び支援相談員傷害保険料</t>
  </si>
  <si>
    <t>閉校学校警備委託料　31,050円×4校×12ヵ月</t>
  </si>
  <si>
    <t>閉校学校樹木管理委託料　100,000円×4校</t>
  </si>
  <si>
    <t>閉校学校体育館床清掃業務委託料　61,020円×4校</t>
  </si>
  <si>
    <t>自家用電気工作物保守管理業務委託料（青根分校、川内小、支倉小</t>
  </si>
  <si>
    <t>本砂金小）</t>
  </si>
  <si>
    <t>閉校学校消防用設備保守点検委託料</t>
  </si>
  <si>
    <t>浄化槽清掃委託料（3校分）</t>
  </si>
  <si>
    <t>貯水槽清掃委託料（支倉小）</t>
  </si>
  <si>
    <t>地下タンク点検委託料（川内小）</t>
  </si>
  <si>
    <t>簡易給水施設等検査料（支倉小）</t>
  </si>
  <si>
    <t>浄化槽第11条法定検査料　8,400円×3校</t>
  </si>
  <si>
    <t>学校施設図面管理システム保守管理業務委託料</t>
  </si>
  <si>
    <t>電算　使用許諾　学校教育</t>
  </si>
  <si>
    <t>日本スポーツ振興センター負担金(小･中)　945円×590人</t>
  </si>
  <si>
    <t>大河原地区教科用図書採択地区協議会負担金</t>
  </si>
  <si>
    <t>柴田郡学校保健会負担金　町分5,000円＋小・中学校分32,000円</t>
  </si>
  <si>
    <t>宮城県町村教育長会負担金</t>
  </si>
  <si>
    <t>宮城県へき地・分校教育研究会負担金</t>
  </si>
  <si>
    <t>宮城県へき地教育振興会負担金・賛同会費</t>
  </si>
  <si>
    <t>宮城県特別支援学級設置学校長協議会負担金</t>
  </si>
  <si>
    <t>児童生徒遠距離通学費補助金　Ｈ27.11月末現在見込み19人</t>
  </si>
  <si>
    <t>小学校費</t>
  </si>
  <si>
    <t>へき地児童生徒</t>
    <phoneticPr fontId="18"/>
  </si>
  <si>
    <t>援助費国庫補助金</t>
  </si>
  <si>
    <t>教員補助員(7人)労災保険料</t>
  </si>
  <si>
    <t>　　　〃　　　 雇用保険料</t>
  </si>
  <si>
    <t>プール監視補助員賃金　950円×1人×50時間</t>
  </si>
  <si>
    <t>環境美化等軽作業人夫賃金　6,100円×10人</t>
  </si>
  <si>
    <t>事務事業等事業賃金</t>
  </si>
  <si>
    <t>教員補助員賃金　1,000円×(3校×2人＋1校×1人)×5h×215日</t>
  </si>
  <si>
    <t>校長会所管事業</t>
  </si>
  <si>
    <t>　教科等研修会</t>
  </si>
  <si>
    <t>　健全育成指導協議会</t>
  </si>
  <si>
    <t>　特別支援教育担当者会</t>
  </si>
  <si>
    <t>小学校音楽会</t>
  </si>
  <si>
    <t>　校長会</t>
  </si>
  <si>
    <t>　教頭会</t>
  </si>
  <si>
    <t>　教務主任者会</t>
  </si>
  <si>
    <t>　事務職員会</t>
  </si>
  <si>
    <t>　保健主事・養護教諭合同部会</t>
  </si>
  <si>
    <t>　防災主任者会</t>
  </si>
  <si>
    <t>　小学校音楽会</t>
  </si>
  <si>
    <t>スクールバス運行用（ハンドソープ、名札ホルダー等）</t>
  </si>
  <si>
    <t>英語教育活動</t>
  </si>
  <si>
    <t>各種会議の際お茶代等</t>
  </si>
  <si>
    <t>小学校4校上下水道使用料　350,000円×12ヵ月</t>
  </si>
  <si>
    <t>小学校4校電気料　550,000円×12ヵ月</t>
  </si>
  <si>
    <t>校舎等雨漏り修繕料　250,000円×4校</t>
  </si>
  <si>
    <t>FF式石油暖房機修繕料　100,000円×4校</t>
  </si>
  <si>
    <t>照明器具修繕料　50,000円×4校</t>
  </si>
  <si>
    <t>遊具修繕料　200,000円×2校</t>
  </si>
  <si>
    <t>学校行事引率者入場料・見学料</t>
  </si>
  <si>
    <t>水道検査手数料</t>
  </si>
  <si>
    <t>楽器調律　15,000円×2回</t>
  </si>
  <si>
    <t>教員補助員チラシ折込料　10,000円×2回</t>
  </si>
  <si>
    <t>前川小学校汚泥引抜料</t>
  </si>
  <si>
    <t>建物災害共済保険料　川崎小</t>
  </si>
  <si>
    <t>　　　　〃　　　　　川崎二小　</t>
  </si>
  <si>
    <t>　　　　〃　　　　　富岡小</t>
  </si>
  <si>
    <t>　　　　〃　　　　　前川小</t>
  </si>
  <si>
    <t>プール監視補助員傷害保険料</t>
  </si>
  <si>
    <t>川崎小学校トイレ改修工事設計監理業務委託料</t>
  </si>
  <si>
    <t>川崎小学校(校舎南側)給排水設備補修工事設計監理委託料</t>
  </si>
  <si>
    <t>スクールバス運行業務委託料</t>
  </si>
  <si>
    <t>夏季休業中(プール送迎用)スクールバス運行業務委託料</t>
  </si>
  <si>
    <t>①本砂金・川内地区　40,425円×12日</t>
  </si>
  <si>
    <t>②支倉地区　40,425円×14日</t>
  </si>
  <si>
    <t>③青根地区　39,225円×13日</t>
  </si>
  <si>
    <t>学校警備委託料　32,400円×4校×12ヵ月</t>
  </si>
  <si>
    <t>小学校用務員業務委託料(4校分)</t>
  </si>
  <si>
    <t>貯水槽清掃業務委託料(川崎小、前川小)</t>
  </si>
  <si>
    <t>自家用電気工作物保守管理業務委託料(4校分)</t>
  </si>
  <si>
    <t>浄化槽維持管理委託料(前川小)</t>
  </si>
  <si>
    <t>プールろ過装置保守点検委託料(4校分)</t>
  </si>
  <si>
    <t>消防施設設備保守点検委託料</t>
  </si>
  <si>
    <t>学校飲料水検査料　9,612円×4校</t>
  </si>
  <si>
    <t>学校プール水検査委託料　24,192円×4校＋30,672円(再検査料）</t>
  </si>
  <si>
    <t>各学校体育館清掃業務委託料　102,060円×4校</t>
  </si>
  <si>
    <t>簡易給水施設等検査料(川崎小、前川小)　14,400円×2校</t>
  </si>
  <si>
    <t>暖房機器保守点検委託料(4校分)</t>
  </si>
  <si>
    <t>各種検査等委託料</t>
  </si>
  <si>
    <t>検便委託料(給食関連)　270円×4人×13回</t>
  </si>
  <si>
    <t>児童寄生虫検査(1～3年生)　216円×191人</t>
  </si>
  <si>
    <t>児童尿検査(再検査含む)　270円×375人</t>
  </si>
  <si>
    <t>児童心臓病検査(1･4年生)　1,998円×116人</t>
  </si>
  <si>
    <t>児童結核健診(精密)</t>
  </si>
  <si>
    <t>教職員胸部X線間接撮影委託料</t>
  </si>
  <si>
    <t>教職員健康診断委託料</t>
  </si>
  <si>
    <t>教職員胃がん検診委託料</t>
  </si>
  <si>
    <t>NHK放送受信料(4校分)</t>
  </si>
  <si>
    <t>川崎小学校給食牛乳保冷庫賃借料</t>
  </si>
  <si>
    <t>富岡小学校給食牛乳保冷庫賃借料</t>
  </si>
  <si>
    <t>川崎小学校(校舎南側)給排水設備補修工事</t>
  </si>
  <si>
    <t>川崎小学校屋内消火栓設備新設工事(漏水調査費含む）　9台</t>
  </si>
  <si>
    <t>学校校庭等原材料費</t>
  </si>
  <si>
    <t>FF式石油暖房機購入費　250,000円×3台</t>
  </si>
  <si>
    <t>大河原地区小学校教育研究会負担金　3,300円×4校</t>
  </si>
  <si>
    <t>大河原地区学校警察連絡協議会会費　1,000円×4校</t>
  </si>
  <si>
    <t>防火管理者協議会負担金　5,000円×4校</t>
  </si>
  <si>
    <t>町小中高健全育成協議会負担金</t>
  </si>
  <si>
    <t>県特別支援教育研究会知的障害部会負担金　1,000円×3校</t>
  </si>
  <si>
    <t>県特別支援教育研究会情緒障害部会負担金　700円×2校</t>
  </si>
  <si>
    <t>県特別支援教育研究会聴覚障害部会負担金　800円×1校</t>
  </si>
  <si>
    <t>県特別支援教育研究会肢体不自由障害部会負担金　600円×1校</t>
  </si>
  <si>
    <t>川崎小学校</t>
  </si>
  <si>
    <t>卒業記念品　1,100円×32人</t>
  </si>
  <si>
    <t>印刷関係用品(各種用紙、インク、マスター等)</t>
  </si>
  <si>
    <t>事務用品(ファイル、封筒、筆記用具、テープ等)</t>
  </si>
  <si>
    <t>追録・新聞(職員録、関係法規、事務提要、新聞等)</t>
  </si>
  <si>
    <t>管理用品(式典用生花、蛍光灯、体育館電球等)</t>
  </si>
  <si>
    <t>清掃衛生用品(トイレットペーパー、ワックス、掃除用具等)</t>
  </si>
  <si>
    <t>灯油　102円×9,590L</t>
  </si>
  <si>
    <t>LPガス本校舎分(配膳室)　2,527円×12ヵ月</t>
  </si>
  <si>
    <t>LPガス西校舎分　2,527円×12ヵ月</t>
  </si>
  <si>
    <t>来客用お茶　3,240円×3回</t>
  </si>
  <si>
    <t>諸公簿(出席簿、指導要録、日誌、出勤簿等)</t>
  </si>
  <si>
    <t>卒業証書印刷　証書代　　340円×42枚</t>
  </si>
  <si>
    <t>　　　　　　　赤印刷代　8,640円×1件</t>
  </si>
  <si>
    <t>校舎施設設備修理(給排水、床、窓ガラス、暖房等)</t>
  </si>
  <si>
    <t>消防設備修繕</t>
  </si>
  <si>
    <t>事務機器修理(印刷機、コピー等)</t>
  </si>
  <si>
    <t>保健室医薬品</t>
  </si>
  <si>
    <t>プール薬品　ネオクロールニューS　18,144円×8ケース</t>
  </si>
  <si>
    <t>　　　　　　エスケイダイヤ　3,672円×5袋</t>
  </si>
  <si>
    <t>各種消毒薬品</t>
  </si>
  <si>
    <t>電話料</t>
  </si>
  <si>
    <t>電話料(インターネット使用料)　5,040円×12ヵ月</t>
  </si>
  <si>
    <t>切手・はがき</t>
  </si>
  <si>
    <t>ピアノ調律料(音楽室、体育館)　13,000円×2台</t>
  </si>
  <si>
    <t>クリーニング代(保健室寝具)</t>
  </si>
  <si>
    <t>クリーニング代(本校舎カーテン)</t>
  </si>
  <si>
    <t>クリーニング代(白布・鼓笛ユニフォーム)</t>
  </si>
  <si>
    <t>卒業証書筆耕料　500円×32人</t>
  </si>
  <si>
    <t>粗大ゴミ処理　5,000円×1台</t>
  </si>
  <si>
    <t>樹木管理委託料</t>
  </si>
  <si>
    <t>校内電話連絡システム使用料(契約更新後)　21,810円×1年</t>
  </si>
  <si>
    <t>印刷機リース代　2,940円×12ヵ月</t>
  </si>
  <si>
    <t>砂(校庭整地用)</t>
  </si>
  <si>
    <t>木材</t>
  </si>
  <si>
    <t>塗料</t>
  </si>
  <si>
    <t>その他</t>
  </si>
  <si>
    <t>庁用備品(石油ファンヒーター)</t>
  </si>
  <si>
    <t>川崎第二小学校</t>
  </si>
  <si>
    <t>卒業記念品　1,200円×9人</t>
  </si>
  <si>
    <t>紙・印刷(紙、マスター、インク等)</t>
  </si>
  <si>
    <t>事務用品(フラットファイル、ボールペン、チョーク等)</t>
  </si>
  <si>
    <t>法規・新聞(新聞、職員録、追録、関係法規等)</t>
  </si>
  <si>
    <t>管理用品(蛍光灯、乾電池、儀式生花等)</t>
  </si>
  <si>
    <t>清掃衛生用品(トイレットペーパー、洗剤、ワックス)</t>
  </si>
  <si>
    <t>灯油　102円×5,000L</t>
  </si>
  <si>
    <t>混合油</t>
  </si>
  <si>
    <t>お茶代</t>
  </si>
  <si>
    <t>諸公簿(卒業証書含む)</t>
  </si>
  <si>
    <t>事務機器修理</t>
  </si>
  <si>
    <t>その他施設修理</t>
  </si>
  <si>
    <t>保健室薬品</t>
  </si>
  <si>
    <t>消毒用エタノール</t>
  </si>
  <si>
    <t>プール薬品</t>
  </si>
  <si>
    <t>電話料金(一般)</t>
  </si>
  <si>
    <t>切手</t>
  </si>
  <si>
    <t>ピアノ調律</t>
  </si>
  <si>
    <t>植木剪定業務委託料</t>
  </si>
  <si>
    <t>タクシー等借上料</t>
  </si>
  <si>
    <t>印刷機リース料　2,940円×12ヵ月</t>
  </si>
  <si>
    <t>砂、木材他</t>
  </si>
  <si>
    <t>前川小学校</t>
  </si>
  <si>
    <t>卒業記念品　1,100円×6人(予備1名)</t>
  </si>
  <si>
    <t>紙・印刷関係(各種紙類、インク、マスター)</t>
  </si>
  <si>
    <t>事務用品(ファイル、のり、ペン、クリップ他)</t>
  </si>
  <si>
    <t>法規追録・新聞(追録、法令集、新聞　他)</t>
  </si>
  <si>
    <t>管理用品(電球、ゴミ袋、儀式用生花等)</t>
  </si>
  <si>
    <t>清掃衛生(洗剤、ワックス、清掃用具　他)</t>
  </si>
  <si>
    <t>灯油　102円×4,000L</t>
  </si>
  <si>
    <t>LPガス</t>
  </si>
  <si>
    <t>混合油(草刈り機)、ガソリン代(除雪機)</t>
  </si>
  <si>
    <t>来賓接待用茶</t>
  </si>
  <si>
    <t>諸公簿＠25,000</t>
  </si>
  <si>
    <t>プールろ過機修繕代(電極ホルダー代＠26,000)</t>
  </si>
  <si>
    <t>保健室薬品等</t>
  </si>
  <si>
    <t>ピアノ調律　11,000円×1台＋13,000円×1台</t>
  </si>
  <si>
    <t>除雪機格納点検・運行前点検</t>
  </si>
  <si>
    <t>蜂の巣駆除代</t>
  </si>
  <si>
    <t>ワイヤレスアンプ</t>
  </si>
  <si>
    <t>ワイヤレスマイクロホン</t>
  </si>
  <si>
    <t>富岡小学校</t>
  </si>
  <si>
    <t>卒業記念品(英和辞書)　1,300円×14人</t>
  </si>
  <si>
    <t>卒業記念品(証書ホルダー)　830円×14人</t>
  </si>
  <si>
    <t>紙、印刷(紙、マスター、インク、コピー等)</t>
  </si>
  <si>
    <t>清掃衛生用品(トイレットペーパー、洗剤、ワックス等)</t>
  </si>
  <si>
    <t>灯油　102円×5,100L</t>
  </si>
  <si>
    <t>来客用お茶代</t>
  </si>
  <si>
    <t>封筒</t>
  </si>
  <si>
    <t>諸公簿</t>
  </si>
  <si>
    <t>卒業証書印刷</t>
  </si>
  <si>
    <t>その他印刷製本費</t>
  </si>
  <si>
    <t>施設設備修理</t>
  </si>
  <si>
    <t>消毒用エタノール(O-157関係薬品)</t>
  </si>
  <si>
    <t>ピアノ調律料　10,584円×2台</t>
  </si>
  <si>
    <t>クリーニング(モップ、カーテン、給食白衣等)</t>
  </si>
  <si>
    <t>その他手数料</t>
  </si>
  <si>
    <t>砂・木材他</t>
  </si>
  <si>
    <t>セカンドスクール登山支援ボランティア謝金　4,000円×5人</t>
  </si>
  <si>
    <t>特別支援就学奨励費</t>
    <phoneticPr fontId="18"/>
  </si>
  <si>
    <t>セカンドスクール大学生ボランティア謝金　2,000円×3日×15人</t>
  </si>
  <si>
    <t>国庫補助金（小学校）</t>
  </si>
  <si>
    <t>セカンドスクールに係る関係団体等に対する協力謝礼</t>
  </si>
  <si>
    <t>修学旅行費</t>
    <phoneticPr fontId="18"/>
  </si>
  <si>
    <t>スキー教室インストラクター謝金　12,000円×20人</t>
  </si>
  <si>
    <t>被災児童生徒</t>
    <phoneticPr fontId="18"/>
  </si>
  <si>
    <t>セカンドスクール大学生ボランティア費用弁償　1,800円×2回×15人</t>
  </si>
  <si>
    <t>就学支援事業</t>
  </si>
  <si>
    <t>教育用コンピュータ修繕料　40,000円×1回×4校</t>
  </si>
  <si>
    <t>セカンドスクール大学生ボランティア傷害保険料　500円×15人</t>
  </si>
  <si>
    <t>小学校用外国語指導助手(ALT)業務委託料</t>
  </si>
  <si>
    <t>セカンドスクールバス借上料　65,000円×2台×2日</t>
  </si>
  <si>
    <t>セカンドスクール大学生ボランティア施設利用料　15人</t>
  </si>
  <si>
    <t>セカンドスクール登山ロープウェイ代</t>
  </si>
  <si>
    <t>映画鑑賞会バス借上料　64,800円×2台</t>
  </si>
  <si>
    <t>映画鑑賞会上映手数料　児童375人×500円＋随行1,100円×11人</t>
  </si>
  <si>
    <t>現地学習交流会(釜房ダム)バス借上料</t>
  </si>
  <si>
    <t>リフト使用料</t>
  </si>
  <si>
    <t>スキー教室に伴うリフト代</t>
  </si>
  <si>
    <t>スキー教室に伴うスキーレンタル料</t>
  </si>
  <si>
    <t>川崎小・前川小教育用コンピュータリース料(12ヵ月分)</t>
  </si>
  <si>
    <t>川二小・富岡小教育用コンピュータリース料(12ヵ月分)</t>
  </si>
  <si>
    <t>教材備品購入費</t>
  </si>
  <si>
    <t>就学援助費</t>
  </si>
  <si>
    <t>新入学費、学用品費、校外活動費</t>
  </si>
  <si>
    <t>2～6年生(26名)535,460円、新1年生＋途中申請見込(6人)200,640円</t>
  </si>
  <si>
    <t>給食費</t>
  </si>
  <si>
    <t>給食費　230円×185食×37人</t>
  </si>
  <si>
    <t>特別支援就学奨励費</t>
  </si>
  <si>
    <t>受給見込6人</t>
  </si>
  <si>
    <t>修学旅行費</t>
  </si>
  <si>
    <t>修学旅行費　(6人＋見込3人)×21,190円</t>
  </si>
  <si>
    <t>生活科・総合学習講師謝礼　3,000円×10人</t>
  </si>
  <si>
    <t>読み聞かせ講師他謝礼　3,000円×7人</t>
  </si>
  <si>
    <t>記念品等</t>
  </si>
  <si>
    <t>運動会賞品　140円×211人</t>
  </si>
  <si>
    <t>教授用消耗品　 (チョーク・石灰・印刷用紙代)</t>
  </si>
  <si>
    <t>各教科消耗品　　家庭科消耗品(調理器具)</t>
  </si>
  <si>
    <t>　　　　　　  　体育科消耗品(ボール等)</t>
  </si>
  <si>
    <t>　　　　　　　　理科消耗品(薬品等)</t>
  </si>
  <si>
    <t>　　　　　　　　音楽科消耗品(楽譜等)</t>
  </si>
  <si>
    <t>　　　　　　　　その他の教科消耗品</t>
  </si>
  <si>
    <t>総合学習消耗品</t>
  </si>
  <si>
    <t>行事関係消耗品　学習発表会　5,000円×6学年</t>
  </si>
  <si>
    <t>　　　　　　　　運動会・体育的行事　5,000円×6学年</t>
  </si>
  <si>
    <t>　　　　　　　　かまふさまつり　5,000円×6学年</t>
  </si>
  <si>
    <t>　　　　　　　　その他の学芸的行事　</t>
  </si>
  <si>
    <t>　　　　　　　　クラブ・委員会活動費</t>
  </si>
  <si>
    <t>情報教育指導消耗品</t>
  </si>
  <si>
    <t>図書館経営消耗品</t>
  </si>
  <si>
    <t>保健室経営消耗品</t>
  </si>
  <si>
    <t>少人数指導消耗品</t>
  </si>
  <si>
    <t>通信票印刷経費　印刷用紙代</t>
  </si>
  <si>
    <t>楽器</t>
  </si>
  <si>
    <t>ミシン</t>
  </si>
  <si>
    <t>教材備品(ワイヤレスマイクロホン)</t>
  </si>
  <si>
    <t>児童用図書</t>
  </si>
  <si>
    <t>その他講師等謝金</t>
  </si>
  <si>
    <t>各種学習指導講師謝金</t>
  </si>
  <si>
    <t>運動会賞品代　260円×50個</t>
  </si>
  <si>
    <t>各種教科消耗品</t>
  </si>
  <si>
    <t>行事関係消耗品</t>
  </si>
  <si>
    <t>賞状・通信票印刷用紙</t>
  </si>
  <si>
    <t>教材備品修理代(老朽化対策)</t>
  </si>
  <si>
    <t>ポータブルワイヤレスアンプ</t>
  </si>
  <si>
    <t>講師謝金　3,000円×2回×2名</t>
  </si>
  <si>
    <t>その他講師謝金　3,000円×3回</t>
  </si>
  <si>
    <t>各教科用</t>
  </si>
  <si>
    <t>行事関係(運動会、学芸会　他)</t>
  </si>
  <si>
    <t>情報教育(プリンター用インク、用紙　他)</t>
  </si>
  <si>
    <t>卒業証書代</t>
  </si>
  <si>
    <t>その他講師謝金</t>
  </si>
  <si>
    <t>運動会賞品　115円×2個×80人</t>
  </si>
  <si>
    <t>教授用消耗品代</t>
  </si>
  <si>
    <t>賞状・通信票印刷</t>
  </si>
  <si>
    <t>教材備品等修理</t>
  </si>
  <si>
    <t>インタラクティブ書画カメラ</t>
  </si>
  <si>
    <t>中学校費</t>
  </si>
  <si>
    <t>中学校プール監視補助員賃金　950円×3人×50時間</t>
  </si>
  <si>
    <t>用務員旅費(1人分)　7,000円×12ヵ月</t>
  </si>
  <si>
    <t>教師用教科書等</t>
  </si>
  <si>
    <t>中学校2校上下水道使用料　250,000円×12ヵ月</t>
  </si>
  <si>
    <t>中学校2校電気料　400,000円×12ヵ月</t>
  </si>
  <si>
    <t>FF式石油暖房機修繕料　50,000円×4回×2校</t>
  </si>
  <si>
    <t>水道設備修繕料　250,000円×2校</t>
  </si>
  <si>
    <t>薬品処理手数料</t>
  </si>
  <si>
    <t>修学旅行引率者入場料等(川崎中70,000円、富岡中40,000円)</t>
  </si>
  <si>
    <t>富岡中学校汚泥引抜手数料</t>
  </si>
  <si>
    <t>建物災害共済保険料　川崎中</t>
  </si>
  <si>
    <t>　　　　〃　　　　　富岡中</t>
  </si>
  <si>
    <t>中学校プール監視補助員傷害保険料　1,980円×3人</t>
  </si>
  <si>
    <t>川崎中学校トイレ改修工事設計監理業務委託料</t>
  </si>
  <si>
    <t>富岡中学校トイレ改修工事設計監理業務委託料</t>
  </si>
  <si>
    <t>学校警備委託料　32,400円×2校×12ヵ月</t>
  </si>
  <si>
    <t>中学校用務員業務委託料(川崎中)</t>
  </si>
  <si>
    <t>環境整備委託料</t>
  </si>
  <si>
    <t>自家用電気工作物保安管理委託料</t>
  </si>
  <si>
    <t>貯水槽清掃管理業務委託料</t>
  </si>
  <si>
    <t>浄化槽維持管理委託料(富岡中)</t>
  </si>
  <si>
    <t>プールろ過装置保守点検委託料</t>
  </si>
  <si>
    <t>学校飲料水検査委託料　9,612円×2校</t>
  </si>
  <si>
    <t>簡易給水施設等検査委託料(富岡中)</t>
  </si>
  <si>
    <t>学校プール水検査委託料　24,192円×2校＋30,672円(再検査)</t>
  </si>
  <si>
    <t>各学校体育館清掃業務委託料</t>
  </si>
  <si>
    <t>暖房機器保守点検委託料(川崎中)</t>
  </si>
  <si>
    <t>　　　　　〃　　　　　(富岡中)</t>
  </si>
  <si>
    <t>灯油地下タンク清掃・漏洩検査委託料</t>
  </si>
  <si>
    <t>検便委託料(給食関係等)　270円×2人×13回</t>
  </si>
  <si>
    <t>生徒尿検査　270円×212人</t>
  </si>
  <si>
    <t>生徒血液・脂質検査　1,188円×212人</t>
  </si>
  <si>
    <t>生徒心臓病検査(1年生)　2,214円×66人</t>
  </si>
  <si>
    <t>生徒結核健診(精密)</t>
  </si>
  <si>
    <t>胃がん検診委託料</t>
  </si>
  <si>
    <t>NHK放送受信料　川崎中30,000円＋富岡中21,000円</t>
  </si>
  <si>
    <t>川崎中学校給食牛乳保冷庫賃借料　月額13,824円×12ヵ月</t>
  </si>
  <si>
    <t>川崎中学校自動製氷機賃借料　月額5,832円×12ヵ月</t>
  </si>
  <si>
    <t>富岡中学校トイレ改修工事</t>
  </si>
  <si>
    <t>川崎中学校屋内消火栓改修工事(漏水調査費含む）</t>
  </si>
  <si>
    <t>川崎中学校構内第一柱傾斜、支線改修及び高圧気中負荷開閉器交換工事</t>
  </si>
  <si>
    <t>庁用備品費</t>
  </si>
  <si>
    <t>FF式石油暖房機　250,000円×2台</t>
  </si>
  <si>
    <t>大河原地区中学校教育研究会　3,300円×2校</t>
  </si>
  <si>
    <t>仙南地方危険物安全協会会費(川崎中)</t>
  </si>
  <si>
    <t>大河原地区学校警察連絡協議会会費　1,000円×2校</t>
  </si>
  <si>
    <t>防火管理者協議会負担金　5,000円×2校</t>
  </si>
  <si>
    <t>町小中学校健全育成協議会負担金　1,000円×2校</t>
  </si>
  <si>
    <t>県特別支援教育研究会知的障害教育専門部負担金　1,000円×2校</t>
  </si>
  <si>
    <t>柴田郡中学校体育連盟負担金</t>
  </si>
  <si>
    <t>仙南けやき教室負担金</t>
  </si>
  <si>
    <t>川崎中学校</t>
  </si>
  <si>
    <t>卒業記念品　1,000円×55人</t>
  </si>
  <si>
    <t>紙・印刷(紙、マスター、インク、コピー等)</t>
  </si>
  <si>
    <t>新聞</t>
  </si>
  <si>
    <t>施設管理用品</t>
  </si>
  <si>
    <t>灯油　102円×9,000L</t>
  </si>
  <si>
    <t>LPガス(調理室、保健室)　(基本料金1,800円＋530円)×12ヵ月×2</t>
  </si>
  <si>
    <t>来客用お茶</t>
  </si>
  <si>
    <t>諸公簿（学校日誌・学籍・帳簿関係他）</t>
  </si>
  <si>
    <t>給食衛生費　消毒液6,000円×2</t>
  </si>
  <si>
    <t>ピアノ調律料　14,000円×1台、12,000円×2台</t>
  </si>
  <si>
    <t>粗大ゴミ処理手数料</t>
  </si>
  <si>
    <t>卒業証書筆耕料　500円×卒業生数60人(予備含む)</t>
  </si>
  <si>
    <t>校木管理委託料</t>
  </si>
  <si>
    <t>タクシー等借上料(緊急時)</t>
  </si>
  <si>
    <t>校庭補充用土代　35,000円×1台</t>
  </si>
  <si>
    <t>施設用器具購入費</t>
  </si>
  <si>
    <t>庁用備品(生徒用机椅子　他)</t>
  </si>
  <si>
    <t>富岡中学校</t>
  </si>
  <si>
    <t>卒業記念品　1,400円×20人＋箔押代5,200円</t>
  </si>
  <si>
    <t>印刷関係(紙、マスター、インク、コピー等)</t>
  </si>
  <si>
    <t>事務用品(フラットファイル、ボールペン等)</t>
  </si>
  <si>
    <t>法規・新聞(新聞、職員録、追録等)</t>
  </si>
  <si>
    <t>管理用品(蛍光灯、乾電池、儀式用生花等)</t>
  </si>
  <si>
    <t>来客用茶菓</t>
  </si>
  <si>
    <t>卒業証書・諸公簿</t>
  </si>
  <si>
    <t>封筒印刷</t>
  </si>
  <si>
    <t>施設設備・事務機器修理</t>
  </si>
  <si>
    <t>保健室薬品・衛生管理用薬品</t>
  </si>
  <si>
    <t>切手等郵送料</t>
  </si>
  <si>
    <t>ピアノ調律料　10,600円×2台</t>
  </si>
  <si>
    <t>クリーニング(カーテン、法被、ふとん他)</t>
  </si>
  <si>
    <t>卒業証書筆耕料・粗大ゴミ処理手数料　他</t>
  </si>
  <si>
    <t>校木管理委託料(消毒含む)</t>
  </si>
  <si>
    <t>タクシー等借上料(緊急時対応)</t>
  </si>
  <si>
    <t>材木・ビス等</t>
  </si>
  <si>
    <t>校地内除草用刈払機</t>
  </si>
  <si>
    <t>教育用コンピュータ修繕料　40,000円×1回×2校</t>
  </si>
  <si>
    <t>国庫補助金（中学校）</t>
  </si>
  <si>
    <t>中学校用外国語指導助手(ALT)業務委託料</t>
  </si>
  <si>
    <t>川崎中教育用コンピュータリース料(12ヵ月分)</t>
  </si>
  <si>
    <t>富岡中教育用コンピュータリース料(12ヵ月分)</t>
  </si>
  <si>
    <t>中学校教師用教科書・指導書購入(平成28年度改訂版)</t>
  </si>
  <si>
    <t>デジタル教科書購入(英語)</t>
  </si>
  <si>
    <t>中学校体育振興助成金</t>
  </si>
  <si>
    <t>新入学品費、学用品費、校外活動費</t>
  </si>
  <si>
    <t>2･3年生(23人)754,400円、新1年生＋途中申請(見込9人)554,670円</t>
  </si>
  <si>
    <t>給食費　276円×175食×32人</t>
  </si>
  <si>
    <t>特別支援費受給見込5人</t>
  </si>
  <si>
    <t>修学旅行費　(9人＋見込3人)×57,290円</t>
  </si>
  <si>
    <t>教務関係(チョーク、用紙　他)</t>
  </si>
  <si>
    <t>各教科消耗品(教授用消耗品、体育理科　他)</t>
  </si>
  <si>
    <t>行事関係消耗品(入学式、卒業式)</t>
  </si>
  <si>
    <t>通信票印刷　1年生分60名×1,000円</t>
  </si>
  <si>
    <t>教材備品等修繕</t>
  </si>
  <si>
    <t>楽器修理</t>
  </si>
  <si>
    <t>中体連総合大会等の際バス、タクシー借上料</t>
  </si>
  <si>
    <t>郡･県中体連陸上大会</t>
  </si>
  <si>
    <t>郡･県中体連総合大会</t>
  </si>
  <si>
    <t>郡中体連駅伝大会</t>
  </si>
  <si>
    <t>郡･県中体連水泳大会</t>
  </si>
  <si>
    <t>郡･県中体連新人大会</t>
  </si>
  <si>
    <t>吹奏楽大会　他</t>
  </si>
  <si>
    <t>アンサンブルコンサート</t>
  </si>
  <si>
    <t>バレー春季大会</t>
  </si>
  <si>
    <t>教材用備品購入費</t>
  </si>
  <si>
    <t>楽器(フルート、トランペット、ユーフォニアム)</t>
  </si>
  <si>
    <t>生徒用図書</t>
  </si>
  <si>
    <t>豊年踊り講師8名</t>
  </si>
  <si>
    <t>教授用消耗品</t>
  </si>
  <si>
    <t>消耗品費</t>
    <phoneticPr fontId="18"/>
  </si>
  <si>
    <t>情報教育用消耗品</t>
  </si>
  <si>
    <t>学校行事用消耗品</t>
  </si>
  <si>
    <t>各種大会等生徒輸送用車両借上料</t>
  </si>
  <si>
    <t>校外学習等生徒輸送用車両借上料</t>
  </si>
  <si>
    <t>教材備品(音楽用メトロノーム、箏セット)</t>
  </si>
  <si>
    <t>高等学校費</t>
  </si>
  <si>
    <t>建物災害共済保険料</t>
  </si>
  <si>
    <t>柴田農林川崎高校用スクールバス運行業務委託料</t>
  </si>
  <si>
    <t>宮城県高等学校定時制通信制教育振興会仙南支部負担金</t>
  </si>
  <si>
    <t>柴農川崎校</t>
    <phoneticPr fontId="18"/>
  </si>
  <si>
    <t>柴農川崎校</t>
  </si>
  <si>
    <t>事務用品、管理用品、新聞料　等</t>
  </si>
  <si>
    <t>封筒等印刷</t>
  </si>
  <si>
    <t>設備小修繕</t>
  </si>
  <si>
    <t>医薬品等</t>
  </si>
  <si>
    <t>切手・はがき購入等</t>
  </si>
  <si>
    <t>砂等購入</t>
  </si>
  <si>
    <t>施設用具器具購入費</t>
  </si>
  <si>
    <t>施設用具器具購入等</t>
  </si>
  <si>
    <t>こども園費</t>
  </si>
  <si>
    <t>園内科医年額報酬　100,000円＋園児数250人×150円</t>
  </si>
  <si>
    <t>こども園利用料</t>
    <phoneticPr fontId="18"/>
  </si>
  <si>
    <t>園内歯科医年額報酬　100,000円＋園児数250人×150円</t>
  </si>
  <si>
    <t>（短期・現年度分）</t>
  </si>
  <si>
    <t>園薬剤師年額報酬</t>
  </si>
  <si>
    <t>（長期・現年度分）</t>
  </si>
  <si>
    <t>職員：23名</t>
  </si>
  <si>
    <t>（短期・過年度分）</t>
  </si>
  <si>
    <t>（長期・過年度分）</t>
  </si>
  <si>
    <t>職員：16名</t>
  </si>
  <si>
    <t>職員会議　2,200円×19人×3ｈ×12ヵ月</t>
  </si>
  <si>
    <t>指導主事訪問　2,200円×9人×5ｈ</t>
  </si>
  <si>
    <t>子ども・子育て支援</t>
    <phoneticPr fontId="18"/>
  </si>
  <si>
    <t>園内研修・研究関係　2,200円×19人×3ｈ</t>
  </si>
  <si>
    <t>交付金国庫補助金</t>
  </si>
  <si>
    <t>行事準備(入園式・運動会・卒園式他)　2,200円×19人×2ｈ×4回</t>
  </si>
  <si>
    <t>幼稚園就園</t>
    <phoneticPr fontId="18"/>
  </si>
  <si>
    <t>幼児教育課　2,000円×2人×5h×12ヵ月</t>
  </si>
  <si>
    <t>奨励費国庫補助金</t>
  </si>
  <si>
    <t>幼稚園給食納入金</t>
    <phoneticPr fontId="18"/>
  </si>
  <si>
    <t>（現年度分）</t>
  </si>
  <si>
    <t>臨時保育士等社会保険料</t>
  </si>
  <si>
    <t>（過年度分）</t>
  </si>
  <si>
    <t>　（健康保険・厚生年金・児童手当・労災保険・雇用保険）15.984％</t>
  </si>
  <si>
    <t>　　臨時保育士等　36,140,000円×15.984/100</t>
  </si>
  <si>
    <t>　　用務員　3,460,000円×15.984/100　　</t>
  </si>
  <si>
    <t>臨時教諭等賃金</t>
  </si>
  <si>
    <t>臨時保育士　7,700円×245日×12人</t>
  </si>
  <si>
    <t>短時間臨時保育士　994円×6H×245日×2人</t>
  </si>
  <si>
    <t>臨時保育補助員　6,300円×245日×4人</t>
  </si>
  <si>
    <t>臨時保育士割増賃金　100,000円×2回×18人</t>
  </si>
  <si>
    <t>臨時職員時間外勤務割増賃金　1,242円×3ｈ×12ヵ月×18人</t>
  </si>
  <si>
    <t>用務員賃金　6,100円×245日×2人</t>
  </si>
  <si>
    <t>用務員割増賃金　100,000円×2回×2人</t>
  </si>
  <si>
    <t>用務員時間外勤務割増賃金　984円×3ｈ×12月×2人</t>
  </si>
  <si>
    <t>サッカー教室講師謝礼　4,000円×3回+5,000円×2回</t>
  </si>
  <si>
    <t>講師謝金(職員研修)　100,000円×1回</t>
  </si>
  <si>
    <t>修了証書淨書謝金　500円×60人</t>
  </si>
  <si>
    <t>幼児のための演劇鑑賞会　250,000円×1回</t>
  </si>
  <si>
    <t>世帯間交流事業（人形劇鑑賞会）　250,000円×1回</t>
  </si>
  <si>
    <t>内科健診追加分謝金　21,000円×3日×1回</t>
  </si>
  <si>
    <t>新入園児内科健診謝金　21,000円×3日×1回</t>
  </si>
  <si>
    <t>歯科健診追加分医師謝金　21,000円×3日×1回</t>
  </si>
  <si>
    <t>歯科健診看護師謝金　6,700円×3日×2回</t>
  </si>
  <si>
    <t>全国国公立幼稚園園長会記念品</t>
  </si>
  <si>
    <t>修了アルバム　2,200円×60人</t>
  </si>
  <si>
    <t>運動会賞品　550円×250人</t>
  </si>
  <si>
    <t>家庭訪問　45円×10km×13人×5日</t>
  </si>
  <si>
    <t>研究推進委員会　45円×60km×3回</t>
  </si>
  <si>
    <t>研修会・講義等</t>
  </si>
  <si>
    <t>消耗品</t>
  </si>
  <si>
    <t>事務用品　40,000円×12ヵ月</t>
  </si>
  <si>
    <t>コピーリース　9円×2,500枚×12ヵ月</t>
  </si>
  <si>
    <t>施設管理用品　50,000円×12ヵ月</t>
  </si>
  <si>
    <t>清掃・衛生用品　40,000円×12ヵ月</t>
  </si>
  <si>
    <t>教材用品　40,000円×12ヵ月</t>
  </si>
  <si>
    <t>行事用品　40,000円×5回</t>
  </si>
  <si>
    <t>職員研修</t>
  </si>
  <si>
    <t>保育用品（乳児棟・幼児棟）</t>
  </si>
  <si>
    <t>保育着　9,000円×40人</t>
  </si>
  <si>
    <t>幼児教育課作業着　9,000円×3人</t>
  </si>
  <si>
    <t>絵本・紙芝居代</t>
  </si>
  <si>
    <t>食器・調理用具補充</t>
  </si>
  <si>
    <t>　給食用購読料</t>
  </si>
  <si>
    <t>　ホテルパンセット　14,000円×2個</t>
  </si>
  <si>
    <t>　卵焼きフライパン　7,000円×2個</t>
  </si>
  <si>
    <t>　アルミ鍋蓋　10,000円×3枚</t>
  </si>
  <si>
    <t>　各種食器類</t>
  </si>
  <si>
    <t>　その他消耗品</t>
  </si>
  <si>
    <t>幼稚園じほう</t>
  </si>
  <si>
    <t>自動車検査登録印紙代</t>
  </si>
  <si>
    <t>LPガス　300,000円×12ヵ月</t>
  </si>
  <si>
    <t>公用車ガソリン　145円×45L×12ヵ月</t>
  </si>
  <si>
    <t>除雪機用ガソリン　145円×2L×5回</t>
  </si>
  <si>
    <t>会議用お茶代</t>
  </si>
  <si>
    <t>こども園要覧　300円×200部</t>
  </si>
  <si>
    <t>給食日誌･給食作業日誌　4,500円×2冊</t>
  </si>
  <si>
    <t>修了証書印刷代</t>
  </si>
  <si>
    <t>利用料･授業料納付書　22円×2,000枚</t>
  </si>
  <si>
    <t>口座振替関係印刷代</t>
  </si>
  <si>
    <t>こども園用封筒代</t>
  </si>
  <si>
    <t>電気料　実績ベース考慮　460,000円×12ヵ月</t>
  </si>
  <si>
    <t>上下水道料　200,000円×12ヵ月</t>
  </si>
  <si>
    <t>通常施設管理修繕</t>
  </si>
  <si>
    <t>遊具関係修繕</t>
  </si>
  <si>
    <t>事務機器修繕</t>
  </si>
  <si>
    <t>公用車車検整備</t>
  </si>
  <si>
    <t>給食材料費</t>
  </si>
  <si>
    <t>　こども園短時間園児　237円×30人×203日</t>
  </si>
  <si>
    <t>　富岡幼稚園　237円×20人×203日</t>
  </si>
  <si>
    <t>　こども園中・長時間園児</t>
  </si>
  <si>
    <t>　3～5歳児</t>
  </si>
  <si>
    <t>　平日　281円×120人×244日</t>
  </si>
  <si>
    <t>　土曜日　281円×25人×50日</t>
  </si>
  <si>
    <t>　0～2歳児</t>
  </si>
  <si>
    <t>　平日　371円×74人×244日</t>
  </si>
  <si>
    <t>　土曜日　371円×25人×50日</t>
  </si>
  <si>
    <t>　こども園職員</t>
  </si>
  <si>
    <t>　・検食　237円×2人×244日</t>
  </si>
  <si>
    <t>　・職員　237円×42人×244日</t>
  </si>
  <si>
    <t>　・給食従事者　237円×8人×244日</t>
  </si>
  <si>
    <t>　富岡幼稚園職員　237円×5人×203日</t>
  </si>
  <si>
    <t>　支援センター職員　237円×3人×244日</t>
  </si>
  <si>
    <t>　幼児教育課　237円×3人×244日</t>
  </si>
  <si>
    <t>災害非常時用食品代</t>
  </si>
  <si>
    <t>消毒薬等救急用品20,000円×12ヵ月</t>
  </si>
  <si>
    <t>手指消毒液8,300円×12ヵ月</t>
  </si>
  <si>
    <t>プール消毒液</t>
  </si>
  <si>
    <t>電話料(月平均)　20,000円×12ヵ月</t>
  </si>
  <si>
    <t>切手　82円×300枚</t>
  </si>
  <si>
    <t>切手　120円×200枚</t>
  </si>
  <si>
    <t>ピアノ調律　16,200円×2台</t>
  </si>
  <si>
    <t>クリーニング(布団他)</t>
  </si>
  <si>
    <t>計量器検査手数料</t>
  </si>
  <si>
    <t>食材抜き取り検査　16,884円×2回</t>
  </si>
  <si>
    <t>利用料口座振替手数料　11円×220件×12ヵ月</t>
  </si>
  <si>
    <t>町有自動車車検代行手数料</t>
  </si>
  <si>
    <t>建物災害共済保険(こども園)</t>
  </si>
  <si>
    <t>広域入所委託料</t>
  </si>
  <si>
    <t>警備保障　29,160円×12ヵ月</t>
  </si>
  <si>
    <t>給食調理及び栄養管理業務委託</t>
  </si>
  <si>
    <t>給食施設グリストラップ清掃　18,000円×4回</t>
  </si>
  <si>
    <t>簡易プール着脱、ろ過装置保守点検</t>
  </si>
  <si>
    <t>給食室自動ドア保守点検　56,000円×2回</t>
  </si>
  <si>
    <t>床暖房装置保守点検　65,000円×2回</t>
  </si>
  <si>
    <t>床･窓ガラス･高所清掃委託　332,500円×2回</t>
  </si>
  <si>
    <t>ガスヒートポンプエアコン定期点検委託料</t>
  </si>
  <si>
    <t>厨房機器保守点検</t>
  </si>
  <si>
    <t>自家用電気工作物保安管理業務委託料</t>
  </si>
  <si>
    <t>消防施設設備保守点検委託料　43,200円×2回</t>
  </si>
  <si>
    <t>学校飲料水検査委託料</t>
  </si>
  <si>
    <t>学校プール水検査委託料</t>
  </si>
  <si>
    <t>遊具点検委託料</t>
  </si>
  <si>
    <t>暖房装置保守点検8,900円×6台</t>
  </si>
  <si>
    <t>害虫防除委託料</t>
  </si>
  <si>
    <t>防鼠、防虫業務委託　4,320円×12ヵ月</t>
  </si>
  <si>
    <t>ぎょう虫検査委託料　216円×235人</t>
  </si>
  <si>
    <t>検便(職員)　243円×47人×2回</t>
  </si>
  <si>
    <t>現任研修に係る駐車料　1,500円×25回</t>
  </si>
  <si>
    <t>遠足園児引率入園料　500円×18人</t>
  </si>
  <si>
    <t>園外保育引率入園料　400円×20人</t>
  </si>
  <si>
    <t>映画上映に係る鑑賞料　５歳児　500円×70人</t>
  </si>
  <si>
    <t>映画上映に係る鑑賞料　先生引率　1,100円×10人</t>
  </si>
  <si>
    <t>映画上映に係るバス借上料　64,800円×1台</t>
  </si>
  <si>
    <t>　衛星　25,520円×1台</t>
  </si>
  <si>
    <t>　地上　7,455円×1台</t>
  </si>
  <si>
    <t>印刷機リース代(年額)</t>
  </si>
  <si>
    <t>電算機器借上料</t>
  </si>
  <si>
    <t>電算　使用許諾　子ども子育て支援システム</t>
  </si>
  <si>
    <t>プール排水口移設工事</t>
  </si>
  <si>
    <t>給食室空調設備工事</t>
  </si>
  <si>
    <t>砂場用砂　34,000円×3回</t>
  </si>
  <si>
    <t>シューズロッカー　66,000円×1台</t>
  </si>
  <si>
    <t>ふとん棚　86,000円×2台</t>
  </si>
  <si>
    <t>宮城県国公立幼稚園・子ども園協議会</t>
  </si>
  <si>
    <t>　園長部会負担金</t>
  </si>
  <si>
    <t>　教育研究部会負担金</t>
  </si>
  <si>
    <t>　全国国公立幼稚園園長会負担金</t>
  </si>
  <si>
    <t>　会員負担金　710円×11人</t>
  </si>
  <si>
    <t>大河原支部公立幼稚園協議会</t>
  </si>
  <si>
    <t>　園長年会費</t>
  </si>
  <si>
    <t>　研究会負担金　1,200円×11人</t>
  </si>
  <si>
    <t>　宮城県国公立幼稚園協議会(大河原支部負担分)</t>
  </si>
  <si>
    <t>　・園長部会会費</t>
  </si>
  <si>
    <t>　・会員負担金　600円×11人</t>
  </si>
  <si>
    <t>　・事務局雇用負担金　2,300円×11人</t>
  </si>
  <si>
    <t>宮城県保育協議会負担金</t>
  </si>
  <si>
    <t>　会費　4,000円×1施設</t>
  </si>
  <si>
    <t>　全国保育協議会会費　5,000円×1施設</t>
  </si>
  <si>
    <t>全国保育士会費　700円×登録会員10人</t>
  </si>
  <si>
    <t>仙南保育所連合会市町村負担金　1,000円×10人</t>
  </si>
  <si>
    <t>日本保育園保健協議会費</t>
  </si>
  <si>
    <t>日本スポーツ振興センター負担金</t>
  </si>
  <si>
    <t>　H28加入分　295円×220人</t>
  </si>
  <si>
    <t>　H27年度途中入園(翌年度払い)　375円×30人</t>
  </si>
  <si>
    <t>私立幼稚園就園奨励費補助金　115,200円×3人</t>
  </si>
  <si>
    <t>セミナー･研修会参加費　2,000円×20回</t>
  </si>
  <si>
    <t>職員会議等　2,400円×2h×12月×1人</t>
  </si>
  <si>
    <t>（健康保険・厚生年金・児童手当・労働保険・雇用保険）</t>
  </si>
  <si>
    <t>　1,461,000円×15.984/100</t>
  </si>
  <si>
    <t>臨時保育士　994円×6H×245日×1人</t>
  </si>
  <si>
    <t>子育て支援教室講師謝礼　10,000円×4回</t>
  </si>
  <si>
    <t>子育て支援教室講師謝礼(専門分野)　10,000円×12回</t>
  </si>
  <si>
    <t>子育て支援職員研修会講師謝礼　5,000円×6回</t>
  </si>
  <si>
    <t>県内(仙台市以北)　1,800円×2人×2回</t>
  </si>
  <si>
    <t>県外　　　　　　　2,400円×2回</t>
  </si>
  <si>
    <t>事務用品関係　5,000×12ヵ月</t>
  </si>
  <si>
    <t>指導用教材費　2,000円×15広場×12ヵ月</t>
  </si>
  <si>
    <t>事業用消耗品</t>
  </si>
  <si>
    <t>作業衣　9,000円×3名</t>
  </si>
  <si>
    <t>ブックスタート絵本セット　1,200円×50人</t>
  </si>
  <si>
    <t>絵本及び紙芝居代</t>
  </si>
  <si>
    <t>子育て支援予定表ポスター印刷費　3,500枚×35円</t>
  </si>
  <si>
    <t>講座･教室分</t>
  </si>
  <si>
    <t>各事業分(地区広場,わんぱく広場,わくわく広場)</t>
  </si>
  <si>
    <t>切手･ハガキ　82円切手×50枚＋ハガキ52円×100枚</t>
  </si>
  <si>
    <t>傷害保険　20円×年間延べ人数2,500人</t>
  </si>
  <si>
    <t>駐車料金等</t>
  </si>
  <si>
    <t>子育て支援研修会受講料　2,000円×2回×2人</t>
  </si>
  <si>
    <t>わらべうた講座受講料　2,500円×2回×2人</t>
  </si>
  <si>
    <t>各種報償費金・謝金等</t>
  </si>
  <si>
    <t>運営委員会謝金　　　4,200円×12人×2回</t>
  </si>
  <si>
    <t>児童教室使用料</t>
    <phoneticPr fontId="18"/>
  </si>
  <si>
    <t>指導技術研修　職員　2,100円×3回×2人</t>
  </si>
  <si>
    <t>消耗物品購入代(4教室分)　50,000円×4教室</t>
  </si>
  <si>
    <t>対象児童拡大による下駄箱等消耗品</t>
  </si>
  <si>
    <t>整備事業費国庫補助金</t>
  </si>
  <si>
    <t>図書購入費　12,500円×4教室</t>
  </si>
  <si>
    <t>灯油代　川崎児童教室　2,500L×102円</t>
  </si>
  <si>
    <t>整備事業費県補助金</t>
  </si>
  <si>
    <t>ガス代　川崎児童教室</t>
  </si>
  <si>
    <t>ガソリン代　川崎児童教室　40L×145円×12ヵ月</t>
  </si>
  <si>
    <t>電気料　川崎児童教室　20,000円×12ヵ月</t>
  </si>
  <si>
    <t>上下水道料　川崎児童教室　20,000円×12ヵ月</t>
  </si>
  <si>
    <t>通常施設修繕　120,000円×4教室</t>
  </si>
  <si>
    <t>児童用（通年利用）賄材料費　75円×240日×160人</t>
  </si>
  <si>
    <t>児童用（長期休暇利用）賄材料費　75円×30日×50人</t>
  </si>
  <si>
    <t>行事用賄材料費　20,000円×4回</t>
  </si>
  <si>
    <t>医薬材料費　10,000円×4教室</t>
  </si>
  <si>
    <t>切手代(運営協議会案内他)　82円×100枚</t>
  </si>
  <si>
    <t>電話代　川崎児童教室　（10,000円＋4,000円）×12ヵ月</t>
  </si>
  <si>
    <t>クリーニング代(4教室分カーテン,布団他)</t>
  </si>
  <si>
    <t>公有建物災害共済分担金　川崎児童教室分</t>
  </si>
  <si>
    <t>公用車任意保険料</t>
  </si>
  <si>
    <t>公用車自賠責保険料</t>
  </si>
  <si>
    <t>碁石児童教室増改築工事設計監理委託料</t>
  </si>
  <si>
    <t>児童教室業務委託料（4教室）</t>
  </si>
  <si>
    <t>川崎児童教室　27,000円×12ヵ月</t>
  </si>
  <si>
    <t>碁石児童教室　13,824円×12ヵ月</t>
  </si>
  <si>
    <t>今宿児童教室　32,400円×12ヵ月</t>
  </si>
  <si>
    <t>　川崎児童教室</t>
  </si>
  <si>
    <t>　今宿児童教室</t>
  </si>
  <si>
    <t>　和合児童遊園</t>
  </si>
  <si>
    <t>消防設備保守点検料　川崎児童教室　17,280円×年2回</t>
  </si>
  <si>
    <t>温風暖房機点検クリーニング　川崎児童教室　5,400円×5台</t>
  </si>
  <si>
    <t>駐車料金(研修会参加の際)　300円×7時間×6回</t>
  </si>
  <si>
    <t>碁石児童教室増改築工事</t>
  </si>
  <si>
    <t>川崎児童教室空調設備工事　635,000円×2教室</t>
  </si>
  <si>
    <t>川砂　川崎児童教室（2トン車）20,000円×2台</t>
  </si>
  <si>
    <t>宮城県児童館連絡協議会費負担金</t>
  </si>
  <si>
    <t>　市町村分7,600円＋施設負担金12,350円　</t>
  </si>
  <si>
    <t>研修会受講料(学童保育,児童館研修会等)</t>
  </si>
  <si>
    <t>嘱託医日額報酬</t>
  </si>
  <si>
    <t>園歯科医年額報酬　100,000円＋園児25人×150円</t>
  </si>
  <si>
    <t>指導主事訪問・行事等、他　2,400円×50h×2人</t>
  </si>
  <si>
    <t>用務員雇用保険料　2,306,000円×0.85/100</t>
  </si>
  <si>
    <t>用務員労災保険料　2,306,000円×0.3/100</t>
  </si>
  <si>
    <t>幼稚園用務員賃金</t>
  </si>
  <si>
    <t>用務員賃金(5時間勤務)　788円×5h×220日</t>
  </si>
  <si>
    <t>用務員賃金(行事等)日額6,100円×25日</t>
  </si>
  <si>
    <t>幼稚園臨時職員賃金</t>
  </si>
  <si>
    <t>臨時教諭（5時間勤務）　994円×5H×220日</t>
  </si>
  <si>
    <t>臨時教諭（行事等）　7,700円×25日</t>
  </si>
  <si>
    <t>園舎周辺除草作業　9,200円×3人</t>
  </si>
  <si>
    <t>歯科健診看護師謝金　6,700円×1日×1回</t>
  </si>
  <si>
    <t>運動会修了式記念品</t>
  </si>
  <si>
    <t>修了アルバム　2,200円×10冊</t>
  </si>
  <si>
    <t>運動会記念品　550円×25名</t>
  </si>
  <si>
    <t>修了証書淨書謝金　500円×10人</t>
  </si>
  <si>
    <t>歯科健診費用弁償　往復25km×45円×1回</t>
  </si>
  <si>
    <t>町外出張</t>
  </si>
  <si>
    <t>事務･連絡会他(町内)</t>
  </si>
  <si>
    <t>家庭訪問</t>
  </si>
  <si>
    <t>県内　1800円×3人×5回</t>
  </si>
  <si>
    <t>事務用消耗品</t>
  </si>
  <si>
    <t>コピー用紙代リース　8,000円×12ヵ月</t>
  </si>
  <si>
    <t>保育教材用消耗品</t>
  </si>
  <si>
    <t>行事用消耗品</t>
  </si>
  <si>
    <t>清掃・衛生用消耗品</t>
  </si>
  <si>
    <t>施設用消耗品</t>
  </si>
  <si>
    <t>作業着,エプロン　9,000円×5人</t>
  </si>
  <si>
    <t>絵本、紙芝居、音楽ＣＤ等</t>
  </si>
  <si>
    <t>LPガス代　2,800円×12ヵ月</t>
  </si>
  <si>
    <t>暖房用灯油　102円×3,000L</t>
  </si>
  <si>
    <t>来客用茶菓代</t>
  </si>
  <si>
    <t>修了証書</t>
  </si>
  <si>
    <t>園日誌,給食日誌　4,200円×3冊</t>
  </si>
  <si>
    <t>電気料　24,000円×12ヵ月</t>
  </si>
  <si>
    <t>水道料　20,000円×12ヵ月</t>
  </si>
  <si>
    <t>施設等修繕　過去実績ベース採用</t>
  </si>
  <si>
    <t>　(ガラス,暖房機,水道,遊具,電球他)</t>
  </si>
  <si>
    <t>応急処置用品</t>
  </si>
  <si>
    <t>電話料　7,000円×12ヵ月</t>
  </si>
  <si>
    <t>切手代　他</t>
  </si>
  <si>
    <t>預かり用布団クリーニング</t>
  </si>
  <si>
    <t>建物災害共済保険</t>
  </si>
  <si>
    <t>富岡幼稚園警備委託　32,400円×12ヵ月</t>
  </si>
  <si>
    <t>遊具点検等業務委託</t>
  </si>
  <si>
    <t>園舎地内刈り払い作業　60,000円×1回</t>
  </si>
  <si>
    <t>消防施設設備保守点検委託料　17,280円×2回</t>
  </si>
  <si>
    <t>浄化槽維持管理料</t>
  </si>
  <si>
    <t>汚泥引抜清掃委託料</t>
  </si>
  <si>
    <t>床洗浄ワックス･ガラス清掃･高所備品除塵等　70,500円×2回</t>
  </si>
  <si>
    <t>暖房機保守点検委託</t>
  </si>
  <si>
    <t>内科健診　100,000円＋150円×25人</t>
  </si>
  <si>
    <t>新入園児健康診断　21,000円×1回</t>
  </si>
  <si>
    <t>ぎょう虫検査　216円×25人</t>
  </si>
  <si>
    <t>検便　243円×5人×12ヵ月</t>
  </si>
  <si>
    <t>入園料等</t>
  </si>
  <si>
    <t>園庭、砂場用砂　20,000円×2回</t>
  </si>
  <si>
    <t>宮城県国公立幼稚園協議会市町村負担金</t>
  </si>
  <si>
    <t>　全国国公立幼稚園長会負担金</t>
  </si>
  <si>
    <t>　会員数による負担金　710円×3人</t>
  </si>
  <si>
    <t>　研究会負担金　1,200円×3人</t>
  </si>
  <si>
    <t>　・会員負担金　600円×3人</t>
  </si>
  <si>
    <t>　・事務局雇用負担金　2,300円×3人</t>
  </si>
  <si>
    <t>日本スポーツ振興センター負担金　295円×25人</t>
  </si>
  <si>
    <t>セミナー・研修会参加費　2,000円×5回</t>
  </si>
  <si>
    <t>社会教育費</t>
  </si>
  <si>
    <t>社会教育総務費</t>
  </si>
  <si>
    <t>社会教育指導員・月額報酬</t>
  </si>
  <si>
    <t>社会教育委員・日額報酬</t>
  </si>
  <si>
    <t>社会教育委員会議　4,200円×5人×2回</t>
  </si>
  <si>
    <t>管内研修会・総会　4,200円×5人×2回</t>
  </si>
  <si>
    <t>県社会教育推進会議　4,200円×5人×1回</t>
  </si>
  <si>
    <t>県外視察研修4,200円×2名×1回</t>
  </si>
  <si>
    <t>従事職員4名の平均単価2,000円／h</t>
  </si>
  <si>
    <t>①子ども会育成会関係業務　2,000円×年間延べ60時間</t>
  </si>
  <si>
    <t>②公民館各種委員会会議関係業務　2,000円×年間延べ30時間</t>
  </si>
  <si>
    <t>③芸術・文化事業関係業務　2,000円×年間延べ130時間</t>
  </si>
  <si>
    <t>④公民館各種講座・教室関係業務　2,000円×年間延べ60時間</t>
  </si>
  <si>
    <t>⑤児童育成関係業務　2,000円×年間延べ140時間</t>
  </si>
  <si>
    <t>⑥ジュニアリーダー育成関係業務　2,000円×年間延べ70時間</t>
  </si>
  <si>
    <t>⑦文化財関係業務　2,000円×年間延べ30時間</t>
  </si>
  <si>
    <t>⑧成人式関係業務　2,000円×年間延べ60時間</t>
  </si>
  <si>
    <t>宮城県青少年小劇場　（該当学校）</t>
  </si>
  <si>
    <t>教育講演会</t>
  </si>
  <si>
    <t>文化芸術鑑賞記念品</t>
  </si>
  <si>
    <t>管内研修会・総会　1,800円×5人×1回</t>
  </si>
  <si>
    <t>社会教育指導委員会議「私用車（仙台4回）」</t>
  </si>
  <si>
    <t>県内課長会議　2,000円×4回</t>
  </si>
  <si>
    <t>県内職員会議　1,800円×4回</t>
  </si>
  <si>
    <t>管内主管課長視察研修2,400円×3回</t>
  </si>
  <si>
    <t>管内社教主事視察研修（県外）　2,100円×3回</t>
  </si>
  <si>
    <t>図書購入（月刊誌・単行本・加除追録）</t>
  </si>
  <si>
    <t>色上質紙　B4　3,660円×15締</t>
  </si>
  <si>
    <t>色上質紙　A4　2,625円×40締</t>
  </si>
  <si>
    <t>ステージ用生花（各講演会）</t>
  </si>
  <si>
    <t>カラープリント用インク　945円×4色×10本</t>
  </si>
  <si>
    <t>各事業の際消耗品</t>
  </si>
  <si>
    <t>学校支援事務用品等一式</t>
  </si>
  <si>
    <t>カラープリンタートナー　4色　74,000円×2回</t>
  </si>
  <si>
    <t>作業用ウエア15,310円×8着</t>
  </si>
  <si>
    <t>作業用防寒着19,440円×8着</t>
  </si>
  <si>
    <t>各事業・講演会等講師食事代</t>
  </si>
  <si>
    <t>ＪＬ研修会、クリスマス会、サマーキャンプ</t>
  </si>
  <si>
    <t>生涯学習要覧「川崎町の教育」　600冊×273円</t>
  </si>
  <si>
    <t>いきいき生涯学習ポスター4,000部×40円</t>
  </si>
  <si>
    <t>生涯学習研修報告（社教主事）　50部×600円</t>
  </si>
  <si>
    <t>各講演会用パンフ</t>
  </si>
  <si>
    <t>学校支援ボランティア事業周知用パンフ300部×432円</t>
  </si>
  <si>
    <t>備品修繕料</t>
  </si>
  <si>
    <t>公用車車検修繕料</t>
  </si>
  <si>
    <t>公用車修繕料</t>
  </si>
  <si>
    <t>切手　82円×200枚</t>
  </si>
  <si>
    <t>はがき　52円×100枚</t>
  </si>
  <si>
    <t>学校支援ボランティア事業文書等発送　145円×100名</t>
  </si>
  <si>
    <t>新聞チラシ折り込み手数料　15,000円×2回</t>
  </si>
  <si>
    <t>ピアノ調律　15,000円×1回</t>
  </si>
  <si>
    <t>車検代行費</t>
  </si>
  <si>
    <t>車検申請用印紙代</t>
  </si>
  <si>
    <t>学校支援ボランティア事業ボランティア保険250人×300円</t>
  </si>
  <si>
    <t>青少年小劇場バス借上料　45,000円×2台</t>
  </si>
  <si>
    <t>高速道通行料・駐車料</t>
  </si>
  <si>
    <t>仙南広域行政事務組合負担金（教育費）</t>
  </si>
  <si>
    <t>仙南広域事務組合負担金（教育費負担金）</t>
  </si>
  <si>
    <t>管内社会教育委員連絡協議会負担金</t>
  </si>
  <si>
    <t>川崎町婦人団体連絡協議会補助金</t>
  </si>
  <si>
    <t>仙南青年文化祭助成金</t>
  </si>
  <si>
    <t>青少年のための宮城県民会議会費</t>
  </si>
  <si>
    <t>管内社会教育主事研究協議会会費2,000円×1名</t>
  </si>
  <si>
    <t>社会教育委員（協）会費1,000円×7名</t>
  </si>
  <si>
    <t>公用車重量税</t>
  </si>
  <si>
    <t>社会教育振興費</t>
  </si>
  <si>
    <t>家庭教育学級講師謝礼（小・中・こども園・幼） 25,000円×8学級</t>
  </si>
  <si>
    <t>各事業外部講師謝礼</t>
  </si>
  <si>
    <t>シニア大学閉講式記念品　220円×250人</t>
  </si>
  <si>
    <t>シニア大学卒業者記念品(額縁代)　1,000円×30人</t>
  </si>
  <si>
    <t>花いっぱい運動花苗「4.6.11（一部のみ）月」55円×33,120本</t>
  </si>
  <si>
    <t>　同　ライオンズクラブ分</t>
  </si>
  <si>
    <t>　同　化成肥料　2,100円×60袋</t>
  </si>
  <si>
    <t>軍手300円×30ダース</t>
  </si>
  <si>
    <t>作業服（上下）　12,000円×3着</t>
  </si>
  <si>
    <t>長靴　3,000円×3足</t>
  </si>
  <si>
    <t>外国人日本語講座教材代</t>
  </si>
  <si>
    <t>シニア大学学習用消耗品</t>
  </si>
  <si>
    <t>花いっぱい運動ボランティア保険50円×1,000人</t>
  </si>
  <si>
    <t>ダム周辺花壇植栽管理委託料</t>
  </si>
  <si>
    <t>（植栽１回、施肥、除草）</t>
  </si>
  <si>
    <t>川崎町小中高ＰＴＡ連絡協議会助成金</t>
  </si>
  <si>
    <t>各種研修事業参加者助成金</t>
  </si>
  <si>
    <t>子供会研修会人夫賃金</t>
  </si>
  <si>
    <t>小学生サマーキャンプ臨時賃金　5,700円×2日</t>
  </si>
  <si>
    <t>子供会研修会講師謝金</t>
  </si>
  <si>
    <t>ＪＬ研修会講師謝金　10,000円×2人</t>
  </si>
  <si>
    <t>小学生サマーキャンプ講師謝礼10,000円×2人</t>
  </si>
  <si>
    <t>小学生サマーキャンプ・親子キャンプ参加記念品540円×70人</t>
  </si>
  <si>
    <t>管内旅費（私用車）42km×45円×3回</t>
  </si>
  <si>
    <t>ＪＬ研修会</t>
  </si>
  <si>
    <t>ＪＬ活動用Tシャツ　1,500円×10枚</t>
  </si>
  <si>
    <t>ＪＬクリスマス会</t>
  </si>
  <si>
    <t>ＪＬキャラコ・エプロン</t>
  </si>
  <si>
    <t>ＪＬポロシャツ3,000円×10着</t>
  </si>
  <si>
    <t>小学生サマーキャンプ</t>
  </si>
  <si>
    <t>各種研修会燃料費(棚木、木炭、薪、灯油、ガス)</t>
  </si>
  <si>
    <t>各種事業写真プリント代</t>
  </si>
  <si>
    <t>ＪＬ研修会・親子キャンプ</t>
  </si>
  <si>
    <t>小学生サマーキャンプ2,000円×50人×2日</t>
  </si>
  <si>
    <t>学校支援ボランティア事業等</t>
  </si>
  <si>
    <t>各種事業常備薬品代</t>
  </si>
  <si>
    <t>切手、はがき</t>
  </si>
  <si>
    <t>子供会安全会(ＪＬ、児童)　170円×450人</t>
  </si>
  <si>
    <t>ＪＬ初級研修会　300円×30人</t>
  </si>
  <si>
    <t>ＪＬ技術研修会　100円×15人×2回</t>
  </si>
  <si>
    <t>わんぱく体験クラブ　100円×20人×4回</t>
  </si>
  <si>
    <t>小学生サマーキャンプ300円×50人</t>
  </si>
  <si>
    <t>小学生サマーキャンプ（スキー場借上）</t>
  </si>
  <si>
    <t>JL初級研修・親子キャンプ等</t>
  </si>
  <si>
    <t>ジュニアリーダー初級研修・小学生キャンプ（るぽぽ）入浴料</t>
  </si>
  <si>
    <t>　小学生300円×27人×2日＋中高生・大人500円×23人×3日</t>
  </si>
  <si>
    <t>仙南子連負担金</t>
  </si>
  <si>
    <t>川崎町子供会育成会助成金</t>
  </si>
  <si>
    <t>川崎町子供会育成会協議会補助金</t>
  </si>
  <si>
    <t>文化財保護費</t>
  </si>
  <si>
    <t>文化財保護委員・日額報酬</t>
  </si>
  <si>
    <t>文化財保護委員会議　4,200円×5人×6回</t>
  </si>
  <si>
    <t>文化財講座　4,200円×5人×5回</t>
  </si>
  <si>
    <t>文化財調査・視察研修4,200円×5人×2日</t>
  </si>
  <si>
    <t>国・県指定文化財周辺環境整備賃金　11,300円×10人</t>
  </si>
  <si>
    <t>町指定・史跡等周辺環境整備賃金（本城）11,300円×10人</t>
  </si>
  <si>
    <t>文化財講座講師謝礼　10,000円×2回</t>
  </si>
  <si>
    <t>滝前不動のフジトイレ年間管理謝礼</t>
  </si>
  <si>
    <t>文化財保護委員視察研修　2,100円×5人×2回</t>
  </si>
  <si>
    <t>職員　2,100円×3人×2回</t>
  </si>
  <si>
    <t>文化財担当者研修会1,800円×3名×2回</t>
  </si>
  <si>
    <t>滝前不動のフジトイレ消耗品</t>
  </si>
  <si>
    <t>写真プリント代</t>
  </si>
  <si>
    <t>文化財調査報告書作成一式</t>
  </si>
  <si>
    <t>施設、文化財説明板・標柱建替え修理代100,000円×3基</t>
  </si>
  <si>
    <t>滝前不動のフジトイレ汲取料</t>
  </si>
  <si>
    <t>文化財講座等一日保険料　3,000円×5回</t>
  </si>
  <si>
    <t>高速通行料</t>
  </si>
  <si>
    <t>各文化財整備重機借り上げ</t>
  </si>
  <si>
    <t>標柱等設置工事</t>
  </si>
  <si>
    <t>各文化財施設整備等原材料（砂、砂利、土）</t>
  </si>
  <si>
    <t>町指定無形民俗文化財団体運営補助金（本砂金鹿躍、神明神楽、支倉</t>
  </si>
  <si>
    <t>豊年踊り、小野田植踊り）　36,000円×4団体</t>
  </si>
  <si>
    <t>町指定無形民俗文化財修繕補助金　修繕費の1/2</t>
  </si>
  <si>
    <t>全国民俗芸能保持振興市町村連盟会員</t>
  </si>
  <si>
    <t>文化財保護に係る経由事務交付金精算返還金</t>
  </si>
  <si>
    <t>公衆電話使用料</t>
    <phoneticPr fontId="18"/>
  </si>
  <si>
    <t>（公民館・分館）</t>
  </si>
  <si>
    <t>日直代行員　5,700円×年間延べ120人</t>
  </si>
  <si>
    <t>各種教室講師謝礼</t>
  </si>
  <si>
    <t>趣味の講座・陶芸教室（薬賭け・釜入れ含む）8,000円×4回</t>
  </si>
  <si>
    <t>　　同　　リースづくり　5,000円×2回</t>
  </si>
  <si>
    <t>　　同　　その他教室5,000円×8回</t>
  </si>
  <si>
    <t>婦人1学級学習会（碁石）40,000円</t>
  </si>
  <si>
    <t>婦人リーダー研修会講師謝礼</t>
  </si>
  <si>
    <t>行事謝金</t>
  </si>
  <si>
    <t>書初め会審査会謝礼　5,000円×3人×1回</t>
  </si>
  <si>
    <t>書初め会指導者謝礼5,000円×3名×2回</t>
  </si>
  <si>
    <t>行事記念品</t>
  </si>
  <si>
    <t>文化祭出展者・出演者記念品　500円×60人</t>
  </si>
  <si>
    <t>書き初め大会入選者図書券　1,500円×16人</t>
  </si>
  <si>
    <t>成人式アルバム代　3,000円×100人</t>
  </si>
  <si>
    <t>職員旅費（県北）1,800円×2回</t>
  </si>
  <si>
    <t>各婦人団体研修随行（県外）2,100円×2回</t>
  </si>
  <si>
    <t>仙南公連研修（課長）（県外）2,400円×1回</t>
  </si>
  <si>
    <t>仙南公連（職員）1,800円×1回</t>
  </si>
  <si>
    <t>色上質紙（ちらし、学習資料）Ａ４　2,625円×40締</t>
  </si>
  <si>
    <t>成人式（ステージ・テーブル・盛り花）</t>
  </si>
  <si>
    <t>印刷機用インク･マスター用紙代　（3,000円＋5,800円）×6本</t>
  </si>
  <si>
    <t>ダスキンモップ　864円×4枚×12回</t>
  </si>
  <si>
    <t>各種講座消耗品</t>
  </si>
  <si>
    <t>館内用灯油 61円×150L</t>
  </si>
  <si>
    <t>お茶　本館分540円×30本</t>
  </si>
  <si>
    <t>各種会議、打合せ缶飲料　130円×100本</t>
  </si>
  <si>
    <t>成人記念パーティー会食  1,000円×80人</t>
  </si>
  <si>
    <t>町民文化祭　600円×60人</t>
  </si>
  <si>
    <t>書初め会　600円×20人</t>
  </si>
  <si>
    <t>成人式しおり　216円×200部</t>
  </si>
  <si>
    <t>分館利用日誌、利用申請書</t>
  </si>
  <si>
    <t>館内各施設(ボイラー等）</t>
  </si>
  <si>
    <t>視聴覚機器修繕</t>
  </si>
  <si>
    <t>各種講座賄い材料</t>
  </si>
  <si>
    <t>常備薬品</t>
  </si>
  <si>
    <t>切手　82円×500枚</t>
  </si>
  <si>
    <t>はがき　52円×500枚</t>
  </si>
  <si>
    <t>宅配料(県図書館・成人者記念アルバム等）</t>
  </si>
  <si>
    <t>各種事業等・教室等チラシ折込料　10000円×3回</t>
  </si>
  <si>
    <t>テーブルクロスクリーニング料</t>
  </si>
  <si>
    <t>町村有建物災害共済分担金</t>
  </si>
  <si>
    <t>研修事業一日傷害保険料</t>
  </si>
  <si>
    <t>総合警備委託　64,800円×12ヵ月</t>
  </si>
  <si>
    <t>夜間管理委託1,029円×4h×359日</t>
  </si>
  <si>
    <t>消防設備保守点検委託</t>
  </si>
  <si>
    <t>ボイラー保守点検委託</t>
  </si>
  <si>
    <t>地下タンク清掃及び漏洩検査委託</t>
  </si>
  <si>
    <t>館内ガラス・床清掃委託</t>
  </si>
  <si>
    <t>高速道路通行料</t>
  </si>
  <si>
    <t>ＮＨＫ放送受信料(衛星放送含む)</t>
  </si>
  <si>
    <t>共同受信施設使用料</t>
  </si>
  <si>
    <t>各種事業等・教室等原材料</t>
  </si>
  <si>
    <t>宮城県公民館連絡協議会負担金</t>
  </si>
  <si>
    <t>仙南公民館連絡協議会負担金</t>
  </si>
  <si>
    <t>仙南地方危険物安全協会支部会費</t>
  </si>
  <si>
    <t>川崎町防火管理者協議会会費</t>
  </si>
  <si>
    <t>各種団体助成金</t>
  </si>
  <si>
    <t>川崎町文化協会補助金</t>
  </si>
  <si>
    <t>防火管理者資格講習会受講料</t>
  </si>
  <si>
    <t>公民館分館長・年額報酬</t>
  </si>
  <si>
    <t>公民館分館長年額報酬　50,200円×17人</t>
  </si>
  <si>
    <t>分館清掃賃金</t>
  </si>
  <si>
    <t>笹谷グランド整備賃金30,000円×2回</t>
  </si>
  <si>
    <t>講師謝礼基準額　20,000円×17分館</t>
  </si>
  <si>
    <t>各種事業大会記念品</t>
  </si>
  <si>
    <t>記念品代（各地区人口割）17分館</t>
  </si>
  <si>
    <t>分館活動消耗品　基準額20,000円×17分館</t>
  </si>
  <si>
    <t>施設管理消耗品15,000円×8分館</t>
  </si>
  <si>
    <t>ガス・灯油（8分館分）</t>
  </si>
  <si>
    <t>灯油61円×500L×8分館</t>
  </si>
  <si>
    <t>ガス2,205円×12ヵ月×8分館</t>
  </si>
  <si>
    <t>各分館施設修繕（8分館）</t>
  </si>
  <si>
    <t>クリーニング（カーテン・カバー）8分館</t>
  </si>
  <si>
    <t>分館汲み取り（青根・川内三）</t>
  </si>
  <si>
    <t>町村建物災害共済分担金（8分館）</t>
  </si>
  <si>
    <t>分館蜂の巣除去</t>
  </si>
  <si>
    <t>分館グリストラップ清掃委託</t>
  </si>
  <si>
    <t>消防設備保守点検　16,800円×8分館</t>
  </si>
  <si>
    <t>ＮＨＫ放送受信料（8分館）　14,910円×8分館</t>
  </si>
  <si>
    <t>分館環境整備材料（敷砂利等）15,000円×8分館</t>
  </si>
  <si>
    <t>分館備品購入費（実績ベース）</t>
  </si>
  <si>
    <t>保健体育費</t>
  </si>
  <si>
    <t>保健体育総務費</t>
  </si>
  <si>
    <t>スポーツ推進委員・日額報酬</t>
  </si>
  <si>
    <t>各種大会運営・審判・ルール指導等日額報酬　4,200円×80名</t>
  </si>
  <si>
    <t>各種大会運営・審判・ルール指導等日額報酬　2,100円×80名</t>
  </si>
  <si>
    <t>委員関係会議・研修会出席日額報酬　4,200円×30名</t>
  </si>
  <si>
    <t>宮城ヘルシーふるさとスポーツ祭（会場川崎町）4,200円×13人</t>
  </si>
  <si>
    <t>スポーツ推進委員会議関係2,200円×25h</t>
  </si>
  <si>
    <t>学校体育施設関係2,200円×10h</t>
  </si>
  <si>
    <t>各種大会・教室関係2,200円×250h</t>
  </si>
  <si>
    <t>学校開放管理員賃金　2,000円×6校×100日</t>
  </si>
  <si>
    <t>運転手賃金</t>
  </si>
  <si>
    <t>大会等送迎用大型バス運転手賃金1,900円× 8時間×5回</t>
  </si>
  <si>
    <t>スポーツ教室等講師謝礼</t>
  </si>
  <si>
    <t>総合型クラブ講師謝金　6,000円×17回×5事業</t>
  </si>
  <si>
    <t>町民スキー教室講師謝礼　8,000円×20人（2回開催）</t>
  </si>
  <si>
    <t>地区スポーツ員大会審判運営謝金　4,000円×50人（5大会）</t>
  </si>
  <si>
    <t>地区スポーツ員会議・講習会謝金　2,000円×50人（5回実施）</t>
  </si>
  <si>
    <t>地区スポーツ員宮城ヘルシースポーツ祭（川崎町）4,000円×22人</t>
  </si>
  <si>
    <t>宮城ヘルシーふるさとスポーツ祭運営謝金</t>
  </si>
  <si>
    <t>　　　　　　実行委員会会議謝金　3,500円×2人×3回</t>
  </si>
  <si>
    <t>　　　　　　　大会審判派遣謝金　3,500円×10人</t>
  </si>
  <si>
    <t>　　　　　　　大会選手育成費　1,000円×160人</t>
  </si>
  <si>
    <t>　　　　　　　大会運営協力謝金30,000円×4協会</t>
  </si>
  <si>
    <t>各種大会記念品等</t>
  </si>
  <si>
    <t>かわさきウォークラン大会　メダル代　72個×1,575円</t>
  </si>
  <si>
    <t>ペタンク大会　メダル代1,575円×24個</t>
  </si>
  <si>
    <t>小学校ドッチボール大会　メダル1,575円×60個</t>
  </si>
  <si>
    <t>親子バレーボール大会　メダル代1,575円×60個</t>
  </si>
  <si>
    <t>管内スポ推理事会・総会2,115円×2名×4回</t>
  </si>
  <si>
    <t>県スポ推会議・研修会2,700円×6名×3回</t>
  </si>
  <si>
    <t>東北スポ推研修会18,200円×13名</t>
  </si>
  <si>
    <t>体協,スポ少、体育施設等会議　　1,800円×4回</t>
  </si>
  <si>
    <t>Ｂ＆Ｇ県連絡協議会会議所長担当者　（2,000円＋1,800円）×3回</t>
  </si>
  <si>
    <t>Ｂ＆Ｇ東北連絡協議会所長担当者会議（県外）18,200円×2回</t>
  </si>
  <si>
    <t>Ｂ＆Ｇ連協マリンスポーツ祭（迫Ｂ＆Ｇ会場）1,800円×6名</t>
  </si>
  <si>
    <t>Ｂ＆Ｇ財団招集会議（東京）（20,800円＋20,160円）×2回×2名</t>
  </si>
  <si>
    <t>Ｂ＆Ｇブロック責任者会議（県外）18,200円×1名</t>
  </si>
  <si>
    <t>東北スポ推研修会18,200円×3名</t>
  </si>
  <si>
    <t>ﾌﾟﾘﾝﾀｰ類ｲﾝｸｶｰﾄﾘｯｼﾞ210,000円</t>
  </si>
  <si>
    <t>印刷機ｲﾝｸ・ﾏｽﾀｰ84,000円</t>
  </si>
  <si>
    <t>色上質紙（大会、教室関係資料用）105,000円</t>
  </si>
  <si>
    <t>看板作成用ﾛｰﾙ紙、ｲﾝｸ他105,000円</t>
  </si>
  <si>
    <t>特殊用紙（賞状等）52,500円</t>
  </si>
  <si>
    <t>事務用小物（電池、ﾌｧｲﾙ、ﾏｼﾞｯｸ他）63,000円</t>
  </si>
  <si>
    <t>大会、教室用消耗品105,000円</t>
  </si>
  <si>
    <t>各種大会用品（ﾄﾞｯﾁﾎﾞｰﾙ、ﾊﾞﾚｰﾎﾞｰﾙ他）84,000円</t>
  </si>
  <si>
    <t>スポーツルール集　一式</t>
  </si>
  <si>
    <t>スポーツ雑誌・資料関係26,250円</t>
  </si>
  <si>
    <t>スポーツ推進員・地区スポーツ員ウエア15,310円×15着</t>
  </si>
  <si>
    <t>総合型スポーツクラブＴシャツ2,100円×135着</t>
  </si>
  <si>
    <t>総合型スポーツクラブ消耗品一式</t>
  </si>
  <si>
    <t>ペタンク大会審判役員用　620円×20個</t>
  </si>
  <si>
    <t>みやぎヘルシーふるさとスポーツ祭　620円×100個</t>
  </si>
  <si>
    <t>かわさきウォークラン大会審判役員用　620円×50個</t>
  </si>
  <si>
    <t>小学生ドッチボール大会役員審判用　620円×20個</t>
  </si>
  <si>
    <t>親子バレーボール大会審判役員用　620円×20個×2回</t>
  </si>
  <si>
    <t>町民スキー教室指導員用　620円×50個</t>
  </si>
  <si>
    <t>学校体育施設利用券100枚綴り50冊×540円</t>
  </si>
  <si>
    <t>各種教室パンフレット50円×3,600部</t>
  </si>
  <si>
    <t>プール運転管理設備修繕　一式</t>
  </si>
  <si>
    <t>センター施設設備修繕　一式</t>
  </si>
  <si>
    <t>ナイター照明修理　一式</t>
  </si>
  <si>
    <t>スポーツトラクター付帯器具修理</t>
  </si>
  <si>
    <t>総合運動場付帯施設修理</t>
  </si>
  <si>
    <t>一般事務連絡郵便切手　一式</t>
  </si>
  <si>
    <t>大会教室関係郵便切手　一式</t>
  </si>
  <si>
    <t>各種大会、教室等チラシ折込料　10,000円×3回</t>
  </si>
  <si>
    <t>町有建物損害共済負担金</t>
  </si>
  <si>
    <t>各種大会教室等参加者一日保険代（12大会、各教室関係）</t>
  </si>
  <si>
    <t>スポ推・地区スポ員安全保険料　1,800円×33人</t>
  </si>
  <si>
    <t>みやぎヘルシースポーツ祭一日保険料</t>
  </si>
  <si>
    <t>高速道路・駐車場使用料</t>
  </si>
  <si>
    <t>防風林土地借地料</t>
  </si>
  <si>
    <t>印刷機リース代</t>
  </si>
  <si>
    <t>総合運動場補充用川砂、黒土代</t>
  </si>
  <si>
    <t>地区ゲートボール場用補充砂代</t>
  </si>
  <si>
    <t>バレーボールネット支柱カバー　1組</t>
  </si>
  <si>
    <t>跳び箱　1台</t>
  </si>
  <si>
    <t>硬式・軟式、ソフトボール用ベース　1組</t>
  </si>
  <si>
    <t>テント用ウエイト15,120円×12個</t>
  </si>
  <si>
    <t>折りたたみイス8,242円×40脚</t>
  </si>
  <si>
    <t>大河原地区スポーツ推進委員協議会負担金</t>
  </si>
  <si>
    <t>宮城県体育指導委員協議会負担金</t>
  </si>
  <si>
    <t>スポーツ推進委員研修会参加負担金</t>
  </si>
  <si>
    <t>宮城県海洋センター連絡協議会負担金</t>
  </si>
  <si>
    <t>宮城県体育施設協会加盟負担金</t>
  </si>
  <si>
    <t>宮城県公立武道館協議会負担金</t>
  </si>
  <si>
    <t>みやぎヘルシーふるさとスポーツ祭大河原管内大会負担金</t>
  </si>
  <si>
    <t>各種研修会参加負担金</t>
  </si>
  <si>
    <t>川崎町体育協会補助金</t>
  </si>
  <si>
    <t>川崎町スポーツ少年団補助金</t>
  </si>
  <si>
    <t>各種競技会・上級大会等出場者助成金</t>
  </si>
  <si>
    <t>行政区スポーツ・レクリエーション活動奨励事業補助金</t>
  </si>
  <si>
    <t>　行政区割　22行政区×25,000円</t>
  </si>
  <si>
    <t>　参加人数割　22行政区×100人×50円</t>
  </si>
  <si>
    <t>プール管理用物品・清掃用具・簡易工具等購入　一式</t>
  </si>
  <si>
    <t>プール水管理薬品類購入　一式</t>
  </si>
  <si>
    <t>プール監視員用Ｔシャツ購入840円×24枚</t>
  </si>
  <si>
    <t>海洋センター・総合運動場管理用営繕小物・用具類購入　一式</t>
  </si>
  <si>
    <t>施設等簡易修繕用部品類購入　一式</t>
  </si>
  <si>
    <t>営繕用工具類購入　一式</t>
  </si>
  <si>
    <t>施設清掃洗剤、ダストキーパー等購入　一式</t>
  </si>
  <si>
    <t>多目的コートナイター</t>
    <phoneticPr fontId="18"/>
  </si>
  <si>
    <t>グラウンドラインパウダー854円×80袋</t>
  </si>
  <si>
    <t>照明使用料</t>
  </si>
  <si>
    <t>プールシャワー用給湯ボイラー燃料代61円×1,500L</t>
  </si>
  <si>
    <t>みやぎ環境税</t>
    <phoneticPr fontId="18"/>
  </si>
  <si>
    <t>暖房用ボイラー燃料代61円×11,000L</t>
  </si>
  <si>
    <t>県補助金（メニュー型）</t>
  </si>
  <si>
    <t>スポーツトラクター燃料代134円×400L</t>
  </si>
  <si>
    <t>バス燃料代118円×200L</t>
  </si>
  <si>
    <t>（海洋センター）</t>
  </si>
  <si>
    <t>救急用医薬材料　一式</t>
  </si>
  <si>
    <t>川崎町体育施設管理運営業務委託</t>
  </si>
  <si>
    <t>海洋センタープール上屋シート取付・撤去業務委託</t>
  </si>
  <si>
    <t>海洋センタープール関連清掃業務委託</t>
  </si>
  <si>
    <t>海洋センター館内床クリーニング業務委託</t>
  </si>
  <si>
    <t>海洋センター館内窓ガラス清掃業務委託</t>
  </si>
  <si>
    <t>海洋センター電気保安管理業務委託</t>
  </si>
  <si>
    <t>海洋センター消防設備点検業務委託</t>
  </si>
  <si>
    <t>海洋センター給湯ボイラー保守点検業務委託</t>
  </si>
  <si>
    <t>海洋センタープール水ろ過装置保守点検業務委託</t>
  </si>
  <si>
    <t>海洋センター暖房用温風機保守点検業務委託</t>
  </si>
  <si>
    <t>海洋センター上水貯水槽清掃水質検査業務委託</t>
  </si>
  <si>
    <t>プール水水質定期検査委託（6月～8月）</t>
  </si>
  <si>
    <t>NHK放送受信料　13,990円×2台</t>
  </si>
  <si>
    <t>学校給食運営審議員・日額報酬</t>
  </si>
  <si>
    <t>学校給食運営審議会委員報酬　4,200円×6人×2回</t>
  </si>
  <si>
    <t>学校給食納入金</t>
    <phoneticPr fontId="18"/>
  </si>
  <si>
    <t>2,450円×48h</t>
  </si>
  <si>
    <t>食育標語コンテスト記念品代</t>
  </si>
  <si>
    <t>学校給食審議会委員(学校長等)に係る旅費　800円×6人×2回</t>
  </si>
  <si>
    <t>学校給食担当者会議等(仙台市以北県内)　1,800円×5回</t>
  </si>
  <si>
    <t>給食調理場連絡協議会総会、研修会</t>
  </si>
  <si>
    <t>・調理用、衛生関係</t>
  </si>
  <si>
    <t>　児童生徒白衣、帽子、袋　2,311円×70組</t>
  </si>
  <si>
    <t>　栄養士着衣類(白衣、ズボン、帽子、調理靴、前掛け)</t>
  </si>
  <si>
    <t>　調理用アルミカップ、キッチンペーパー</t>
  </si>
  <si>
    <t>　調理用(エンボス、ニトリル)ゴム手袋、綿手袋）</t>
  </si>
  <si>
    <t>　たわし、水切り、ブラシ</t>
  </si>
  <si>
    <t>　ポリ袋、ゴミ袋</t>
  </si>
  <si>
    <t>　ペーパータオル、スマイルマスク</t>
  </si>
  <si>
    <t>・洗浄剤、消毒剤関係</t>
  </si>
  <si>
    <t>　デターファイン　16,632円×6本</t>
  </si>
  <si>
    <t>　レンジクリーナ　3,888円×4本</t>
  </si>
  <si>
    <t>　パンジー洗浄機用　18,360円×15本</t>
  </si>
  <si>
    <t>　バイオクリーン　14,580円×4本</t>
  </si>
  <si>
    <t>　アルティー75　6,966円×20本</t>
  </si>
  <si>
    <t>　ティポールブルー　4,536円×18本</t>
  </si>
  <si>
    <t>　一般用洗剤</t>
  </si>
  <si>
    <t>　ピューラックス　4,212円×6本</t>
  </si>
  <si>
    <t>　残留塩素試薬</t>
  </si>
  <si>
    <t>　ティーペック　4,104円×2本</t>
  </si>
  <si>
    <t>　キッチンハイター　3,628円×6本</t>
  </si>
  <si>
    <t>・機械、電気関係</t>
  </si>
  <si>
    <t>　調理機器消耗品</t>
  </si>
  <si>
    <t>　施設用消耗品</t>
  </si>
  <si>
    <t>　ボイラーサムソンクリーン　28,080円×5本</t>
  </si>
  <si>
    <t>　ボイラー用食塩　2,160円×8袋</t>
  </si>
  <si>
    <t>・事務用品</t>
  </si>
  <si>
    <t>　新聞購読料</t>
  </si>
  <si>
    <t>　コピー代　6,000円×12ヵ月</t>
  </si>
  <si>
    <t>　献立栄養指導カラー用紙他</t>
  </si>
  <si>
    <t>　給食日誌、牛乳受払い簿</t>
  </si>
  <si>
    <t>　その他事務用品代</t>
  </si>
  <si>
    <t>ボイラー用A重油　100円×1,700L×12ヵ月</t>
  </si>
  <si>
    <t>調理用LPガス　490円×45L×12ヵ月</t>
  </si>
  <si>
    <t>空調用LPガス　350円×40L×12ヵ月</t>
  </si>
  <si>
    <t>暖房用灯油代　102円×360L×5ヵ月</t>
  </si>
  <si>
    <t>学校給食運営審議会　22名×230円×1回</t>
  </si>
  <si>
    <t>給食主任者会議</t>
  </si>
  <si>
    <t>電気料　120,000円×12ヵ月</t>
  </si>
  <si>
    <t>上下水道使用料　180,000円×12ヵ月</t>
  </si>
  <si>
    <t>調理機器、器具修繕</t>
  </si>
  <si>
    <t>ストレージタンク修繕</t>
  </si>
  <si>
    <t>小学校児童分　230円×380人×187日</t>
  </si>
  <si>
    <t>中学校生徒分　276円×210人×174日</t>
  </si>
  <si>
    <t>教職員他(小学校)　230円×59人×187日</t>
  </si>
  <si>
    <t>教職員他(中学校)　276円×35人×174日</t>
  </si>
  <si>
    <t>調理場　230円×6人×195日</t>
  </si>
  <si>
    <t>検食分(小・中学校)　506円×1人×195日</t>
  </si>
  <si>
    <t>保存食分(小・中学校)　506円×1食分×195日＋予備25,530円</t>
  </si>
  <si>
    <t>放射能測定用食材料費　20,000円×12ヵ月</t>
  </si>
  <si>
    <t>救急用医薬材料費</t>
  </si>
  <si>
    <t>ストレージタンク検査手数料</t>
  </si>
  <si>
    <t>食品細菌検査手数料</t>
  </si>
  <si>
    <t>特定計量器検査料　1,400円×3台</t>
  </si>
  <si>
    <t>町有建物損害共済基金</t>
  </si>
  <si>
    <t>高圧設備改修工事等設計・管理委託料</t>
  </si>
  <si>
    <t>施設内清掃業務委託料</t>
  </si>
  <si>
    <t>警備業務委託料　32,400円×12ヵ月</t>
  </si>
  <si>
    <t>学校給食共同調理場調理業務委託料　月1,384,200円×12ヵ月</t>
  </si>
  <si>
    <t>(検収、調理、配食、洗浄、消毒業務　常勤4人、パート4人分)</t>
  </si>
  <si>
    <t>自動ドア保守点検業務委託料</t>
  </si>
  <si>
    <t>除害施設清掃管理業務委託料</t>
  </si>
  <si>
    <t>消防用設備保守点検料</t>
  </si>
  <si>
    <t>ボイラー保守点検業務委託料</t>
  </si>
  <si>
    <t>自家用電気工作物保守点検料</t>
  </si>
  <si>
    <t>GHP定期点検料</t>
  </si>
  <si>
    <t>栄養ソフト保守点検業務委託料(年間)</t>
  </si>
  <si>
    <t>厨房機器保守点検業務委託料</t>
  </si>
  <si>
    <t>フロン類使用機器点検業務委託料(簡易点検)</t>
  </si>
  <si>
    <t>給食運搬業務委託料</t>
  </si>
  <si>
    <t>(川二小、前川小、川崎中)　190回×19,340円</t>
  </si>
  <si>
    <t>(川崎小、冨岡小、富岡中)　190回×19,340円</t>
  </si>
  <si>
    <t>害虫防除業務委託料　5,400円×12ヵ月</t>
  </si>
  <si>
    <t>細菌検査委託料　270円×6人×12ヵ月</t>
  </si>
  <si>
    <t>研修会等高速料金</t>
  </si>
  <si>
    <t>ダスキンモップレンタル料　540円×12回</t>
  </si>
  <si>
    <t>屋外キュービクル更新、高圧気中負荷開閉器及び高圧ケーブル交換工事</t>
  </si>
  <si>
    <t>食器洗浄機制御盤内電装部品交換修繕工事</t>
  </si>
  <si>
    <t>角形二重保温食缶代　25,834円×12個</t>
  </si>
  <si>
    <t>休憩室用冷暖房エアコン</t>
  </si>
  <si>
    <t>事務室用電話・FAX機</t>
  </si>
  <si>
    <t>調理器具等</t>
  </si>
  <si>
    <t>学校栄養士会負担金</t>
  </si>
  <si>
    <t>宮城県学校給食共同調理場連絡協議会負担金</t>
  </si>
  <si>
    <t>学校給食費軽減制度(第2子以降無償化)創設に伴う助成金</t>
  </si>
  <si>
    <t>※町外の学校に就学している児童・生徒も対象とし、町立小・中学校の</t>
  </si>
  <si>
    <t>給食費を限度として助成を行う。</t>
  </si>
  <si>
    <t>・小学生　230円×見込1人×187日</t>
  </si>
  <si>
    <t>・中学生　276円×見込2人×174日</t>
  </si>
  <si>
    <t>災害復旧費</t>
  </si>
  <si>
    <t>農林水産業施設災害復旧費</t>
  </si>
  <si>
    <t>農業施設災害復旧費</t>
  </si>
  <si>
    <t>林業施設災害復旧費</t>
  </si>
  <si>
    <t>公共土木施設災害復旧費</t>
  </si>
  <si>
    <t>道路橋梁等災害復旧費</t>
  </si>
  <si>
    <t>その他公共施設・公用施設災害復旧費</t>
  </si>
  <si>
    <t>地域振興課</t>
    <rPh sb="0" eb="2">
      <t>チイキ</t>
    </rPh>
    <rPh sb="2" eb="5">
      <t>シンコウカ</t>
    </rPh>
    <phoneticPr fontId="18"/>
  </si>
  <si>
    <t>災害復旧工事費</t>
  </si>
  <si>
    <t>セントメリースキー場ゲレンデ災害復旧事業</t>
  </si>
  <si>
    <t>　掘削1,300m3　積込1,800m3　運搬3,100m3　整地3,100m3　法面整形　</t>
  </si>
  <si>
    <t>　1,140㎡　植生工　1,140㎡予定</t>
  </si>
  <si>
    <t>　※平成27年台風18号災　スキー場ゲレンデ一部法面崩落復旧事業</t>
  </si>
  <si>
    <t>公債費</t>
  </si>
  <si>
    <t>元金</t>
  </si>
  <si>
    <t>長期債元金償還金</t>
  </si>
  <si>
    <t>実発行分元金償還金＋H26・27同意債発行見込分元金償還額</t>
  </si>
  <si>
    <t>→H27同意債発行見込額：臨財債185,000千円</t>
  </si>
  <si>
    <t>＋H27同意公共事業等債（道路・農業）21,800千円</t>
  </si>
  <si>
    <t>＋H27同意緊急防災減災事業債57,800千円</t>
  </si>
  <si>
    <t>＋H27同意学校教育施設等整備事業債20,000千円</t>
  </si>
  <si>
    <t>＋H27同意一般会計出資債（水道）9,400千円</t>
  </si>
  <si>
    <t>＋H27同意災害復旧事業債（道路・農業）21,500千円</t>
  </si>
  <si>
    <t>＋H26同意公共事業等債（道路）9,300千円</t>
  </si>
  <si>
    <t>利子</t>
  </si>
  <si>
    <t>長期債利子償還金</t>
  </si>
  <si>
    <t>平成26年度までの地方債借入分（起債管理ｼｽﾃﾑ入力済）</t>
  </si>
  <si>
    <t>平成27年度借入予定額に係る利子相当額（内訳）</t>
  </si>
  <si>
    <t>　→H27臨財債:185,000千円（30年償還・利率0.3％）</t>
  </si>
  <si>
    <t>　＋H27公共事業等債21,800千円（15年償還・利率0.4％）</t>
  </si>
  <si>
    <t>　＋H27緊急防災減災事業債19,100千円（15～30年償還・0.4～1.0％）</t>
  </si>
  <si>
    <t>　＋H27学校教育施設等整備事業債（15年償還・0.4％）</t>
  </si>
  <si>
    <t>　＋H27一般会計出資債（20年償還・0.7％）</t>
  </si>
  <si>
    <t>　＋H27災害復旧事業債（10年償還・利率0.2％）</t>
  </si>
  <si>
    <t>　＋H26公共事業等債9,300千円（15年償還・利率0.4％）</t>
  </si>
  <si>
    <t>短期債利子償還金</t>
  </si>
  <si>
    <t>短期債（一時借入分）に係る利子</t>
  </si>
  <si>
    <t>　一時借入限度額500,000千円の約定金利0.55％（実績）＋想定外分</t>
  </si>
  <si>
    <t>　500,000千円×0.55％÷12ヵ月＋想定外分71千円</t>
  </si>
  <si>
    <t>諸支出金</t>
  </si>
  <si>
    <t>普通財産取得費</t>
  </si>
  <si>
    <t>予備費</t>
  </si>
  <si>
    <t>前年度同額（過去実績からも10,000千円以内で対応可能と判断）</t>
  </si>
  <si>
    <t>　参考）緊急かつ突発的な経費発生時の対応予算として確保</t>
  </si>
  <si>
    <t>一般会計歳出合計</t>
  </si>
  <si>
    <t>国民健康保険特別会計（歳入）</t>
    <rPh sb="0" eb="2">
      <t>コクミン</t>
    </rPh>
    <rPh sb="2" eb="4">
      <t>ケンコウ</t>
    </rPh>
    <rPh sb="4" eb="6">
      <t>ホケン</t>
    </rPh>
    <rPh sb="6" eb="8">
      <t>トクベツ</t>
    </rPh>
    <rPh sb="8" eb="10">
      <t>カイケイ</t>
    </rPh>
    <rPh sb="11" eb="13">
      <t>サイニュウ</t>
    </rPh>
    <phoneticPr fontId="19"/>
  </si>
  <si>
    <t>充当額</t>
    <phoneticPr fontId="19"/>
  </si>
  <si>
    <t>国民健康保険税</t>
  </si>
  <si>
    <t>一般被保険者国民健康保険税</t>
  </si>
  <si>
    <t>保健福祉課</t>
    <rPh sb="0" eb="2">
      <t>ホケン</t>
    </rPh>
    <rPh sb="2" eb="5">
      <t>フクシカ</t>
    </rPh>
    <phoneticPr fontId="19"/>
  </si>
  <si>
    <t>医療給付費分現年課税分</t>
  </si>
  <si>
    <t>医療給付費分現年課税分収入見込額</t>
  </si>
  <si>
    <t>平成27年11月調定額　158,838,997×伸び率1.00×収納率（H26）</t>
  </si>
  <si>
    <t>　0.915　＝　145,337,682円</t>
  </si>
  <si>
    <t>介護給付金現年課税分収入見込額</t>
  </si>
  <si>
    <t>平成27年11月調定額　15,843,020円×伸び率1.0×収納率（H26）</t>
  </si>
  <si>
    <t>介護給付金現年課税分</t>
  </si>
  <si>
    <t>　0.915　＝　14,496,363円</t>
  </si>
  <si>
    <t>後期高齢者支援金現年課税分</t>
  </si>
  <si>
    <t>平成27年11月調定額　61,977,392円×伸び率1.00×収納率（H26）</t>
  </si>
  <si>
    <t>　0.915　＝　56,709,313円</t>
  </si>
  <si>
    <t>医療給付費滞納繰越分</t>
  </si>
  <si>
    <t>医療給付費滞納繰越分収入見込額</t>
  </si>
  <si>
    <t>平成27年11月滞繰額　98,317,087円×伸び率1.15×収納率（H26）</t>
  </si>
  <si>
    <t>　0.114　＝　12,889,370円</t>
  </si>
  <si>
    <t>介護納付金滞納繰越分</t>
  </si>
  <si>
    <t>介護納付金滞納繰越分収入見込額</t>
  </si>
  <si>
    <t>平成27年11月滞繰額　8,656,158円×伸び率1.15×収納率（H26）</t>
  </si>
  <si>
    <t>　0.114　＝　1,134,822円</t>
  </si>
  <si>
    <t>後期高齢者支援金滞納繰越分</t>
  </si>
  <si>
    <t>平成27年11月滞繰額　21,133,189円×伸び率1.15×収納率（H26）</t>
  </si>
  <si>
    <t>　0.114　＝　2,770,561円</t>
  </si>
  <si>
    <t>退職被保険者等国民健康保険税</t>
  </si>
  <si>
    <t>平成27年11月調定額　9,064,663円×伸び率1.00×収納率（H26）</t>
  </si>
  <si>
    <t>　0.915　＝　8,294,166円</t>
  </si>
  <si>
    <t>平成27年11月調定額　1,822,991円×伸び率1.00×収納率（H26）</t>
  </si>
  <si>
    <t>　0.915　＝　1,668,036円</t>
  </si>
  <si>
    <t>平成27年11月調定額 3,477,937円×伸び率1.00×収納率（H26）</t>
  </si>
  <si>
    <t>　0.915　＝　3,182,312円</t>
  </si>
  <si>
    <t>平成27年11月滞繰額 1,176,719円×伸び率1.05×収納率（H26）</t>
  </si>
  <si>
    <t>　0.114　＝　140,853円</t>
  </si>
  <si>
    <t>平成27年11月滞繰額 82,167円×伸び率1.05×収納率（H26）</t>
  </si>
  <si>
    <t>　0.114　＝　9,835円</t>
  </si>
  <si>
    <t>平成27年11月滞繰額 116,118円×伸び率1.05×収納率（H26）</t>
  </si>
  <si>
    <t>　0.114　＝　13,899円</t>
  </si>
  <si>
    <t>保健事業負担金</t>
  </si>
  <si>
    <t>特定健診負担金</t>
  </si>
  <si>
    <t>40歳～64歳個人負担金対象者　480人×1,500円　</t>
  </si>
  <si>
    <t>保健衛生普及費</t>
  </si>
  <si>
    <t>65歳～74歳個人負担金対象者　480人×800円</t>
  </si>
  <si>
    <t>後期高齢者医療広域連合負担金　500人×4,200円</t>
  </si>
  <si>
    <t>保険税督促手数料</t>
  </si>
  <si>
    <t>前年度実績額</t>
  </si>
  <si>
    <t>療養給付費等国庫負担金</t>
  </si>
  <si>
    <t>現年度分療養給付費等国庫負担金</t>
  </si>
  <si>
    <t>対象事業費（拠出金含む）　917,000,000×交付率0.23×調整0.9</t>
  </si>
  <si>
    <t>一般被保険者療養給付費</t>
  </si>
  <si>
    <t>一般被保険者療養費</t>
  </si>
  <si>
    <t>一般被保険者高額療養費</t>
  </si>
  <si>
    <t>財政安定化共同事業拠出金</t>
  </si>
  <si>
    <t>老人保健医療費国庫負担金</t>
  </si>
  <si>
    <t>科目設定のみ</t>
  </si>
  <si>
    <t>老人保健拠出金</t>
  </si>
  <si>
    <t>介護納付等国庫負担金</t>
  </si>
  <si>
    <t>対象事業費　66,000,000円×交付率　0.32</t>
  </si>
  <si>
    <t>介護納付金</t>
  </si>
  <si>
    <t>後期高齢者医療費支援金負担金</t>
  </si>
  <si>
    <t>対象事業費　137,000,000円×交付率 0.32</t>
  </si>
  <si>
    <t>後期高齢者支援金</t>
  </si>
  <si>
    <t>過年度分療養給付費等国庫負担金</t>
  </si>
  <si>
    <t>老人保健事業費拠出金</t>
  </si>
  <si>
    <t>介護納付金負担金</t>
  </si>
  <si>
    <t>高額医療費共同事業費負担金</t>
  </si>
  <si>
    <t>高額医療費共同事業負担金</t>
  </si>
  <si>
    <t>高額医療費予定拠出額　38,844,851×1/4</t>
  </si>
  <si>
    <t>高額医療費拠出金</t>
  </si>
  <si>
    <t>財政調整交付金</t>
  </si>
  <si>
    <t>普通財政調整交付金</t>
  </si>
  <si>
    <t>対象事業費　917,000,000円×交付率0.1418×調整0.9</t>
  </si>
  <si>
    <t>特別財政調整交付金</t>
  </si>
  <si>
    <t>特別対策事業費国庫補助金</t>
  </si>
  <si>
    <t>特定健康診査事業国庫補助　5,499,470円/3</t>
  </si>
  <si>
    <t>療養給付費交付金</t>
  </si>
  <si>
    <t>現年度分療養給付費交付金</t>
  </si>
  <si>
    <t>退職被保険者等療養給付費交付金</t>
  </si>
  <si>
    <t>平成27年度概算額より推計　</t>
  </si>
  <si>
    <t>退職被保険者等療養給付費</t>
  </si>
  <si>
    <t>退職被保険者等療養費</t>
  </si>
  <si>
    <t>退職被保険者等高額療養費</t>
  </si>
  <si>
    <t>前期高齢者交付金</t>
  </si>
  <si>
    <t>平成27年度前期高齢者交付額より推計　</t>
  </si>
  <si>
    <t>過年度分療養給付費交付金</t>
  </si>
  <si>
    <t>特定健診県補助金</t>
  </si>
  <si>
    <t>特定検診事業県補助金　5,499,470円/3</t>
  </si>
  <si>
    <t>過年度分特定健診県補助金</t>
  </si>
  <si>
    <t>乳幼児医療費補助金</t>
  </si>
  <si>
    <t>現年度分乳幼児医療費県補助金</t>
  </si>
  <si>
    <t>乳幼児医療費県補助金</t>
  </si>
  <si>
    <t>平成27年度実績230,000円</t>
  </si>
  <si>
    <t>高額医療費予定拠出額　38,844,851円×1/4</t>
  </si>
  <si>
    <t>一号交付金</t>
  </si>
  <si>
    <t>対象保険給付費　917,000,000円×概算負担率 0.0576</t>
  </si>
  <si>
    <t>二号交付金</t>
  </si>
  <si>
    <t>対象保険給付費　917,000,000円×概算負担率 0.0340</t>
  </si>
  <si>
    <t>国民健康保険財政調整基金利子</t>
  </si>
  <si>
    <t>国民健康保険財政調整基金繰入金</t>
  </si>
  <si>
    <t>他会計繰入金</t>
  </si>
  <si>
    <t>一般会計繰入金</t>
  </si>
  <si>
    <t>保険基盤安定繰入金（保険税軽減分）</t>
  </si>
  <si>
    <t>平成27年度実績額　37,391,150円</t>
  </si>
  <si>
    <t>保険基盤安定繰入金（保険者支援分）</t>
  </si>
  <si>
    <t>平成27年度実績額　21,734,404円</t>
  </si>
  <si>
    <t>職員給与費等一般会計繰入金</t>
  </si>
  <si>
    <t>運営協議会費人件費分繰入　</t>
  </si>
  <si>
    <t>運営協議会委員日額報酬　168,000円</t>
  </si>
  <si>
    <t>運営協議会委員費用弁償　 16,000円</t>
  </si>
  <si>
    <t>乳幼児医療費一般会計繰入金</t>
  </si>
  <si>
    <t>乳幼児医療助成事業運営強化県補助金H27実績額　230,000円</t>
  </si>
  <si>
    <t>県支出金と同額</t>
  </si>
  <si>
    <t>運営協議会費</t>
  </si>
  <si>
    <t>出産育児一時金一般会計繰入金</t>
  </si>
  <si>
    <t>出産育児一時金</t>
  </si>
  <si>
    <t>財政安定化支援事業一般会計繰入金</t>
  </si>
  <si>
    <t>平成26年度決算額　12,550,000円</t>
  </si>
  <si>
    <t>被保険者事務費一般会計繰入金</t>
  </si>
  <si>
    <t>H27年度分総務管理費相当分及び特定健診分繰入金</t>
  </si>
  <si>
    <t>（総務管理費＋保健事業費）－（督促＋負担金＋健診補助</t>
  </si>
  <si>
    <t>（13,056,000+15,980,000)　－</t>
  </si>
  <si>
    <t>　（130,000+3,204,000+1,833,000+1,833,000+1,000+184,000)</t>
  </si>
  <si>
    <t>運営赤字補てん一般会計繰入金</t>
  </si>
  <si>
    <t>歳出1,152,870,000円－歳入1,096,410,000円</t>
  </si>
  <si>
    <t>前年度純繰越金</t>
  </si>
  <si>
    <t>療養給付費交付金繰越金</t>
  </si>
  <si>
    <t>一般被保険者延滞金</t>
  </si>
  <si>
    <t>保険税延滞金</t>
  </si>
  <si>
    <t>過去3カ年実績の平均額ベース採用</t>
  </si>
  <si>
    <t>退職被保険者等延滞金</t>
  </si>
  <si>
    <t>一般被保険者第三者納付金</t>
  </si>
  <si>
    <t>第三者納付金</t>
  </si>
  <si>
    <t>退職被保険者等第三者納付金</t>
  </si>
  <si>
    <t>一般被保険者返納金</t>
  </si>
  <si>
    <t>返納金</t>
  </si>
  <si>
    <t>退職被保険者等返納金</t>
  </si>
  <si>
    <t>国民健康保険特別会計（歳入）合計</t>
  </si>
  <si>
    <t>国民健康保険特別会計（歳出）</t>
    <rPh sb="0" eb="2">
      <t>コクミン</t>
    </rPh>
    <rPh sb="2" eb="4">
      <t>ケンコウ</t>
    </rPh>
    <rPh sb="4" eb="6">
      <t>ホケン</t>
    </rPh>
    <rPh sb="6" eb="8">
      <t>トクベツ</t>
    </rPh>
    <rPh sb="8" eb="10">
      <t>カイケイ</t>
    </rPh>
    <rPh sb="11" eb="13">
      <t>サイシュツ</t>
    </rPh>
    <phoneticPr fontId="19"/>
  </si>
  <si>
    <t>（単位：千円）</t>
  </si>
  <si>
    <t>前年対比</t>
    <phoneticPr fontId="19"/>
  </si>
  <si>
    <t>特定財源内訳</t>
    <phoneticPr fontId="19"/>
  </si>
  <si>
    <t>主管課</t>
    <phoneticPr fontId="19"/>
  </si>
  <si>
    <t>総務費</t>
    <phoneticPr fontId="19"/>
  </si>
  <si>
    <t>総務管理費</t>
    <phoneticPr fontId="19"/>
  </si>
  <si>
    <t>一般管理費</t>
    <phoneticPr fontId="19"/>
  </si>
  <si>
    <t>保健福祉課</t>
    <phoneticPr fontId="19"/>
  </si>
  <si>
    <t>国保業務係員2名（1,892円＋1,075円）×5時間/月×12　＝　178,020円</t>
  </si>
  <si>
    <t>職員　　　県内　　1,800円×2人×1回</t>
  </si>
  <si>
    <t>国保新聞</t>
  </si>
  <si>
    <t>追録代（質疑応答集）</t>
  </si>
  <si>
    <t>プリンタートナー　10,152円×3個</t>
  </si>
  <si>
    <t>保険証カバー（ｶｰﾄﾞ型）　4,000枚×21.60円</t>
  </si>
  <si>
    <t>保険証用目隠しシール500枚×11.88</t>
  </si>
  <si>
    <t>保険証窓あき封筒　1,700枚×48.60円</t>
  </si>
  <si>
    <t>一般被保険者証　3,000枚×97.2円</t>
  </si>
  <si>
    <t>退職被保険者証　一式157,680円</t>
  </si>
  <si>
    <t>事務機器修繕料</t>
  </si>
  <si>
    <t>保険証郵送料　1,700通×402円（簡易書留）</t>
  </si>
  <si>
    <t>高額医療費振込通知　450通×82円</t>
  </si>
  <si>
    <t>高齢受給者証郵送料　1,200通×82円</t>
  </si>
  <si>
    <t>その他一般通知分　360通×82円</t>
  </si>
  <si>
    <t>ｼﾞｪﾈﾘｯｸ差額通知　500通×82円</t>
  </si>
  <si>
    <t>国保資格給付等委託料</t>
  </si>
  <si>
    <t>レセプト点検業務委託(通常・縦覧)</t>
  </si>
  <si>
    <t>連合会資格・給付等点検業務委託料（連合会算出）</t>
  </si>
  <si>
    <t>連合会月報事務委託料（連合会算出）</t>
  </si>
  <si>
    <t>出産育児一時金受領委任払い委託料 10人×210円</t>
  </si>
  <si>
    <t>連合会差額通知作成委託料500通×50.76円</t>
  </si>
  <si>
    <t>電算　一括処理　国保資格業務</t>
  </si>
  <si>
    <t>国保事業報告システムバージョンアップ更新委託料</t>
  </si>
  <si>
    <t>電算　使用許諾　国保資格</t>
  </si>
  <si>
    <t>電算　国保実績報告書作成業務</t>
  </si>
  <si>
    <t>負担金、補助金及び交付金</t>
  </si>
  <si>
    <t>国保連合会一般負担金</t>
  </si>
  <si>
    <t>宮城県国保運協連拠出金</t>
  </si>
  <si>
    <t>徴税費</t>
    <phoneticPr fontId="19"/>
  </si>
  <si>
    <t>賦課徴収費</t>
    <phoneticPr fontId="19"/>
  </si>
  <si>
    <t>税務課分</t>
  </si>
  <si>
    <t>　国保税担当者会議（県内）　1,800円×1回</t>
  </si>
  <si>
    <t>収納分</t>
  </si>
  <si>
    <t>　国保税徴収　1,800円×1回</t>
  </si>
  <si>
    <t>　事務用品（課税台帳ファイル）25冊×1,728円　＝　43,200円</t>
  </si>
  <si>
    <t>　国民健康保険質疑応答集追録代</t>
  </si>
  <si>
    <t>プリンタートナー　5,940円×2個　＝　11,880円</t>
  </si>
  <si>
    <t>　国保税関係各通知用用紙代</t>
  </si>
  <si>
    <t>封筒代　5,000枚×16.2円　</t>
  </si>
  <si>
    <t>国保税納税通知（暫定分）　1,600枚×29.48円＋1,800枚×6.48円</t>
  </si>
  <si>
    <t>国保税納税通知（本算定分）1,600枚×50.76円＋2,000枚×6.48円</t>
  </si>
  <si>
    <t>国保税納税通知（再発行分）　一式</t>
  </si>
  <si>
    <t>国保税納税通知（年金特徴仮開始分）50枚×10.8円</t>
  </si>
  <si>
    <t>国保税納税通知（年金特徴分）200枚×16.2円</t>
  </si>
  <si>
    <t>領収証書　50冊×853.2円</t>
  </si>
  <si>
    <t>督促状用封筒　3,000枚×13.6円</t>
  </si>
  <si>
    <t>催告書用封筒　400枚×28.1円</t>
  </si>
  <si>
    <t>口座振替依頼書　1,000枚×25.92円</t>
  </si>
  <si>
    <t>プライベート保護ラベル　2,000枚×23.76円</t>
  </si>
  <si>
    <t>　納税通知書（暫定・本賦課）　900世帯×67円×2回</t>
  </si>
  <si>
    <t>　納税通知書（口座振替依頼書同封）　600世帯×77円×2回</t>
  </si>
  <si>
    <t>　納税通知書（随時）　80通×82円×10回</t>
  </si>
  <si>
    <t>　一般文書（月割り・照会）　20通×164円×10回</t>
  </si>
  <si>
    <t>　督促状　300通×67円×10回</t>
  </si>
  <si>
    <t>催告書　200通×67円×2回</t>
  </si>
  <si>
    <t>口座振替手数料　150世帯×10期分×10.8円</t>
  </si>
  <si>
    <t>電算　機器保守　国保税・国保リスト</t>
  </si>
  <si>
    <t>　　　一括処理　国保税業務</t>
  </si>
  <si>
    <t>電算等借上料</t>
  </si>
  <si>
    <t>電算　使用許諾　国民健康保険税</t>
  </si>
  <si>
    <t>　納税貯蓄組合奨励金　国保納付件数5,800件×300円</t>
  </si>
  <si>
    <t>運営協議会費</t>
    <phoneticPr fontId="19"/>
  </si>
  <si>
    <t>国民健康保険運営協議会委員日額報酬</t>
  </si>
  <si>
    <t>運営協議会開催　4,200円×12名×3回</t>
  </si>
  <si>
    <t>県協議会出席　4,200円×2名×2回</t>
  </si>
  <si>
    <t>県・仙南連絡協議会　3,980円×2名×2回</t>
  </si>
  <si>
    <t>クリアファイル　12冊×432円</t>
  </si>
  <si>
    <t>県協議会開催出席　50キロﾒｰﾄﾙ×2回×2名×45円</t>
  </si>
  <si>
    <t>保険給付費</t>
    <phoneticPr fontId="19"/>
  </si>
  <si>
    <t>療養諸費</t>
    <phoneticPr fontId="19"/>
  </si>
  <si>
    <t>一般被保険者療養給付費</t>
    <phoneticPr fontId="19"/>
  </si>
  <si>
    <t>療養諸費</t>
  </si>
  <si>
    <t>療養給付費等国庫負担金（現年）</t>
    <rPh sb="12" eb="14">
      <t>ゲンネン</t>
    </rPh>
    <phoneticPr fontId="18"/>
  </si>
  <si>
    <t>療養費等</t>
  </si>
  <si>
    <t>平成26.4～10月実績額　296,454,922円・・①</t>
  </si>
  <si>
    <t>療養給付費等国庫負担金（過年）</t>
    <rPh sb="12" eb="14">
      <t>カネン</t>
    </rPh>
    <phoneticPr fontId="18"/>
  </si>
  <si>
    <t>平成27.4～10月実績額　208,727,642円・・② 伸び率②/①≒ 0.71</t>
  </si>
  <si>
    <t>平成27.4～10月実績額　208,727,642円×0.71　＝　148,196,625円</t>
  </si>
  <si>
    <t>前期高齢者交付金（現年）</t>
    <rPh sb="9" eb="11">
      <t>ゲンネン</t>
    </rPh>
    <phoneticPr fontId="18"/>
  </si>
  <si>
    <t>平成25.11～3月実績額　197,946,458円・・①</t>
  </si>
  <si>
    <t>前期高齢者交付金（過年）</t>
    <rPh sb="9" eb="11">
      <t>カネン</t>
    </rPh>
    <phoneticPr fontId="18"/>
  </si>
  <si>
    <t>療養費等</t>
    <phoneticPr fontId="18"/>
  </si>
  <si>
    <t>平成26.11～3月見込額　206,979,246円・・② 伸び率②/①≒　1.05</t>
  </si>
  <si>
    <t>平成26.11～3月見込額　206,979,246円×1.05　＝　217,328,208円</t>
  </si>
  <si>
    <t>148,196,625円 + 217,328,208円≒366,000,000</t>
  </si>
  <si>
    <t>366,000,000円×1.07（年度伸び率）＝391,620,000円</t>
  </si>
  <si>
    <t>保険基盤安定繰入金</t>
    <phoneticPr fontId="18"/>
  </si>
  <si>
    <t>（保険税軽減分）</t>
    <phoneticPr fontId="18"/>
  </si>
  <si>
    <t>（保険者支援分）</t>
  </si>
  <si>
    <t>退職被保険者等療養給付費</t>
    <phoneticPr fontId="19"/>
  </si>
  <si>
    <t>退職被保険者等療養</t>
    <phoneticPr fontId="18"/>
  </si>
  <si>
    <t>平成26.4～10月実績額　38,374,866円・・①</t>
  </si>
  <si>
    <t>給付費交付金（現年）</t>
  </si>
  <si>
    <t>平成27.4～10月実績額　25,487,588円・・② 伸び率②/① ≒ 0.67</t>
  </si>
  <si>
    <t>平成27.4～10月実績額　25,487,588円×0.67　＝　17,076,683円</t>
  </si>
  <si>
    <t>給付費交付金（過年）</t>
  </si>
  <si>
    <t>平成25.11～3月実績額　25,181,884円・・①</t>
  </si>
  <si>
    <t>平成26.11～3月実績額　18,864,927円・・②　伸び率②/① ≒ 0.75</t>
  </si>
  <si>
    <t>平成26.11～3実績額　18,864,927円×0.75　＝　14,148,695円</t>
  </si>
  <si>
    <t>17,076,683 円 ＋ 14,148,695円 ≒ 32,000,000円</t>
  </si>
  <si>
    <t>一般被保険者療養費</t>
    <phoneticPr fontId="19"/>
  </si>
  <si>
    <t>平成26.4～10月実績額　4,749,296円・・①</t>
  </si>
  <si>
    <t>平成27.4～10月実績額　4,311,338円・・②　伸び率②/① ≒ 0.91</t>
  </si>
  <si>
    <t>平成27.4～10月実績額　4,311,338円×0.91　＝　3,923,317円</t>
  </si>
  <si>
    <t>平成25.11～3月実績額　3,125,979円・・①</t>
  </si>
  <si>
    <t>平成26.11～3月実績額　3,481,699円・・②　伸び率②/① ≒ 1.12</t>
  </si>
  <si>
    <t>平成26.11～3月実績額　3,481,699円×1.12　＝　3,899,502円</t>
  </si>
  <si>
    <t>　3,923,317 + 3,899,502 ≒ 8,000,000</t>
  </si>
  <si>
    <t>退職被保険者等療養費</t>
    <phoneticPr fontId="19"/>
  </si>
  <si>
    <t>平成26.4～10月実績額　265,008円・・①</t>
  </si>
  <si>
    <t>平成27.4～10月実績額　205,424円・・② 伸び率②/① ≒ 0.57</t>
  </si>
  <si>
    <t>平成27.4～10月実績額　205,424円×0.57　＝　117,091円</t>
  </si>
  <si>
    <t>平成25.11～3月実績額　138,480円・・①</t>
  </si>
  <si>
    <t>平成26.11～3月見込額　278,092円・・② 伸び率②/① ≒ 2.01</t>
  </si>
  <si>
    <t>平成26.11～3月見込額　278,092円×2.01　＝　558,964円</t>
  </si>
  <si>
    <t>117,091円 ＋ 558,964円 ≒ 1,000,000円</t>
  </si>
  <si>
    <t>審査支払手数料</t>
    <phoneticPr fontId="19"/>
  </si>
  <si>
    <t>審査支払手数料</t>
  </si>
  <si>
    <t>審査支払委託料</t>
  </si>
  <si>
    <t>平成26年度実績件数　45,000件×36.68円</t>
  </si>
  <si>
    <t>高額療養諸費</t>
    <phoneticPr fontId="19"/>
  </si>
  <si>
    <t>一般被保険者高額療養費</t>
    <phoneticPr fontId="19"/>
  </si>
  <si>
    <t>高額療養諸費</t>
  </si>
  <si>
    <t>高額療養費</t>
  </si>
  <si>
    <t>平成26.4～10月実績額　60,998,892円・・①</t>
  </si>
  <si>
    <t>平成27.4～10月実績額　65,522,135円・・②　伸び率②/① ≒ 1.08</t>
  </si>
  <si>
    <t>平成27.4～10月実績額　65,522,135円×1.08　＝　70,763,905円</t>
  </si>
  <si>
    <t>平成25.11～3月実績額　38,160,283円・・①</t>
  </si>
  <si>
    <t>平成26.11～3月実績額　43,821,338円・・②　伸び率②/① ≒ 1.15</t>
  </si>
  <si>
    <t>平成26.11～3月実績額　43,821,338円×1.15　＝　50,394,538円</t>
  </si>
  <si>
    <t>70,763,905円 ＋ 50,394,538円 ≒ 122,000,000円</t>
  </si>
  <si>
    <t>退職被保険者等高額療養費</t>
    <phoneticPr fontId="19"/>
  </si>
  <si>
    <t>平成26.4～10月実績額　7,695,037円・・①</t>
  </si>
  <si>
    <t>平成27.4～10月実績額　4,689,647円・・②　伸び率②/① ≒ 0.61</t>
  </si>
  <si>
    <t>平成27.4～10月実績額　4,689,647円×0.61　＝　2,860,684円</t>
  </si>
  <si>
    <t>平成25.11～3月実績額　4,387,448円・・①</t>
  </si>
  <si>
    <t>平成26.11～3月見込額　4,112,515円・・②　伸び率②/① ≒ 0.94</t>
  </si>
  <si>
    <t>平成26.11～3月見込額　4,112,515円×0.94　＝　3,865,764円</t>
  </si>
  <si>
    <t>2,864,684円＋3,865,764円 ≒ 7,000,000円</t>
  </si>
  <si>
    <t>一般高額・介護合算高額療養費</t>
    <phoneticPr fontId="19"/>
  </si>
  <si>
    <t>一般高額・介護合算高額療養費</t>
  </si>
  <si>
    <t>退職高額・介護合算高額療養費</t>
    <phoneticPr fontId="19"/>
  </si>
  <si>
    <t>退職高額・介護合算高額療養費</t>
  </si>
  <si>
    <t>移送費</t>
    <phoneticPr fontId="19"/>
  </si>
  <si>
    <t>一般被保険者移送費</t>
    <phoneticPr fontId="19"/>
  </si>
  <si>
    <t>移送費</t>
  </si>
  <si>
    <t>一般被保険者移送費</t>
  </si>
  <si>
    <t>退職被保険者等移送費</t>
    <phoneticPr fontId="19"/>
  </si>
  <si>
    <t>退職被保険者等移送費</t>
  </si>
  <si>
    <t>出産育児諸費</t>
    <phoneticPr fontId="19"/>
  </si>
  <si>
    <t>出産育児一時金</t>
    <phoneticPr fontId="19"/>
  </si>
  <si>
    <t>出産育児諸費</t>
  </si>
  <si>
    <t>H26年度見込出生数　10人×420,000円</t>
  </si>
  <si>
    <t>葬祭諸費</t>
    <phoneticPr fontId="19"/>
  </si>
  <si>
    <t>葬祭費</t>
    <phoneticPr fontId="19"/>
  </si>
  <si>
    <t>葬祭諸費</t>
  </si>
  <si>
    <t>葬祭費</t>
  </si>
  <si>
    <t>平成28年度見込　25件×50,000円</t>
  </si>
  <si>
    <t>後期高齢者支援金等</t>
    <phoneticPr fontId="19"/>
  </si>
  <si>
    <t>後期高齢者支援金</t>
    <phoneticPr fontId="19"/>
  </si>
  <si>
    <t>後期高齢者支援金等</t>
  </si>
  <si>
    <t>平成28年度見込額支援金165,631,860円＋病床転換3,617円</t>
  </si>
  <si>
    <t>=165,635,477円</t>
  </si>
  <si>
    <t>平成28年度見込後期高齢者支援金加入者1人当たりの負担金　58,610円</t>
    <phoneticPr fontId="18"/>
  </si>
  <si>
    <t>×見込み加入者数2,826人 ＝ 165,631,860円</t>
  </si>
  <si>
    <t>病床転換支援金</t>
  </si>
  <si>
    <t>（保険税軽減分）</t>
  </si>
  <si>
    <t>平成28年度見込病床転換支援金加入者1人当たりの負担金　1.28円</t>
  </si>
  <si>
    <t>　×見込み加入者数　2,826人　＝　3,617円</t>
  </si>
  <si>
    <t>後期高齢者関係事務費拠出金</t>
  </si>
  <si>
    <t>平成28年度見込額支援金9,891円＋病床転換621円 = 10,512円</t>
  </si>
  <si>
    <t>財政安定化支援事業</t>
    <phoneticPr fontId="18"/>
  </si>
  <si>
    <t>後期高齢者分事務費　</t>
  </si>
  <si>
    <t>平成28年度見込後期高齢者関係業務費用の加入者1人当たりの算定基礎</t>
  </si>
  <si>
    <t>額　3.5円　×　見込み加入者数　2,826　＝　9,891円</t>
  </si>
  <si>
    <t>病床転換分事務費</t>
  </si>
  <si>
    <t>平成28年度見込病床転換助成関係業務費用の加入者1人当たりの算定基</t>
  </si>
  <si>
    <t>礎額　0.22円　×　見込み加入者数　2,826　＝　621円</t>
  </si>
  <si>
    <t>前期高齢者医療費納付金</t>
  </si>
  <si>
    <t>　平成28年度見込み前期高齢者納付金の加入者1人当たりの負担調整</t>
  </si>
  <si>
    <t>　対象額 62円 × 見込み加入者数 2,826人 = 175,212円</t>
  </si>
  <si>
    <t>前期高齢者事務費納付金</t>
  </si>
  <si>
    <t>　平成28年度見込み前期高齢者関係業務費用の加入者1人当たりの算定</t>
  </si>
  <si>
    <t>　基礎額 3.60円 × 見込み加入者数 2,826人 = 10,173円</t>
  </si>
  <si>
    <t>老人保健拠出金</t>
    <phoneticPr fontId="19"/>
  </si>
  <si>
    <t>老人保健医療費拠出金</t>
  </si>
  <si>
    <t>老人保健事業費拠出金</t>
    <phoneticPr fontId="19"/>
  </si>
  <si>
    <t>実績なし</t>
  </si>
  <si>
    <t>老人保健事務費拠出金</t>
    <phoneticPr fontId="19"/>
  </si>
  <si>
    <t>老人保健事務費拠出金</t>
  </si>
  <si>
    <t>平成28年度概算見込額</t>
  </si>
  <si>
    <t>介護納付金</t>
    <phoneticPr fontId="19"/>
  </si>
  <si>
    <t>介護納付費</t>
  </si>
  <si>
    <t>平成28年度見込第2号被保険者数1,195人×1人当たりの負担額70,399円</t>
  </si>
  <si>
    <t>介護納付費</t>
    <phoneticPr fontId="18"/>
  </si>
  <si>
    <t>　－　前々年度精算額　14,264,730　＝ 69,862,075円</t>
  </si>
  <si>
    <t>共同事業拠出金</t>
    <phoneticPr fontId="19"/>
  </si>
  <si>
    <t>共同事業拠出金</t>
  </si>
  <si>
    <t>平成28年度見込額（国保連合会算出額）</t>
  </si>
  <si>
    <t>　高額医療費共同事業基準拠出対象額の合計額×前々年度及びその直前</t>
  </si>
  <si>
    <t>　の二箇年度の一般被保険者の高額医療費共同事業基準拠出対象額を</t>
  </si>
  <si>
    <t>　合算した額÷県内会員市町村の前々年度及びその直前の二箇年度の</t>
  </si>
  <si>
    <t>　一般被保険者の高額医療費共同事業基準拠出対象額を合算した額</t>
  </si>
  <si>
    <t>（6,327,512,000×101,970,001）÷16,610,088,087円　</t>
  </si>
  <si>
    <t>平成28年度見込額（国保連合会算出拠出割合）</t>
  </si>
  <si>
    <t>被保険者数　54,496,721,000円×1/2×32,384人/6,684,099人</t>
  </si>
  <si>
    <t>所得　54,496,721,000円×1/4×1,344,790,000円/306,733,203,000円</t>
  </si>
  <si>
    <t>医療　54,496,721,000円×1/4×1,017,169,929円/179,396,719,833円</t>
  </si>
  <si>
    <t>その他共同事業拠出金</t>
  </si>
  <si>
    <t>保健事業費</t>
    <phoneticPr fontId="19"/>
  </si>
  <si>
    <t>保健衛生普及費</t>
    <phoneticPr fontId="19"/>
  </si>
  <si>
    <t>保健事業費</t>
  </si>
  <si>
    <t>国保優良家庭記念品代　5,000円×平均40世帯</t>
  </si>
  <si>
    <t>特定健康診査事業事務用品</t>
  </si>
  <si>
    <t>特定健診用ﾊﾟﾝﾌﾚｯﾄ　</t>
  </si>
  <si>
    <t>医療費通知　1,400人×52円×4回</t>
  </si>
  <si>
    <t>特定保健指導用通知　1000人×80円</t>
  </si>
  <si>
    <t>健康診断等委託料</t>
  </si>
  <si>
    <t>医療費通知作成　1,400人×60.5円×4回</t>
  </si>
  <si>
    <t>特定健診委託料（一般）　1,400人×7,800円</t>
  </si>
  <si>
    <t>特定健診（後期）　500人×8,100円</t>
  </si>
  <si>
    <t>基金積立金</t>
    <phoneticPr fontId="19"/>
  </si>
  <si>
    <t>財政調整基金積立金</t>
    <phoneticPr fontId="19"/>
  </si>
  <si>
    <t>基金積立金</t>
  </si>
  <si>
    <t>国民健康保険事業財政調整基金積立金</t>
  </si>
  <si>
    <t>公債費</t>
    <phoneticPr fontId="19"/>
  </si>
  <si>
    <t>一般公債費</t>
    <phoneticPr fontId="19"/>
  </si>
  <si>
    <t>利子</t>
    <phoneticPr fontId="19"/>
  </si>
  <si>
    <t>一般公債費</t>
  </si>
  <si>
    <t>諸支出金</t>
    <phoneticPr fontId="19"/>
  </si>
  <si>
    <t>償還金及び還付金</t>
    <phoneticPr fontId="19"/>
  </si>
  <si>
    <t>一般被保険者保険税還付金</t>
    <phoneticPr fontId="19"/>
  </si>
  <si>
    <t>償還金及び還付金</t>
  </si>
  <si>
    <t>一般被保険者保険税還付金</t>
  </si>
  <si>
    <t>保険税還付金</t>
  </si>
  <si>
    <t>平成28年度見込額　一般被保険者保険税還付金（概算）</t>
  </si>
  <si>
    <t>退職被保険者等保険税還付金</t>
    <phoneticPr fontId="19"/>
  </si>
  <si>
    <t>退職被保険者等保険税還付金</t>
  </si>
  <si>
    <t>平成28年度見込額　退職被保険者保険税還付金（概算）</t>
  </si>
  <si>
    <t>償還金</t>
    <phoneticPr fontId="19"/>
  </si>
  <si>
    <t>償還金</t>
  </si>
  <si>
    <t>一般被保険者還付加算金</t>
    <phoneticPr fontId="19"/>
  </si>
  <si>
    <t>一般被保険者還付加算金</t>
  </si>
  <si>
    <t>項目設定（概算）</t>
  </si>
  <si>
    <t>退職被保険者等還付加算金</t>
    <phoneticPr fontId="19"/>
  </si>
  <si>
    <t>退職被保険者等還付加算金</t>
  </si>
  <si>
    <t>延滞金</t>
    <phoneticPr fontId="19"/>
  </si>
  <si>
    <t>補助金等返還金</t>
  </si>
  <si>
    <t>項目設定</t>
  </si>
  <si>
    <t>予備費</t>
    <phoneticPr fontId="19"/>
  </si>
  <si>
    <t>前年度予算額並み</t>
  </si>
  <si>
    <t>国民健康保険特別会計（歳出）合計</t>
  </si>
  <si>
    <t>後期高齢者医療保険特別会計（歳入）</t>
    <rPh sb="0" eb="2">
      <t>コウキ</t>
    </rPh>
    <rPh sb="2" eb="5">
      <t>コウレイシャ</t>
    </rPh>
    <rPh sb="5" eb="7">
      <t>イリョウ</t>
    </rPh>
    <rPh sb="7" eb="9">
      <t>ホケン</t>
    </rPh>
    <rPh sb="9" eb="11">
      <t>トクベツ</t>
    </rPh>
    <rPh sb="11" eb="13">
      <t>カイケイ</t>
    </rPh>
    <rPh sb="14" eb="16">
      <t>サイニュウ</t>
    </rPh>
    <phoneticPr fontId="19"/>
  </si>
  <si>
    <t>後期高齢者医療保険料</t>
    <rPh sb="0" eb="2">
      <t>コウキ</t>
    </rPh>
    <rPh sb="2" eb="5">
      <t>コウレイシャ</t>
    </rPh>
    <rPh sb="5" eb="7">
      <t>イリョウ</t>
    </rPh>
    <rPh sb="7" eb="9">
      <t>ホケン</t>
    </rPh>
    <rPh sb="9" eb="10">
      <t>リョウ</t>
    </rPh>
    <phoneticPr fontId="19"/>
  </si>
  <si>
    <t>特別徴収保険料</t>
    <rPh sb="0" eb="2">
      <t>トクベツ</t>
    </rPh>
    <rPh sb="2" eb="4">
      <t>チョウシュウ</t>
    </rPh>
    <rPh sb="4" eb="6">
      <t>ホケン</t>
    </rPh>
    <rPh sb="6" eb="7">
      <t>リョウ</t>
    </rPh>
    <phoneticPr fontId="19"/>
  </si>
  <si>
    <t>後期高齢者医療保険料</t>
  </si>
  <si>
    <t>特別徴収保険料</t>
  </si>
  <si>
    <t>現年度分</t>
  </si>
  <si>
    <t>現年度分保険料</t>
  </si>
  <si>
    <t>H27,11調定額　30,037,600円×1.2（伸率）</t>
  </si>
  <si>
    <t>後期高齢者医療保険料</t>
    <phoneticPr fontId="19"/>
  </si>
  <si>
    <t>普通徴収保険料</t>
    <phoneticPr fontId="19"/>
  </si>
  <si>
    <t>普通徴収保険料</t>
  </si>
  <si>
    <t>H27,11調定額　17,036,600円×伸率1.2×徴収率0.95</t>
  </si>
  <si>
    <t>滞納繰越分保険料</t>
  </si>
  <si>
    <t>平成26年度見込み調定額　1,000,000円×見込み収納率0.20</t>
  </si>
  <si>
    <t>使用料及び手数料</t>
    <phoneticPr fontId="19"/>
  </si>
  <si>
    <t>手数料</t>
    <phoneticPr fontId="19"/>
  </si>
  <si>
    <t>督促手数料</t>
    <phoneticPr fontId="19"/>
  </si>
  <si>
    <t>督促手数料</t>
  </si>
  <si>
    <t>平成27年度見込額　15,000円</t>
  </si>
  <si>
    <t>徴収費</t>
  </si>
  <si>
    <t>繰入金</t>
    <phoneticPr fontId="19"/>
  </si>
  <si>
    <t>一般会計繰入金</t>
    <phoneticPr fontId="19"/>
  </si>
  <si>
    <t>事務費繰入金</t>
  </si>
  <si>
    <t>平成27年度見込額　2,678,000円</t>
  </si>
  <si>
    <t>　一般事務費　2,144,000円－繰、利、雑（科目設定分）327,000円</t>
  </si>
  <si>
    <t>　徴収費　　　877,000円－督促、延滞（科目設定分）16,000円</t>
  </si>
  <si>
    <t>保険料還付金</t>
  </si>
  <si>
    <t>保険基盤安定繰入金</t>
  </si>
  <si>
    <t>県広域連合算定額　29,631,000円</t>
  </si>
  <si>
    <t>　県負担分　29,631,000円×3/4　</t>
  </si>
  <si>
    <t>広域連合納付金</t>
  </si>
  <si>
    <t>　町負担分　29,631,000円×1/4　</t>
  </si>
  <si>
    <t>繰越金</t>
    <phoneticPr fontId="19"/>
  </si>
  <si>
    <t>前年度繰越金　325,000円</t>
  </si>
  <si>
    <t>諸収入</t>
    <phoneticPr fontId="19"/>
  </si>
  <si>
    <t>延滞金、加算金及び過料</t>
    <phoneticPr fontId="19"/>
  </si>
  <si>
    <t>延滞金、加算金及び過料</t>
  </si>
  <si>
    <t>保険料延滞金</t>
  </si>
  <si>
    <t>預金利子</t>
    <phoneticPr fontId="19"/>
  </si>
  <si>
    <t>雑入</t>
    <phoneticPr fontId="19"/>
  </si>
  <si>
    <t>後期高齢者医療保険特別会計（歳入）合計</t>
    <rPh sb="0" eb="2">
      <t>コウキ</t>
    </rPh>
    <rPh sb="2" eb="5">
      <t>コウレイシャ</t>
    </rPh>
    <rPh sb="5" eb="7">
      <t>イリョウ</t>
    </rPh>
    <rPh sb="7" eb="9">
      <t>ホケン</t>
    </rPh>
    <rPh sb="9" eb="11">
      <t>トクベツ</t>
    </rPh>
    <rPh sb="11" eb="13">
      <t>カイケイ</t>
    </rPh>
    <rPh sb="14" eb="16">
      <t>サイニュウ</t>
    </rPh>
    <rPh sb="17" eb="19">
      <t>ゴウケイ</t>
    </rPh>
    <phoneticPr fontId="19"/>
  </si>
  <si>
    <t>後期高齢者医療保険特別会計（歳出）</t>
    <rPh sb="0" eb="2">
      <t>コウキ</t>
    </rPh>
    <rPh sb="2" eb="5">
      <t>コウレイシャ</t>
    </rPh>
    <rPh sb="5" eb="7">
      <t>イリョウ</t>
    </rPh>
    <rPh sb="7" eb="9">
      <t>ホケン</t>
    </rPh>
    <rPh sb="9" eb="11">
      <t>トクベツ</t>
    </rPh>
    <rPh sb="11" eb="13">
      <t>カイケイ</t>
    </rPh>
    <rPh sb="14" eb="16">
      <t>サイシュツ</t>
    </rPh>
    <phoneticPr fontId="19"/>
  </si>
  <si>
    <t>特定財源内訳</t>
    <rPh sb="0" eb="2">
      <t>トクテイ</t>
    </rPh>
    <rPh sb="2" eb="4">
      <t>ザイゲン</t>
    </rPh>
    <rPh sb="4" eb="6">
      <t>ウチワケ</t>
    </rPh>
    <phoneticPr fontId="19"/>
  </si>
  <si>
    <t>総務費</t>
    <rPh sb="0" eb="3">
      <t>ソウムヒ</t>
    </rPh>
    <phoneticPr fontId="19"/>
  </si>
  <si>
    <t>総務管理費</t>
    <rPh sb="0" eb="2">
      <t>ソウム</t>
    </rPh>
    <rPh sb="2" eb="5">
      <t>カンリヒ</t>
    </rPh>
    <phoneticPr fontId="19"/>
  </si>
  <si>
    <t>一般管理費</t>
    <rPh sb="0" eb="2">
      <t>イッパン</t>
    </rPh>
    <rPh sb="2" eb="5">
      <t>カンリヒ</t>
    </rPh>
    <phoneticPr fontId="19"/>
  </si>
  <si>
    <t>チラシ用紙代　4,000枚×2.16円　</t>
  </si>
  <si>
    <t>事務用品等　51,000円</t>
  </si>
  <si>
    <t>トナー　　4箱×10,152円</t>
  </si>
  <si>
    <t>保険料通知書（特別徴収）用封筒　2,000枚×28.08円　</t>
  </si>
  <si>
    <t>保険料通知書（普通徴収）用封筒　5,000枚×8.424円　</t>
  </si>
  <si>
    <t>保険料（特別徴収通知書）　1,500枚×22.68円</t>
  </si>
  <si>
    <t>保険料（普通徴収通知書）　1,500枚×28.08円</t>
  </si>
  <si>
    <t>保険証郵送料（簡易書留）2,000通×402円</t>
  </si>
  <si>
    <t>被保険者用一般通知　1,600通×1回×82円</t>
  </si>
  <si>
    <t>保険料通知書（被保険者）郵送料　2,000人×82円</t>
  </si>
  <si>
    <t>電算　機器保守　後期高齢者医療</t>
  </si>
  <si>
    <t>電算　使用許諾　後期高齢</t>
  </si>
  <si>
    <t>徴収費</t>
    <phoneticPr fontId="19"/>
  </si>
  <si>
    <t>封筒代　54円×1,000枚</t>
  </si>
  <si>
    <t>督促状　300枚×129.6円</t>
  </si>
  <si>
    <t>催告書　100枚×356.4円</t>
  </si>
  <si>
    <t>領収証書　一般　　50冊×672円　＝　33,600円</t>
  </si>
  <si>
    <t>一般文書　160円×30枚×10回</t>
  </si>
  <si>
    <t>督促状等　65円×50枚×9回</t>
  </si>
  <si>
    <t>口座振替手数料　160人×9回×10.5円　＝　15,120円</t>
  </si>
  <si>
    <t>納税組合奨励金　1,500件×80円　＝　120,000円</t>
  </si>
  <si>
    <t>後期高齢者医療広域連合納付金</t>
    <phoneticPr fontId="19"/>
  </si>
  <si>
    <t>後期高齢者医療広域連合納付金</t>
  </si>
  <si>
    <t>後期高齢医療広域連合保険料負担金</t>
  </si>
  <si>
    <t>　　　保険料額　特別徴収分　36,045,000円</t>
  </si>
  <si>
    <t>　　　　　　　　普通徴収分　19,421,000円</t>
  </si>
  <si>
    <t>　　　　　　　　滞納繰越分　200,000円</t>
  </si>
  <si>
    <t>　　　保険基盤安定負担金分　29,631,000円</t>
  </si>
  <si>
    <t>36,045,000円＋19,421,000円＋200,000円＋29,631,000円</t>
  </si>
  <si>
    <t>償還金及び還付加算金</t>
    <phoneticPr fontId="19"/>
  </si>
  <si>
    <t>保険料還付金</t>
    <phoneticPr fontId="19"/>
  </si>
  <si>
    <t>償還金及び還付加算金</t>
  </si>
  <si>
    <t>平成27年度見込額　500,000円</t>
  </si>
  <si>
    <t>後期高齢者医療保険特別会計（歳出）合計</t>
    <rPh sb="0" eb="2">
      <t>コウキ</t>
    </rPh>
    <rPh sb="2" eb="5">
      <t>コウレイシャ</t>
    </rPh>
    <rPh sb="5" eb="7">
      <t>イリョウ</t>
    </rPh>
    <rPh sb="7" eb="9">
      <t>ホケン</t>
    </rPh>
    <rPh sb="9" eb="11">
      <t>トクベツ</t>
    </rPh>
    <rPh sb="11" eb="13">
      <t>カイケイ</t>
    </rPh>
    <rPh sb="14" eb="16">
      <t>サイシュツ</t>
    </rPh>
    <rPh sb="17" eb="19">
      <t>ゴウケイ</t>
    </rPh>
    <phoneticPr fontId="19"/>
  </si>
  <si>
    <t>介護保険特別会計（歳入）</t>
    <rPh sb="0" eb="2">
      <t>カイゴ</t>
    </rPh>
    <rPh sb="2" eb="4">
      <t>ホケン</t>
    </rPh>
    <rPh sb="4" eb="6">
      <t>トクベツ</t>
    </rPh>
    <rPh sb="6" eb="8">
      <t>カイケイ</t>
    </rPh>
    <rPh sb="9" eb="11">
      <t>サイニュウ</t>
    </rPh>
    <phoneticPr fontId="19"/>
  </si>
  <si>
    <t>介護保険料</t>
    <phoneticPr fontId="19"/>
  </si>
  <si>
    <t>第１号被保険者保険料</t>
    <phoneticPr fontId="19"/>
  </si>
  <si>
    <t>介護保険料</t>
  </si>
  <si>
    <t>第１号被保険者保険料</t>
  </si>
  <si>
    <t>現年度分収入見込額</t>
  </si>
  <si>
    <t>第１号被保険者介護保険料　（前年度比＋12.2％）</t>
  </si>
  <si>
    <t>滞納繰越金収入見込額</t>
  </si>
  <si>
    <t>H27滞納繰越額　7,434,103円×収納率0.103</t>
  </si>
  <si>
    <t>分担金及び負担金</t>
    <phoneticPr fontId="19"/>
  </si>
  <si>
    <t>負担金</t>
    <phoneticPr fontId="19"/>
  </si>
  <si>
    <t>地域支援事業負担金</t>
    <phoneticPr fontId="19"/>
  </si>
  <si>
    <t>地域支援事業負担金</t>
  </si>
  <si>
    <t>介護予防事業費負担金</t>
  </si>
  <si>
    <t>食の自立支援事業負担金</t>
  </si>
  <si>
    <t>任意事業費</t>
  </si>
  <si>
    <t>ミニデイサービス事業負担金</t>
  </si>
  <si>
    <t>元気まんてん利用料500円×1,890人</t>
  </si>
  <si>
    <t>介護予防・生活支援</t>
    <phoneticPr fontId="19"/>
  </si>
  <si>
    <t>サービス事業費</t>
  </si>
  <si>
    <t>介護予防・生活支援サービス事業負担金1,000円×570人</t>
  </si>
  <si>
    <t>一般介護予防事業費</t>
  </si>
  <si>
    <t>保険料督促手数料</t>
  </si>
  <si>
    <t>指定介護予防支援計画作成手数料</t>
  </si>
  <si>
    <t>包括的・継続的</t>
    <phoneticPr fontId="19"/>
  </si>
  <si>
    <t>ケアマネジメント支援事業費</t>
  </si>
  <si>
    <t>国庫支出金</t>
    <phoneticPr fontId="19"/>
  </si>
  <si>
    <t>国庫負担金</t>
    <phoneticPr fontId="19"/>
  </si>
  <si>
    <t>介護給付費負担金</t>
    <phoneticPr fontId="19"/>
  </si>
  <si>
    <t>介護給付費負担金</t>
  </si>
  <si>
    <t>介護給付費国庫負担金</t>
  </si>
  <si>
    <t>介護給付費負担金（その他分）　　560,377,351円×0.20</t>
  </si>
  <si>
    <t>居宅介護サービス給付費</t>
  </si>
  <si>
    <t>介護給付費負担金（施設等分）　　380,585,895円×0.15</t>
  </si>
  <si>
    <t>地域密着型介護</t>
    <phoneticPr fontId="19"/>
  </si>
  <si>
    <t>サービス給付費</t>
  </si>
  <si>
    <t>施設介護サービス給付費</t>
  </si>
  <si>
    <t>居宅介護福祉用具購入費</t>
  </si>
  <si>
    <t>居宅介護住宅改修費</t>
  </si>
  <si>
    <t>居宅介護サービス計画給付費</t>
  </si>
  <si>
    <t>介護予防サービス給付費</t>
  </si>
  <si>
    <t>介護予防福祉用具購入費</t>
  </si>
  <si>
    <t>介護予防住宅改修費</t>
  </si>
  <si>
    <t>介護予防サービス計画給付費</t>
  </si>
  <si>
    <t>高額介護サービス費</t>
  </si>
  <si>
    <t>高額介護予防サービス費</t>
  </si>
  <si>
    <t>高額医療合算介護サービス費</t>
  </si>
  <si>
    <t>特定入所者介護サービス費</t>
  </si>
  <si>
    <t>国庫補助金</t>
    <phoneticPr fontId="19"/>
  </si>
  <si>
    <t>調整交付金</t>
    <phoneticPr fontId="19"/>
  </si>
  <si>
    <t>調整交付金</t>
  </si>
  <si>
    <t>介護給付費調整交付金</t>
  </si>
  <si>
    <t>介護給付費財政調整交付金</t>
  </si>
  <si>
    <t>　888,907千円（H27標準給付費見込参考）×7.5%（H27交付率参考）</t>
  </si>
  <si>
    <t>地域支援（介護予防）事業交付金</t>
    <phoneticPr fontId="19"/>
  </si>
  <si>
    <t>地域支援（介護予防）事業交付金</t>
  </si>
  <si>
    <t>地域支援事業（介護予防・日常生活支援総合事業）交付金</t>
  </si>
  <si>
    <t>　23,259,647円×0.20</t>
  </si>
  <si>
    <t>介護予防ケア</t>
    <phoneticPr fontId="19"/>
  </si>
  <si>
    <t>マネジメント事業費</t>
  </si>
  <si>
    <t>地域支援（包括的支援・任意）事業交付金</t>
    <phoneticPr fontId="19"/>
  </si>
  <si>
    <t>地域支援（包括的支援・任意）事業交付金</t>
  </si>
  <si>
    <t>地域支援事業（包括的支援･任意事業）交付金</t>
  </si>
  <si>
    <t>　27,573,857円×0.39</t>
  </si>
  <si>
    <t>在宅医療・介護</t>
    <phoneticPr fontId="19"/>
  </si>
  <si>
    <t>連携推進事業費</t>
  </si>
  <si>
    <t>生活支援体制整備事業費</t>
  </si>
  <si>
    <t>認知症総合支援事業費</t>
  </si>
  <si>
    <t>支払基金交付金</t>
    <phoneticPr fontId="19"/>
  </si>
  <si>
    <t>介護給付費交付金</t>
    <phoneticPr fontId="19"/>
  </si>
  <si>
    <t>支払基金交付金</t>
  </si>
  <si>
    <t>介護給付費交付金</t>
  </si>
  <si>
    <t>現年度分交付見込額</t>
  </si>
  <si>
    <t>介護給付費交付金　　940,963,246円×0.28</t>
  </si>
  <si>
    <t>地域支援（介護予防）事業支援交付金</t>
    <phoneticPr fontId="19"/>
  </si>
  <si>
    <t>地域支援（介護予防）事業支援交付金</t>
  </si>
  <si>
    <t>　23,259,647円×0.28</t>
  </si>
  <si>
    <t>県支出金</t>
    <phoneticPr fontId="19"/>
  </si>
  <si>
    <t>県負担金</t>
    <phoneticPr fontId="19"/>
  </si>
  <si>
    <t>介護給付費県負担金</t>
  </si>
  <si>
    <t>介護給付費負担金（その他分）　　560,377,351円×0.125</t>
  </si>
  <si>
    <t>介護給付費負担金（施設等分）　　380,585,895円×0.175</t>
  </si>
  <si>
    <t>県補助金</t>
    <phoneticPr fontId="19"/>
  </si>
  <si>
    <t>地域支援（介護予防）事業補助金</t>
    <phoneticPr fontId="19"/>
  </si>
  <si>
    <t>地域支援（介護予防）事業補助金</t>
  </si>
  <si>
    <t>地域支援（介護予防）事業県補助金</t>
  </si>
  <si>
    <t>　23,259,647円×0.125</t>
  </si>
  <si>
    <t>地域支援（包括的支援・任意）事業県補助金</t>
    <phoneticPr fontId="19"/>
  </si>
  <si>
    <t>地域支援（包括的支援・任意）事業県補助金</t>
  </si>
  <si>
    <t>地域支援事業（包括的支援・任意事業）交付金</t>
  </si>
  <si>
    <t>　27,573,857円×0.195</t>
  </si>
  <si>
    <t>包括的・継続的ケア</t>
    <phoneticPr fontId="19"/>
  </si>
  <si>
    <t>マネジメント支援事業費</t>
  </si>
  <si>
    <t>介護給付費繰入金</t>
    <phoneticPr fontId="19"/>
  </si>
  <si>
    <t>介護給付費繰入金</t>
  </si>
  <si>
    <t>介護給付費一般会計繰入金</t>
  </si>
  <si>
    <t>介護給付費見込額　　940,963,246円×0.125</t>
  </si>
  <si>
    <t>地域支援（介護予防）事業繰入金</t>
    <phoneticPr fontId="19"/>
  </si>
  <si>
    <t>地域支援（介護予防）事業繰入金</t>
  </si>
  <si>
    <t>地域支援（介護予防）事業一般会計繰入金</t>
  </si>
  <si>
    <t>地域支援事業（介護予防・日常生活支援総合事業）</t>
  </si>
  <si>
    <t>　補助事業分　　23,259,647円×0.125</t>
  </si>
  <si>
    <t>　単独事業分　　6,287,104円×1.0</t>
  </si>
  <si>
    <t>地域支援（包括的支援・任意）事業繰入金</t>
    <phoneticPr fontId="19"/>
  </si>
  <si>
    <t>地域支援（包括的支援・任意）事業繰入金</t>
  </si>
  <si>
    <t>地域支援（包括的支援・任意）事業一般会計繰入金</t>
  </si>
  <si>
    <t>地域支援事業（包括的支援・任意事業）</t>
  </si>
  <si>
    <t>　補助事業分　　27,573,857円×0.195</t>
  </si>
  <si>
    <t>　単独事業分　　6,065,000円×1.0</t>
  </si>
  <si>
    <t>その他一般会計繰入金</t>
    <phoneticPr fontId="19"/>
  </si>
  <si>
    <t>その他一般会計繰入金</t>
  </si>
  <si>
    <t>職員給与費等繰入金</t>
  </si>
  <si>
    <t>地域包括支援センター職員の人件費の一部</t>
  </si>
  <si>
    <t>　給料　10,517千円、手当　5,149千円、共済費　5,468千円</t>
  </si>
  <si>
    <t>　計　21,134千円　うち地域支援事業分　16,298千円</t>
  </si>
  <si>
    <t>　一般会計分　　　21,130,852円－16,297,693円</t>
  </si>
  <si>
    <t>事務費一般会計繰入金</t>
  </si>
  <si>
    <t>事務費繰入金　算定　事務費総額－事務費分特定財源</t>
  </si>
  <si>
    <t>認定審査会費</t>
  </si>
  <si>
    <t>認定調査費</t>
  </si>
  <si>
    <t>運営委員会費</t>
  </si>
  <si>
    <t>還付金</t>
  </si>
  <si>
    <t>保険料軽減強化繰入金</t>
  </si>
  <si>
    <t>保険料軽減強化一般会計繰入金</t>
  </si>
  <si>
    <t>介護保険料軽減強化繰入金</t>
  </si>
  <si>
    <t>延滞金及び過料</t>
  </si>
  <si>
    <t>第１号被保険者延滞金</t>
  </si>
  <si>
    <t>過料</t>
  </si>
  <si>
    <t>保険料過料</t>
  </si>
  <si>
    <t>預金利子収入</t>
  </si>
  <si>
    <t>第三者納付金</t>
    <phoneticPr fontId="19"/>
  </si>
  <si>
    <t>返納金</t>
    <phoneticPr fontId="19"/>
  </si>
  <si>
    <t>財政安定化基金拠出金</t>
  </si>
  <si>
    <t>介護保険特別会計（歳入）合計</t>
    <rPh sb="0" eb="2">
      <t>カイゴ</t>
    </rPh>
    <rPh sb="2" eb="4">
      <t>ホケン</t>
    </rPh>
    <rPh sb="4" eb="6">
      <t>トクベツ</t>
    </rPh>
    <rPh sb="6" eb="8">
      <t>カイケイ</t>
    </rPh>
    <rPh sb="9" eb="11">
      <t>サイニュウ</t>
    </rPh>
    <rPh sb="12" eb="14">
      <t>ゴウケイ</t>
    </rPh>
    <phoneticPr fontId="19"/>
  </si>
  <si>
    <t>介護保険特別会計（歳出）</t>
    <rPh sb="0" eb="2">
      <t>カイゴ</t>
    </rPh>
    <rPh sb="2" eb="4">
      <t>ホケン</t>
    </rPh>
    <rPh sb="4" eb="6">
      <t>トクベツ</t>
    </rPh>
    <rPh sb="6" eb="8">
      <t>カイケイ</t>
    </rPh>
    <rPh sb="9" eb="11">
      <t>サイシュツ</t>
    </rPh>
    <phoneticPr fontId="19"/>
  </si>
  <si>
    <t>総務管理費</t>
    <rPh sb="0" eb="2">
      <t>ソウム</t>
    </rPh>
    <rPh sb="2" eb="4">
      <t>カンリ</t>
    </rPh>
    <rPh sb="4" eb="5">
      <t>ヒ</t>
    </rPh>
    <phoneticPr fontId="19"/>
  </si>
  <si>
    <t>一般管理費</t>
    <rPh sb="0" eb="2">
      <t>イッパン</t>
    </rPh>
    <rPh sb="2" eb="4">
      <t>カンリ</t>
    </rPh>
    <rPh sb="4" eb="5">
      <t>ヒ</t>
    </rPh>
    <phoneticPr fontId="19"/>
  </si>
  <si>
    <t>仙台市以北　1,800円×1回×6月</t>
  </si>
  <si>
    <t>プリンタトナー（キャノン8630）　4,752円×5個</t>
  </si>
  <si>
    <t>プリンタトナー（キャノンカラー）　8,424円×5個</t>
  </si>
  <si>
    <t>介護保険証カバー　16円×500枚</t>
  </si>
  <si>
    <t>介護保険関係　消耗品</t>
  </si>
  <si>
    <t>介護保険関係　各種参考図書等</t>
  </si>
  <si>
    <t>被保険者証500枚×93円</t>
  </si>
  <si>
    <t>負担限度額認定証　　200枚×119円</t>
  </si>
  <si>
    <t>資格者証　　500枚×16円</t>
  </si>
  <si>
    <t>負担割合証　　900枚×29円</t>
  </si>
  <si>
    <t>窓あき封筒　1,000枚×15円</t>
  </si>
  <si>
    <t>介護保険利用ガイド　A4版・8㌻　600部×76円</t>
  </si>
  <si>
    <t>負担割合証リーフレット　900部×36円</t>
  </si>
  <si>
    <t>介護給付費のお知らせ　450件×52円×4回</t>
  </si>
  <si>
    <t>国保連合会</t>
  </si>
  <si>
    <t>　共同処理用受給者台帳メンテナンス　108,000円（年１回）</t>
  </si>
  <si>
    <t>　介護給付費通知書作成料　38円×500件×4回</t>
  </si>
  <si>
    <t>通行料・駐車料等</t>
  </si>
  <si>
    <t>電算　使用許諾　介護保険</t>
  </si>
  <si>
    <t>介護保険業務回線ウィルス対策ソフトライセンス使用料</t>
  </si>
  <si>
    <t>プリンタトナー（キャノン8630）　4,752円×3個</t>
  </si>
  <si>
    <t>プリンタトナー（キャノンカラー）　8,424円×2個</t>
  </si>
  <si>
    <t>賦課徴収に係る消耗品</t>
  </si>
  <si>
    <t>特徴開始通知書（仮徴収）　3,000枚×17.28円</t>
  </si>
  <si>
    <t>特徴開始通知書（本算定）　3,000枚×17.28円</t>
  </si>
  <si>
    <t>普通徴収暫定納入書　700枚×52円</t>
  </si>
  <si>
    <t>普通徴収本算定納入書　2,000枚×26円</t>
  </si>
  <si>
    <t>督促状　1,000枚×34円</t>
  </si>
  <si>
    <t>催告書　1,000枚×27円</t>
  </si>
  <si>
    <t>窓あき封筒　7,000枚×15円</t>
  </si>
  <si>
    <t>介護保険料のしおり　7,000部×42円</t>
  </si>
  <si>
    <t>特別徴収：仮徴収（案内書入れ込み）　2,800件×77円</t>
  </si>
  <si>
    <t>特別徴収：本徴収（公文書のみ）　2,800件×67円</t>
  </si>
  <si>
    <t>普通徴収：暫定（案内書入れ込み）　500件×75円</t>
  </si>
  <si>
    <t>普通徴収：本算定（公文書のみ）　500件×65円</t>
  </si>
  <si>
    <t>例月賦課（例月還付）分　月平均20件×2往復×12月×82円</t>
  </si>
  <si>
    <t>徴収方法等の変更（特徴・普徴　口座等）　20件×12月×82円</t>
  </si>
  <si>
    <t>督促状　100件×12期×82円</t>
  </si>
  <si>
    <t>催告状　60件×82円×4回</t>
  </si>
  <si>
    <t>振替不能通知　10件×12期×82円</t>
  </si>
  <si>
    <t>口座振替済領収書（年1回）　100件×82円</t>
  </si>
  <si>
    <t>特別徴収事務取扱手数料（1号被保険者）　3,000人×10円</t>
  </si>
  <si>
    <t>納税貯蓄組合奨励費</t>
  </si>
  <si>
    <t>130人×12期×80円</t>
  </si>
  <si>
    <t>滞納処分費</t>
  </si>
  <si>
    <t>要介護認定審査会共同設置負担金</t>
  </si>
  <si>
    <t>要介護認定調査員賃金</t>
  </si>
  <si>
    <t>要介護認定調査員（保健・看護職）　7,800円×150日×1人</t>
  </si>
  <si>
    <t>要介護認定調査員（保健・看護職）　7,800円×250日×1人</t>
  </si>
  <si>
    <t>要介護認定調査員割増賃金</t>
  </si>
  <si>
    <t>認定調査用各種消耗品</t>
  </si>
  <si>
    <t>介護一次判定用OMR用紙　1,000枚×14円</t>
  </si>
  <si>
    <t>期間満了通知　150件×82円</t>
  </si>
  <si>
    <t>主治医意見書　600件×82円（返信用含む）</t>
  </si>
  <si>
    <t>認定結果通知　300件×82円</t>
  </si>
  <si>
    <t>一次判定（認定支援ネットワーク）システム通信回線使用料</t>
  </si>
  <si>
    <t>在宅新規　110人×5,400円</t>
  </si>
  <si>
    <t>在宅継続　130人×4,320円</t>
  </si>
  <si>
    <t>施設新規　99人×4,320円</t>
  </si>
  <si>
    <t>施設継続　56人×3,240円</t>
  </si>
  <si>
    <t>初診料等　24人×5,400円</t>
  </si>
  <si>
    <t>要介護認定調査委託料</t>
  </si>
  <si>
    <t>運営委員会費</t>
    <phoneticPr fontId="19"/>
  </si>
  <si>
    <t>介護保険運営委員会委員報酬</t>
  </si>
  <si>
    <t>介護保険運営委員会委員報酬　4,200円×5人×1回</t>
  </si>
  <si>
    <t>介護給付費</t>
    <phoneticPr fontId="19"/>
  </si>
  <si>
    <t>介護サービス等諸費</t>
    <phoneticPr fontId="19"/>
  </si>
  <si>
    <t>居宅介護サービス給付費</t>
    <phoneticPr fontId="19"/>
  </si>
  <si>
    <t>介護給付費</t>
  </si>
  <si>
    <t>介護サービス等諸費</t>
  </si>
  <si>
    <t>介護給付費等</t>
  </si>
  <si>
    <t>介護給付費等</t>
    <phoneticPr fontId="18"/>
  </si>
  <si>
    <t>　309,460,344円（H27年度見込）×102.94%（H27増減率）</t>
  </si>
  <si>
    <t>保険料軽減強化</t>
    <phoneticPr fontId="18"/>
  </si>
  <si>
    <t>地域密着型介護サービス給付費</t>
    <phoneticPr fontId="19"/>
  </si>
  <si>
    <t>地域密着型介護サービス給付費</t>
  </si>
  <si>
    <t>地域密着型介護サービス給付費（認知症対応型共同生活介護及び</t>
  </si>
  <si>
    <t>老人福祉施設入所者生活介護）</t>
  </si>
  <si>
    <t>　134,550,207円（H27年度見込）×102.31%（H27増減率）</t>
  </si>
  <si>
    <t>施設介護サービス給付費</t>
    <phoneticPr fontId="19"/>
  </si>
  <si>
    <t>施設介護サービス給付費（老人福祉施設,介護保健施設，医療型施設）</t>
  </si>
  <si>
    <t>　335,614,464円（H27年度見込）×104.78%（H27増減率）</t>
  </si>
  <si>
    <t>居宅介護福祉用具購入費</t>
    <phoneticPr fontId="19"/>
  </si>
  <si>
    <t>　430,730円（H27年度見込）×100.00%（H27増減率）</t>
  </si>
  <si>
    <t>居宅介護住宅改修費</t>
    <phoneticPr fontId="19"/>
  </si>
  <si>
    <t>　681,192円（H27年度見込）×103.00%（H27増減率）</t>
  </si>
  <si>
    <t>居宅介護サービス計画給付費</t>
    <phoneticPr fontId="19"/>
  </si>
  <si>
    <t>　45,192,492円（H27年度見込）×101.76%（H27増減率）</t>
  </si>
  <si>
    <t>介護予防サービス等諸費</t>
    <phoneticPr fontId="19"/>
  </si>
  <si>
    <t>介護予防サービス給付費</t>
    <phoneticPr fontId="19"/>
  </si>
  <si>
    <t>介護予防サービス等諸費</t>
  </si>
  <si>
    <t>介護予防給付費等</t>
  </si>
  <si>
    <t>　22,597,277円（H27年度見込）×72.24%（H27増減率）</t>
  </si>
  <si>
    <t>介護予防福祉用具購入費</t>
    <phoneticPr fontId="19"/>
  </si>
  <si>
    <t>　368,088円（H27年度見込）×103.00%（H27増減率）</t>
  </si>
  <si>
    <t>介護予防住宅改修費</t>
    <phoneticPr fontId="19"/>
  </si>
  <si>
    <t>　560,112円（H27年度見込）×95.91%（H27増減率）</t>
  </si>
  <si>
    <t>介護予防サービス計画給付費</t>
    <phoneticPr fontId="19"/>
  </si>
  <si>
    <t>　3,838,944円（H27年度見込）×98.33%（H27増減率）</t>
  </si>
  <si>
    <t>その他諸費</t>
    <phoneticPr fontId="19"/>
  </si>
  <si>
    <t>その他諸費</t>
  </si>
  <si>
    <t>介護給付費等審査支払手数料</t>
  </si>
  <si>
    <t>介護給付費審査支払手数料</t>
  </si>
  <si>
    <t>　757,464円（H27年度見込）×103.00%（H27増減率）</t>
  </si>
  <si>
    <t>高額介護サービス等費</t>
    <phoneticPr fontId="19"/>
  </si>
  <si>
    <t>高額介護サービス費</t>
    <phoneticPr fontId="19"/>
  </si>
  <si>
    <t>高額介護サービス等費</t>
  </si>
  <si>
    <t>　17,938,162円（H27年度見込）×103.00%（H27増減率）</t>
  </si>
  <si>
    <t>高額介護予防サービス費</t>
    <phoneticPr fontId="19"/>
  </si>
  <si>
    <t>　10,982円（H27年度見込）×103.00%（H27増減率）　　</t>
  </si>
  <si>
    <t>介護給付費</t>
    <phoneticPr fontId="18"/>
  </si>
  <si>
    <t>高額医療合算介護サービス等費</t>
    <phoneticPr fontId="19"/>
  </si>
  <si>
    <t>高額医療合算介護サービス費</t>
    <phoneticPr fontId="19"/>
  </si>
  <si>
    <t>高額医療合算介護サービス等費</t>
  </si>
  <si>
    <t>　1,144,536円（H27年度見込）×103.00%（H27増減率）</t>
  </si>
  <si>
    <t>高額医療合算介護予防サービス費</t>
    <phoneticPr fontId="19"/>
  </si>
  <si>
    <t>高額医療合算介護予防サービス費</t>
  </si>
  <si>
    <t>特定入所者介護サービス費</t>
    <phoneticPr fontId="19"/>
  </si>
  <si>
    <t>特定入居者介護サービス費（居住費及び食費）</t>
  </si>
  <si>
    <t>　43,208,976円（H27年度見込）×103.00%（H27増減率）</t>
  </si>
  <si>
    <t>特定入所者介護支援サービス費</t>
    <phoneticPr fontId="19"/>
  </si>
  <si>
    <t>特定入所者介護支援サービス費</t>
  </si>
  <si>
    <t>特定入居者介護支援サービス費</t>
  </si>
  <si>
    <t>財政安定化基金拠出金</t>
    <phoneticPr fontId="19"/>
  </si>
  <si>
    <t>介護給付費拠出金</t>
  </si>
  <si>
    <t>地域支援事業費</t>
    <phoneticPr fontId="19"/>
  </si>
  <si>
    <t>介護予防・生活支援サービス事業費</t>
    <phoneticPr fontId="19"/>
  </si>
  <si>
    <t>地域支援事業費</t>
  </si>
  <si>
    <t>介護予防・生活支援サービス事業費</t>
  </si>
  <si>
    <t>地域支援（介護予防）</t>
    <phoneticPr fontId="18"/>
  </si>
  <si>
    <t>事業交付金</t>
  </si>
  <si>
    <t>臨時職員賃金10,700円×100日×1人</t>
  </si>
  <si>
    <t>事業支援交付金</t>
  </si>
  <si>
    <t>臨時職員賃金6,100円×100日×1人</t>
  </si>
  <si>
    <t>やすらぎデイサービス教室講師謝礼10,000円×12回</t>
  </si>
  <si>
    <t>地域支援（介護予防）事業</t>
    <phoneticPr fontId="18"/>
  </si>
  <si>
    <t>やすらぎデイサービスサポーター謝礼3,000円×２回×2人×96回</t>
  </si>
  <si>
    <t>やすらぎデイサービス理学療法士謝礼3,000円×45回</t>
  </si>
  <si>
    <t>やすらぎデイサービス用教材代及び消耗品</t>
  </si>
  <si>
    <t>パンフレット印刷代</t>
  </si>
  <si>
    <t>やすらぎデイサービス調理実習1,000円×15人</t>
  </si>
  <si>
    <t>各事業通知郵送代82円×100通</t>
  </si>
  <si>
    <t>やすらぎデイサービス損害保険料557人×30円</t>
  </si>
  <si>
    <t>配食サービス事業(600円×100食)＋(900円×1,210食)　　</t>
  </si>
  <si>
    <t>地域支援活動員活動助成金</t>
  </si>
  <si>
    <t>　4,148,038円（H27年度見込）×262.29%（総合事業への移行）</t>
  </si>
  <si>
    <t>介護予防ケアマネジメント事業費</t>
    <phoneticPr fontId="19"/>
  </si>
  <si>
    <t>介護予防ケアマネジメント事業費</t>
  </si>
  <si>
    <t>介護予防支援ケアマネジメント業務委託（総合事業のみのもの）</t>
  </si>
  <si>
    <t>一般介護予防事業費</t>
    <phoneticPr fontId="19"/>
  </si>
  <si>
    <t>元気まんてん介護予防教室（気功）謝礼20,000円×9回</t>
  </si>
  <si>
    <t>元気まんてん介護予防教室（気功）交通費相当分2,700円×9回</t>
  </si>
  <si>
    <t>元気まんてん介護予防教室（舞踊）謝礼</t>
  </si>
  <si>
    <t>元気まんてん介護予防教室（舞踊）交通費相当分</t>
  </si>
  <si>
    <t>元気まんてん介護予防教室（社交ダンス）謝礼9,200円×12回</t>
  </si>
  <si>
    <t>ひらめき運動教室謝礼18,000円×12回＋12,200円×12回</t>
  </si>
  <si>
    <t>スマイルサポーター育成講座謝礼19,980円×10回</t>
  </si>
  <si>
    <t>スマイルサポーター普及活動謝礼1,000円×2名×4か所×12回</t>
  </si>
  <si>
    <t>パドル体操教室謝礼7,000円×20回</t>
  </si>
  <si>
    <t>パドル体操講師交通費相当分4,200円×20回</t>
  </si>
  <si>
    <t>各地区（サロン）介護予防運動教室謝礼</t>
  </si>
  <si>
    <t>　　16,000円×22回＋9,600円×22回</t>
  </si>
  <si>
    <t>介護予防フェスティバル講師謝礼</t>
  </si>
  <si>
    <t>介護予防フェスティバル講師交通費相当分</t>
  </si>
  <si>
    <t>各地区サロンサポーター謝礼3,000円×2名×18箇所×12回</t>
  </si>
  <si>
    <t>レクリエーションインストラクターフォローアップ研修講師謝礼</t>
  </si>
  <si>
    <t>16,000円×2回＋8,000円×2回</t>
  </si>
  <si>
    <t>介護予防スクエアダンス教室講師謝礼7,000円×24回</t>
  </si>
  <si>
    <t>介護予防ヨーガ教室講師謝礼7,000×24回</t>
  </si>
  <si>
    <t>介護予防フェスティバル参加者用記念品540円×300名</t>
  </si>
  <si>
    <t>介護予防教室活動交流会2,100円×10回</t>
  </si>
  <si>
    <t>職員研修旅費　県外((2,100円＋2,600円)×2日＋14,000円)×3名</t>
  </si>
  <si>
    <t>　　　　　　　県内1,800円×5日×3名</t>
  </si>
  <si>
    <t>元気まんてん介護予防教室教材費</t>
  </si>
  <si>
    <t>ひらめき運動教室教材費</t>
  </si>
  <si>
    <t>各地区介護予防運動教室教材費</t>
  </si>
  <si>
    <t>地区サロン活動消耗品5,000円×18箇所×2回</t>
  </si>
  <si>
    <t>介護予防フェスティバル消耗品</t>
  </si>
  <si>
    <t>公用車（マイクロバス等）燃料費</t>
  </si>
  <si>
    <t>地区サロン活動食糧費800円×18箇所</t>
  </si>
  <si>
    <t>保健指導用パンフレット印刷1,200部×108円</t>
  </si>
  <si>
    <t>介護予防教室パンフレット印刷</t>
  </si>
  <si>
    <t>地区サロン活動　材料代5,000円×18箇所</t>
  </si>
  <si>
    <t>介護予防フェスティバル　材料代</t>
  </si>
  <si>
    <t>二人暮らし高齢者交流会5,000円×8か所</t>
  </si>
  <si>
    <t>介護予防フェスティバル通知82円×250通</t>
  </si>
  <si>
    <t>介護予防教室通知82円×500通</t>
  </si>
  <si>
    <t>地域包括支援センター通信郵送52円×600通</t>
  </si>
  <si>
    <t>新聞折り込み代</t>
  </si>
  <si>
    <t>介護予防教室損害保険料30円×3,000人</t>
  </si>
  <si>
    <t>運動教室損害保険料1,000円×30回</t>
  </si>
  <si>
    <t>元気まんてん介護予防教室受付業務委託1,000円×2人×51回</t>
  </si>
  <si>
    <t>元気まんてん介護予防教室配食委託500円×2,000食</t>
  </si>
  <si>
    <t>各研修会のさい駐車料金</t>
  </si>
  <si>
    <t>高速道路使用料</t>
  </si>
  <si>
    <t>講師送迎のさい借り上げ料</t>
  </si>
  <si>
    <t>なごみ館使用料2,000円×12回</t>
  </si>
  <si>
    <t>地区活動助成金</t>
  </si>
  <si>
    <t>一般介護予防研修会受講料20,000円×10回</t>
  </si>
  <si>
    <t>介護予防ケアマネジメント研修会受講料20,000円×3回</t>
  </si>
  <si>
    <t>介護予防・生活支援サービス研修会受講料20,000円×4回</t>
  </si>
  <si>
    <t>包括的支援事業・任意事業費</t>
  </si>
  <si>
    <t>包括的・継続的ケアマネジメント支援事業費</t>
  </si>
  <si>
    <t>職員：3人</t>
  </si>
  <si>
    <t>計画作成手数料</t>
  </si>
  <si>
    <t>職員：1人</t>
  </si>
  <si>
    <t>事業一般会計繰入金</t>
  </si>
  <si>
    <t>職員期末手当　3人</t>
  </si>
  <si>
    <t>職員勤勉手当　3人</t>
  </si>
  <si>
    <t>職員寒冷地手当　3人</t>
  </si>
  <si>
    <t>職員共済負担金：3人</t>
  </si>
  <si>
    <t>地域包括支援センター運営委員会報償4,200円×9人×2回</t>
  </si>
  <si>
    <t>地域ケア会議4,200×5人×20回</t>
  </si>
  <si>
    <t>認知症及び高齢者見守り弁当配布及び作成謝礼3,000円×75人</t>
  </si>
  <si>
    <t>高齢者虐待予防ネットワーク委員会謝礼</t>
  </si>
  <si>
    <t>（21,600円×1人＋4,200円×9人）×1回</t>
  </si>
  <si>
    <t>ケアマネジャー研修会の際謝礼</t>
  </si>
  <si>
    <t>職員普通旅費1,800円×5日×3人</t>
  </si>
  <si>
    <t>地域包括支援センター　圏域外</t>
  </si>
  <si>
    <t>（（2,100円＋2,600円）×2日＋14,000円×2＋35,200円）×2人</t>
  </si>
  <si>
    <t>（（2,100円＋2,600円）×3日＋14,000円×2＋25,000円）×2人</t>
  </si>
  <si>
    <t>図書代50,000円＋教材費50,000円＋用紙代16,000円</t>
  </si>
  <si>
    <t>認知症支援に関する消耗品5,000円×10回</t>
  </si>
  <si>
    <t>独居高齢者・高齢者二人世帯高齢者関係消耗品5,000円×10回</t>
  </si>
  <si>
    <t>地域ケア会議（20,000円×2回）＋ケアマネ研修会30,000円</t>
  </si>
  <si>
    <t>一人暮らし高齢者見守り弁当　材料代10,000円×12回</t>
  </si>
  <si>
    <t>切手代82円×200通×2回＋120円×90通</t>
  </si>
  <si>
    <t>成年後見業務委託</t>
  </si>
  <si>
    <t>居宅介護支援業務委託料（介護予防サービス含むもの）</t>
  </si>
  <si>
    <t>電算　使用許諾　包括支援業務</t>
  </si>
  <si>
    <t>介護用品展示用備品</t>
  </si>
  <si>
    <t>地域包括支援センター運営協議会　会費</t>
  </si>
  <si>
    <t>日本社会福祉士会費</t>
  </si>
  <si>
    <t>地域包括支援センター</t>
  </si>
  <si>
    <t>　職員研修会20,000円×4人×2回</t>
  </si>
  <si>
    <t>職員退職手当組合負担金　3人分</t>
  </si>
  <si>
    <t>在宅介護者の会「いちご会」の際サポーター謝礼</t>
  </si>
  <si>
    <t>　3,000円×2人×12回</t>
  </si>
  <si>
    <t>介護者教室消耗品5,000円×4回</t>
  </si>
  <si>
    <t>配食サービス事業</t>
  </si>
  <si>
    <t>　利用券印刷代1,000部×48.6円</t>
  </si>
  <si>
    <t>紙おむつ支給事業　切手代82円×50人×4回</t>
  </si>
  <si>
    <t>①紙おむつ支給事業　※利用人数＝H26年度実績×H27年度増減率</t>
  </si>
  <si>
    <t>　町民税課税世帯　要介護4,5　年10,000円×30人</t>
  </si>
  <si>
    <t>②配食サービス事業（総合事業対象以外）</t>
  </si>
  <si>
    <t>　(600円×220食)＋(900円×4,300食)</t>
  </si>
  <si>
    <t>成年後見制度助成金</t>
  </si>
  <si>
    <t>在宅医療・介護連携推進事業費</t>
  </si>
  <si>
    <t>医師謝礼21,000円×3人×3回</t>
  </si>
  <si>
    <t>講師謝礼30,600円×3回</t>
  </si>
  <si>
    <t>医療介護連携消耗品10,000円×3回</t>
  </si>
  <si>
    <t>医師・講師弁当代800円×4人×3回</t>
  </si>
  <si>
    <t>生活支援ｺｰﾃﾞｨﾈｰﾀｰ研修会講師謝金20,000×3回</t>
  </si>
  <si>
    <t>生活支援コーディネーター謝金3,000円×20人×4回</t>
  </si>
  <si>
    <t>協議体設置謝金3,000円×30人×3回</t>
  </si>
  <si>
    <t>生活支援関係消耗品　5,000円×22地区</t>
  </si>
  <si>
    <t>生活支援コーディネーター研修会テキスト2,000円×20人</t>
  </si>
  <si>
    <t>認知症地域支援推進員謝礼3,000円×5人×6回</t>
  </si>
  <si>
    <t>認知症地域支援推進員交通費相当分90Km×45円×5人×2日</t>
  </si>
  <si>
    <t>認知症支援相談員謝礼3,000円×25人×3回</t>
  </si>
  <si>
    <t>認知症キャラバンメイト謝礼3,000円×33人×5回</t>
  </si>
  <si>
    <t>認知症支援相談員（喫茶「みかん」開催の際）謝礼</t>
  </si>
  <si>
    <t>　3,000円×2人×24回</t>
  </si>
  <si>
    <t>認知症初期支援チーム報償費</t>
  </si>
  <si>
    <t>認知症初期支援チーム交通費相当分1,350円×2人×5回</t>
  </si>
  <si>
    <t>認知症相談事業こころ病院医師21,000円×24回</t>
  </si>
  <si>
    <t>認知症相談事業こころ病院医師交通費相当分1,350円×12回</t>
  </si>
  <si>
    <t>認知症キッズサポーター養成講座講師謝礼70,000円×2回</t>
  </si>
  <si>
    <t>認知症キッズサポーター養成講座講師交通費相当分34,000円×2回</t>
  </si>
  <si>
    <t>認知症キャラバンメイト記念品540円×49人</t>
  </si>
  <si>
    <t>認知症サポーター養成講座教材費5,000円×15箇所</t>
  </si>
  <si>
    <t>認知症キャラバンメイトユニフォーム代2,000円×55名</t>
  </si>
  <si>
    <t>認知症初期支援チーム消耗品費</t>
  </si>
  <si>
    <t>認知症喫茶みかん消耗品</t>
  </si>
  <si>
    <t>認知症支援相談員移動研修の際</t>
  </si>
  <si>
    <t>認知症キャラバンメイト養成研修及び視察研修の際</t>
  </si>
  <si>
    <t>認知症初期支援チーム研修会の際</t>
  </si>
  <si>
    <t>認知症キャラバンメイト研修会の際3,000円×10回</t>
  </si>
  <si>
    <t>研修会の際駐車料</t>
  </si>
  <si>
    <t>介護給付基金積立金</t>
  </si>
  <si>
    <t>還付金</t>
    <phoneticPr fontId="19"/>
  </si>
  <si>
    <t>介護保険料還付金（歳出還付）</t>
  </si>
  <si>
    <t>補助金等返還金（支払基金）</t>
  </si>
  <si>
    <t>科目設定</t>
    <phoneticPr fontId="18"/>
  </si>
  <si>
    <t>還付加算金</t>
    <phoneticPr fontId="19"/>
  </si>
  <si>
    <t>介護保険特別会計（歳出）合計</t>
    <rPh sb="0" eb="2">
      <t>カイゴ</t>
    </rPh>
    <rPh sb="2" eb="4">
      <t>ホケン</t>
    </rPh>
    <rPh sb="4" eb="6">
      <t>トクベツ</t>
    </rPh>
    <rPh sb="6" eb="8">
      <t>カイケイ</t>
    </rPh>
    <rPh sb="9" eb="11">
      <t>サイシュツ</t>
    </rPh>
    <rPh sb="12" eb="14">
      <t>ゴウケイ</t>
    </rPh>
    <phoneticPr fontId="19"/>
  </si>
  <si>
    <t>温泉事業特別会計（歳入）</t>
    <rPh sb="0" eb="2">
      <t>オンセン</t>
    </rPh>
    <rPh sb="2" eb="4">
      <t>ジギョウ</t>
    </rPh>
    <rPh sb="4" eb="6">
      <t>トクベツ</t>
    </rPh>
    <rPh sb="6" eb="8">
      <t>カイケイ</t>
    </rPh>
    <rPh sb="9" eb="11">
      <t>サイニュウ</t>
    </rPh>
    <phoneticPr fontId="19"/>
  </si>
  <si>
    <t>充当先事業</t>
    <phoneticPr fontId="19"/>
  </si>
  <si>
    <t>使用料</t>
    <phoneticPr fontId="19"/>
  </si>
  <si>
    <t>温泉使用料</t>
    <phoneticPr fontId="19"/>
  </si>
  <si>
    <t>建設水道課</t>
    <phoneticPr fontId="19"/>
  </si>
  <si>
    <t>現年度分温泉使用料</t>
  </si>
  <si>
    <t>旅館調定額 9,222,588円×収納率 93%</t>
  </si>
  <si>
    <t>滞納繰越分温泉使用料</t>
  </si>
  <si>
    <t>滞納繰越額 19,427,000円×収納率 5%＝971,350円</t>
  </si>
  <si>
    <t>温泉維持費</t>
  </si>
  <si>
    <t>温泉維持費</t>
    <phoneticPr fontId="19"/>
  </si>
  <si>
    <t>財産運用収入</t>
    <phoneticPr fontId="19"/>
  </si>
  <si>
    <t>利子及び配当金</t>
    <phoneticPr fontId="19"/>
  </si>
  <si>
    <t>温泉事業基金利子</t>
  </si>
  <si>
    <t>定期預金利子</t>
  </si>
  <si>
    <t>財産貸付収入</t>
    <phoneticPr fontId="19"/>
  </si>
  <si>
    <t>温泉用地貸付による貸付収入</t>
  </si>
  <si>
    <t>基金繰入金</t>
    <phoneticPr fontId="19"/>
  </si>
  <si>
    <t>温泉事業基金繰入金</t>
  </si>
  <si>
    <t>温泉施設費</t>
  </si>
  <si>
    <t>温泉測定委託料（県温泉協会）</t>
  </si>
  <si>
    <t>温泉事業特別会計（歳入）合計</t>
  </si>
  <si>
    <t>温泉事業特別会計（歳出）</t>
    <rPh sb="0" eb="2">
      <t>オンセン</t>
    </rPh>
    <rPh sb="2" eb="4">
      <t>ジギョウ</t>
    </rPh>
    <rPh sb="4" eb="6">
      <t>トクベツ</t>
    </rPh>
    <rPh sb="6" eb="8">
      <t>カイケイ</t>
    </rPh>
    <rPh sb="9" eb="11">
      <t>サイシュツ</t>
    </rPh>
    <phoneticPr fontId="19"/>
  </si>
  <si>
    <t>温泉管理費</t>
    <phoneticPr fontId="19"/>
  </si>
  <si>
    <t>建設水道課</t>
    <rPh sb="0" eb="2">
      <t>ケンセツ</t>
    </rPh>
    <rPh sb="2" eb="4">
      <t>スイドウ</t>
    </rPh>
    <rPh sb="4" eb="5">
      <t>カ</t>
    </rPh>
    <phoneticPr fontId="19"/>
  </si>
  <si>
    <t>温泉管理費</t>
  </si>
  <si>
    <t>温泉審議委員報酬</t>
  </si>
  <si>
    <t>審議委員報酬4,200円×7人</t>
  </si>
  <si>
    <t>職員時間外勤務手当2,051円×35時間</t>
  </si>
  <si>
    <t>温泉協会役員会・温泉事業打合せ等1,800円×2回</t>
  </si>
  <si>
    <t>温泉協会研修会  2,100円×2日＋14,000円＋2,600円</t>
  </si>
  <si>
    <t>事務用消耗品代</t>
  </si>
  <si>
    <t>審議会等</t>
  </si>
  <si>
    <t>温泉管理所建物共済（ボイラー室）</t>
  </si>
  <si>
    <t>自動車借上料等</t>
  </si>
  <si>
    <t>温泉協会負担金</t>
  </si>
  <si>
    <t>会議参加負担金</t>
  </si>
  <si>
    <t>温泉事業基金積立金</t>
  </si>
  <si>
    <t>積立金（基金利子分）</t>
  </si>
  <si>
    <t>消費税納入金</t>
  </si>
  <si>
    <t>温泉施設費</t>
    <phoneticPr fontId="19"/>
  </si>
  <si>
    <t>草刈人夫賃金</t>
  </si>
  <si>
    <t>施設除草草刈り人夫賃  11,000円×3人</t>
  </si>
  <si>
    <t>施設維持管理用消耗品代</t>
  </si>
  <si>
    <t>温泉施設設備修繕代</t>
  </si>
  <si>
    <t>電気保安管理業務委託料</t>
  </si>
  <si>
    <t>レジオネラ水質検査10,260円×5回</t>
  </si>
  <si>
    <t>名号の湯引湯孔等賃借料  90,000円×2カ所</t>
  </si>
  <si>
    <t>引湯管埋設用地賃借料</t>
  </si>
  <si>
    <t>温泉管理室計装盤計器更新</t>
  </si>
  <si>
    <t>花房の湯源泉ポンプ引揚点検工事</t>
  </si>
  <si>
    <t>施設維持補修用材料代</t>
  </si>
  <si>
    <t>花房の湯源泉水中ポンプ購入代</t>
  </si>
  <si>
    <t>温泉事業特別会計（歳出）合計</t>
  </si>
  <si>
    <t>公共下水道事業特別会計（歳入）</t>
    <rPh sb="0" eb="2">
      <t>コウキョウ</t>
    </rPh>
    <rPh sb="2" eb="4">
      <t>ゲスイ</t>
    </rPh>
    <rPh sb="4" eb="5">
      <t>ドウ</t>
    </rPh>
    <rPh sb="5" eb="7">
      <t>ジギョウ</t>
    </rPh>
    <rPh sb="7" eb="9">
      <t>トクベツ</t>
    </rPh>
    <rPh sb="9" eb="11">
      <t>カイケイ</t>
    </rPh>
    <rPh sb="12" eb="14">
      <t>サイニュウ</t>
    </rPh>
    <phoneticPr fontId="19"/>
  </si>
  <si>
    <t>下水道事業負担金</t>
    <phoneticPr fontId="19"/>
  </si>
  <si>
    <t>建設水道課</t>
    <rPh sb="0" eb="2">
      <t>ケンセツ</t>
    </rPh>
    <rPh sb="2" eb="5">
      <t>スイドウカ</t>
    </rPh>
    <phoneticPr fontId="19"/>
  </si>
  <si>
    <t>下水道事業負担金</t>
  </si>
  <si>
    <t>受益者負担金</t>
  </si>
  <si>
    <t>現年度分受益者負担金</t>
  </si>
  <si>
    <t>下水道建設費</t>
  </si>
  <si>
    <t>滞納繰越分受益者負担金</t>
  </si>
  <si>
    <t>滞納分　307,400円×0.70（収納率）</t>
  </si>
  <si>
    <t>下水道事業仙台市負担金</t>
  </si>
  <si>
    <t>下水道使用料</t>
    <phoneticPr fontId="19"/>
  </si>
  <si>
    <t>下水道使用料</t>
  </si>
  <si>
    <t>現年度分下水道使用料</t>
  </si>
  <si>
    <t>平成28年度調定見込額　168,772千円</t>
  </si>
  <si>
    <t>　収納率（見込み） 99.0%</t>
  </si>
  <si>
    <t>　収納見込額　167,084千円</t>
  </si>
  <si>
    <t>滞納繰越分下水道使用料</t>
  </si>
  <si>
    <t>平成28年度調定見込額　8,305千円</t>
  </si>
  <si>
    <t>　収納率（見込み）　10.0%</t>
  </si>
  <si>
    <t>　収納見込額　830,000円</t>
  </si>
  <si>
    <t>下水道使用料督促手数料</t>
  </si>
  <si>
    <t>下水道総務費</t>
  </si>
  <si>
    <t>受益者負担金督促手数料</t>
  </si>
  <si>
    <t>下水道事業国庫補助金</t>
    <phoneticPr fontId="19"/>
  </si>
  <si>
    <t>下水道事業国庫補助金</t>
  </si>
  <si>
    <t>一般事業分国庫補助金</t>
  </si>
  <si>
    <t>社会資本整備総合交付金事業</t>
  </si>
  <si>
    <t>　下水道施設長寿命化計画見直し事業　C=5,400千円</t>
  </si>
  <si>
    <t>　事業費計　5,400千円×1/2＝2,700千円</t>
  </si>
  <si>
    <t>下水道事業県補助金</t>
    <phoneticPr fontId="19"/>
  </si>
  <si>
    <t>下水道事業県補助金</t>
  </si>
  <si>
    <t>下水道事業高資本費繰入金</t>
  </si>
  <si>
    <t>下水道事業企業債元利繰入金</t>
  </si>
  <si>
    <t>企業債元利</t>
  </si>
  <si>
    <t>　　企業債元金　165,868千円</t>
  </si>
  <si>
    <t>　　企業債利子　 42,379千円</t>
  </si>
  <si>
    <t>　元金等合計 208,247千円（限度額）</t>
  </si>
  <si>
    <t>　　繰入内訳　元金分 165,868千円</t>
  </si>
  <si>
    <t>排水設備指定店登録料他</t>
  </si>
  <si>
    <t>町債</t>
    <phoneticPr fontId="19"/>
  </si>
  <si>
    <t>公共下水道債</t>
    <phoneticPr fontId="19"/>
  </si>
  <si>
    <t>公共下水道債</t>
  </si>
  <si>
    <t>下水道事業一般事業債</t>
  </si>
  <si>
    <t>下水道施設長寿命化計画見直業務委託費 5,400千円－国費2,700千円</t>
  </si>
  <si>
    <t>=2,700千円（社総交事業分）</t>
  </si>
  <si>
    <t>釜房環境浄化ｾﾝﾀｰ管理棟改築工事費 15,120千円（単独事業分）</t>
  </si>
  <si>
    <t>　2,700千円＋15,120千円＝17,820千円≒17,000千円</t>
  </si>
  <si>
    <t>公共下水道事業特別会計（歳入）合計</t>
  </si>
  <si>
    <t>公共下水道事業特別会計（歳出）</t>
    <rPh sb="0" eb="2">
      <t>コウキョウ</t>
    </rPh>
    <rPh sb="2" eb="4">
      <t>ゲスイ</t>
    </rPh>
    <rPh sb="4" eb="5">
      <t>ドウ</t>
    </rPh>
    <rPh sb="5" eb="7">
      <t>ジギョウ</t>
    </rPh>
    <rPh sb="7" eb="9">
      <t>トクベツ</t>
    </rPh>
    <rPh sb="9" eb="11">
      <t>カイケイ</t>
    </rPh>
    <rPh sb="12" eb="14">
      <t>サイシュツ</t>
    </rPh>
    <phoneticPr fontId="19"/>
  </si>
  <si>
    <t>公共下水道費</t>
    <phoneticPr fontId="19"/>
  </si>
  <si>
    <t>下水道管理費</t>
    <phoneticPr fontId="19"/>
  </si>
  <si>
    <t>公共下水道費</t>
  </si>
  <si>
    <t>下水道管理費</t>
  </si>
  <si>
    <t>下水道審議委員日額報酬</t>
  </si>
  <si>
    <t>下水道審議委員　4,200×10名×2回</t>
  </si>
  <si>
    <t>　業務割合により人件費算定　</t>
  </si>
  <si>
    <t>　下水道係員 1名＋水道係員 1名×1/2</t>
  </si>
  <si>
    <t>(1,708円＋2,779円)×120h/年＝538,440円</t>
  </si>
  <si>
    <t>課　長</t>
  </si>
  <si>
    <t>　課長会議県外 　 2,400円×1回</t>
  </si>
  <si>
    <t>　事務打合せ　　 2,000円×1回（仙台市以北県内）</t>
  </si>
  <si>
    <t>職　員</t>
  </si>
  <si>
    <t>　下水道経営講習会(県外)　2,100円×2名</t>
  </si>
  <si>
    <t>事務用ﾌｧｲﾙ・表紙代等</t>
  </si>
  <si>
    <t>会議等打合せ</t>
  </si>
  <si>
    <t>下水道賠償責任保険(管渠 ・処理場、ﾎﾟﾝﾌﾟ場)</t>
  </si>
  <si>
    <t>　管渠 76km×390円</t>
  </si>
  <si>
    <t>　処理場・ﾎﾟﾝﾌﾟ場24,408㎡×0.39円</t>
  </si>
  <si>
    <t>下水道料収納業務 平成28年度見込年間件数 24,876件×161.65円</t>
  </si>
  <si>
    <t>自動車借上げ料</t>
  </si>
  <si>
    <t>下水道協会負担金</t>
  </si>
  <si>
    <t>全国町村下水道推進(協)宮城県支部</t>
  </si>
  <si>
    <t>日本下水道協会会費</t>
  </si>
  <si>
    <t>日本下水道協会宮城県支部</t>
  </si>
  <si>
    <t>日本下水道協会東北支部協会費</t>
  </si>
  <si>
    <t>下水圧送ﾎﾟﾝﾌﾟ場設置助成金(1カ所)</t>
  </si>
  <si>
    <t>各種講習会受講料</t>
  </si>
  <si>
    <t>使用料還付金</t>
  </si>
  <si>
    <t>H28年度分消費税納付見込額</t>
  </si>
  <si>
    <t>管渠管理費</t>
    <phoneticPr fontId="19"/>
  </si>
  <si>
    <t>管渠管理費</t>
  </si>
  <si>
    <t>管渠、ﾏﾝﾎｰﾙﾎﾟﾝﾌﾟ場維持管理用消耗品</t>
  </si>
  <si>
    <t>公用車ｶﾞｿﾘﾝ代</t>
  </si>
  <si>
    <t>電気料金</t>
  </si>
  <si>
    <t>水道料金→包括的民間委託へ経費算入</t>
  </si>
  <si>
    <t>低地区ﾎﾟﾝﾌﾟ場、ﾏﾝﾎｰﾙﾎﾟﾝﾌﾟ場設備緊急修繕費</t>
  </si>
  <si>
    <t>非常通報専用回線→包括的民間委託へ経費算入　1ヶ月分のみ計上</t>
  </si>
  <si>
    <t>下水道台帳管理ｼｽﾃﾑ改修及び年間保守契約業務</t>
  </si>
  <si>
    <t>支倉台ﾎﾟﾝﾌﾟ場清掃委託　　 　89,640円×2回</t>
  </si>
  <si>
    <t>公園ﾎﾟﾝﾌﾟ場清掃委託　　　　190,080円×3回</t>
  </si>
  <si>
    <t>小野低地区ﾎﾟﾝﾌﾟ場清掃委託 　81,000円×3回</t>
  </si>
  <si>
    <t>碁石低地区ﾎﾟﾝﾌﾟ場清掃委託 　60,480円×2回</t>
  </si>
  <si>
    <t>新町低地区ﾎﾟﾝﾌﾟ場清掃委託　 60,480円×1回</t>
  </si>
  <si>
    <t>河原前低地区ﾎﾟﾝﾌﾟ場清掃委託　60,480円×3回</t>
  </si>
  <si>
    <t>七曲山低地区ﾎﾟﾝﾌﾟ場清掃委託　60,480円×2回</t>
  </si>
  <si>
    <t>古関低地区ポンプ場清掃業務　60,480×1回</t>
  </si>
  <si>
    <t>前坂低地区ﾎﾟﾝﾌﾟ場清掃委託　　60,480円×1回</t>
  </si>
  <si>
    <t>川窪低地区ﾎﾟﾝﾌﾟ場清掃委託　　60,480円×1回</t>
  </si>
  <si>
    <t>青根低地区ﾎﾟﾝﾌﾟ場清掃委託　　60,480円×1回</t>
  </si>
  <si>
    <t>川窪伏越し清掃委託　　　　　　98,280円×2回</t>
  </si>
  <si>
    <t>不明水調査業務（N=4地点）</t>
  </si>
  <si>
    <t>(自家用電気工作物保安管理業務委託)</t>
  </si>
  <si>
    <t>管渠維持補修工事費</t>
  </si>
  <si>
    <t>・町内低地区ﾎﾟﾝﾌﾟ場、ﾏﾝﾎｰﾙﾎﾟﾝﾌﾟ場設備維持補修工事</t>
  </si>
  <si>
    <t>・道路表層部補修及びﾏﾝﾎｰﾙ段差調整工事</t>
  </si>
  <si>
    <t>公共汚水マス新設工事　4箇所</t>
  </si>
  <si>
    <t>ポンプ場管理費</t>
    <phoneticPr fontId="19"/>
  </si>
  <si>
    <t>ポンプ場管理費</t>
  </si>
  <si>
    <t>潤滑油脂類→包括的民間委託へ経費算入</t>
  </si>
  <si>
    <t>機械・電気設備関係消耗品→包括的民間委託へ経費算入</t>
  </si>
  <si>
    <t>　その他消耗部品　　一式</t>
  </si>
  <si>
    <t>(停電時自家発電燃料代)</t>
  </si>
  <si>
    <t>　大針中継ﾎﾟﾝﾌﾟ場(A重油)　 24hr×100L×105円</t>
  </si>
  <si>
    <t>　北川中継ﾎﾟﾝﾌﾟ場(軽油)　　24hr×20L×148円</t>
  </si>
  <si>
    <t>(電気料金)</t>
  </si>
  <si>
    <t>　大針中継ﾎﾟﾝﾌﾟ場・北川中継ポンプ場</t>
  </si>
  <si>
    <t>(水道料金)→包括的民間委託へ経費算入</t>
  </si>
  <si>
    <t>　大針中継ﾎﾟﾝﾌﾟ場・北川中継ﾎﾟﾝﾌﾟ場 1ヶ月分 50,000円</t>
  </si>
  <si>
    <t>補機械設備緊急整備修繕</t>
  </si>
  <si>
    <t>電気計装設備緊急整備修繕</t>
  </si>
  <si>
    <t>北川中継ﾎﾟﾝﾌﾟ場警報専用回線→包括的民間委託へ経費算入</t>
  </si>
  <si>
    <t>　1ヶ月分　5,000円</t>
  </si>
  <si>
    <t>大針中継ﾎﾟﾝﾌﾟ場(町村有建物災害共済保険料)</t>
  </si>
  <si>
    <t>北川中継ﾎﾟﾝﾌﾟ場(町村有建物災害共済保険料)</t>
  </si>
  <si>
    <t>施設管理等委託料</t>
  </si>
  <si>
    <t>(し渣・沈砂処分業務委託)</t>
  </si>
  <si>
    <t>大針・北川ﾎﾟﾝﾌﾟ場のし渣沈砂運搬処分業務委託料</t>
  </si>
  <si>
    <t>　し渣・沈砂発生量　ｺﾝﾃﾅ 3台／月　1回当たり　0.2ｔ</t>
  </si>
  <si>
    <t>　　輸送・運搬・処分費　81,000円／ｔ</t>
  </si>
  <si>
    <t>　81,000×0.2ｔ×3回×12月</t>
  </si>
  <si>
    <t>(ﾎﾟﾝﾌﾟ井(中継槽)清掃業務委託)</t>
  </si>
  <si>
    <t>　着水井、沈砂池、ﾎﾟﾝﾌﾟ井の清掃を行い汚水ﾎﾟﾝﾌﾟ、圧送管保全のため</t>
  </si>
  <si>
    <t>　実施するもの。</t>
  </si>
  <si>
    <t>　大針中継ﾎﾟﾝﾌﾟ場　　清掃回数1回×603,720円</t>
  </si>
  <si>
    <t>　北川中継ﾎﾟﾝﾌﾟ場　　清掃回数3回×185,760円</t>
  </si>
  <si>
    <t>大針中継ﾎﾟﾝﾌﾟ場№3汚水ﾎﾟﾝﾌﾟ更新工事</t>
  </si>
  <si>
    <t>北川中継ﾎﾟﾝﾌﾟ場№1汚水ﾎﾟﾝﾌﾟ更新工事</t>
  </si>
  <si>
    <t>浄化センター管理費</t>
    <phoneticPr fontId="19"/>
  </si>
  <si>
    <t>浄化センター管理費</t>
  </si>
  <si>
    <t>・釜房環境浄化センター</t>
  </si>
  <si>
    <t>(潤滑油脂類)→包括民間委託へ経費参入</t>
  </si>
  <si>
    <t>　ｸﾞﾘｰｽ　 　ﾀﾞｲﾅﾏｯｸｸﾞﾘｰｽ　　2缶</t>
  </si>
  <si>
    <t>　　　　　　ｺｽﾓ集中ｸﾞﾘｰｽ　　1缶</t>
  </si>
  <si>
    <t>　ｵｲﾙ　　 　ｺｽﾓｷﾞｬSP150　 　3缶</t>
  </si>
  <si>
    <t>　　　　　　ｽｰﾊﾟｰﾀｰﾋﾞﾝ油　　3缶</t>
  </si>
  <si>
    <t>(設備関係）→包括的民間委託へ経費算入</t>
  </si>
  <si>
    <t>　電気設備関係消耗品　　　　1式</t>
  </si>
  <si>
    <t>　　記録計ﾁｬｰﾄ紙　　　10巻入2箱</t>
  </si>
  <si>
    <t>　　蛍光灯ﾗﾝﾌﾟ(FCR40)　　　　50本</t>
  </si>
  <si>
    <t>　　 　乾電池(単1～3)　　　5ｹｰｽ</t>
  </si>
  <si>
    <t>　　DO計ｾﾝｻｰ電極　　　　　2本</t>
  </si>
  <si>
    <t>　機械設備関係消耗品　　　　1式</t>
  </si>
  <si>
    <t>　衛生用具関係消耗品　　　　1式</t>
  </si>
  <si>
    <t>　清掃用具関係消耗品　　　　1式</t>
  </si>
  <si>
    <t>・青根浄化センター</t>
  </si>
  <si>
    <t>(潤滑油脂類）→包括的民間委託へ経費算入</t>
  </si>
  <si>
    <t>　ｸﾞﾘｰｽ　 　ｺｽﾓ集中ｸﾞﾘｰｽ　　1缶</t>
  </si>
  <si>
    <t>　ｵｲﾙ　 　　ｽｰﾊﾟｰﾀｰﾋﾞﾝ油　　1缶</t>
  </si>
  <si>
    <t>(設備関係)→包括的民間委託へ経費算入</t>
  </si>
  <si>
    <t>　電気設備関係消耗品　   1式</t>
  </si>
  <si>
    <t>　清掃用具関係消耗品　 　1式</t>
  </si>
  <si>
    <t>　釜房・青根浄化センター消耗部品　　1式</t>
  </si>
  <si>
    <t>・釜房環境浄化ｾﾝﾀｰ</t>
  </si>
  <si>
    <t>(ｶﾞｿﾘﾝ)→包括的民間委託へ経費算入</t>
  </si>
  <si>
    <t>　ｴﾝｼﾞﾝﾎﾟﾝﾌﾟ用　 　　 5L</t>
  </si>
  <si>
    <t>　芝刈機用　　　　　　5L</t>
  </si>
  <si>
    <t>　草刈機用　　　　　　5L</t>
  </si>
  <si>
    <t>(ＬＰｶﾞｽ)→包括的民間委託へ経費算入　8立方</t>
  </si>
  <si>
    <t>(A重油)管理棟ﾎﾞｲﾗｰ用→包括的民間委託へ経費算入　20L</t>
  </si>
  <si>
    <t>(灯油)→包括的民間委託へ経費算入　20L</t>
  </si>
  <si>
    <t>(軽油)→包括的民間委託へ経費算入　10L</t>
  </si>
  <si>
    <t>・青根浄化ｾﾝﾀｰ</t>
  </si>
  <si>
    <t>(灯油）→包括的民間委託へ経費算入　20L</t>
  </si>
  <si>
    <t>・釜房環境浄化ｾﾝﾀｰ・青根浄化センター</t>
  </si>
  <si>
    <t>緊急時各種機器修繕料</t>
  </si>
  <si>
    <t>　電話料金（86－2566)→包括的民間委託へ経費算入</t>
  </si>
  <si>
    <t>　専用回線使用料→包括的民間委託へ経費算入</t>
  </si>
  <si>
    <t>　上記電話・回線使用料 1ヶ月分</t>
  </si>
  <si>
    <t>　活性汚泥搬入(水質悪化時に伴う非常時対策)</t>
  </si>
  <si>
    <t>　　投入汚泥搬入　50m3×3,240円(1ｔ当り)=162,000円</t>
  </si>
  <si>
    <t>　町村有建物災害災害保険料</t>
  </si>
  <si>
    <t>・青根ｾﾝﾀｰ</t>
  </si>
  <si>
    <t>(汚泥処分業務委託)　浄化ｾﾝﾀｰから発生する余剰汚泥を脱水して運搬</t>
  </si>
  <si>
    <t>　　処分を委託する。</t>
  </si>
  <si>
    <t>　　　発生量は、H26年度実績によるH27年度見込数である。</t>
  </si>
  <si>
    <t>　脱水ｹｰｷ量　 3.0ｔ×271日≒813ｔ</t>
  </si>
  <si>
    <t>　　　　ﾎｯﾊﾟｰ容量　4ｔ</t>
  </si>
  <si>
    <t>　脱水ｹｰｷ運搬費　１回当たり（813ｔ／3.0ｔ）×22,680円</t>
  </si>
  <si>
    <t>　脱水ｹｰｷ処理費　１ｔ当たり11,880円×813ｔ</t>
  </si>
  <si>
    <t>(し渣・沈砂処分業務委託）</t>
  </si>
  <si>
    <t>　し渣・沈砂発生量　ｺﾝﾃﾅ3台／月　　1回当たり　0.2ｔ</t>
  </si>
  <si>
    <t>　　輸送・処理・処分費　 　81,000円／ｔ</t>
  </si>
  <si>
    <t>　　　　81,000×0.2ｔ×3回×12月</t>
  </si>
  <si>
    <t>（沈砂池・処理水槽清掃業務委託）　清掃回数3回×208,440円</t>
  </si>
  <si>
    <t>（受水槽清掃業務委託)　　1式</t>
  </si>
  <si>
    <t>（川崎町下水道施設運転管理業務委託）</t>
  </si>
  <si>
    <t>　包括的民間委託（H28～複数年）町負担経費の一部を委託費へ参入</t>
  </si>
  <si>
    <t>　業務委託費（1年分）54,462,000円</t>
  </si>
  <si>
    <t>　　（樹木管理業務）浄化ｾﾝﾀｰ修景管理　　　　一式</t>
  </si>
  <si>
    <t>　　（水質分析検査業務）　　　　　　　　　　一式</t>
  </si>
  <si>
    <t>　　（管理棟清掃業務）　　　　　年４回　　　一式</t>
  </si>
  <si>
    <t>　　（薬品管理業務）　　　　　　　　　　　　一式</t>
  </si>
  <si>
    <t>　　（ﾎﾞｲﾗｰ保守点検業務）　　　　　　 　　　一式</t>
  </si>
  <si>
    <t>　　（消防設備保守点検業務）　　　　　　　　一式</t>
  </si>
  <si>
    <t>　　（水質分析検査業務）　　　　　　  　 　 一式</t>
  </si>
  <si>
    <t>　　（浄化ｾﾝﾀｰ清掃業務）　　　　　　　　　　一式</t>
  </si>
  <si>
    <t>　　（消防清整備保守点検業務）　　　　　　　一式</t>
  </si>
  <si>
    <t>　自家発電機ﾘｰｽ料（停電非常時対応）　1回×216,000円</t>
  </si>
  <si>
    <t>　テレメータ更新工事</t>
  </si>
  <si>
    <t>　真空しゃ断器更新工事</t>
  </si>
  <si>
    <t>　施設用原材料</t>
  </si>
  <si>
    <t>下水道事業費</t>
  </si>
  <si>
    <t>普通旅費　　1,800円×2人×4回</t>
  </si>
  <si>
    <t>その他単独　　ｺﾋﾟｰ代　230,000円　その他消耗品等　50,000円</t>
  </si>
  <si>
    <t>単独事業分　　 公用車ｶﾞｿﾘﾝ代</t>
  </si>
  <si>
    <t>単独事業分　　郵便料</t>
  </si>
  <si>
    <t>社会資本総合整備事業</t>
  </si>
  <si>
    <t>　下水道施設長寿命化計画見直し業務委託</t>
  </si>
  <si>
    <t>高速料等</t>
  </si>
  <si>
    <t>事務機器借上料</t>
  </si>
  <si>
    <t>工事費積算ｼｽﾃﾑ借上料</t>
  </si>
  <si>
    <t>釜房環境浄化センター管理棟改築工事</t>
  </si>
  <si>
    <t>（次年度以降の機械・電気設備改築工事に係る管理棟ﾎﾞｲﾗ室改修）</t>
  </si>
  <si>
    <t>元利繰入金</t>
  </si>
  <si>
    <t>定期償還分　165,868,082円</t>
  </si>
  <si>
    <t>公共下水道事業特別会計（歳出）合計</t>
  </si>
  <si>
    <t>収益的収入</t>
    <rPh sb="0" eb="3">
      <t>シュウエキテキ</t>
    </rPh>
    <rPh sb="3" eb="5">
      <t>シュウニュウ</t>
    </rPh>
    <phoneticPr fontId="19"/>
  </si>
  <si>
    <t>款</t>
    <rPh sb="0" eb="1">
      <t>カン</t>
    </rPh>
    <phoneticPr fontId="19"/>
  </si>
  <si>
    <t>項</t>
    <rPh sb="0" eb="1">
      <t>コウ</t>
    </rPh>
    <phoneticPr fontId="19"/>
  </si>
  <si>
    <t>目</t>
    <rPh sb="0" eb="1">
      <t>モク</t>
    </rPh>
    <phoneticPr fontId="19"/>
  </si>
  <si>
    <t>項　　　目　　　名</t>
    <rPh sb="0" eb="1">
      <t>コウ</t>
    </rPh>
    <rPh sb="4" eb="5">
      <t>メ</t>
    </rPh>
    <rPh sb="8" eb="9">
      <t>ナ</t>
    </rPh>
    <phoneticPr fontId="19"/>
  </si>
  <si>
    <t>本年度</t>
    <rPh sb="0" eb="3">
      <t>ホンネンド</t>
    </rPh>
    <phoneticPr fontId="19"/>
  </si>
  <si>
    <t>前年度</t>
    <rPh sb="0" eb="3">
      <t>ゼンネンド</t>
    </rPh>
    <phoneticPr fontId="19"/>
  </si>
  <si>
    <t>比　　較</t>
    <rPh sb="0" eb="1">
      <t>ヒ</t>
    </rPh>
    <rPh sb="3" eb="4">
      <t>クラ</t>
    </rPh>
    <phoneticPr fontId="19"/>
  </si>
  <si>
    <t>節</t>
    <rPh sb="0" eb="1">
      <t>セツ</t>
    </rPh>
    <phoneticPr fontId="19"/>
  </si>
  <si>
    <t>区　　　　　　分</t>
    <rPh sb="0" eb="1">
      <t>ク</t>
    </rPh>
    <rPh sb="7" eb="8">
      <t>ブン</t>
    </rPh>
    <phoneticPr fontId="19"/>
  </si>
  <si>
    <t>金　　額</t>
    <rPh sb="0" eb="1">
      <t>キン</t>
    </rPh>
    <rPh sb="3" eb="4">
      <t>ガク</t>
    </rPh>
    <phoneticPr fontId="19"/>
  </si>
  <si>
    <t>説　　　　明</t>
    <rPh sb="0" eb="1">
      <t>セツ</t>
    </rPh>
    <rPh sb="5" eb="6">
      <t>メイ</t>
    </rPh>
    <phoneticPr fontId="19"/>
  </si>
  <si>
    <t>積　　算　　基　　礎</t>
    <rPh sb="0" eb="1">
      <t>セキ</t>
    </rPh>
    <rPh sb="3" eb="4">
      <t>ザン</t>
    </rPh>
    <rPh sb="6" eb="7">
      <t>モト</t>
    </rPh>
    <rPh sb="9" eb="10">
      <t>イシズエ</t>
    </rPh>
    <phoneticPr fontId="19"/>
  </si>
  <si>
    <t>金　額</t>
    <rPh sb="0" eb="1">
      <t>キン</t>
    </rPh>
    <rPh sb="2" eb="3">
      <t>ガク</t>
    </rPh>
    <phoneticPr fontId="19"/>
  </si>
  <si>
    <t>H27当初予算</t>
    <rPh sb="3" eb="5">
      <t>トウショ</t>
    </rPh>
    <rPh sb="5" eb="7">
      <t>ヨサン</t>
    </rPh>
    <phoneticPr fontId="19"/>
  </si>
  <si>
    <t>病院事業収益</t>
    <rPh sb="0" eb="2">
      <t>ビョウイン</t>
    </rPh>
    <rPh sb="2" eb="6">
      <t>ジギョウシュウエキ</t>
    </rPh>
    <phoneticPr fontId="19"/>
  </si>
  <si>
    <t>医業収益</t>
    <rPh sb="0" eb="2">
      <t>イギョウ</t>
    </rPh>
    <rPh sb="2" eb="4">
      <t>シュウエキ</t>
    </rPh>
    <phoneticPr fontId="19"/>
  </si>
  <si>
    <t>入院収益</t>
    <rPh sb="0" eb="2">
      <t>ニュウイン</t>
    </rPh>
    <rPh sb="2" eb="4">
      <t>シュウエキ</t>
    </rPh>
    <phoneticPr fontId="19"/>
  </si>
  <si>
    <t>入院患者診療報酬等</t>
    <rPh sb="0" eb="2">
      <t>ニュウイン</t>
    </rPh>
    <rPh sb="2" eb="4">
      <t>カンジャ</t>
    </rPh>
    <rPh sb="4" eb="6">
      <t>シンリョウ</t>
    </rPh>
    <rPh sb="6" eb="8">
      <t>ホウシュウ</t>
    </rPh>
    <rPh sb="8" eb="9">
      <t>トウ</t>
    </rPh>
    <phoneticPr fontId="19"/>
  </si>
  <si>
    <t>1日平均 47人×365日＝17,000人</t>
    <phoneticPr fontId="19"/>
  </si>
  <si>
    <t>外来収益</t>
    <rPh sb="0" eb="2">
      <t>ガイライ</t>
    </rPh>
    <rPh sb="2" eb="4">
      <t>シュウエキ</t>
    </rPh>
    <phoneticPr fontId="19"/>
  </si>
  <si>
    <t>外来患者診療報酬等</t>
    <rPh sb="0" eb="2">
      <t>ガイライ</t>
    </rPh>
    <rPh sb="2" eb="4">
      <t>カンジャ</t>
    </rPh>
    <rPh sb="4" eb="6">
      <t>シンリョウ</t>
    </rPh>
    <rPh sb="6" eb="8">
      <t>ホウシュウ</t>
    </rPh>
    <rPh sb="8" eb="9">
      <t>トウ</t>
    </rPh>
    <phoneticPr fontId="19"/>
  </si>
  <si>
    <t>その他医業収益</t>
    <rPh sb="2" eb="3">
      <t>タ</t>
    </rPh>
    <rPh sb="3" eb="5">
      <t>イギョウ</t>
    </rPh>
    <rPh sb="5" eb="7">
      <t>シュウエキ</t>
    </rPh>
    <phoneticPr fontId="19"/>
  </si>
  <si>
    <t>室料差額収益</t>
    <rPh sb="0" eb="2">
      <t>シツリョウ</t>
    </rPh>
    <rPh sb="2" eb="4">
      <t>サガク</t>
    </rPh>
    <rPh sb="4" eb="6">
      <t>シュウエキ</t>
    </rPh>
    <phoneticPr fontId="19"/>
  </si>
  <si>
    <t>個室料等</t>
    <rPh sb="0" eb="2">
      <t>コシツ</t>
    </rPh>
    <rPh sb="2" eb="4">
      <t>リョウトウ</t>
    </rPh>
    <phoneticPr fontId="19"/>
  </si>
  <si>
    <t>一般4部屋・療養3部屋</t>
    <rPh sb="0" eb="2">
      <t>イッパン</t>
    </rPh>
    <rPh sb="3" eb="5">
      <t>ヘヤ</t>
    </rPh>
    <rPh sb="6" eb="8">
      <t>リョウヨウ</t>
    </rPh>
    <rPh sb="9" eb="11">
      <t>ヘヤ</t>
    </rPh>
    <phoneticPr fontId="19"/>
  </si>
  <si>
    <t>公衆衛生活動収益</t>
    <rPh sb="0" eb="4">
      <t>コウシュウエイセイ</t>
    </rPh>
    <rPh sb="4" eb="6">
      <t>カツドウ</t>
    </rPh>
    <rPh sb="6" eb="8">
      <t>シュウエキ</t>
    </rPh>
    <phoneticPr fontId="19"/>
  </si>
  <si>
    <t>各種健診料等</t>
    <rPh sb="0" eb="2">
      <t>カクシュ</t>
    </rPh>
    <rPh sb="2" eb="4">
      <t>ケンシン</t>
    </rPh>
    <rPh sb="4" eb="5">
      <t>リョウ</t>
    </rPh>
    <rPh sb="5" eb="6">
      <t>トウ</t>
    </rPh>
    <phoneticPr fontId="19"/>
  </si>
  <si>
    <t>生活習慣病等</t>
    <rPh sb="0" eb="2">
      <t>セイカツ</t>
    </rPh>
    <rPh sb="2" eb="5">
      <t>シュウカンビョウ</t>
    </rPh>
    <rPh sb="5" eb="6">
      <t>トウ</t>
    </rPh>
    <phoneticPr fontId="19"/>
  </si>
  <si>
    <t>一般会計負担金</t>
    <rPh sb="0" eb="4">
      <t>イッパンカイケイ</t>
    </rPh>
    <rPh sb="4" eb="7">
      <t>フタンキン</t>
    </rPh>
    <phoneticPr fontId="19"/>
  </si>
  <si>
    <t>救急医療負担金</t>
    <rPh sb="0" eb="2">
      <t>キュウキュウ</t>
    </rPh>
    <rPh sb="2" eb="4">
      <t>イリョウ</t>
    </rPh>
    <rPh sb="4" eb="7">
      <t>フタンキン</t>
    </rPh>
    <phoneticPr fontId="19"/>
  </si>
  <si>
    <t>救急医療に係る医師等の待機人件費＋（救急病床数×入院単価）－救急医療収入</t>
    <phoneticPr fontId="19"/>
  </si>
  <si>
    <t>保健衛生行政事務負担金</t>
    <rPh sb="0" eb="2">
      <t>ホケン</t>
    </rPh>
    <rPh sb="2" eb="4">
      <t>エイセイ</t>
    </rPh>
    <rPh sb="4" eb="6">
      <t>ギョウセイ</t>
    </rPh>
    <rPh sb="6" eb="8">
      <t>ジム</t>
    </rPh>
    <rPh sb="8" eb="11">
      <t>フタンキン</t>
    </rPh>
    <phoneticPr fontId="19"/>
  </si>
  <si>
    <t>医師等派遣に係る理論費用－医師等派遣に係る収益</t>
    <rPh sb="0" eb="3">
      <t>イシナド</t>
    </rPh>
    <rPh sb="3" eb="5">
      <t>ハケン</t>
    </rPh>
    <rPh sb="6" eb="7">
      <t>カカワ</t>
    </rPh>
    <rPh sb="8" eb="10">
      <t>リロン</t>
    </rPh>
    <rPh sb="10" eb="12">
      <t>ヒヨウ</t>
    </rPh>
    <rPh sb="13" eb="16">
      <t>イシナド</t>
    </rPh>
    <rPh sb="16" eb="18">
      <t>ハケン</t>
    </rPh>
    <rPh sb="19" eb="20">
      <t>カカワ</t>
    </rPh>
    <rPh sb="21" eb="23">
      <t>シュウエキ</t>
    </rPh>
    <phoneticPr fontId="19"/>
  </si>
  <si>
    <t>保険診療外材料費・文書料等</t>
    <rPh sb="0" eb="2">
      <t>ホケン</t>
    </rPh>
    <rPh sb="2" eb="4">
      <t>シンリョウ</t>
    </rPh>
    <rPh sb="4" eb="5">
      <t>ソト</t>
    </rPh>
    <rPh sb="5" eb="8">
      <t>ザイリョウヒ</t>
    </rPh>
    <rPh sb="9" eb="12">
      <t>ブンショリョウ</t>
    </rPh>
    <rPh sb="12" eb="13">
      <t>トウ</t>
    </rPh>
    <phoneticPr fontId="19"/>
  </si>
  <si>
    <t>医業外収益</t>
    <rPh sb="0" eb="2">
      <t>イギョウ</t>
    </rPh>
    <rPh sb="2" eb="3">
      <t>ガイ</t>
    </rPh>
    <rPh sb="3" eb="5">
      <t>シュウエキ</t>
    </rPh>
    <phoneticPr fontId="19"/>
  </si>
  <si>
    <t>受取利息及び配当金</t>
    <rPh sb="0" eb="2">
      <t>ウケトリ</t>
    </rPh>
    <rPh sb="2" eb="4">
      <t>リソク</t>
    </rPh>
    <rPh sb="4" eb="5">
      <t>オヨ</t>
    </rPh>
    <rPh sb="6" eb="9">
      <t>ハイトウキン</t>
    </rPh>
    <phoneticPr fontId="19"/>
  </si>
  <si>
    <t>預金利息</t>
    <rPh sb="0" eb="2">
      <t>ヨキン</t>
    </rPh>
    <rPh sb="2" eb="4">
      <t>リソク</t>
    </rPh>
    <phoneticPr fontId="19"/>
  </si>
  <si>
    <t>預金等利子</t>
    <rPh sb="0" eb="2">
      <t>ヨキン</t>
    </rPh>
    <rPh sb="2" eb="3">
      <t>トウ</t>
    </rPh>
    <rPh sb="3" eb="5">
      <t>リシ</t>
    </rPh>
    <phoneticPr fontId="28"/>
  </si>
  <si>
    <t>他会計負担金</t>
    <rPh sb="0" eb="1">
      <t>タ</t>
    </rPh>
    <rPh sb="1" eb="3">
      <t>カイケイ</t>
    </rPh>
    <rPh sb="3" eb="6">
      <t>フタンキン</t>
    </rPh>
    <phoneticPr fontId="19"/>
  </si>
  <si>
    <t>企業債利息負担金</t>
    <rPh sb="0" eb="2">
      <t>キギョウ</t>
    </rPh>
    <rPh sb="2" eb="3">
      <t>サイ</t>
    </rPh>
    <rPh sb="3" eb="5">
      <t>リソク</t>
    </rPh>
    <rPh sb="5" eb="8">
      <t>フタンキン</t>
    </rPh>
    <phoneticPr fontId="19"/>
  </si>
  <si>
    <t>償還額21,824,396円×2/3＝14,549,597円（基準内）</t>
    <rPh sb="2" eb="3">
      <t>ガク</t>
    </rPh>
    <rPh sb="31" eb="33">
      <t>キジュン</t>
    </rPh>
    <rPh sb="33" eb="34">
      <t>ナイ</t>
    </rPh>
    <phoneticPr fontId="19"/>
  </si>
  <si>
    <t>償還額   116,480円×1/2＝    58,241円（基準内）</t>
    <rPh sb="0" eb="2">
      <t>ショウカン</t>
    </rPh>
    <rPh sb="2" eb="3">
      <t>ガク</t>
    </rPh>
    <rPh sb="13" eb="14">
      <t>エン</t>
    </rPh>
    <rPh sb="29" eb="30">
      <t>エン</t>
    </rPh>
    <rPh sb="31" eb="33">
      <t>キジュン</t>
    </rPh>
    <rPh sb="33" eb="34">
      <t>ナイ</t>
    </rPh>
    <phoneticPr fontId="19"/>
  </si>
  <si>
    <t>基礎年金拠出金負担金</t>
    <rPh sb="0" eb="2">
      <t>キソ</t>
    </rPh>
    <rPh sb="2" eb="4">
      <t>ネンキン</t>
    </rPh>
    <rPh sb="4" eb="7">
      <t>キョシュツキン</t>
    </rPh>
    <rPh sb="7" eb="10">
      <t>フタンキン</t>
    </rPh>
    <phoneticPr fontId="19"/>
  </si>
  <si>
    <t>負担金見込額 11,267,288円</t>
    <rPh sb="0" eb="3">
      <t>フタンキン</t>
    </rPh>
    <rPh sb="3" eb="5">
      <t>ミコミ</t>
    </rPh>
    <rPh sb="5" eb="6">
      <t>ガク</t>
    </rPh>
    <rPh sb="17" eb="18">
      <t>エン</t>
    </rPh>
    <phoneticPr fontId="19"/>
  </si>
  <si>
    <t>高度医療負担金</t>
    <rPh sb="0" eb="2">
      <t>コウド</t>
    </rPh>
    <rPh sb="2" eb="4">
      <t>イリョウ</t>
    </rPh>
    <rPh sb="4" eb="7">
      <t>フタンキン</t>
    </rPh>
    <phoneticPr fontId="19"/>
  </si>
  <si>
    <t>研究研修費負担金</t>
    <rPh sb="0" eb="2">
      <t>ケンキュウ</t>
    </rPh>
    <rPh sb="2" eb="5">
      <t>ケンシュウヒ</t>
    </rPh>
    <rPh sb="5" eb="8">
      <t>フタンキン</t>
    </rPh>
    <phoneticPr fontId="19"/>
  </si>
  <si>
    <t>研究研修費1,950,000円×1/2＝975,000円</t>
    <rPh sb="0" eb="2">
      <t>ケンキュウ</t>
    </rPh>
    <rPh sb="2" eb="4">
      <t>ケンシュウ</t>
    </rPh>
    <rPh sb="4" eb="5">
      <t>ヒ</t>
    </rPh>
    <rPh sb="14" eb="15">
      <t>エン</t>
    </rPh>
    <rPh sb="27" eb="28">
      <t>エン</t>
    </rPh>
    <phoneticPr fontId="19"/>
  </si>
  <si>
    <t>共済追加費用負担金</t>
    <rPh sb="0" eb="2">
      <t>キョウサイ</t>
    </rPh>
    <rPh sb="2" eb="4">
      <t>ツイカ</t>
    </rPh>
    <rPh sb="4" eb="6">
      <t>ヒヨウ</t>
    </rPh>
    <rPh sb="6" eb="9">
      <t>フタンキン</t>
    </rPh>
    <phoneticPr fontId="19"/>
  </si>
  <si>
    <t>（43人-27人×1.1）×133,000円＝1,768,900円</t>
    <rPh sb="3" eb="4">
      <t>ニン</t>
    </rPh>
    <rPh sb="7" eb="8">
      <t>ニン</t>
    </rPh>
    <rPh sb="21" eb="22">
      <t>エン</t>
    </rPh>
    <rPh sb="32" eb="33">
      <t>エン</t>
    </rPh>
    <phoneticPr fontId="19"/>
  </si>
  <si>
    <t>病床数58×交付税単価1,263,000円=73,254,000(基準内)</t>
    <rPh sb="33" eb="36">
      <t>キジュンナイ</t>
    </rPh>
    <phoneticPr fontId="28"/>
  </si>
  <si>
    <t>H26純損失額82,769,071-減価償却費37,880,198(基準外)</t>
    <rPh sb="3" eb="4">
      <t>ジュン</t>
    </rPh>
    <rPh sb="4" eb="6">
      <t>ソンシツ</t>
    </rPh>
    <rPh sb="6" eb="7">
      <t>ガク</t>
    </rPh>
    <rPh sb="18" eb="20">
      <t>ゲンカ</t>
    </rPh>
    <rPh sb="20" eb="22">
      <t>ショウキャク</t>
    </rPh>
    <rPh sb="22" eb="23">
      <t>ヒ</t>
    </rPh>
    <rPh sb="34" eb="36">
      <t>キジュン</t>
    </rPh>
    <rPh sb="36" eb="37">
      <t>ガイ</t>
    </rPh>
    <phoneticPr fontId="28"/>
  </si>
  <si>
    <t>企業債利子分償還総額21,940,876-14,607,837（基準外）</t>
    <rPh sb="0" eb="3">
      <t>キギョウサイ</t>
    </rPh>
    <rPh sb="3" eb="5">
      <t>リシ</t>
    </rPh>
    <rPh sb="5" eb="6">
      <t>ブン</t>
    </rPh>
    <rPh sb="6" eb="8">
      <t>ショウカン</t>
    </rPh>
    <rPh sb="8" eb="10">
      <t>ソウガク</t>
    </rPh>
    <rPh sb="32" eb="35">
      <t>キジュンガイ</t>
    </rPh>
    <phoneticPr fontId="28"/>
  </si>
  <si>
    <t>ﾘﾊﾋﾞﾘﾃｰｼｮﾝ医療負担金</t>
    <rPh sb="10" eb="12">
      <t>イリョウ</t>
    </rPh>
    <rPh sb="12" eb="15">
      <t>フタンキン</t>
    </rPh>
    <phoneticPr fontId="19"/>
  </si>
  <si>
    <t>医療確保対策経費負担金</t>
    <rPh sb="0" eb="2">
      <t>イリョウ</t>
    </rPh>
    <rPh sb="2" eb="4">
      <t>カクホ</t>
    </rPh>
    <rPh sb="4" eb="6">
      <t>タイサクフタンキン</t>
    </rPh>
    <rPh sb="6" eb="8">
      <t>ケイヒ</t>
    </rPh>
    <rPh sb="8" eb="11">
      <t>フタンキン</t>
    </rPh>
    <phoneticPr fontId="19"/>
  </si>
  <si>
    <t>医師派遣費用 3,262,000円</t>
    <rPh sb="0" eb="2">
      <t>イシ</t>
    </rPh>
    <rPh sb="2" eb="4">
      <t>ハケン</t>
    </rPh>
    <rPh sb="4" eb="6">
      <t>ヒヨウ</t>
    </rPh>
    <rPh sb="16" eb="17">
      <t>エン</t>
    </rPh>
    <phoneticPr fontId="19"/>
  </si>
  <si>
    <t>県費補助金</t>
    <rPh sb="0" eb="1">
      <t>ケン</t>
    </rPh>
    <rPh sb="1" eb="2">
      <t>ヒ</t>
    </rPh>
    <rPh sb="2" eb="4">
      <t>ホジョ</t>
    </rPh>
    <rPh sb="4" eb="5">
      <t>キン</t>
    </rPh>
    <phoneticPr fontId="19"/>
  </si>
  <si>
    <t>県費補助金</t>
    <rPh sb="0" eb="1">
      <t>ケン</t>
    </rPh>
    <rPh sb="1" eb="2">
      <t>ヒ</t>
    </rPh>
    <rPh sb="2" eb="5">
      <t>ホジョキン</t>
    </rPh>
    <phoneticPr fontId="19"/>
  </si>
  <si>
    <t>他会計補助金</t>
    <rPh sb="0" eb="1">
      <t>タ</t>
    </rPh>
    <rPh sb="1" eb="3">
      <t>カイケイ</t>
    </rPh>
    <rPh sb="3" eb="6">
      <t>ホジョキン</t>
    </rPh>
    <phoneticPr fontId="19"/>
  </si>
  <si>
    <t>一般会計補助金</t>
    <rPh sb="0" eb="4">
      <t>イッパンカイケイ</t>
    </rPh>
    <rPh sb="4" eb="7">
      <t>ホジョキン</t>
    </rPh>
    <phoneticPr fontId="19"/>
  </si>
  <si>
    <t>企業債利息</t>
    <rPh sb="0" eb="2">
      <t>キギョウ</t>
    </rPh>
    <rPh sb="2" eb="3">
      <t>サイ</t>
    </rPh>
    <rPh sb="3" eb="5">
      <t>リソク</t>
    </rPh>
    <phoneticPr fontId="19"/>
  </si>
  <si>
    <t>国保会計補助金</t>
    <rPh sb="0" eb="1">
      <t>コク</t>
    </rPh>
    <rPh sb="1" eb="2">
      <t>ホ</t>
    </rPh>
    <rPh sb="2" eb="4">
      <t>カイケイ</t>
    </rPh>
    <rPh sb="4" eb="7">
      <t>ホジョキン</t>
    </rPh>
    <phoneticPr fontId="19"/>
  </si>
  <si>
    <t>患者外給食収益</t>
    <rPh sb="0" eb="2">
      <t>カンジャ</t>
    </rPh>
    <rPh sb="2" eb="3">
      <t>ガイ</t>
    </rPh>
    <rPh sb="3" eb="5">
      <t>キュウショク</t>
    </rPh>
    <rPh sb="5" eb="7">
      <t>シュウエキ</t>
    </rPh>
    <phoneticPr fontId="19"/>
  </si>
  <si>
    <t>休日診療補助金</t>
    <rPh sb="0" eb="2">
      <t>キュウジツ</t>
    </rPh>
    <rPh sb="2" eb="4">
      <t>シンリョウ</t>
    </rPh>
    <rPh sb="4" eb="7">
      <t>ホジョキン</t>
    </rPh>
    <phoneticPr fontId="19"/>
  </si>
  <si>
    <t>在宅当番医補助金</t>
    <rPh sb="0" eb="2">
      <t>ザイタク</t>
    </rPh>
    <rPh sb="2" eb="4">
      <t>トウバン</t>
    </rPh>
    <rPh sb="4" eb="5">
      <t>イ</t>
    </rPh>
    <rPh sb="5" eb="8">
      <t>ホジョキン</t>
    </rPh>
    <phoneticPr fontId="19"/>
  </si>
  <si>
    <t>収入見込額  17,500円×144日</t>
    <rPh sb="0" eb="2">
      <t>シュウニュウ</t>
    </rPh>
    <rPh sb="2" eb="4">
      <t>ミコ</t>
    </rPh>
    <rPh sb="4" eb="5">
      <t>ガク</t>
    </rPh>
    <rPh sb="13" eb="14">
      <t>エン</t>
    </rPh>
    <rPh sb="18" eb="19">
      <t>ヒ</t>
    </rPh>
    <phoneticPr fontId="19"/>
  </si>
  <si>
    <t>長期前受金戻入</t>
    <rPh sb="0" eb="2">
      <t>チョウキ</t>
    </rPh>
    <rPh sb="2" eb="3">
      <t>マエ</t>
    </rPh>
    <rPh sb="3" eb="4">
      <t>ウ</t>
    </rPh>
    <rPh sb="4" eb="5">
      <t>キン</t>
    </rPh>
    <rPh sb="5" eb="6">
      <t>モド</t>
    </rPh>
    <rPh sb="6" eb="7">
      <t>イ</t>
    </rPh>
    <phoneticPr fontId="28"/>
  </si>
  <si>
    <t>補助金分</t>
    <rPh sb="0" eb="3">
      <t>ホジョキン</t>
    </rPh>
    <rPh sb="3" eb="4">
      <t>ブン</t>
    </rPh>
    <phoneticPr fontId="28"/>
  </si>
  <si>
    <t>その他医業外収益</t>
    <rPh sb="2" eb="3">
      <t>タ</t>
    </rPh>
    <rPh sb="3" eb="5">
      <t>イギョウ</t>
    </rPh>
    <rPh sb="5" eb="6">
      <t>ガイ</t>
    </rPh>
    <rPh sb="6" eb="8">
      <t>シュウエキ</t>
    </rPh>
    <phoneticPr fontId="19"/>
  </si>
  <si>
    <t>特別利益</t>
    <rPh sb="0" eb="2">
      <t>トクベツ</t>
    </rPh>
    <rPh sb="2" eb="4">
      <t>リエキ</t>
    </rPh>
    <phoneticPr fontId="19"/>
  </si>
  <si>
    <t>固定資産売却益</t>
    <rPh sb="0" eb="2">
      <t>コテイ</t>
    </rPh>
    <rPh sb="2" eb="4">
      <t>シサン</t>
    </rPh>
    <rPh sb="4" eb="6">
      <t>バイキャク</t>
    </rPh>
    <rPh sb="6" eb="7">
      <t>エキ</t>
    </rPh>
    <phoneticPr fontId="19"/>
  </si>
  <si>
    <t>固定資産売却益</t>
    <rPh sb="0" eb="2">
      <t>コテイ</t>
    </rPh>
    <rPh sb="2" eb="4">
      <t>シサン</t>
    </rPh>
    <rPh sb="4" eb="7">
      <t>バイキャクエキ</t>
    </rPh>
    <phoneticPr fontId="19"/>
  </si>
  <si>
    <t>過年度損益修正益</t>
    <rPh sb="0" eb="3">
      <t>カネンド</t>
    </rPh>
    <rPh sb="3" eb="5">
      <t>ソンエキ</t>
    </rPh>
    <rPh sb="5" eb="7">
      <t>シュウセイ</t>
    </rPh>
    <rPh sb="7" eb="8">
      <t>エキ</t>
    </rPh>
    <phoneticPr fontId="19"/>
  </si>
  <si>
    <t>診療請求による返戻等</t>
    <rPh sb="0" eb="2">
      <t>シンリョウ</t>
    </rPh>
    <rPh sb="2" eb="4">
      <t>セイキュウ</t>
    </rPh>
    <rPh sb="7" eb="9">
      <t>ヘンレイ</t>
    </rPh>
    <rPh sb="9" eb="10">
      <t>トウ</t>
    </rPh>
    <phoneticPr fontId="28"/>
  </si>
  <si>
    <t>収益的支出</t>
    <rPh sb="0" eb="3">
      <t>シュウエキテキ</t>
    </rPh>
    <rPh sb="3" eb="5">
      <t>シシュツ</t>
    </rPh>
    <phoneticPr fontId="19"/>
  </si>
  <si>
    <t>病院事業費用</t>
    <rPh sb="0" eb="2">
      <t>ビョウイン</t>
    </rPh>
    <rPh sb="2" eb="4">
      <t>ジギョウ</t>
    </rPh>
    <rPh sb="4" eb="6">
      <t>ヒヨウ</t>
    </rPh>
    <phoneticPr fontId="19"/>
  </si>
  <si>
    <t>医業費用</t>
    <rPh sb="0" eb="2">
      <t>イギョウ</t>
    </rPh>
    <rPh sb="2" eb="4">
      <t>ヒヨウ</t>
    </rPh>
    <phoneticPr fontId="19"/>
  </si>
  <si>
    <t>給与費</t>
    <rPh sb="0" eb="2">
      <t>キュウヨ</t>
    </rPh>
    <rPh sb="2" eb="3">
      <t>ヒ</t>
    </rPh>
    <phoneticPr fontId="19"/>
  </si>
  <si>
    <t>給料</t>
    <rPh sb="0" eb="2">
      <t>キュウリョウ</t>
    </rPh>
    <phoneticPr fontId="19"/>
  </si>
  <si>
    <t>医師給料</t>
    <rPh sb="0" eb="2">
      <t>イシ</t>
    </rPh>
    <rPh sb="2" eb="4">
      <t>キュウリョウ</t>
    </rPh>
    <phoneticPr fontId="19"/>
  </si>
  <si>
    <t>看護師給料</t>
    <rPh sb="0" eb="2">
      <t>カンゴ</t>
    </rPh>
    <rPh sb="2" eb="3">
      <t>シ</t>
    </rPh>
    <rPh sb="3" eb="5">
      <t>キュウリョウ</t>
    </rPh>
    <phoneticPr fontId="19"/>
  </si>
  <si>
    <t>職員22名</t>
    <rPh sb="0" eb="2">
      <t>ショクイン</t>
    </rPh>
    <rPh sb="4" eb="5">
      <t>メイ</t>
    </rPh>
    <phoneticPr fontId="19"/>
  </si>
  <si>
    <t>准看護師給料</t>
    <rPh sb="0" eb="1">
      <t>ジュン</t>
    </rPh>
    <rPh sb="1" eb="3">
      <t>カンゴ</t>
    </rPh>
    <rPh sb="3" eb="4">
      <t>シ</t>
    </rPh>
    <rPh sb="4" eb="6">
      <t>キュウリョウ</t>
    </rPh>
    <phoneticPr fontId="19"/>
  </si>
  <si>
    <t>職員5名</t>
    <rPh sb="0" eb="2">
      <t>ショクイン</t>
    </rPh>
    <rPh sb="3" eb="4">
      <t>メイ</t>
    </rPh>
    <phoneticPr fontId="19"/>
  </si>
  <si>
    <t>医療技術職員給料</t>
    <rPh sb="0" eb="2">
      <t>イリョウ</t>
    </rPh>
    <rPh sb="2" eb="4">
      <t>ギジュツ</t>
    </rPh>
    <rPh sb="4" eb="6">
      <t>ショクイン</t>
    </rPh>
    <rPh sb="6" eb="8">
      <t>キュウリョウ</t>
    </rPh>
    <phoneticPr fontId="19"/>
  </si>
  <si>
    <t>歯科衛生士１名　医学療法士1名　管理栄養士1名</t>
    <rPh sb="0" eb="2">
      <t>シカ</t>
    </rPh>
    <rPh sb="2" eb="5">
      <t>エイセイシ</t>
    </rPh>
    <rPh sb="6" eb="7">
      <t>メイ</t>
    </rPh>
    <phoneticPr fontId="19"/>
  </si>
  <si>
    <t>事務職員給料</t>
    <rPh sb="0" eb="2">
      <t>ジム</t>
    </rPh>
    <rPh sb="2" eb="4">
      <t>ショクイン</t>
    </rPh>
    <rPh sb="4" eb="6">
      <t>キュウリョウ</t>
    </rPh>
    <phoneticPr fontId="19"/>
  </si>
  <si>
    <t>職員4名</t>
    <rPh sb="0" eb="2">
      <t>ショクイン</t>
    </rPh>
    <rPh sb="3" eb="4">
      <t>メイ</t>
    </rPh>
    <phoneticPr fontId="19"/>
  </si>
  <si>
    <t>手当</t>
    <rPh sb="0" eb="2">
      <t>テアテ</t>
    </rPh>
    <phoneticPr fontId="19"/>
  </si>
  <si>
    <t>医師手当</t>
    <rPh sb="0" eb="2">
      <t>イシ</t>
    </rPh>
    <rPh sb="2" eb="4">
      <t>テアテ</t>
    </rPh>
    <phoneticPr fontId="19"/>
  </si>
  <si>
    <t>看護師手当</t>
    <rPh sb="0" eb="2">
      <t>カンゴ</t>
    </rPh>
    <rPh sb="2" eb="3">
      <t>シ</t>
    </rPh>
    <rPh sb="3" eb="5">
      <t>テアテ</t>
    </rPh>
    <phoneticPr fontId="19"/>
  </si>
  <si>
    <t>准看護師手当</t>
    <rPh sb="0" eb="1">
      <t>ジュン</t>
    </rPh>
    <rPh sb="1" eb="3">
      <t>カンゴ</t>
    </rPh>
    <rPh sb="3" eb="4">
      <t>シ</t>
    </rPh>
    <rPh sb="4" eb="6">
      <t>テアテ</t>
    </rPh>
    <phoneticPr fontId="19"/>
  </si>
  <si>
    <t>医療技術職員手当</t>
    <rPh sb="0" eb="2">
      <t>イリョウ</t>
    </rPh>
    <rPh sb="2" eb="4">
      <t>ギジュツ</t>
    </rPh>
    <rPh sb="4" eb="6">
      <t>ショクイン</t>
    </rPh>
    <rPh sb="6" eb="8">
      <t>テアテ</t>
    </rPh>
    <phoneticPr fontId="19"/>
  </si>
  <si>
    <t>事務職員手当</t>
    <rPh sb="0" eb="2">
      <t>ジム</t>
    </rPh>
    <rPh sb="2" eb="4">
      <t>ショクイン</t>
    </rPh>
    <rPh sb="4" eb="6">
      <t>テアテ</t>
    </rPh>
    <phoneticPr fontId="19"/>
  </si>
  <si>
    <t>賃金</t>
    <rPh sb="0" eb="2">
      <t>チンギン</t>
    </rPh>
    <phoneticPr fontId="19"/>
  </si>
  <si>
    <t>臨時職員賃金</t>
    <rPh sb="0" eb="2">
      <t>リンジ</t>
    </rPh>
    <rPh sb="2" eb="4">
      <t>ショクイン</t>
    </rPh>
    <rPh sb="4" eb="6">
      <t>チンギン</t>
    </rPh>
    <phoneticPr fontId="19"/>
  </si>
  <si>
    <t>報酬</t>
    <rPh sb="0" eb="2">
      <t>ホウシュウ</t>
    </rPh>
    <phoneticPr fontId="19"/>
  </si>
  <si>
    <t>委員報酬</t>
    <rPh sb="0" eb="2">
      <t>イイン</t>
    </rPh>
    <rPh sb="2" eb="4">
      <t>ホウシュウ</t>
    </rPh>
    <phoneticPr fontId="19"/>
  </si>
  <si>
    <t>運営委員報酬　4,200円×3回×6名</t>
    <rPh sb="0" eb="2">
      <t>ウンエイ</t>
    </rPh>
    <rPh sb="2" eb="4">
      <t>イイン</t>
    </rPh>
    <rPh sb="4" eb="6">
      <t>ホウシュウ</t>
    </rPh>
    <rPh sb="12" eb="13">
      <t>エン</t>
    </rPh>
    <rPh sb="15" eb="16">
      <t>カイ</t>
    </rPh>
    <rPh sb="18" eb="19">
      <t>ナ</t>
    </rPh>
    <phoneticPr fontId="19"/>
  </si>
  <si>
    <t>評価委員会　　4,200円×2回×5名</t>
    <rPh sb="0" eb="2">
      <t>ヒョウカ</t>
    </rPh>
    <rPh sb="2" eb="5">
      <t>イインカイ</t>
    </rPh>
    <rPh sb="12" eb="13">
      <t>エン</t>
    </rPh>
    <rPh sb="15" eb="16">
      <t>カイ</t>
    </rPh>
    <rPh sb="18" eb="19">
      <t>メイ</t>
    </rPh>
    <phoneticPr fontId="19"/>
  </si>
  <si>
    <t>法定福利費</t>
    <rPh sb="0" eb="2">
      <t>ホウテイ</t>
    </rPh>
    <rPh sb="2" eb="4">
      <t>フクリ</t>
    </rPh>
    <rPh sb="4" eb="5">
      <t>ヒ</t>
    </rPh>
    <phoneticPr fontId="19"/>
  </si>
  <si>
    <t>共済組合負担金</t>
    <rPh sb="0" eb="2">
      <t>キョウサイ</t>
    </rPh>
    <rPh sb="2" eb="4">
      <t>クミアイ</t>
    </rPh>
    <rPh sb="4" eb="7">
      <t>フタンキン</t>
    </rPh>
    <phoneticPr fontId="19"/>
  </si>
  <si>
    <t>事務費負担金</t>
    <rPh sb="0" eb="3">
      <t>ジムヒ</t>
    </rPh>
    <rPh sb="3" eb="6">
      <t>フタンキン</t>
    </rPh>
    <phoneticPr fontId="19"/>
  </si>
  <si>
    <t>看護師22名　准看護師5名</t>
    <rPh sb="0" eb="2">
      <t>カンゴ</t>
    </rPh>
    <rPh sb="2" eb="3">
      <t>シ</t>
    </rPh>
    <rPh sb="5" eb="6">
      <t>メイ</t>
    </rPh>
    <rPh sb="7" eb="8">
      <t>ジュン</t>
    </rPh>
    <rPh sb="8" eb="10">
      <t>カンゴ</t>
    </rPh>
    <rPh sb="10" eb="11">
      <t>シ</t>
    </rPh>
    <rPh sb="12" eb="13">
      <t>メイ</t>
    </rPh>
    <phoneticPr fontId="19"/>
  </si>
  <si>
    <t>追加費用負担金</t>
    <rPh sb="0" eb="2">
      <t>ツイカ</t>
    </rPh>
    <rPh sb="2" eb="4">
      <t>ヒヨウ</t>
    </rPh>
    <rPh sb="4" eb="7">
      <t>フタンキン</t>
    </rPh>
    <phoneticPr fontId="19"/>
  </si>
  <si>
    <t>薬剤師1名　検査技師2名　診療放射線技師1名</t>
    <rPh sb="0" eb="3">
      <t>ヤクザイシ</t>
    </rPh>
    <rPh sb="4" eb="5">
      <t>メイ</t>
    </rPh>
    <rPh sb="6" eb="8">
      <t>ケンサ</t>
    </rPh>
    <rPh sb="8" eb="10">
      <t>ギシ</t>
    </rPh>
    <rPh sb="11" eb="12">
      <t>メイ</t>
    </rPh>
    <rPh sb="13" eb="15">
      <t>シンリョウ</t>
    </rPh>
    <rPh sb="15" eb="18">
      <t>ホウシャセン</t>
    </rPh>
    <rPh sb="18" eb="20">
      <t>ギシ</t>
    </rPh>
    <rPh sb="21" eb="22">
      <t>メイ</t>
    </rPh>
    <phoneticPr fontId="19"/>
  </si>
  <si>
    <t>恩給条例負担金</t>
    <rPh sb="0" eb="2">
      <t>オンキュウ</t>
    </rPh>
    <rPh sb="2" eb="4">
      <t>ジョウレイ</t>
    </rPh>
    <rPh sb="4" eb="7">
      <t>フタンキン</t>
    </rPh>
    <phoneticPr fontId="19"/>
  </si>
  <si>
    <t>理学療法士1名　歯科衛生士１名　管理栄養士1名　事務職員4名</t>
    <rPh sb="8" eb="10">
      <t>シカ</t>
    </rPh>
    <rPh sb="10" eb="12">
      <t>エイセイ</t>
    </rPh>
    <rPh sb="12" eb="13">
      <t>シ</t>
    </rPh>
    <rPh sb="14" eb="15">
      <t>メイ</t>
    </rPh>
    <rPh sb="16" eb="18">
      <t>カンリ</t>
    </rPh>
    <rPh sb="18" eb="21">
      <t>エイヨウシ</t>
    </rPh>
    <rPh sb="22" eb="23">
      <t>メイ</t>
    </rPh>
    <rPh sb="24" eb="26">
      <t>ジム</t>
    </rPh>
    <rPh sb="26" eb="28">
      <t>ショクイン</t>
    </rPh>
    <rPh sb="29" eb="30">
      <t>メイ</t>
    </rPh>
    <phoneticPr fontId="19"/>
  </si>
  <si>
    <t>健康保険負担金</t>
    <rPh sb="0" eb="4">
      <t>ケンコウホケン</t>
    </rPh>
    <rPh sb="4" eb="7">
      <t>フタンキン</t>
    </rPh>
    <phoneticPr fontId="19"/>
  </si>
  <si>
    <t>臨時職員</t>
    <rPh sb="0" eb="2">
      <t>リンジ</t>
    </rPh>
    <rPh sb="2" eb="4">
      <t>ショクイン</t>
    </rPh>
    <phoneticPr fontId="19"/>
  </si>
  <si>
    <t>厚生年金負担金</t>
    <rPh sb="0" eb="4">
      <t>コウセイネンキン</t>
    </rPh>
    <rPh sb="4" eb="7">
      <t>フタンキン</t>
    </rPh>
    <phoneticPr fontId="19"/>
  </si>
  <si>
    <t>看護師2名　看護助手9名　薬局助手1名</t>
    <rPh sb="13" eb="15">
      <t>ヤッキョク</t>
    </rPh>
    <rPh sb="15" eb="17">
      <t>ジョシュ</t>
    </rPh>
    <rPh sb="18" eb="19">
      <t>メイ</t>
    </rPh>
    <phoneticPr fontId="19"/>
  </si>
  <si>
    <t>雇用保険負担金</t>
    <rPh sb="0" eb="2">
      <t>コヨウ</t>
    </rPh>
    <rPh sb="2" eb="4">
      <t>ホケン</t>
    </rPh>
    <rPh sb="4" eb="7">
      <t>フタンキン</t>
    </rPh>
    <phoneticPr fontId="19"/>
  </si>
  <si>
    <t>労災保険負担金</t>
    <rPh sb="0" eb="2">
      <t>ロウサイ</t>
    </rPh>
    <rPh sb="2" eb="4">
      <t>ホケン</t>
    </rPh>
    <rPh sb="4" eb="7">
      <t>フタンキン</t>
    </rPh>
    <phoneticPr fontId="19"/>
  </si>
  <si>
    <t>退職給付費</t>
    <rPh sb="2" eb="4">
      <t>キュウフ</t>
    </rPh>
    <rPh sb="4" eb="5">
      <t>ヒ</t>
    </rPh>
    <phoneticPr fontId="28"/>
  </si>
  <si>
    <t>退職手当組合負担金</t>
  </si>
  <si>
    <t>賞与引当金繰入額</t>
    <rPh sb="0" eb="2">
      <t>ショウヨ</t>
    </rPh>
    <rPh sb="2" eb="4">
      <t>ヒキアテ</t>
    </rPh>
    <rPh sb="4" eb="5">
      <t>キン</t>
    </rPh>
    <rPh sb="5" eb="7">
      <t>クリイレ</t>
    </rPh>
    <rPh sb="7" eb="8">
      <t>ガク</t>
    </rPh>
    <phoneticPr fontId="28"/>
  </si>
  <si>
    <t>賞与引当金</t>
    <rPh sb="0" eb="2">
      <t>ショウヨ</t>
    </rPh>
    <rPh sb="2" eb="4">
      <t>ヒキアテ</t>
    </rPh>
    <rPh sb="4" eb="5">
      <t>キン</t>
    </rPh>
    <phoneticPr fontId="28"/>
  </si>
  <si>
    <t>法定福利費引当金繰入額</t>
    <rPh sb="0" eb="2">
      <t>ホウテイ</t>
    </rPh>
    <rPh sb="2" eb="4">
      <t>フクリ</t>
    </rPh>
    <rPh sb="4" eb="5">
      <t>ヒ</t>
    </rPh>
    <rPh sb="5" eb="7">
      <t>ヒキアテ</t>
    </rPh>
    <rPh sb="7" eb="8">
      <t>キン</t>
    </rPh>
    <rPh sb="8" eb="10">
      <t>クリイレ</t>
    </rPh>
    <rPh sb="10" eb="11">
      <t>ガク</t>
    </rPh>
    <phoneticPr fontId="28"/>
  </si>
  <si>
    <t>法定福利費引当金</t>
    <rPh sb="0" eb="2">
      <t>ホウテイ</t>
    </rPh>
    <rPh sb="2" eb="4">
      <t>フクリ</t>
    </rPh>
    <rPh sb="4" eb="5">
      <t>ヒ</t>
    </rPh>
    <rPh sb="5" eb="7">
      <t>ヒキアテ</t>
    </rPh>
    <rPh sb="7" eb="8">
      <t>キン</t>
    </rPh>
    <phoneticPr fontId="28"/>
  </si>
  <si>
    <t>材料費</t>
    <rPh sb="0" eb="3">
      <t>ザイリョウヒ</t>
    </rPh>
    <phoneticPr fontId="19"/>
  </si>
  <si>
    <t>薬品費</t>
    <rPh sb="0" eb="2">
      <t>ヤクヒン</t>
    </rPh>
    <rPh sb="2" eb="3">
      <t>ヒ</t>
    </rPh>
    <phoneticPr fontId="19"/>
  </si>
  <si>
    <t>内服、注射、外用薬品等</t>
    <rPh sb="0" eb="2">
      <t>ナイフク</t>
    </rPh>
    <rPh sb="3" eb="5">
      <t>チュウシャ</t>
    </rPh>
    <rPh sb="6" eb="8">
      <t>ガイヨウ</t>
    </rPh>
    <rPh sb="8" eb="10">
      <t>ヤクヒン</t>
    </rPh>
    <rPh sb="10" eb="11">
      <t>トウ</t>
    </rPh>
    <phoneticPr fontId="19"/>
  </si>
  <si>
    <t>診療材料費</t>
    <rPh sb="0" eb="2">
      <t>シンリョウ</t>
    </rPh>
    <rPh sb="2" eb="5">
      <t>ザイリョウヒ</t>
    </rPh>
    <phoneticPr fontId="19"/>
  </si>
  <si>
    <t>検査試薬・注射器等</t>
    <rPh sb="0" eb="2">
      <t>ケンサ</t>
    </rPh>
    <rPh sb="2" eb="4">
      <t>シヤク</t>
    </rPh>
    <rPh sb="5" eb="9">
      <t>チュウシャキナド</t>
    </rPh>
    <phoneticPr fontId="19"/>
  </si>
  <si>
    <t>給食材料費</t>
    <rPh sb="0" eb="2">
      <t>キュウショク</t>
    </rPh>
    <rPh sb="2" eb="5">
      <t>ザイリョウヒ</t>
    </rPh>
    <phoneticPr fontId="19"/>
  </si>
  <si>
    <t>患者用給食材料</t>
    <rPh sb="0" eb="3">
      <t>カンジャヨウ</t>
    </rPh>
    <rPh sb="3" eb="5">
      <t>キュウショク</t>
    </rPh>
    <rPh sb="5" eb="7">
      <t>ザイリョウ</t>
    </rPh>
    <phoneticPr fontId="19"/>
  </si>
  <si>
    <t>医療消耗備品費</t>
    <rPh sb="0" eb="2">
      <t>イリョウ</t>
    </rPh>
    <rPh sb="2" eb="4">
      <t>ショウモウ</t>
    </rPh>
    <rPh sb="4" eb="6">
      <t>ビヒン</t>
    </rPh>
    <rPh sb="6" eb="7">
      <t>ヒ</t>
    </rPh>
    <phoneticPr fontId="19"/>
  </si>
  <si>
    <t>診療用具等・給食</t>
    <rPh sb="0" eb="2">
      <t>シンリョウ</t>
    </rPh>
    <rPh sb="2" eb="4">
      <t>ヨウグ</t>
    </rPh>
    <rPh sb="4" eb="5">
      <t>ナド</t>
    </rPh>
    <rPh sb="6" eb="8">
      <t>キュウショク</t>
    </rPh>
    <phoneticPr fontId="19"/>
  </si>
  <si>
    <t>経費</t>
    <rPh sb="0" eb="2">
      <t>ケイヒ</t>
    </rPh>
    <phoneticPr fontId="19"/>
  </si>
  <si>
    <t>厚生福利費</t>
    <rPh sb="0" eb="2">
      <t>コウセイ</t>
    </rPh>
    <rPh sb="2" eb="4">
      <t>フクリ</t>
    </rPh>
    <rPh sb="4" eb="5">
      <t>ヒ</t>
    </rPh>
    <phoneticPr fontId="19"/>
  </si>
  <si>
    <t>職員健康診断等</t>
    <rPh sb="0" eb="2">
      <t>ショクイン</t>
    </rPh>
    <rPh sb="2" eb="4">
      <t>ケンコウ</t>
    </rPh>
    <rPh sb="4" eb="6">
      <t>シンダン</t>
    </rPh>
    <rPh sb="6" eb="7">
      <t>トウ</t>
    </rPh>
    <phoneticPr fontId="19"/>
  </si>
  <si>
    <t>職員定期健康診断料</t>
    <rPh sb="0" eb="2">
      <t>ショクイン</t>
    </rPh>
    <rPh sb="2" eb="4">
      <t>テイキ</t>
    </rPh>
    <rPh sb="4" eb="6">
      <t>ケンコウ</t>
    </rPh>
    <rPh sb="6" eb="8">
      <t>シンダン</t>
    </rPh>
    <rPh sb="8" eb="9">
      <t>リョウ</t>
    </rPh>
    <phoneticPr fontId="19"/>
  </si>
  <si>
    <t>報償費</t>
    <rPh sb="0" eb="2">
      <t>ホウショウ</t>
    </rPh>
    <rPh sb="2" eb="3">
      <t>ヒ</t>
    </rPh>
    <phoneticPr fontId="19"/>
  </si>
  <si>
    <t>非常勤医師報酬</t>
    <rPh sb="0" eb="3">
      <t>ヒジョウキン</t>
    </rPh>
    <rPh sb="3" eb="5">
      <t>イシ</t>
    </rPh>
    <rPh sb="5" eb="7">
      <t>ホウシュウ</t>
    </rPh>
    <phoneticPr fontId="19"/>
  </si>
  <si>
    <t>日直、当直、特殊外来（整形外科 皮膚科 糖尿病 循環器）</t>
    <rPh sb="6" eb="8">
      <t>トクシュ</t>
    </rPh>
    <rPh sb="8" eb="10">
      <t>ガイライ</t>
    </rPh>
    <rPh sb="16" eb="19">
      <t>ヒフカ</t>
    </rPh>
    <rPh sb="20" eb="23">
      <t>トウニョウビョウ</t>
    </rPh>
    <phoneticPr fontId="19"/>
  </si>
  <si>
    <t>旅費交通費</t>
    <rPh sb="0" eb="2">
      <t>リョヒ</t>
    </rPh>
    <rPh sb="2" eb="5">
      <t>コウツウヒ</t>
    </rPh>
    <phoneticPr fontId="19"/>
  </si>
  <si>
    <t>普通旅費</t>
    <rPh sb="0" eb="2">
      <t>フツウ</t>
    </rPh>
    <rPh sb="2" eb="4">
      <t>リョヒ</t>
    </rPh>
    <phoneticPr fontId="19"/>
  </si>
  <si>
    <t>職員被服費</t>
    <rPh sb="0" eb="2">
      <t>ショクイン</t>
    </rPh>
    <rPh sb="2" eb="5">
      <t>ヒフクヒ</t>
    </rPh>
    <phoneticPr fontId="19"/>
  </si>
  <si>
    <t>職員診察衣等</t>
    <rPh sb="0" eb="2">
      <t>ショクイン</t>
    </rPh>
    <rPh sb="2" eb="4">
      <t>シンサツ</t>
    </rPh>
    <rPh sb="4" eb="5">
      <t>イ</t>
    </rPh>
    <rPh sb="5" eb="6">
      <t>トウ</t>
    </rPh>
    <phoneticPr fontId="19"/>
  </si>
  <si>
    <t>消耗品費</t>
    <rPh sb="0" eb="3">
      <t>ショウモウヒン</t>
    </rPh>
    <rPh sb="3" eb="4">
      <t>ヒ</t>
    </rPh>
    <phoneticPr fontId="19"/>
  </si>
  <si>
    <t>医療業務等</t>
    <rPh sb="0" eb="2">
      <t>イリョウ</t>
    </rPh>
    <rPh sb="2" eb="4">
      <t>ギョウム</t>
    </rPh>
    <rPh sb="4" eb="5">
      <t>トウ</t>
    </rPh>
    <phoneticPr fontId="19"/>
  </si>
  <si>
    <t>医療等消耗品</t>
    <rPh sb="0" eb="2">
      <t>イリョウ</t>
    </rPh>
    <rPh sb="2" eb="3">
      <t>トウ</t>
    </rPh>
    <rPh sb="3" eb="6">
      <t>ショウモウヒン</t>
    </rPh>
    <phoneticPr fontId="28"/>
  </si>
  <si>
    <t>消耗備品費</t>
    <rPh sb="0" eb="2">
      <t>ショウモウ</t>
    </rPh>
    <rPh sb="2" eb="4">
      <t>ビヒン</t>
    </rPh>
    <rPh sb="4" eb="5">
      <t>ヒ</t>
    </rPh>
    <phoneticPr fontId="19"/>
  </si>
  <si>
    <t>医療等消耗備品</t>
    <rPh sb="0" eb="2">
      <t>イリョウ</t>
    </rPh>
    <rPh sb="2" eb="3">
      <t>トウ</t>
    </rPh>
    <rPh sb="3" eb="5">
      <t>ショウモウ</t>
    </rPh>
    <rPh sb="5" eb="7">
      <t>ビヒン</t>
    </rPh>
    <phoneticPr fontId="28"/>
  </si>
  <si>
    <t>経費</t>
    <rPh sb="0" eb="2">
      <t>ケイヒ</t>
    </rPh>
    <phoneticPr fontId="28"/>
  </si>
  <si>
    <t>光熱水費</t>
    <rPh sb="0" eb="2">
      <t>コウネツ</t>
    </rPh>
    <rPh sb="2" eb="3">
      <t>スイ</t>
    </rPh>
    <rPh sb="3" eb="4">
      <t>ヒ</t>
    </rPh>
    <phoneticPr fontId="19"/>
  </si>
  <si>
    <t>電気料、上下水道料</t>
    <rPh sb="0" eb="2">
      <t>デンキ</t>
    </rPh>
    <rPh sb="2" eb="3">
      <t>リョウ</t>
    </rPh>
    <rPh sb="4" eb="6">
      <t>ジョウゲ</t>
    </rPh>
    <rPh sb="6" eb="9">
      <t>スイドウリョウ</t>
    </rPh>
    <phoneticPr fontId="19"/>
  </si>
  <si>
    <t>燃料費</t>
    <rPh sb="0" eb="3">
      <t>ネンリョウヒ</t>
    </rPh>
    <phoneticPr fontId="19"/>
  </si>
  <si>
    <t>灯油、ＬＰＧ、ガソリン</t>
    <rPh sb="0" eb="2">
      <t>トウユ</t>
    </rPh>
    <phoneticPr fontId="19"/>
  </si>
  <si>
    <t>食糧費</t>
    <rPh sb="0" eb="3">
      <t>ショクリョウヒ</t>
    </rPh>
    <phoneticPr fontId="19"/>
  </si>
  <si>
    <t>生活習慣病健診等食事代</t>
    <rPh sb="0" eb="2">
      <t>セイカツ</t>
    </rPh>
    <rPh sb="2" eb="4">
      <t>シュウカン</t>
    </rPh>
    <rPh sb="4" eb="5">
      <t>ビョウ</t>
    </rPh>
    <rPh sb="5" eb="7">
      <t>ケンシン</t>
    </rPh>
    <rPh sb="7" eb="8">
      <t>トウ</t>
    </rPh>
    <rPh sb="8" eb="11">
      <t>ショクジダイ</t>
    </rPh>
    <phoneticPr fontId="19"/>
  </si>
  <si>
    <t>印刷製本費</t>
    <rPh sb="0" eb="2">
      <t>インサツ</t>
    </rPh>
    <rPh sb="2" eb="4">
      <t>セイホン</t>
    </rPh>
    <rPh sb="4" eb="5">
      <t>ヒ</t>
    </rPh>
    <phoneticPr fontId="19"/>
  </si>
  <si>
    <t>諸用紙印刷代</t>
    <rPh sb="0" eb="1">
      <t>ショ</t>
    </rPh>
    <rPh sb="1" eb="3">
      <t>ヨウシ</t>
    </rPh>
    <rPh sb="3" eb="5">
      <t>インサツ</t>
    </rPh>
    <rPh sb="5" eb="6">
      <t>ダイ</t>
    </rPh>
    <phoneticPr fontId="19"/>
  </si>
  <si>
    <t>医療業務用各種用紙等</t>
    <rPh sb="0" eb="2">
      <t>イリョウ</t>
    </rPh>
    <rPh sb="2" eb="4">
      <t>ギョウム</t>
    </rPh>
    <rPh sb="4" eb="5">
      <t>ヨウ</t>
    </rPh>
    <rPh sb="5" eb="7">
      <t>カクシュ</t>
    </rPh>
    <rPh sb="7" eb="9">
      <t>ヨウシ</t>
    </rPh>
    <rPh sb="9" eb="10">
      <t>トウ</t>
    </rPh>
    <phoneticPr fontId="19"/>
  </si>
  <si>
    <t>修繕費</t>
    <rPh sb="0" eb="2">
      <t>シュウゼン</t>
    </rPh>
    <rPh sb="2" eb="3">
      <t>ヒ</t>
    </rPh>
    <phoneticPr fontId="19"/>
  </si>
  <si>
    <t>建物、医療機器等</t>
    <rPh sb="0" eb="2">
      <t>タテモノ</t>
    </rPh>
    <rPh sb="3" eb="5">
      <t>イリョウ</t>
    </rPh>
    <rPh sb="5" eb="8">
      <t>キキトウ</t>
    </rPh>
    <phoneticPr fontId="19"/>
  </si>
  <si>
    <t>保険料</t>
    <rPh sb="0" eb="3">
      <t>ホケンリョウ</t>
    </rPh>
    <phoneticPr fontId="19"/>
  </si>
  <si>
    <t>建物共済、賠償責任等</t>
    <rPh sb="0" eb="2">
      <t>タテモノ</t>
    </rPh>
    <rPh sb="2" eb="4">
      <t>キョウサイ</t>
    </rPh>
    <rPh sb="5" eb="7">
      <t>バイショウ</t>
    </rPh>
    <rPh sb="7" eb="9">
      <t>セキニン</t>
    </rPh>
    <rPh sb="9" eb="10">
      <t>トウ</t>
    </rPh>
    <phoneticPr fontId="19"/>
  </si>
  <si>
    <t>賃借料</t>
    <rPh sb="0" eb="3">
      <t>チンシャクリョウ</t>
    </rPh>
    <phoneticPr fontId="19"/>
  </si>
  <si>
    <t>建物等施設等</t>
    <rPh sb="0" eb="2">
      <t>タテモノ</t>
    </rPh>
    <rPh sb="2" eb="3">
      <t>ナド</t>
    </rPh>
    <rPh sb="3" eb="5">
      <t>シセツ</t>
    </rPh>
    <rPh sb="5" eb="6">
      <t>トウ</t>
    </rPh>
    <phoneticPr fontId="19"/>
  </si>
  <si>
    <t>NHK受信料・玄関マット等</t>
    <rPh sb="3" eb="6">
      <t>ジュシンリョウ</t>
    </rPh>
    <rPh sb="7" eb="9">
      <t>ゲンカン</t>
    </rPh>
    <rPh sb="12" eb="13">
      <t>トウ</t>
    </rPh>
    <phoneticPr fontId="19"/>
  </si>
  <si>
    <t>在宅酸素療法機器類等</t>
    <rPh sb="0" eb="2">
      <t>ザイタク</t>
    </rPh>
    <rPh sb="2" eb="4">
      <t>サンソ</t>
    </rPh>
    <rPh sb="4" eb="6">
      <t>リョウホウ</t>
    </rPh>
    <rPh sb="6" eb="9">
      <t>キキルイ</t>
    </rPh>
    <rPh sb="9" eb="10">
      <t>トウ</t>
    </rPh>
    <phoneticPr fontId="19"/>
  </si>
  <si>
    <t>自動車借上料等</t>
    <rPh sb="0" eb="3">
      <t>ジドウシャ</t>
    </rPh>
    <rPh sb="3" eb="4">
      <t>カ</t>
    </rPh>
    <rPh sb="4" eb="5">
      <t>ア</t>
    </rPh>
    <rPh sb="5" eb="6">
      <t>リョウ</t>
    </rPh>
    <rPh sb="6" eb="7">
      <t>トウ</t>
    </rPh>
    <phoneticPr fontId="19"/>
  </si>
  <si>
    <t>非常勤医師交通費等</t>
    <rPh sb="0" eb="3">
      <t>ヒジョウキン</t>
    </rPh>
    <rPh sb="3" eb="5">
      <t>イシ</t>
    </rPh>
    <rPh sb="5" eb="8">
      <t>コウツウヒ</t>
    </rPh>
    <rPh sb="8" eb="9">
      <t>トウ</t>
    </rPh>
    <phoneticPr fontId="19"/>
  </si>
  <si>
    <t>電算機器等</t>
    <rPh sb="0" eb="2">
      <t>デンサン</t>
    </rPh>
    <rPh sb="2" eb="4">
      <t>キキ</t>
    </rPh>
    <rPh sb="4" eb="5">
      <t>トウ</t>
    </rPh>
    <phoneticPr fontId="19"/>
  </si>
  <si>
    <t>コピー機等</t>
    <rPh sb="3" eb="4">
      <t>キ</t>
    </rPh>
    <rPh sb="4" eb="5">
      <t>トウ</t>
    </rPh>
    <phoneticPr fontId="19"/>
  </si>
  <si>
    <t>通信運搬費</t>
    <rPh sb="0" eb="2">
      <t>ツウシン</t>
    </rPh>
    <rPh sb="2" eb="4">
      <t>ウンパン</t>
    </rPh>
    <rPh sb="4" eb="5">
      <t>ヒ</t>
    </rPh>
    <phoneticPr fontId="19"/>
  </si>
  <si>
    <t>電話料、郵便料</t>
    <rPh sb="0" eb="2">
      <t>デンワ</t>
    </rPh>
    <rPh sb="2" eb="3">
      <t>リョウ</t>
    </rPh>
    <rPh sb="4" eb="6">
      <t>ユウビン</t>
    </rPh>
    <rPh sb="6" eb="7">
      <t>リョウ</t>
    </rPh>
    <phoneticPr fontId="19"/>
  </si>
  <si>
    <t>医師等院内ピッチ・携帯電話・切手代</t>
    <rPh sb="0" eb="2">
      <t>イシ</t>
    </rPh>
    <rPh sb="2" eb="3">
      <t>トウ</t>
    </rPh>
    <rPh sb="3" eb="5">
      <t>インナイ</t>
    </rPh>
    <rPh sb="9" eb="11">
      <t>ケイタイ</t>
    </rPh>
    <rPh sb="11" eb="13">
      <t>デンワ</t>
    </rPh>
    <rPh sb="14" eb="17">
      <t>キッテダイ</t>
    </rPh>
    <phoneticPr fontId="28"/>
  </si>
  <si>
    <t>委託料</t>
    <rPh sb="0" eb="3">
      <t>イタクリョウ</t>
    </rPh>
    <phoneticPr fontId="19"/>
  </si>
  <si>
    <t>建物等施設等</t>
    <rPh sb="0" eb="3">
      <t>タテモノトウ</t>
    </rPh>
    <rPh sb="3" eb="5">
      <t>シセツ</t>
    </rPh>
    <rPh sb="5" eb="6">
      <t>トウ</t>
    </rPh>
    <phoneticPr fontId="19"/>
  </si>
  <si>
    <t>清掃委託・空調保守委託等</t>
    <rPh sb="0" eb="2">
      <t>セイソウ</t>
    </rPh>
    <rPh sb="2" eb="4">
      <t>イタク</t>
    </rPh>
    <rPh sb="5" eb="7">
      <t>クウチョウ</t>
    </rPh>
    <rPh sb="7" eb="9">
      <t>ホシュ</t>
    </rPh>
    <rPh sb="9" eb="11">
      <t>イタク</t>
    </rPh>
    <rPh sb="11" eb="12">
      <t>トウ</t>
    </rPh>
    <phoneticPr fontId="19"/>
  </si>
  <si>
    <t>特殊検査等医療業務委託等</t>
    <rPh sb="0" eb="2">
      <t>トクシュ</t>
    </rPh>
    <rPh sb="2" eb="4">
      <t>ケンサ</t>
    </rPh>
    <rPh sb="4" eb="5">
      <t>ナド</t>
    </rPh>
    <rPh sb="5" eb="7">
      <t>イリョウ</t>
    </rPh>
    <rPh sb="7" eb="9">
      <t>ギョウム</t>
    </rPh>
    <rPh sb="9" eb="11">
      <t>イタク</t>
    </rPh>
    <rPh sb="11" eb="12">
      <t>トウ</t>
    </rPh>
    <phoneticPr fontId="19"/>
  </si>
  <si>
    <t>医療機器保守等</t>
    <rPh sb="0" eb="2">
      <t>イリョウ</t>
    </rPh>
    <rPh sb="2" eb="4">
      <t>キキ</t>
    </rPh>
    <rPh sb="4" eb="6">
      <t>ホシュ</t>
    </rPh>
    <rPh sb="6" eb="7">
      <t>トウ</t>
    </rPh>
    <phoneticPr fontId="19"/>
  </si>
  <si>
    <t>CT・X線装置等医療機器保守委託等</t>
    <rPh sb="4" eb="5">
      <t>セン</t>
    </rPh>
    <rPh sb="5" eb="7">
      <t>ソウチ</t>
    </rPh>
    <rPh sb="7" eb="8">
      <t>ナド</t>
    </rPh>
    <rPh sb="8" eb="10">
      <t>イリョウ</t>
    </rPh>
    <rPh sb="10" eb="12">
      <t>キキ</t>
    </rPh>
    <rPh sb="12" eb="14">
      <t>ホシュ</t>
    </rPh>
    <rPh sb="14" eb="16">
      <t>イタク</t>
    </rPh>
    <rPh sb="16" eb="17">
      <t>トウ</t>
    </rPh>
    <phoneticPr fontId="19"/>
  </si>
  <si>
    <t>給食業務等</t>
    <rPh sb="0" eb="2">
      <t>キュウショク</t>
    </rPh>
    <rPh sb="2" eb="4">
      <t>ギョウム</t>
    </rPh>
    <rPh sb="4" eb="5">
      <t>トウ</t>
    </rPh>
    <phoneticPr fontId="19"/>
  </si>
  <si>
    <t>給食関係業務委託等</t>
    <rPh sb="0" eb="2">
      <t>キュウショク</t>
    </rPh>
    <rPh sb="2" eb="4">
      <t>カンケイ</t>
    </rPh>
    <rPh sb="4" eb="6">
      <t>ギョウム</t>
    </rPh>
    <rPh sb="6" eb="8">
      <t>イタク</t>
    </rPh>
    <rPh sb="8" eb="9">
      <t>トウ</t>
    </rPh>
    <phoneticPr fontId="19"/>
  </si>
  <si>
    <t>洗濯料等</t>
    <rPh sb="0" eb="2">
      <t>センタク</t>
    </rPh>
    <rPh sb="2" eb="3">
      <t>リョウ</t>
    </rPh>
    <rPh sb="3" eb="4">
      <t>トウ</t>
    </rPh>
    <phoneticPr fontId="19"/>
  </si>
  <si>
    <t>寝具、病衣、白衣等</t>
    <rPh sb="0" eb="2">
      <t>シング</t>
    </rPh>
    <rPh sb="3" eb="4">
      <t>ビョウ</t>
    </rPh>
    <rPh sb="4" eb="5">
      <t>イ</t>
    </rPh>
    <rPh sb="6" eb="8">
      <t>ハクイ</t>
    </rPh>
    <rPh sb="8" eb="9">
      <t>トウ</t>
    </rPh>
    <phoneticPr fontId="19"/>
  </si>
  <si>
    <t>事務業務等</t>
    <rPh sb="0" eb="2">
      <t>ジム</t>
    </rPh>
    <rPh sb="2" eb="4">
      <t>ギョウム</t>
    </rPh>
    <rPh sb="4" eb="5">
      <t>トウ</t>
    </rPh>
    <phoneticPr fontId="19"/>
  </si>
  <si>
    <t>医療事務、外来クラ－ク、休日日直業務、宿直業務委託等</t>
    <rPh sb="0" eb="4">
      <t>イリョウジム</t>
    </rPh>
    <rPh sb="5" eb="7">
      <t>ガイライ</t>
    </rPh>
    <rPh sb="12" eb="14">
      <t>キュウジツ</t>
    </rPh>
    <rPh sb="14" eb="16">
      <t>ニッチョク</t>
    </rPh>
    <rPh sb="16" eb="18">
      <t>ギョウム</t>
    </rPh>
    <rPh sb="19" eb="21">
      <t>シュクチョク</t>
    </rPh>
    <rPh sb="21" eb="23">
      <t>ギョウム</t>
    </rPh>
    <rPh sb="23" eb="25">
      <t>イタク</t>
    </rPh>
    <rPh sb="25" eb="26">
      <t>トウ</t>
    </rPh>
    <phoneticPr fontId="19"/>
  </si>
  <si>
    <t>事務機器保守等</t>
    <rPh sb="0" eb="2">
      <t>ジム</t>
    </rPh>
    <rPh sb="2" eb="4">
      <t>キキ</t>
    </rPh>
    <rPh sb="4" eb="6">
      <t>ホシュ</t>
    </rPh>
    <rPh sb="6" eb="7">
      <t>トウ</t>
    </rPh>
    <phoneticPr fontId="19"/>
  </si>
  <si>
    <t>電算システム保守委託等</t>
    <rPh sb="0" eb="2">
      <t>デンサン</t>
    </rPh>
    <rPh sb="6" eb="8">
      <t>ホシュ</t>
    </rPh>
    <rPh sb="8" eb="10">
      <t>イタク</t>
    </rPh>
    <rPh sb="10" eb="11">
      <t>トウ</t>
    </rPh>
    <phoneticPr fontId="19"/>
  </si>
  <si>
    <t>諸会費</t>
    <rPh sb="0" eb="1">
      <t>ショ</t>
    </rPh>
    <rPh sb="1" eb="3">
      <t>カイヒ</t>
    </rPh>
    <phoneticPr fontId="19"/>
  </si>
  <si>
    <t>各種協議会会費等</t>
    <rPh sb="0" eb="2">
      <t>カクシュ</t>
    </rPh>
    <rPh sb="2" eb="5">
      <t>キョウギカイ</t>
    </rPh>
    <rPh sb="5" eb="6">
      <t>カイ</t>
    </rPh>
    <rPh sb="6" eb="7">
      <t>ヒ</t>
    </rPh>
    <rPh sb="7" eb="8">
      <t>トウ</t>
    </rPh>
    <phoneticPr fontId="19"/>
  </si>
  <si>
    <t>医師会、自治体病院協議会、国保診療施設協議会負担金等</t>
    <rPh sb="0" eb="3">
      <t>イシカイ</t>
    </rPh>
    <rPh sb="4" eb="5">
      <t>ジ</t>
    </rPh>
    <rPh sb="5" eb="6">
      <t>ジ</t>
    </rPh>
    <rPh sb="6" eb="7">
      <t>タイ</t>
    </rPh>
    <rPh sb="7" eb="9">
      <t>ビョウイン</t>
    </rPh>
    <rPh sb="9" eb="12">
      <t>キョウギカイ</t>
    </rPh>
    <rPh sb="13" eb="15">
      <t>コクホ</t>
    </rPh>
    <rPh sb="15" eb="17">
      <t>シンリョウ</t>
    </rPh>
    <rPh sb="17" eb="19">
      <t>シセツ</t>
    </rPh>
    <rPh sb="19" eb="22">
      <t>キョウギカイ</t>
    </rPh>
    <rPh sb="22" eb="25">
      <t>フタンキン</t>
    </rPh>
    <rPh sb="25" eb="26">
      <t>トウ</t>
    </rPh>
    <phoneticPr fontId="19"/>
  </si>
  <si>
    <t>雑費</t>
    <rPh sb="0" eb="2">
      <t>ザッピ</t>
    </rPh>
    <phoneticPr fontId="19"/>
  </si>
  <si>
    <t>各種申請手数料等</t>
    <rPh sb="0" eb="2">
      <t>カクシュ</t>
    </rPh>
    <rPh sb="2" eb="4">
      <t>シンセイ</t>
    </rPh>
    <rPh sb="4" eb="8">
      <t>テスウリョウトウ</t>
    </rPh>
    <phoneticPr fontId="19"/>
  </si>
  <si>
    <t>厚生局変更申請等</t>
    <rPh sb="0" eb="3">
      <t>コウセイキョク</t>
    </rPh>
    <rPh sb="3" eb="5">
      <t>ヘンコウ</t>
    </rPh>
    <rPh sb="5" eb="7">
      <t>シンセイ</t>
    </rPh>
    <rPh sb="7" eb="8">
      <t>トウ</t>
    </rPh>
    <phoneticPr fontId="28"/>
  </si>
  <si>
    <t>貸倒引当金繰入額</t>
  </si>
  <si>
    <t>貸倒引当金</t>
  </si>
  <si>
    <t>手数料</t>
    <rPh sb="0" eb="3">
      <t>テスウリョウ</t>
    </rPh>
    <phoneticPr fontId="19"/>
  </si>
  <si>
    <t>手数料</t>
    <rPh sb="0" eb="3">
      <t>テスウリョウ</t>
    </rPh>
    <phoneticPr fontId="28"/>
  </si>
  <si>
    <t>減価償却費</t>
    <rPh sb="0" eb="2">
      <t>ゲンカ</t>
    </rPh>
    <rPh sb="2" eb="5">
      <t>ショウキャクヒ</t>
    </rPh>
    <phoneticPr fontId="19"/>
  </si>
  <si>
    <t>建物減価償却費</t>
    <rPh sb="0" eb="2">
      <t>タテモノ</t>
    </rPh>
    <rPh sb="2" eb="4">
      <t>ゲンカ</t>
    </rPh>
    <rPh sb="4" eb="6">
      <t>ショウキャク</t>
    </rPh>
    <rPh sb="6" eb="7">
      <t>ヒ</t>
    </rPh>
    <phoneticPr fontId="19"/>
  </si>
  <si>
    <t>構築物減価償却費</t>
    <rPh sb="0" eb="3">
      <t>コウチクブツ</t>
    </rPh>
    <rPh sb="3" eb="5">
      <t>ゲンカ</t>
    </rPh>
    <rPh sb="5" eb="8">
      <t>ショウキャクヒ</t>
    </rPh>
    <phoneticPr fontId="19"/>
  </si>
  <si>
    <t>器械備品減価償却費</t>
    <rPh sb="0" eb="2">
      <t>キカイ</t>
    </rPh>
    <rPh sb="2" eb="4">
      <t>ビヒン</t>
    </rPh>
    <rPh sb="4" eb="6">
      <t>ゲンカ</t>
    </rPh>
    <rPh sb="6" eb="9">
      <t>ショウキャクヒ</t>
    </rPh>
    <phoneticPr fontId="19"/>
  </si>
  <si>
    <t>一般備品減価償却費</t>
    <rPh sb="0" eb="2">
      <t>イッパン</t>
    </rPh>
    <rPh sb="2" eb="4">
      <t>ビヒン</t>
    </rPh>
    <rPh sb="4" eb="6">
      <t>ゲンカ</t>
    </rPh>
    <rPh sb="6" eb="9">
      <t>ショウキャクヒ</t>
    </rPh>
    <phoneticPr fontId="19"/>
  </si>
  <si>
    <t>車輌運搬具減価償却費</t>
    <rPh sb="0" eb="2">
      <t>シャリョウ</t>
    </rPh>
    <rPh sb="2" eb="4">
      <t>ウンパン</t>
    </rPh>
    <rPh sb="4" eb="5">
      <t>グ</t>
    </rPh>
    <rPh sb="5" eb="7">
      <t>ゲンカ</t>
    </rPh>
    <rPh sb="7" eb="10">
      <t>ショウキャクヒ</t>
    </rPh>
    <phoneticPr fontId="19"/>
  </si>
  <si>
    <t>資産減耗費</t>
    <rPh sb="0" eb="2">
      <t>シサン</t>
    </rPh>
    <rPh sb="2" eb="4">
      <t>ゲンモウ</t>
    </rPh>
    <rPh sb="4" eb="5">
      <t>ヒ</t>
    </rPh>
    <phoneticPr fontId="19"/>
  </si>
  <si>
    <t>たな卸資産減耗費</t>
    <rPh sb="2" eb="3">
      <t>オロシ</t>
    </rPh>
    <rPh sb="3" eb="5">
      <t>シサン</t>
    </rPh>
    <rPh sb="5" eb="7">
      <t>ゲンモウ</t>
    </rPh>
    <rPh sb="7" eb="8">
      <t>ヒ</t>
    </rPh>
    <phoneticPr fontId="19"/>
  </si>
  <si>
    <t>薬品等</t>
    <rPh sb="0" eb="3">
      <t>ヤクヒントウ</t>
    </rPh>
    <phoneticPr fontId="19"/>
  </si>
  <si>
    <t>固定資産除却費</t>
    <rPh sb="0" eb="4">
      <t>コテイシサン</t>
    </rPh>
    <rPh sb="4" eb="5">
      <t>ジョ</t>
    </rPh>
    <rPh sb="5" eb="6">
      <t>キャク</t>
    </rPh>
    <rPh sb="6" eb="7">
      <t>ヒ</t>
    </rPh>
    <phoneticPr fontId="19"/>
  </si>
  <si>
    <t>医療機器等</t>
    <rPh sb="0" eb="2">
      <t>イリョウ</t>
    </rPh>
    <rPh sb="2" eb="5">
      <t>キキトウ</t>
    </rPh>
    <phoneticPr fontId="19"/>
  </si>
  <si>
    <t>研究研修費</t>
    <rPh sb="0" eb="2">
      <t>ケンキュウ</t>
    </rPh>
    <rPh sb="2" eb="5">
      <t>ケンシュウヒ</t>
    </rPh>
    <phoneticPr fontId="19"/>
  </si>
  <si>
    <t>謝金</t>
    <rPh sb="0" eb="2">
      <t>シャキン</t>
    </rPh>
    <phoneticPr fontId="19"/>
  </si>
  <si>
    <t>研修講師謝礼</t>
    <rPh sb="0" eb="2">
      <t>ケンシュウ</t>
    </rPh>
    <rPh sb="2" eb="4">
      <t>コウシ</t>
    </rPh>
    <rPh sb="4" eb="6">
      <t>シャレイ</t>
    </rPh>
    <phoneticPr fontId="19"/>
  </si>
  <si>
    <t>接遇研修・看護研修・その他</t>
    <rPh sb="0" eb="2">
      <t>セツグウ</t>
    </rPh>
    <rPh sb="2" eb="4">
      <t>ケンシュウ</t>
    </rPh>
    <rPh sb="5" eb="7">
      <t>カンゴ</t>
    </rPh>
    <rPh sb="7" eb="9">
      <t>ケンシュウ</t>
    </rPh>
    <rPh sb="12" eb="13">
      <t>タ</t>
    </rPh>
    <phoneticPr fontId="19"/>
  </si>
  <si>
    <t>図書費</t>
    <rPh sb="0" eb="2">
      <t>トショ</t>
    </rPh>
    <rPh sb="2" eb="3">
      <t>ヒ</t>
    </rPh>
    <phoneticPr fontId="19"/>
  </si>
  <si>
    <t>医学用参考図書購入費</t>
    <rPh sb="0" eb="3">
      <t>イガクヨウ</t>
    </rPh>
    <rPh sb="3" eb="5">
      <t>サンコウ</t>
    </rPh>
    <rPh sb="5" eb="7">
      <t>トショ</t>
    </rPh>
    <rPh sb="7" eb="10">
      <t>コウニュウヒ</t>
    </rPh>
    <phoneticPr fontId="19"/>
  </si>
  <si>
    <t>研究・学会等</t>
    <rPh sb="0" eb="2">
      <t>ケンキュウ</t>
    </rPh>
    <rPh sb="3" eb="5">
      <t>ガッカイ</t>
    </rPh>
    <rPh sb="5" eb="6">
      <t>トウ</t>
    </rPh>
    <phoneticPr fontId="28"/>
  </si>
  <si>
    <t>旅費</t>
    <rPh sb="0" eb="2">
      <t>リョヒ</t>
    </rPh>
    <phoneticPr fontId="19"/>
  </si>
  <si>
    <t>学会、研修会等参加旅費</t>
    <rPh sb="0" eb="2">
      <t>ガッカイ</t>
    </rPh>
    <rPh sb="3" eb="7">
      <t>ケンシュウカイトウ</t>
    </rPh>
    <rPh sb="7" eb="9">
      <t>サンカ</t>
    </rPh>
    <rPh sb="9" eb="11">
      <t>リョヒ</t>
    </rPh>
    <phoneticPr fontId="19"/>
  </si>
  <si>
    <t>研修会費</t>
    <rPh sb="0" eb="3">
      <t>ケンシュウカイ</t>
    </rPh>
    <rPh sb="3" eb="4">
      <t>ヒ</t>
    </rPh>
    <phoneticPr fontId="19"/>
  </si>
  <si>
    <t>研修会参加負担金等</t>
    <rPh sb="0" eb="2">
      <t>ケンシュウ</t>
    </rPh>
    <rPh sb="2" eb="3">
      <t>カイ</t>
    </rPh>
    <rPh sb="3" eb="5">
      <t>サンカ</t>
    </rPh>
    <rPh sb="5" eb="8">
      <t>フタンキン</t>
    </rPh>
    <rPh sb="8" eb="9">
      <t>トウ</t>
    </rPh>
    <phoneticPr fontId="19"/>
  </si>
  <si>
    <t>研修雑費</t>
    <rPh sb="0" eb="2">
      <t>ケンシュウ</t>
    </rPh>
    <rPh sb="2" eb="4">
      <t>ザッピ</t>
    </rPh>
    <phoneticPr fontId="19"/>
  </si>
  <si>
    <t>研修資料代等</t>
    <rPh sb="0" eb="2">
      <t>ケンシュウ</t>
    </rPh>
    <rPh sb="2" eb="4">
      <t>シリョウ</t>
    </rPh>
    <rPh sb="4" eb="5">
      <t>ダイ</t>
    </rPh>
    <rPh sb="5" eb="6">
      <t>トウ</t>
    </rPh>
    <phoneticPr fontId="19"/>
  </si>
  <si>
    <t>医業外費用</t>
    <rPh sb="0" eb="2">
      <t>イギョウ</t>
    </rPh>
    <rPh sb="2" eb="3">
      <t>ガイ</t>
    </rPh>
    <rPh sb="3" eb="5">
      <t>ヒヨウ</t>
    </rPh>
    <phoneticPr fontId="19"/>
  </si>
  <si>
    <t>支払利息及び企業債</t>
    <rPh sb="0" eb="2">
      <t>シハライ</t>
    </rPh>
    <rPh sb="2" eb="4">
      <t>リソク</t>
    </rPh>
    <rPh sb="4" eb="5">
      <t>オヨ</t>
    </rPh>
    <rPh sb="6" eb="8">
      <t>キギョウ</t>
    </rPh>
    <rPh sb="8" eb="9">
      <t>サイ</t>
    </rPh>
    <phoneticPr fontId="19"/>
  </si>
  <si>
    <t>企業債利子償還金</t>
    <rPh sb="0" eb="2">
      <t>キギョウ</t>
    </rPh>
    <rPh sb="2" eb="3">
      <t>サイ</t>
    </rPh>
    <rPh sb="3" eb="5">
      <t>リシ</t>
    </rPh>
    <rPh sb="5" eb="7">
      <t>ショウカン</t>
    </rPh>
    <rPh sb="7" eb="8">
      <t>キン</t>
    </rPh>
    <phoneticPr fontId="19"/>
  </si>
  <si>
    <t>償還額21,940,876円</t>
    <rPh sb="0" eb="2">
      <t>ショウカン</t>
    </rPh>
    <rPh sb="2" eb="3">
      <t>ガク</t>
    </rPh>
    <phoneticPr fontId="19"/>
  </si>
  <si>
    <t>取扱諸費</t>
    <rPh sb="0" eb="2">
      <t>トリアツカイ</t>
    </rPh>
    <rPh sb="2" eb="4">
      <t>ショヒ</t>
    </rPh>
    <phoneticPr fontId="19"/>
  </si>
  <si>
    <t>一時借入金利息</t>
    <rPh sb="0" eb="2">
      <t>イチジ</t>
    </rPh>
    <rPh sb="2" eb="5">
      <t>カリイレキン</t>
    </rPh>
    <rPh sb="5" eb="7">
      <t>リソク</t>
    </rPh>
    <phoneticPr fontId="19"/>
  </si>
  <si>
    <t>患者外給食材料費</t>
    <rPh sb="0" eb="2">
      <t>カンジャ</t>
    </rPh>
    <rPh sb="2" eb="3">
      <t>ガイ</t>
    </rPh>
    <rPh sb="3" eb="5">
      <t>キュウショク</t>
    </rPh>
    <rPh sb="5" eb="7">
      <t>ザイリョウ</t>
    </rPh>
    <rPh sb="7" eb="8">
      <t>ヒ</t>
    </rPh>
    <phoneticPr fontId="19"/>
  </si>
  <si>
    <t>患者外給食材料費</t>
    <rPh sb="0" eb="2">
      <t>カンジャ</t>
    </rPh>
    <rPh sb="2" eb="3">
      <t>ガイ</t>
    </rPh>
    <rPh sb="3" eb="5">
      <t>キュウショク</t>
    </rPh>
    <rPh sb="5" eb="8">
      <t>ザイリョウヒ</t>
    </rPh>
    <phoneticPr fontId="19"/>
  </si>
  <si>
    <t>患者外給食材料費</t>
    <rPh sb="0" eb="2">
      <t>カンジャ</t>
    </rPh>
    <rPh sb="2" eb="3">
      <t>ゲ</t>
    </rPh>
    <rPh sb="3" eb="5">
      <t>キュウショク</t>
    </rPh>
    <rPh sb="5" eb="8">
      <t>ザイリョウヒ</t>
    </rPh>
    <phoneticPr fontId="19"/>
  </si>
  <si>
    <t>消費税</t>
    <rPh sb="0" eb="3">
      <t>ショウヒゼイ</t>
    </rPh>
    <phoneticPr fontId="19"/>
  </si>
  <si>
    <t>支払消費税及び地方消費税</t>
    <rPh sb="0" eb="2">
      <t>シハライ</t>
    </rPh>
    <rPh sb="2" eb="5">
      <t>ショウヒゼイ</t>
    </rPh>
    <rPh sb="5" eb="6">
      <t>オヨ</t>
    </rPh>
    <rPh sb="7" eb="9">
      <t>チホウ</t>
    </rPh>
    <rPh sb="9" eb="12">
      <t>ショウヒゼイ</t>
    </rPh>
    <phoneticPr fontId="19"/>
  </si>
  <si>
    <t>雑損失</t>
    <rPh sb="0" eb="1">
      <t>ザツ</t>
    </rPh>
    <rPh sb="1" eb="3">
      <t>ソンシツ</t>
    </rPh>
    <phoneticPr fontId="19"/>
  </si>
  <si>
    <t>不用品売却原価</t>
    <rPh sb="0" eb="3">
      <t>フヨウヒン</t>
    </rPh>
    <rPh sb="3" eb="5">
      <t>バイキャク</t>
    </rPh>
    <rPh sb="5" eb="7">
      <t>ゲンカ</t>
    </rPh>
    <phoneticPr fontId="19"/>
  </si>
  <si>
    <t>その他雑損失</t>
    <rPh sb="2" eb="3">
      <t>タ</t>
    </rPh>
    <rPh sb="3" eb="4">
      <t>ザツ</t>
    </rPh>
    <rPh sb="4" eb="6">
      <t>ソンシツ</t>
    </rPh>
    <phoneticPr fontId="19"/>
  </si>
  <si>
    <t>特別損失</t>
    <rPh sb="0" eb="2">
      <t>トクベツ</t>
    </rPh>
    <rPh sb="2" eb="4">
      <t>ソンシツ</t>
    </rPh>
    <phoneticPr fontId="19"/>
  </si>
  <si>
    <t>固定資産売却損</t>
    <rPh sb="0" eb="4">
      <t>コテイシサン</t>
    </rPh>
    <rPh sb="4" eb="6">
      <t>バイキャク</t>
    </rPh>
    <rPh sb="6" eb="7">
      <t>ソン</t>
    </rPh>
    <phoneticPr fontId="19"/>
  </si>
  <si>
    <t>過年度損益修正損</t>
    <rPh sb="0" eb="3">
      <t>カネンド</t>
    </rPh>
    <rPh sb="3" eb="5">
      <t>ソンエキ</t>
    </rPh>
    <rPh sb="5" eb="7">
      <t>シュウセイ</t>
    </rPh>
    <rPh sb="7" eb="8">
      <t>ソン</t>
    </rPh>
    <phoneticPr fontId="19"/>
  </si>
  <si>
    <t>不能欠損</t>
    <rPh sb="0" eb="2">
      <t>フノウ</t>
    </rPh>
    <rPh sb="2" eb="4">
      <t>ケッソン</t>
    </rPh>
    <phoneticPr fontId="19"/>
  </si>
  <si>
    <t>予備費</t>
    <rPh sb="0" eb="3">
      <t>ヨビヒ</t>
    </rPh>
    <phoneticPr fontId="19"/>
  </si>
  <si>
    <t>資本的収入</t>
    <rPh sb="0" eb="3">
      <t>シホンテキ</t>
    </rPh>
    <rPh sb="3" eb="5">
      <t>シュウニュウ</t>
    </rPh>
    <phoneticPr fontId="19"/>
  </si>
  <si>
    <t>区　　　　　　　分</t>
    <rPh sb="0" eb="1">
      <t>ク</t>
    </rPh>
    <rPh sb="8" eb="9">
      <t>ブン</t>
    </rPh>
    <phoneticPr fontId="19"/>
  </si>
  <si>
    <t>H2７当初予算</t>
    <rPh sb="3" eb="5">
      <t>トウショ</t>
    </rPh>
    <rPh sb="5" eb="7">
      <t>ヨサン</t>
    </rPh>
    <phoneticPr fontId="19"/>
  </si>
  <si>
    <t>他会計出資金</t>
    <rPh sb="0" eb="1">
      <t>タ</t>
    </rPh>
    <rPh sb="1" eb="3">
      <t>カイケイ</t>
    </rPh>
    <rPh sb="3" eb="5">
      <t>シュッシ</t>
    </rPh>
    <rPh sb="5" eb="6">
      <t>キン</t>
    </rPh>
    <phoneticPr fontId="19"/>
  </si>
  <si>
    <t>一般会計出資金</t>
    <rPh sb="0" eb="2">
      <t>イッパン</t>
    </rPh>
    <rPh sb="2" eb="4">
      <t>カイケイ</t>
    </rPh>
    <rPh sb="4" eb="6">
      <t>シュッシ</t>
    </rPh>
    <rPh sb="6" eb="7">
      <t>キン</t>
    </rPh>
    <phoneticPr fontId="19"/>
  </si>
  <si>
    <t>企業債元金償還分</t>
    <rPh sb="0" eb="2">
      <t>キギョウ</t>
    </rPh>
    <rPh sb="2" eb="3">
      <t>サイ</t>
    </rPh>
    <rPh sb="3" eb="5">
      <t>ガンキン</t>
    </rPh>
    <rPh sb="5" eb="7">
      <t>ショウカン</t>
    </rPh>
    <rPh sb="7" eb="8">
      <t>ブン</t>
    </rPh>
    <phoneticPr fontId="19"/>
  </si>
  <si>
    <t>H14まで償還額 48,148,538円×2/3＝32,099,025円（基準内）</t>
    <rPh sb="7" eb="8">
      <t>ガク</t>
    </rPh>
    <rPh sb="37" eb="39">
      <t>キジュン</t>
    </rPh>
    <rPh sb="39" eb="40">
      <t>ナイ</t>
    </rPh>
    <phoneticPr fontId="19"/>
  </si>
  <si>
    <t>H15以降償還額13,566,645円×1/2＝  6,783,323円（基準内）</t>
    <rPh sb="3" eb="5">
      <t>イコウ</t>
    </rPh>
    <rPh sb="37" eb="39">
      <t>キジュン</t>
    </rPh>
    <rPh sb="39" eb="40">
      <t>ナイ</t>
    </rPh>
    <phoneticPr fontId="28"/>
  </si>
  <si>
    <t>建設改良事業分</t>
    <rPh sb="0" eb="2">
      <t>ケンセツ</t>
    </rPh>
    <rPh sb="2" eb="4">
      <t>カイリョウ</t>
    </rPh>
    <rPh sb="4" eb="6">
      <t>ジギョウ</t>
    </rPh>
    <rPh sb="6" eb="7">
      <t>ブン</t>
    </rPh>
    <phoneticPr fontId="19"/>
  </si>
  <si>
    <t>一般会計補助金</t>
    <rPh sb="0" eb="2">
      <t>イッパン</t>
    </rPh>
    <rPh sb="2" eb="4">
      <t>カイケイ</t>
    </rPh>
    <rPh sb="4" eb="7">
      <t>ホジョキン</t>
    </rPh>
    <phoneticPr fontId="19"/>
  </si>
  <si>
    <t>固定資産売却代金</t>
    <rPh sb="0" eb="4">
      <t>コテイシサン</t>
    </rPh>
    <rPh sb="4" eb="6">
      <t>バイキャク</t>
    </rPh>
    <rPh sb="6" eb="8">
      <t>ダイキン</t>
    </rPh>
    <phoneticPr fontId="19"/>
  </si>
  <si>
    <t>有形固定資産売却代金</t>
    <rPh sb="0" eb="2">
      <t>ユウケイ</t>
    </rPh>
    <rPh sb="2" eb="6">
      <t>コテイシサン</t>
    </rPh>
    <rPh sb="6" eb="8">
      <t>バイキャク</t>
    </rPh>
    <rPh sb="8" eb="10">
      <t>ダイキン</t>
    </rPh>
    <phoneticPr fontId="19"/>
  </si>
  <si>
    <t>有形固定資産売却代金</t>
    <rPh sb="0" eb="2">
      <t>ユウケイ</t>
    </rPh>
    <rPh sb="2" eb="6">
      <t>コテイシサン</t>
    </rPh>
    <rPh sb="6" eb="10">
      <t>バイキャクダイキン</t>
    </rPh>
    <phoneticPr fontId="19"/>
  </si>
  <si>
    <t>企業債</t>
    <rPh sb="0" eb="2">
      <t>キギョウ</t>
    </rPh>
    <rPh sb="2" eb="3">
      <t>サイ</t>
    </rPh>
    <phoneticPr fontId="19"/>
  </si>
  <si>
    <t>企業債</t>
    <rPh sb="0" eb="2">
      <t>キギョウ</t>
    </rPh>
    <rPh sb="2" eb="3">
      <t>サイ</t>
    </rPh>
    <phoneticPr fontId="28"/>
  </si>
  <si>
    <t>医療機器整備事業</t>
    <rPh sb="0" eb="2">
      <t>イリョウ</t>
    </rPh>
    <rPh sb="2" eb="4">
      <t>キキ</t>
    </rPh>
    <rPh sb="4" eb="6">
      <t>セイビ</t>
    </rPh>
    <rPh sb="6" eb="8">
      <t>ジギョウ</t>
    </rPh>
    <phoneticPr fontId="28"/>
  </si>
  <si>
    <t>23,000,000円</t>
    <rPh sb="10" eb="11">
      <t>エン</t>
    </rPh>
    <phoneticPr fontId="28"/>
  </si>
  <si>
    <t>資本的支出</t>
    <rPh sb="0" eb="3">
      <t>シホンテキ</t>
    </rPh>
    <rPh sb="3" eb="5">
      <t>シシュツ</t>
    </rPh>
    <phoneticPr fontId="19"/>
  </si>
  <si>
    <t>建設改良費</t>
    <rPh sb="0" eb="2">
      <t>ケンセツ</t>
    </rPh>
    <rPh sb="2" eb="4">
      <t>カイリョウ</t>
    </rPh>
    <rPh sb="4" eb="5">
      <t>ヒ</t>
    </rPh>
    <phoneticPr fontId="19"/>
  </si>
  <si>
    <t>工事請負費</t>
    <rPh sb="0" eb="2">
      <t>コウジ</t>
    </rPh>
    <rPh sb="2" eb="4">
      <t>ウケオイ</t>
    </rPh>
    <rPh sb="4" eb="5">
      <t>ヒ</t>
    </rPh>
    <phoneticPr fontId="19"/>
  </si>
  <si>
    <t>有形固定資産購入費</t>
    <rPh sb="0" eb="2">
      <t>ユウケイ</t>
    </rPh>
    <rPh sb="2" eb="4">
      <t>コテイ</t>
    </rPh>
    <rPh sb="4" eb="6">
      <t>シサン</t>
    </rPh>
    <rPh sb="6" eb="9">
      <t>コウニュウヒ</t>
    </rPh>
    <phoneticPr fontId="19"/>
  </si>
  <si>
    <t>器械備品購入費</t>
    <rPh sb="0" eb="2">
      <t>キカイ</t>
    </rPh>
    <phoneticPr fontId="19"/>
  </si>
  <si>
    <t>医療機器等備品購入費</t>
    <rPh sb="0" eb="2">
      <t>イリョウ</t>
    </rPh>
    <rPh sb="2" eb="4">
      <t>キキ</t>
    </rPh>
    <rPh sb="4" eb="5">
      <t>トウ</t>
    </rPh>
    <rPh sb="5" eb="7">
      <t>ビヒン</t>
    </rPh>
    <rPh sb="7" eb="10">
      <t>コウニュウヒ</t>
    </rPh>
    <phoneticPr fontId="19"/>
  </si>
  <si>
    <t>　 　 器械・器具洗浄機</t>
    <rPh sb="4" eb="6">
      <t>キカイ</t>
    </rPh>
    <rPh sb="7" eb="9">
      <t>キグ</t>
    </rPh>
    <rPh sb="9" eb="12">
      <t>センジョウキ</t>
    </rPh>
    <phoneticPr fontId="28"/>
  </si>
  <si>
    <t>　　　尿器・便器洗浄機</t>
    <rPh sb="3" eb="5">
      <t>ニョウキ</t>
    </rPh>
    <rPh sb="6" eb="8">
      <t>ベンキ</t>
    </rPh>
    <rPh sb="8" eb="11">
      <t>センジョウキ</t>
    </rPh>
    <phoneticPr fontId="19"/>
  </si>
  <si>
    <t>　　　尿分析装置</t>
    <rPh sb="3" eb="4">
      <t>ニョウ</t>
    </rPh>
    <rPh sb="4" eb="6">
      <t>ブンセキ</t>
    </rPh>
    <rPh sb="6" eb="8">
      <t>ソウチ</t>
    </rPh>
    <phoneticPr fontId="28"/>
  </si>
  <si>
    <t>企業債償還金</t>
    <rPh sb="0" eb="2">
      <t>キギョウ</t>
    </rPh>
    <rPh sb="2" eb="3">
      <t>サイ</t>
    </rPh>
    <rPh sb="3" eb="5">
      <t>ショウカン</t>
    </rPh>
    <rPh sb="5" eb="6">
      <t>キン</t>
    </rPh>
    <phoneticPr fontId="19"/>
  </si>
  <si>
    <t>企業債元金償還金</t>
    <rPh sb="0" eb="2">
      <t>キギョウ</t>
    </rPh>
    <rPh sb="2" eb="3">
      <t>サイ</t>
    </rPh>
    <rPh sb="3" eb="5">
      <t>ガンキン</t>
    </rPh>
    <rPh sb="5" eb="7">
      <t>ショウカン</t>
    </rPh>
    <rPh sb="7" eb="8">
      <t>キン</t>
    </rPh>
    <phoneticPr fontId="19"/>
  </si>
  <si>
    <t>償還額 61,715,183円</t>
    <rPh sb="2" eb="3">
      <t>ガク</t>
    </rPh>
    <phoneticPr fontId="19"/>
  </si>
  <si>
    <t>平成28年度　川崎町水道事業会計当初予算要求説明書</t>
    <rPh sb="0" eb="2">
      <t>ヘイセイ</t>
    </rPh>
    <rPh sb="4" eb="6">
      <t>ネンド</t>
    </rPh>
    <rPh sb="7" eb="10">
      <t>カワサキマチ</t>
    </rPh>
    <rPh sb="10" eb="12">
      <t>スイドウ</t>
    </rPh>
    <rPh sb="12" eb="14">
      <t>ジギョウ</t>
    </rPh>
    <rPh sb="14" eb="16">
      <t>カイケイ</t>
    </rPh>
    <rPh sb="16" eb="18">
      <t>トウショ</t>
    </rPh>
    <rPh sb="18" eb="20">
      <t>ヨサン</t>
    </rPh>
    <rPh sb="20" eb="22">
      <t>ヨウキュウ</t>
    </rPh>
    <rPh sb="22" eb="24">
      <t>セツメイ</t>
    </rPh>
    <rPh sb="24" eb="25">
      <t>ショ</t>
    </rPh>
    <phoneticPr fontId="19"/>
  </si>
  <si>
    <t>積算基礎</t>
    <rPh sb="0" eb="2">
      <t>セキサン</t>
    </rPh>
    <rPh sb="2" eb="4">
      <t>キソ</t>
    </rPh>
    <phoneticPr fontId="19"/>
  </si>
  <si>
    <t>金  額</t>
    <rPh sb="0" eb="1">
      <t>キン</t>
    </rPh>
    <rPh sb="3" eb="4">
      <t>ガク</t>
    </rPh>
    <phoneticPr fontId="19"/>
  </si>
  <si>
    <t>H 27当初</t>
    <rPh sb="4" eb="6">
      <t>トウショ</t>
    </rPh>
    <phoneticPr fontId="19"/>
  </si>
  <si>
    <t>水道事業収益</t>
    <rPh sb="0" eb="2">
      <t>スイドウ</t>
    </rPh>
    <rPh sb="2" eb="4">
      <t>ジギョウ</t>
    </rPh>
    <rPh sb="4" eb="6">
      <t>シュウエキ</t>
    </rPh>
    <phoneticPr fontId="19"/>
  </si>
  <si>
    <t>営業収益</t>
    <rPh sb="0" eb="2">
      <t>エイギョウ</t>
    </rPh>
    <rPh sb="2" eb="4">
      <t>シュウエキ</t>
    </rPh>
    <phoneticPr fontId="19"/>
  </si>
  <si>
    <t>給水収益</t>
    <rPh sb="0" eb="2">
      <t>キュウスイ</t>
    </rPh>
    <rPh sb="2" eb="4">
      <t>シュウエキ</t>
    </rPh>
    <phoneticPr fontId="19"/>
  </si>
  <si>
    <t>平成28年度調定額見込</t>
    <rPh sb="0" eb="2">
      <t>ヘイセイ</t>
    </rPh>
    <rPh sb="4" eb="6">
      <t>ネンド</t>
    </rPh>
    <rPh sb="6" eb="9">
      <t>チョウテイガク</t>
    </rPh>
    <rPh sb="9" eb="11">
      <t>ミコミ</t>
    </rPh>
    <phoneticPr fontId="19"/>
  </si>
  <si>
    <t>受託工事収益</t>
    <rPh sb="0" eb="2">
      <t>ジュタク</t>
    </rPh>
    <rPh sb="2" eb="4">
      <t>コウジ</t>
    </rPh>
    <rPh sb="4" eb="6">
      <t>シュウエキ</t>
    </rPh>
    <phoneticPr fontId="19"/>
  </si>
  <si>
    <t>分水工事負担金</t>
    <rPh sb="0" eb="2">
      <t>ブンスイ</t>
    </rPh>
    <rPh sb="2" eb="4">
      <t>コウジ</t>
    </rPh>
    <rPh sb="4" eb="7">
      <t>フタンキン</t>
    </rPh>
    <phoneticPr fontId="19"/>
  </si>
  <si>
    <t>前川地区           　35,000円×4件＝140,000円</t>
    <rPh sb="0" eb="2">
      <t>マエカワ</t>
    </rPh>
    <rPh sb="2" eb="4">
      <t>チク</t>
    </rPh>
    <rPh sb="22" eb="23">
      <t>エン</t>
    </rPh>
    <rPh sb="25" eb="26">
      <t>ケン</t>
    </rPh>
    <rPh sb="34" eb="35">
      <t>エン</t>
    </rPh>
    <phoneticPr fontId="19"/>
  </si>
  <si>
    <t>その他の地域  　   36,000円×1件＝36,000円</t>
    <rPh sb="2" eb="3">
      <t>タ</t>
    </rPh>
    <rPh sb="4" eb="6">
      <t>チイキ</t>
    </rPh>
    <rPh sb="18" eb="19">
      <t>エン</t>
    </rPh>
    <rPh sb="21" eb="22">
      <t>ケン</t>
    </rPh>
    <rPh sb="29" eb="30">
      <t>エン</t>
    </rPh>
    <phoneticPr fontId="19"/>
  </si>
  <si>
    <t>その他の営業収益</t>
    <rPh sb="2" eb="3">
      <t>タ</t>
    </rPh>
    <rPh sb="4" eb="6">
      <t>エイギョウ</t>
    </rPh>
    <rPh sb="6" eb="8">
      <t>シュウエキ</t>
    </rPh>
    <phoneticPr fontId="19"/>
  </si>
  <si>
    <t>設計審査工事検査手数料</t>
    <rPh sb="0" eb="4">
      <t>セッケイシンサ</t>
    </rPh>
    <rPh sb="4" eb="6">
      <t>コウジ</t>
    </rPh>
    <rPh sb="6" eb="8">
      <t>ケンサ</t>
    </rPh>
    <rPh sb="8" eb="11">
      <t>テスウリョウ</t>
    </rPh>
    <phoneticPr fontId="19"/>
  </si>
  <si>
    <t>4,000円×40件=160,000円</t>
    <rPh sb="5" eb="6">
      <t>エン</t>
    </rPh>
    <rPh sb="9" eb="10">
      <t>ケン</t>
    </rPh>
    <rPh sb="18" eb="19">
      <t>エン</t>
    </rPh>
    <phoneticPr fontId="19"/>
  </si>
  <si>
    <t>給水装置加入金</t>
    <rPh sb="0" eb="4">
      <t>キュウスイソウチ</t>
    </rPh>
    <rPh sb="4" eb="7">
      <t>カニュウキン</t>
    </rPh>
    <phoneticPr fontId="19"/>
  </si>
  <si>
    <t>φ13㎜＝32,400円×31件＝1,004,400円
φ20㎜＝75,600円×7件＝529,200円
φ30㎜＝216,000円×1件＝216,000円</t>
    <rPh sb="11" eb="12">
      <t>エン</t>
    </rPh>
    <rPh sb="15" eb="16">
      <t>ケン</t>
    </rPh>
    <rPh sb="26" eb="27">
      <t>エン</t>
    </rPh>
    <rPh sb="39" eb="40">
      <t>エン</t>
    </rPh>
    <rPh sb="42" eb="43">
      <t>ケン</t>
    </rPh>
    <rPh sb="51" eb="52">
      <t>エン</t>
    </rPh>
    <rPh sb="65" eb="66">
      <t>エン</t>
    </rPh>
    <rPh sb="68" eb="69">
      <t>ケン</t>
    </rPh>
    <rPh sb="77" eb="78">
      <t>エン</t>
    </rPh>
    <phoneticPr fontId="19"/>
  </si>
  <si>
    <t>下水道使用料収納業務委託</t>
    <rPh sb="0" eb="3">
      <t>ゲスイドウ</t>
    </rPh>
    <rPh sb="3" eb="6">
      <t>シヨウリョウ</t>
    </rPh>
    <rPh sb="6" eb="8">
      <t>シュウノウ</t>
    </rPh>
    <rPh sb="8" eb="10">
      <t>ギョウム</t>
    </rPh>
    <rPh sb="10" eb="12">
      <t>イタク</t>
    </rPh>
    <phoneticPr fontId="19"/>
  </si>
  <si>
    <t>161.07円/件×24,786件=3,992,281円</t>
    <rPh sb="6" eb="7">
      <t>エン</t>
    </rPh>
    <rPh sb="8" eb="9">
      <t>ケン</t>
    </rPh>
    <rPh sb="19" eb="28">
      <t>９９２２８１エン</t>
    </rPh>
    <phoneticPr fontId="19"/>
  </si>
  <si>
    <t>雑収益</t>
    <rPh sb="0" eb="3">
      <t>ザツシュウエキ</t>
    </rPh>
    <phoneticPr fontId="19"/>
  </si>
  <si>
    <t>消防施設維持管理費負担金</t>
    <rPh sb="0" eb="2">
      <t>ショウボウ</t>
    </rPh>
    <rPh sb="2" eb="4">
      <t>シセツ</t>
    </rPh>
    <rPh sb="4" eb="8">
      <t>イジカンリ</t>
    </rPh>
    <rPh sb="8" eb="9">
      <t>ヒ</t>
    </rPh>
    <rPh sb="9" eb="12">
      <t>フタンキン</t>
    </rPh>
    <phoneticPr fontId="19"/>
  </si>
  <si>
    <t>定額</t>
    <rPh sb="0" eb="2">
      <t>テイガクガク</t>
    </rPh>
    <phoneticPr fontId="19"/>
  </si>
  <si>
    <t>営業外収益</t>
    <rPh sb="0" eb="3">
      <t>エイギョウガイ</t>
    </rPh>
    <rPh sb="3" eb="5">
      <t>シュウエキ</t>
    </rPh>
    <phoneticPr fontId="19"/>
  </si>
  <si>
    <t>定期預金利子</t>
    <rPh sb="0" eb="2">
      <t>テイキ</t>
    </rPh>
    <rPh sb="2" eb="4">
      <t>ヨキン</t>
    </rPh>
    <rPh sb="4" eb="6">
      <t>リシ</t>
    </rPh>
    <phoneticPr fontId="19"/>
  </si>
  <si>
    <t>補助金</t>
    <rPh sb="0" eb="3">
      <t>ホジョキン</t>
    </rPh>
    <phoneticPr fontId="19"/>
  </si>
  <si>
    <t>企業債利息補助金</t>
    <rPh sb="0" eb="2">
      <t>キギョウ</t>
    </rPh>
    <rPh sb="2" eb="3">
      <t>サイ</t>
    </rPh>
    <rPh sb="3" eb="5">
      <t>リソク</t>
    </rPh>
    <phoneticPr fontId="19"/>
  </si>
  <si>
    <t>統合水道(支倉簡水)に係る企業債利子償還金の1/2</t>
    <rPh sb="0" eb="4">
      <t>トウゴウスイドウ</t>
    </rPh>
    <rPh sb="5" eb="7">
      <t>ハセクラ</t>
    </rPh>
    <rPh sb="7" eb="9">
      <t>カンスイ</t>
    </rPh>
    <rPh sb="11" eb="12">
      <t>カカ</t>
    </rPh>
    <rPh sb="13" eb="16">
      <t>キギョウ</t>
    </rPh>
    <rPh sb="16" eb="18">
      <t>リシ</t>
    </rPh>
    <rPh sb="18" eb="20">
      <t>ショウカン</t>
    </rPh>
    <rPh sb="20" eb="21">
      <t>キン</t>
    </rPh>
    <phoneticPr fontId="19"/>
  </si>
  <si>
    <t>6,032,582円×1/2＝3,016,291円・・・(A)</t>
    <rPh sb="9" eb="10">
      <t>エン</t>
    </rPh>
    <rPh sb="24" eb="25">
      <t>エン</t>
    </rPh>
    <phoneticPr fontId="19"/>
  </si>
  <si>
    <t>統合水道(前川簡水)に係る企業債利子償還金の1/2</t>
    <rPh sb="0" eb="4">
      <t>トウゴウスイドウ</t>
    </rPh>
    <rPh sb="5" eb="7">
      <t>マエカワ</t>
    </rPh>
    <rPh sb="7" eb="9">
      <t>カンスイ</t>
    </rPh>
    <rPh sb="11" eb="12">
      <t>カカ</t>
    </rPh>
    <rPh sb="13" eb="16">
      <t>キギョウ</t>
    </rPh>
    <rPh sb="16" eb="18">
      <t>リシ</t>
    </rPh>
    <rPh sb="18" eb="20">
      <t>ショウカン</t>
    </rPh>
    <rPh sb="20" eb="21">
      <t>キン</t>
    </rPh>
    <phoneticPr fontId="19"/>
  </si>
  <si>
    <t>3,344,138円×1/2＝1,672,069円・・・(B)</t>
    <rPh sb="9" eb="10">
      <t>エン</t>
    </rPh>
    <rPh sb="24" eb="25">
      <t>エン</t>
    </rPh>
    <phoneticPr fontId="19"/>
  </si>
  <si>
    <t>旧簡易水道分</t>
    <rPh sb="0" eb="1">
      <t>キュウ</t>
    </rPh>
    <rPh sb="1" eb="3">
      <t>カンイ</t>
    </rPh>
    <rPh sb="3" eb="5">
      <t>スイドウ</t>
    </rPh>
    <rPh sb="5" eb="6">
      <t>ブン</t>
    </rPh>
    <phoneticPr fontId="55"/>
  </si>
  <si>
    <t>高料金対策補助金</t>
    <rPh sb="0" eb="3">
      <t>コウリョウキン</t>
    </rPh>
    <rPh sb="3" eb="5">
      <t>タイサク</t>
    </rPh>
    <phoneticPr fontId="54"/>
  </si>
  <si>
    <t>（198.31円-164円）×809,137㎥＝27,761,490円</t>
    <rPh sb="7" eb="8">
      <t>エン</t>
    </rPh>
    <rPh sb="12" eb="13">
      <t>エン</t>
    </rPh>
    <rPh sb="34" eb="35">
      <t>エン</t>
    </rPh>
    <phoneticPr fontId="54"/>
  </si>
  <si>
    <t>基礎年金拠出金</t>
    <rPh sb="0" eb="2">
      <t>キソ</t>
    </rPh>
    <rPh sb="2" eb="4">
      <t>ネンキン</t>
    </rPh>
    <rPh sb="4" eb="7">
      <t>キョシュツキン</t>
    </rPh>
    <phoneticPr fontId="54"/>
  </si>
  <si>
    <t>225千円×5名＝1,125千円</t>
    <rPh sb="3" eb="5">
      <t>センエン</t>
    </rPh>
    <rPh sb="7" eb="8">
      <t>メイ</t>
    </rPh>
    <rPh sb="14" eb="16">
      <t>センエン</t>
    </rPh>
    <phoneticPr fontId="54"/>
  </si>
  <si>
    <t>長期前受金戻入</t>
    <rPh sb="0" eb="2">
      <t>チョウキ</t>
    </rPh>
    <rPh sb="2" eb="4">
      <t>マエウケ</t>
    </rPh>
    <rPh sb="4" eb="5">
      <t>キン</t>
    </rPh>
    <rPh sb="5" eb="7">
      <t>レイニュウ</t>
    </rPh>
    <phoneticPr fontId="19"/>
  </si>
  <si>
    <t>減価償却見合分</t>
    <rPh sb="0" eb="2">
      <t>ゲンカ</t>
    </rPh>
    <rPh sb="2" eb="4">
      <t>ショウキャク</t>
    </rPh>
    <rPh sb="4" eb="6">
      <t>ミアイ</t>
    </rPh>
    <rPh sb="6" eb="7">
      <t>ブン</t>
    </rPh>
    <phoneticPr fontId="19"/>
  </si>
  <si>
    <t>減価償却×繰入割合=130,663千円×15%=19,599千円≒19,500千円</t>
    <rPh sb="0" eb="2">
      <t>ゲンカ</t>
    </rPh>
    <rPh sb="2" eb="4">
      <t>ショウキャク</t>
    </rPh>
    <rPh sb="5" eb="7">
      <t>クリイレ</t>
    </rPh>
    <rPh sb="7" eb="9">
      <t>ワリアイ</t>
    </rPh>
    <rPh sb="17" eb="19">
      <t>センエン</t>
    </rPh>
    <rPh sb="30" eb="32">
      <t>センエン</t>
    </rPh>
    <rPh sb="39" eb="41">
      <t>センエン</t>
    </rPh>
    <phoneticPr fontId="19"/>
  </si>
  <si>
    <t>その他雑収益</t>
    <rPh sb="2" eb="3">
      <t>タ</t>
    </rPh>
    <rPh sb="3" eb="6">
      <t>ザツシュウエキ</t>
    </rPh>
    <phoneticPr fontId="19"/>
  </si>
  <si>
    <t>水道事業費用</t>
    <rPh sb="0" eb="4">
      <t>スイドウジギョウ</t>
    </rPh>
    <rPh sb="4" eb="6">
      <t>ヒヨウ</t>
    </rPh>
    <phoneticPr fontId="19"/>
  </si>
  <si>
    <t>営業費用</t>
    <rPh sb="0" eb="4">
      <t>エイギョウヒヨウ</t>
    </rPh>
    <phoneticPr fontId="19"/>
  </si>
  <si>
    <t>原水及び浄水費</t>
    <rPh sb="0" eb="2">
      <t>ゲンスイ</t>
    </rPh>
    <rPh sb="2" eb="3">
      <t>オヨ</t>
    </rPh>
    <rPh sb="4" eb="7">
      <t>ジョウスイヒ</t>
    </rPh>
    <phoneticPr fontId="19"/>
  </si>
  <si>
    <t>備消品費</t>
    <rPh sb="0" eb="1">
      <t>ビ</t>
    </rPh>
    <rPh sb="1" eb="2">
      <t>ショウ</t>
    </rPh>
    <rPh sb="2" eb="3">
      <t>ヒン</t>
    </rPh>
    <rPh sb="3" eb="4">
      <t>ヒ</t>
    </rPh>
    <phoneticPr fontId="19"/>
  </si>
  <si>
    <t>浄水場維持管理用消耗品代</t>
    <rPh sb="0" eb="3">
      <t>ジョウスイジョウ</t>
    </rPh>
    <rPh sb="3" eb="7">
      <t>イジカンリ</t>
    </rPh>
    <rPh sb="7" eb="8">
      <t>ヨウ</t>
    </rPh>
    <rPh sb="8" eb="11">
      <t>ショウモウヒン</t>
    </rPh>
    <rPh sb="11" eb="12">
      <t>ダイ</t>
    </rPh>
    <phoneticPr fontId="19"/>
  </si>
  <si>
    <t>非常用発電機燃料代　12,000円</t>
    <rPh sb="0" eb="3">
      <t>ヒジョウヨウ</t>
    </rPh>
    <rPh sb="3" eb="6">
      <t>ハツデンキ</t>
    </rPh>
    <rPh sb="6" eb="9">
      <t>ネンリョウダイ</t>
    </rPh>
    <rPh sb="12" eb="17">
      <t>０００エン</t>
    </rPh>
    <phoneticPr fontId="19"/>
  </si>
  <si>
    <t>浄水場灯油代 100L×102円=10,200円</t>
    <rPh sb="0" eb="3">
      <t>ジョウスイジョウ</t>
    </rPh>
    <rPh sb="3" eb="5">
      <t>トウユ</t>
    </rPh>
    <rPh sb="5" eb="6">
      <t>ダイ</t>
    </rPh>
    <rPh sb="15" eb="16">
      <t>エン</t>
    </rPh>
    <rPh sb="19" eb="24">
      <t>２００エン</t>
    </rPh>
    <phoneticPr fontId="55"/>
  </si>
  <si>
    <t>光熱水費</t>
    <rPh sb="0" eb="2">
      <t>コウネツ</t>
    </rPh>
    <rPh sb="2" eb="3">
      <t>スイヒ</t>
    </rPh>
    <rPh sb="3" eb="4">
      <t>ヒ</t>
    </rPh>
    <phoneticPr fontId="19"/>
  </si>
  <si>
    <t>下水道使用料　　　月平均 1,447円×12ヵ月=17,364円</t>
    <rPh sb="0" eb="3">
      <t>ゲスイドウ</t>
    </rPh>
    <rPh sb="3" eb="6">
      <t>シヨウリョウ</t>
    </rPh>
    <rPh sb="9" eb="12">
      <t>ツキヘイキン</t>
    </rPh>
    <rPh sb="10" eb="12">
      <t>ヘイキン</t>
    </rPh>
    <rPh sb="18" eb="19">
      <t>エン</t>
    </rPh>
    <rPh sb="27" eb="32">
      <t>３６４エン</t>
    </rPh>
    <phoneticPr fontId="19"/>
  </si>
  <si>
    <t>電話料</t>
    <rPh sb="0" eb="2">
      <t>デンワ</t>
    </rPh>
    <rPh sb="2" eb="3">
      <t>リョウ</t>
    </rPh>
    <phoneticPr fontId="19"/>
  </si>
  <si>
    <t>浄水場電話料　    月平32,600円×12ヵ月=391,200円</t>
    <rPh sb="0" eb="3">
      <t>ジョウスイジョウ</t>
    </rPh>
    <rPh sb="3" eb="6">
      <t>デンワリョウ</t>
    </rPh>
    <rPh sb="11" eb="12">
      <t>ツキ</t>
    </rPh>
    <rPh sb="12" eb="13">
      <t>タイラ</t>
    </rPh>
    <rPh sb="19" eb="20">
      <t>エン</t>
    </rPh>
    <rPh sb="33" eb="34">
      <t>エン</t>
    </rPh>
    <phoneticPr fontId="19"/>
  </si>
  <si>
    <t>電気保安業務</t>
    <rPh sb="0" eb="2">
      <t>デンキ</t>
    </rPh>
    <rPh sb="2" eb="4">
      <t>ホアン</t>
    </rPh>
    <rPh sb="4" eb="6">
      <t>ギョウム</t>
    </rPh>
    <phoneticPr fontId="19"/>
  </si>
  <si>
    <t>野上浄水場</t>
    <rPh sb="0" eb="5">
      <t>ノジョウジョウスイジョウ</t>
    </rPh>
    <phoneticPr fontId="19"/>
  </si>
  <si>
    <t>清掃業務等</t>
    <rPh sb="0" eb="2">
      <t>セイソウ</t>
    </rPh>
    <rPh sb="2" eb="4">
      <t>ギョウム</t>
    </rPh>
    <rPh sb="4" eb="5">
      <t>ナド</t>
    </rPh>
    <phoneticPr fontId="19"/>
  </si>
  <si>
    <t>浄水場濾過砂かき取り及び配水池施設除草業務</t>
    <rPh sb="0" eb="3">
      <t>ジョウスイジョウ</t>
    </rPh>
    <rPh sb="3" eb="5">
      <t>ロカ</t>
    </rPh>
    <rPh sb="4" eb="5">
      <t>カ</t>
    </rPh>
    <rPh sb="5" eb="6">
      <t>スナ</t>
    </rPh>
    <rPh sb="8" eb="9">
      <t>ト</t>
    </rPh>
    <rPh sb="10" eb="11">
      <t>オヨ</t>
    </rPh>
    <rPh sb="12" eb="14">
      <t>ハイスイ</t>
    </rPh>
    <rPh sb="14" eb="15">
      <t>イケ</t>
    </rPh>
    <rPh sb="15" eb="17">
      <t>シセツ</t>
    </rPh>
    <rPh sb="17" eb="19">
      <t>ジョソウ</t>
    </rPh>
    <rPh sb="19" eb="21">
      <t>ギョウム</t>
    </rPh>
    <phoneticPr fontId="19"/>
  </si>
  <si>
    <t>碁石浄水場沈殿池清掃業務</t>
    <rPh sb="0" eb="2">
      <t>ゴイシ</t>
    </rPh>
    <rPh sb="2" eb="5">
      <t>ジョウスイジョウ</t>
    </rPh>
    <rPh sb="5" eb="7">
      <t>チンデン</t>
    </rPh>
    <rPh sb="7" eb="8">
      <t>イケ</t>
    </rPh>
    <rPh sb="8" eb="10">
      <t>セイソウ</t>
    </rPh>
    <rPh sb="10" eb="12">
      <t>ギョウム</t>
    </rPh>
    <phoneticPr fontId="19"/>
  </si>
  <si>
    <t>欅沢用水管理業務</t>
    <rPh sb="0" eb="1">
      <t>ケヤキ</t>
    </rPh>
    <rPh sb="1" eb="2">
      <t>サワ</t>
    </rPh>
    <rPh sb="2" eb="4">
      <t>ヨウスイ</t>
    </rPh>
    <rPh sb="4" eb="6">
      <t>カンリ</t>
    </rPh>
    <rPh sb="6" eb="8">
      <t>ギョウム</t>
    </rPh>
    <phoneticPr fontId="54"/>
  </si>
  <si>
    <t>点検業務等</t>
    <rPh sb="0" eb="2">
      <t>テンケン</t>
    </rPh>
    <rPh sb="2" eb="4">
      <t>ギョウム</t>
    </rPh>
    <rPh sb="4" eb="5">
      <t>ナド</t>
    </rPh>
    <phoneticPr fontId="19"/>
  </si>
  <si>
    <t>水質検査業務</t>
    <rPh sb="2" eb="4">
      <t>ケンサ</t>
    </rPh>
    <rPh sb="4" eb="6">
      <t>ギョウム</t>
    </rPh>
    <phoneticPr fontId="19"/>
  </si>
  <si>
    <t>水道施設巡視点検業務</t>
    <rPh sb="0" eb="2">
      <t>スイドウ</t>
    </rPh>
    <rPh sb="2" eb="4">
      <t>シセツ</t>
    </rPh>
    <rPh sb="4" eb="6">
      <t>ジュンシ</t>
    </rPh>
    <rPh sb="6" eb="8">
      <t>テンケン</t>
    </rPh>
    <rPh sb="8" eb="10">
      <t>ギョウム</t>
    </rPh>
    <phoneticPr fontId="19"/>
  </si>
  <si>
    <t>青根浄水場水質計器点検業務</t>
    <rPh sb="0" eb="2">
      <t>アオネ</t>
    </rPh>
    <rPh sb="2" eb="5">
      <t>ジョウスイジョウ</t>
    </rPh>
    <rPh sb="5" eb="7">
      <t>スイシツ</t>
    </rPh>
    <rPh sb="7" eb="9">
      <t>ケイキ</t>
    </rPh>
    <rPh sb="9" eb="11">
      <t>テンケン</t>
    </rPh>
    <rPh sb="11" eb="13">
      <t>ギョウム</t>
    </rPh>
    <phoneticPr fontId="54"/>
  </si>
  <si>
    <t>野上浄水場ろ過池テレスコープ点検業務（12台）</t>
    <rPh sb="0" eb="2">
      <t>ノジョウ</t>
    </rPh>
    <rPh sb="2" eb="5">
      <t>ジョウスイジョウ</t>
    </rPh>
    <rPh sb="6" eb="7">
      <t>カ</t>
    </rPh>
    <rPh sb="7" eb="8">
      <t>イケ</t>
    </rPh>
    <rPh sb="14" eb="16">
      <t>テンケン</t>
    </rPh>
    <rPh sb="16" eb="18">
      <t>ギョウム</t>
    </rPh>
    <rPh sb="21" eb="22">
      <t>ダイ</t>
    </rPh>
    <phoneticPr fontId="19"/>
  </si>
  <si>
    <t>青根浄水場№1膜濾過設備エレメント交換業務</t>
    <rPh sb="0" eb="1">
      <t>アオ</t>
    </rPh>
    <rPh sb="1" eb="2">
      <t>ネ</t>
    </rPh>
    <rPh sb="2" eb="5">
      <t>ジョウスイジョウ</t>
    </rPh>
    <rPh sb="7" eb="8">
      <t>マク</t>
    </rPh>
    <rPh sb="8" eb="10">
      <t>ロカ</t>
    </rPh>
    <rPh sb="10" eb="12">
      <t>セツビ</t>
    </rPh>
    <rPh sb="17" eb="19">
      <t>コウカン</t>
    </rPh>
    <rPh sb="19" eb="21">
      <t>ギョウム</t>
    </rPh>
    <phoneticPr fontId="55"/>
  </si>
  <si>
    <t>その他業務</t>
    <rPh sb="2" eb="3">
      <t>タ</t>
    </rPh>
    <rPh sb="3" eb="5">
      <t>ギョウム</t>
    </rPh>
    <phoneticPr fontId="54"/>
  </si>
  <si>
    <t>川崎町上水道施設水利権更新申請書作成業務</t>
    <rPh sb="0" eb="3">
      <t>カワサキマチ</t>
    </rPh>
    <rPh sb="3" eb="6">
      <t>ジョウスイドウ</t>
    </rPh>
    <rPh sb="6" eb="8">
      <t>シセツ</t>
    </rPh>
    <rPh sb="8" eb="11">
      <t>スイリケン</t>
    </rPh>
    <rPh sb="11" eb="13">
      <t>コウシン</t>
    </rPh>
    <rPh sb="13" eb="16">
      <t>シンセイショ</t>
    </rPh>
    <rPh sb="16" eb="18">
      <t>サクセイ</t>
    </rPh>
    <rPh sb="18" eb="20">
      <t>ギョウム</t>
    </rPh>
    <phoneticPr fontId="54"/>
  </si>
  <si>
    <t>産業廃棄物処分業務</t>
    <rPh sb="0" eb="2">
      <t>サンギョウ</t>
    </rPh>
    <rPh sb="2" eb="5">
      <t>ハイキブツ</t>
    </rPh>
    <rPh sb="5" eb="7">
      <t>ショブン</t>
    </rPh>
    <rPh sb="7" eb="9">
      <t>ギョウム</t>
    </rPh>
    <phoneticPr fontId="54"/>
  </si>
  <si>
    <t>野上浄水場撹拌機撤去業務</t>
    <rPh sb="0" eb="1">
      <t>ノ</t>
    </rPh>
    <rPh sb="1" eb="2">
      <t>ジョウ</t>
    </rPh>
    <rPh sb="2" eb="5">
      <t>ジョウスイジョウ</t>
    </rPh>
    <rPh sb="5" eb="7">
      <t>カクハン</t>
    </rPh>
    <rPh sb="7" eb="8">
      <t>キ</t>
    </rPh>
    <rPh sb="8" eb="10">
      <t>テッキョ</t>
    </rPh>
    <rPh sb="10" eb="12">
      <t>ギョウム</t>
    </rPh>
    <phoneticPr fontId="54"/>
  </si>
  <si>
    <t>修繕交換工事</t>
    <rPh sb="0" eb="2">
      <t>シュウゼン</t>
    </rPh>
    <rPh sb="2" eb="4">
      <t>コウカン</t>
    </rPh>
    <rPh sb="4" eb="6">
      <t>コウジ</t>
    </rPh>
    <phoneticPr fontId="19"/>
  </si>
  <si>
    <t>野上浄水場テレスコープ修繕工事</t>
    <rPh sb="0" eb="1">
      <t>ノ</t>
    </rPh>
    <rPh sb="1" eb="2">
      <t>ジョウ</t>
    </rPh>
    <rPh sb="2" eb="5">
      <t>ジョウスイジョウ</t>
    </rPh>
    <rPh sb="11" eb="13">
      <t>シュウゼン</t>
    </rPh>
    <rPh sb="13" eb="15">
      <t>コウジ</t>
    </rPh>
    <phoneticPr fontId="19"/>
  </si>
  <si>
    <t>碁石浄水場緩速撹拌機分解修繕工事</t>
    <rPh sb="0" eb="2">
      <t>ゴイシ</t>
    </rPh>
    <rPh sb="2" eb="5">
      <t>ジョウスイジョウ</t>
    </rPh>
    <rPh sb="5" eb="6">
      <t>カン</t>
    </rPh>
    <rPh sb="6" eb="7">
      <t>ソク</t>
    </rPh>
    <rPh sb="7" eb="9">
      <t>カクハン</t>
    </rPh>
    <rPh sb="9" eb="10">
      <t>キ</t>
    </rPh>
    <rPh sb="10" eb="12">
      <t>ブンカイ</t>
    </rPh>
    <rPh sb="12" eb="14">
      <t>シュウゼン</t>
    </rPh>
    <rPh sb="14" eb="16">
      <t>コウジ</t>
    </rPh>
    <phoneticPr fontId="54"/>
  </si>
  <si>
    <t>その他浄水場修繕工事</t>
    <rPh sb="2" eb="3">
      <t>タ</t>
    </rPh>
    <rPh sb="3" eb="6">
      <t>ジョウスイジョウ</t>
    </rPh>
    <rPh sb="6" eb="8">
      <t>シュウゼン</t>
    </rPh>
    <rPh sb="8" eb="10">
      <t>コウジ</t>
    </rPh>
    <phoneticPr fontId="19"/>
  </si>
  <si>
    <t>浄水場機械電気設備機器修繕工事</t>
    <rPh sb="0" eb="3">
      <t>ジョウスイジョウ</t>
    </rPh>
    <rPh sb="3" eb="5">
      <t>キカイ</t>
    </rPh>
    <rPh sb="5" eb="7">
      <t>デンキ</t>
    </rPh>
    <rPh sb="7" eb="9">
      <t>セツビ</t>
    </rPh>
    <rPh sb="9" eb="11">
      <t>キキ</t>
    </rPh>
    <rPh sb="11" eb="13">
      <t>シュウゼン</t>
    </rPh>
    <rPh sb="13" eb="15">
      <t>コウジ</t>
    </rPh>
    <phoneticPr fontId="19"/>
  </si>
  <si>
    <t>修繕引当金繰入額</t>
    <rPh sb="0" eb="2">
      <t>シュウゼン</t>
    </rPh>
    <rPh sb="2" eb="4">
      <t>ヒキアテ</t>
    </rPh>
    <rPh sb="4" eb="5">
      <t>キン</t>
    </rPh>
    <rPh sb="5" eb="7">
      <t>クリイレ</t>
    </rPh>
    <rPh sb="7" eb="8">
      <t>ガク</t>
    </rPh>
    <phoneticPr fontId="19"/>
  </si>
  <si>
    <t>修繕引当金繰入額</t>
    <rPh sb="0" eb="2">
      <t>シュウゼン</t>
    </rPh>
    <rPh sb="2" eb="4">
      <t>ヒキアテ</t>
    </rPh>
    <rPh sb="4" eb="5">
      <t>キン</t>
    </rPh>
    <rPh sb="5" eb="7">
      <t>クリイレ</t>
    </rPh>
    <rPh sb="7" eb="8">
      <t>ガク</t>
    </rPh>
    <phoneticPr fontId="54"/>
  </si>
  <si>
    <t>引当金繰入額</t>
    <rPh sb="0" eb="2">
      <t>ヒキアテ</t>
    </rPh>
    <rPh sb="2" eb="3">
      <t>キン</t>
    </rPh>
    <rPh sb="3" eb="5">
      <t>クリイレ</t>
    </rPh>
    <rPh sb="5" eb="6">
      <t>ガク</t>
    </rPh>
    <phoneticPr fontId="54"/>
  </si>
  <si>
    <t>動力費</t>
    <rPh sb="0" eb="2">
      <t>ドウリョク</t>
    </rPh>
    <rPh sb="2" eb="3">
      <t>ヒ</t>
    </rPh>
    <phoneticPr fontId="19"/>
  </si>
  <si>
    <t>浄水場等施設電気料</t>
    <rPh sb="0" eb="3">
      <t>ジョウスイジョウ</t>
    </rPh>
    <rPh sb="3" eb="4">
      <t>トウ</t>
    </rPh>
    <rPh sb="4" eb="6">
      <t>シセツ</t>
    </rPh>
    <rPh sb="6" eb="8">
      <t>デンキ</t>
    </rPh>
    <rPh sb="8" eb="9">
      <t>リョウ</t>
    </rPh>
    <phoneticPr fontId="19"/>
  </si>
  <si>
    <t>浄水場等電気料　月平均1,070,000円×12ヵ月＝12,840,000円</t>
    <rPh sb="0" eb="3">
      <t>ジョウスイジョウ</t>
    </rPh>
    <rPh sb="3" eb="4">
      <t>トウ</t>
    </rPh>
    <rPh sb="4" eb="6">
      <t>デンキ</t>
    </rPh>
    <rPh sb="6" eb="7">
      <t>リョウ</t>
    </rPh>
    <rPh sb="8" eb="11">
      <t>ツキヘイキン</t>
    </rPh>
    <rPh sb="20" eb="21">
      <t>エン</t>
    </rPh>
    <rPh sb="37" eb="38">
      <t>エン</t>
    </rPh>
    <phoneticPr fontId="19"/>
  </si>
  <si>
    <t>浄水場薬品代</t>
    <rPh sb="0" eb="3">
      <t>ジョウスイジョウ</t>
    </rPh>
    <rPh sb="3" eb="5">
      <t>ヤクヒン</t>
    </rPh>
    <rPh sb="5" eb="6">
      <t>ダイ</t>
    </rPh>
    <phoneticPr fontId="19"/>
  </si>
  <si>
    <t>材料費</t>
    <rPh sb="0" eb="2">
      <t>ザイリョウ</t>
    </rPh>
    <rPh sb="2" eb="3">
      <t>ヒ</t>
    </rPh>
    <phoneticPr fontId="19"/>
  </si>
  <si>
    <t>維持管理材料代</t>
    <rPh sb="0" eb="4">
      <t>イジカンリ</t>
    </rPh>
    <rPh sb="4" eb="6">
      <t>ザイリョウ</t>
    </rPh>
    <rPh sb="6" eb="7">
      <t>ダイ</t>
    </rPh>
    <phoneticPr fontId="19"/>
  </si>
  <si>
    <t>浄水場施設維持管理材料代</t>
    <rPh sb="0" eb="3">
      <t>ジョウスイジョウ</t>
    </rPh>
    <rPh sb="3" eb="5">
      <t>シセツ</t>
    </rPh>
    <phoneticPr fontId="19"/>
  </si>
  <si>
    <t>負担金</t>
    <rPh sb="0" eb="3">
      <t>フタンキン</t>
    </rPh>
    <phoneticPr fontId="19"/>
  </si>
  <si>
    <t>維持管理負担金</t>
    <rPh sb="0" eb="4">
      <t>イジカンリ</t>
    </rPh>
    <rPh sb="4" eb="7">
      <t>フタンキン</t>
    </rPh>
    <phoneticPr fontId="19"/>
  </si>
  <si>
    <t>釜房ダム利水者負担金</t>
    <rPh sb="0" eb="1">
      <t>カマ</t>
    </rPh>
    <rPh sb="1" eb="2">
      <t>フサ</t>
    </rPh>
    <rPh sb="4" eb="7">
      <t>リスイシャ</t>
    </rPh>
    <rPh sb="7" eb="10">
      <t>フタンキン</t>
    </rPh>
    <phoneticPr fontId="19"/>
  </si>
  <si>
    <t>配水及び給水費</t>
    <rPh sb="0" eb="2">
      <t>ハイスイ</t>
    </rPh>
    <rPh sb="2" eb="3">
      <t>オヨ</t>
    </rPh>
    <rPh sb="4" eb="6">
      <t>キュウスイ</t>
    </rPh>
    <rPh sb="6" eb="7">
      <t>ヒ</t>
    </rPh>
    <phoneticPr fontId="19"/>
  </si>
  <si>
    <t>漏水修理等消耗品代　</t>
    <rPh sb="0" eb="4">
      <t>ロウスイシュウリ</t>
    </rPh>
    <rPh sb="4" eb="5">
      <t>トウ</t>
    </rPh>
    <rPh sb="5" eb="8">
      <t>ショウモウヒン</t>
    </rPh>
    <rPh sb="8" eb="9">
      <t>ダイ</t>
    </rPh>
    <phoneticPr fontId="19"/>
  </si>
  <si>
    <t>検針員用消耗品代</t>
    <rPh sb="0" eb="2">
      <t>ケンシン</t>
    </rPh>
    <rPh sb="2" eb="3">
      <t>イン</t>
    </rPh>
    <rPh sb="3" eb="4">
      <t>ヨウ</t>
    </rPh>
    <rPh sb="4" eb="6">
      <t>ショウモウ</t>
    </rPh>
    <rPh sb="6" eb="7">
      <t>ヒン</t>
    </rPh>
    <rPh sb="7" eb="8">
      <t>ダイ</t>
    </rPh>
    <phoneticPr fontId="55"/>
  </si>
  <si>
    <t>非常用飲料水袋　1,000個（6L 名入り）</t>
    <rPh sb="0" eb="3">
      <t>ヒジョウヨウ</t>
    </rPh>
    <rPh sb="3" eb="6">
      <t>インリョウスイ</t>
    </rPh>
    <rPh sb="6" eb="7">
      <t>ブクロ</t>
    </rPh>
    <rPh sb="9" eb="14">
      <t>０００コ</t>
    </rPh>
    <rPh sb="18" eb="19">
      <t>ナ</t>
    </rPh>
    <rPh sb="19" eb="20">
      <t>イ</t>
    </rPh>
    <phoneticPr fontId="54"/>
  </si>
  <si>
    <t>業務委託</t>
    <rPh sb="0" eb="2">
      <t>ギョウム</t>
    </rPh>
    <rPh sb="2" eb="4">
      <t>イタク</t>
    </rPh>
    <phoneticPr fontId="19"/>
  </si>
  <si>
    <t>水道メータ検針業務　4,132,000円</t>
    <rPh sb="0" eb="2">
      <t>スイドウ</t>
    </rPh>
    <rPh sb="5" eb="7">
      <t>ケンシン</t>
    </rPh>
    <rPh sb="7" eb="9">
      <t>ギョウム</t>
    </rPh>
    <rPh sb="11" eb="20">
      <t>１３２０００エン</t>
    </rPh>
    <phoneticPr fontId="19"/>
  </si>
  <si>
    <t>323,000円×8ヵ月（4月～11月）＝2,584,000円</t>
    <rPh sb="7" eb="8">
      <t>エン</t>
    </rPh>
    <rPh sb="11" eb="12">
      <t>ゲツ</t>
    </rPh>
    <rPh sb="14" eb="15">
      <t>ガツ</t>
    </rPh>
    <rPh sb="18" eb="19">
      <t>ガツ</t>
    </rPh>
    <rPh sb="30" eb="31">
      <t>エン</t>
    </rPh>
    <phoneticPr fontId="19"/>
  </si>
  <si>
    <t>387,000円×4ヵ月（11月～3月）＝1,548,000円</t>
    <rPh sb="7" eb="8">
      <t>エン</t>
    </rPh>
    <rPh sb="11" eb="12">
      <t>ゲツ</t>
    </rPh>
    <rPh sb="15" eb="16">
      <t>ガツ</t>
    </rPh>
    <rPh sb="18" eb="19">
      <t>ガツ</t>
    </rPh>
    <rPh sb="30" eb="31">
      <t>エン</t>
    </rPh>
    <phoneticPr fontId="19"/>
  </si>
  <si>
    <t>冬季休日当番業務</t>
    <rPh sb="0" eb="2">
      <t>トウキ</t>
    </rPh>
    <rPh sb="2" eb="4">
      <t>キュウジツ</t>
    </rPh>
    <rPh sb="4" eb="8">
      <t>トウバンギョウム</t>
    </rPh>
    <phoneticPr fontId="19"/>
  </si>
  <si>
    <t>水道検満メータ交換業務      482個</t>
    <rPh sb="0" eb="2">
      <t>スイドウ</t>
    </rPh>
    <rPh sb="2" eb="3">
      <t>ケン</t>
    </rPh>
    <rPh sb="3" eb="4">
      <t>マン</t>
    </rPh>
    <rPh sb="7" eb="9">
      <t>コウカン</t>
    </rPh>
    <rPh sb="9" eb="11">
      <t>ギョウム</t>
    </rPh>
    <rPh sb="20" eb="21">
      <t>コ</t>
    </rPh>
    <phoneticPr fontId="19"/>
  </si>
  <si>
    <t>電気保安業務</t>
    <rPh sb="0" eb="2">
      <t>デンキ</t>
    </rPh>
    <rPh sb="2" eb="4">
      <t>ホアン</t>
    </rPh>
    <rPh sb="4" eb="6">
      <t>ギョウム</t>
    </rPh>
    <phoneticPr fontId="54"/>
  </si>
  <si>
    <t>支倉台配水池  90,000円</t>
    <rPh sb="0" eb="2">
      <t>ハセクラ</t>
    </rPh>
    <rPh sb="2" eb="3">
      <t>ダイ</t>
    </rPh>
    <rPh sb="3" eb="5">
      <t>ハイスイ</t>
    </rPh>
    <rPh sb="5" eb="6">
      <t>チ</t>
    </rPh>
    <rPh sb="14" eb="15">
      <t>エン</t>
    </rPh>
    <phoneticPr fontId="55"/>
  </si>
  <si>
    <t>整備委託</t>
    <rPh sb="0" eb="2">
      <t>セイビ</t>
    </rPh>
    <rPh sb="2" eb="4">
      <t>イタク</t>
    </rPh>
    <phoneticPr fontId="19"/>
  </si>
  <si>
    <t>水道施設減圧弁点検整備（21台）</t>
    <rPh sb="0" eb="2">
      <t>スイドウ</t>
    </rPh>
    <rPh sb="2" eb="4">
      <t>シセツ</t>
    </rPh>
    <rPh sb="4" eb="6">
      <t>ゲンアツ</t>
    </rPh>
    <rPh sb="6" eb="7">
      <t>ベン</t>
    </rPh>
    <rPh sb="7" eb="11">
      <t>テンケンセイビ</t>
    </rPh>
    <rPh sb="14" eb="15">
      <t>ダイ</t>
    </rPh>
    <phoneticPr fontId="19"/>
  </si>
  <si>
    <t>調査委託</t>
    <rPh sb="0" eb="2">
      <t>チョウサ</t>
    </rPh>
    <rPh sb="2" eb="4">
      <t>イタク</t>
    </rPh>
    <phoneticPr fontId="19"/>
  </si>
  <si>
    <t>給配水管等漏水調査</t>
    <rPh sb="0" eb="1">
      <t>キュウ</t>
    </rPh>
    <rPh sb="1" eb="4">
      <t>ハイスイカン</t>
    </rPh>
    <rPh sb="4" eb="5">
      <t>ナド</t>
    </rPh>
    <rPh sb="5" eb="7">
      <t>ロウスイ</t>
    </rPh>
    <rPh sb="7" eb="9">
      <t>チョウサ</t>
    </rPh>
    <phoneticPr fontId="19"/>
  </si>
  <si>
    <t>末端給水残留塩素検査業務</t>
    <rPh sb="0" eb="2">
      <t>マッタン</t>
    </rPh>
    <rPh sb="2" eb="4">
      <t>キュウスイ</t>
    </rPh>
    <rPh sb="4" eb="6">
      <t>ザンリュウ</t>
    </rPh>
    <rPh sb="6" eb="8">
      <t>エンソ</t>
    </rPh>
    <rPh sb="8" eb="10">
      <t>ケンサ</t>
    </rPh>
    <rPh sb="10" eb="12">
      <t>ギョウム</t>
    </rPh>
    <phoneticPr fontId="19"/>
  </si>
  <si>
    <t>漏水修理等重機借上げ代  60,000円×3回=180,000円</t>
    <rPh sb="0" eb="4">
      <t>ロウスイシュウリ</t>
    </rPh>
    <rPh sb="4" eb="5">
      <t>トウ</t>
    </rPh>
    <rPh sb="5" eb="7">
      <t>ジュウキ</t>
    </rPh>
    <rPh sb="7" eb="9">
      <t>カリア</t>
    </rPh>
    <rPh sb="10" eb="11">
      <t>ダイ</t>
    </rPh>
    <rPh sb="19" eb="20">
      <t>エン</t>
    </rPh>
    <rPh sb="22" eb="23">
      <t>カイ</t>
    </rPh>
    <rPh sb="27" eb="32">
      <t>０００エン</t>
    </rPh>
    <phoneticPr fontId="19"/>
  </si>
  <si>
    <t>ハンディーターミナルリース代　585,792円</t>
    <rPh sb="13" eb="14">
      <t>ダイ</t>
    </rPh>
    <rPh sb="18" eb="23">
      <t>７９２エン</t>
    </rPh>
    <phoneticPr fontId="54"/>
  </si>
  <si>
    <t>配水施設電気設備修繕代</t>
    <rPh sb="0" eb="2">
      <t>ハイスイ</t>
    </rPh>
    <rPh sb="2" eb="4">
      <t>シセツ</t>
    </rPh>
    <rPh sb="4" eb="6">
      <t>デンキ</t>
    </rPh>
    <rPh sb="6" eb="8">
      <t>セツビ</t>
    </rPh>
    <rPh sb="8" eb="10">
      <t>シュウゼン</t>
    </rPh>
    <rPh sb="10" eb="11">
      <t>ダイ</t>
    </rPh>
    <phoneticPr fontId="19"/>
  </si>
  <si>
    <t>配水管及び給水管漏水修繕工事</t>
    <rPh sb="0" eb="3">
      <t>ハイスイカン</t>
    </rPh>
    <rPh sb="3" eb="4">
      <t>オヨ</t>
    </rPh>
    <rPh sb="5" eb="8">
      <t>キュウスイカン</t>
    </rPh>
    <rPh sb="8" eb="10">
      <t>ロウスイ</t>
    </rPh>
    <rPh sb="10" eb="12">
      <t>シュウゼン</t>
    </rPh>
    <rPh sb="12" eb="14">
      <t>コウジ</t>
    </rPh>
    <phoneticPr fontId="19"/>
  </si>
  <si>
    <t>減圧弁修繕工事（2箇所）</t>
    <rPh sb="0" eb="2">
      <t>ゲンアツ</t>
    </rPh>
    <rPh sb="2" eb="3">
      <t>ベン</t>
    </rPh>
    <rPh sb="3" eb="5">
      <t>シュウゼン</t>
    </rPh>
    <rPh sb="5" eb="7">
      <t>コウジ</t>
    </rPh>
    <rPh sb="9" eb="11">
      <t>カショ</t>
    </rPh>
    <phoneticPr fontId="19"/>
  </si>
  <si>
    <t>ハンディーターミナル機器点検修繕</t>
    <rPh sb="10" eb="12">
      <t>キキ</t>
    </rPh>
    <rPh sb="12" eb="14">
      <t>テンケン</t>
    </rPh>
    <rPh sb="14" eb="16">
      <t>シュウゼン</t>
    </rPh>
    <phoneticPr fontId="54"/>
  </si>
  <si>
    <t>給配水管漏水修繕等</t>
    <rPh sb="0" eb="1">
      <t>キュウ</t>
    </rPh>
    <rPh sb="1" eb="4">
      <t>ハイスイカン</t>
    </rPh>
    <rPh sb="4" eb="6">
      <t>ロウスイ</t>
    </rPh>
    <rPh sb="6" eb="8">
      <t>シュウゼン</t>
    </rPh>
    <rPh sb="8" eb="9">
      <t>ナド</t>
    </rPh>
    <phoneticPr fontId="54"/>
  </si>
  <si>
    <t>路面復旧費</t>
    <rPh sb="0" eb="2">
      <t>ロメン</t>
    </rPh>
    <rPh sb="2" eb="5">
      <t>フッキュウヒ</t>
    </rPh>
    <phoneticPr fontId="19"/>
  </si>
  <si>
    <t>舗装復旧費用</t>
    <rPh sb="0" eb="2">
      <t>ホソウ</t>
    </rPh>
    <rPh sb="2" eb="5">
      <t>フッキュウヒ</t>
    </rPh>
    <rPh sb="5" eb="6">
      <t>ヨウ</t>
    </rPh>
    <phoneticPr fontId="19"/>
  </si>
  <si>
    <t>漏水修理等に伴う舗装復旧費用</t>
    <rPh sb="0" eb="4">
      <t>ロウスイシュウリ</t>
    </rPh>
    <rPh sb="4" eb="5">
      <t>トウ</t>
    </rPh>
    <rPh sb="6" eb="7">
      <t>トモナ</t>
    </rPh>
    <rPh sb="8" eb="10">
      <t>ホソウ</t>
    </rPh>
    <rPh sb="10" eb="12">
      <t>フッキュウ</t>
    </rPh>
    <rPh sb="12" eb="14">
      <t>ヒヨウ</t>
    </rPh>
    <phoneticPr fontId="19"/>
  </si>
  <si>
    <t>資材購入</t>
    <rPh sb="0" eb="2">
      <t>シザイ</t>
    </rPh>
    <rPh sb="2" eb="4">
      <t>コウニュウ</t>
    </rPh>
    <phoneticPr fontId="19"/>
  </si>
  <si>
    <t>漏水修繕等資材購入代</t>
    <rPh sb="0" eb="2">
      <t>ロウスイ</t>
    </rPh>
    <rPh sb="2" eb="4">
      <t>シュウゼン</t>
    </rPh>
    <rPh sb="4" eb="5">
      <t>ナド</t>
    </rPh>
    <rPh sb="5" eb="7">
      <t>シザイ</t>
    </rPh>
    <rPh sb="7" eb="9">
      <t>コウニュウ</t>
    </rPh>
    <rPh sb="9" eb="10">
      <t>ダイ</t>
    </rPh>
    <phoneticPr fontId="19"/>
  </si>
  <si>
    <t>雑費</t>
    <rPh sb="0" eb="2">
      <t>ザッピ</t>
    </rPh>
    <phoneticPr fontId="54"/>
  </si>
  <si>
    <t>検針員保険代</t>
    <rPh sb="0" eb="2">
      <t>ケンシン</t>
    </rPh>
    <rPh sb="2" eb="3">
      <t>イン</t>
    </rPh>
    <rPh sb="3" eb="6">
      <t>ホケンダイ</t>
    </rPh>
    <phoneticPr fontId="54"/>
  </si>
  <si>
    <t>検針員損害保険代 7,000円×15名分=105,000円</t>
    <rPh sb="0" eb="2">
      <t>ケンシン</t>
    </rPh>
    <rPh sb="2" eb="3">
      <t>イン</t>
    </rPh>
    <rPh sb="3" eb="5">
      <t>ソンガイ</t>
    </rPh>
    <rPh sb="5" eb="8">
      <t>ホケンダイ</t>
    </rPh>
    <rPh sb="14" eb="15">
      <t>エン</t>
    </rPh>
    <rPh sb="18" eb="19">
      <t>メイ</t>
    </rPh>
    <rPh sb="19" eb="20">
      <t>ブン</t>
    </rPh>
    <rPh sb="24" eb="29">
      <t>０００エン</t>
    </rPh>
    <phoneticPr fontId="19"/>
  </si>
  <si>
    <t>受託工事費</t>
    <rPh sb="0" eb="2">
      <t>ジュタク</t>
    </rPh>
    <rPh sb="2" eb="5">
      <t>コウジヒ</t>
    </rPh>
    <phoneticPr fontId="19"/>
  </si>
  <si>
    <t>分水工事重機借上げ料</t>
    <rPh sb="0" eb="2">
      <t>ブンスイ</t>
    </rPh>
    <rPh sb="2" eb="4">
      <t>コウジ</t>
    </rPh>
    <rPh sb="4" eb="6">
      <t>ジュウキ</t>
    </rPh>
    <rPh sb="6" eb="8">
      <t>カリア</t>
    </rPh>
    <rPh sb="9" eb="10">
      <t>リョウ</t>
    </rPh>
    <phoneticPr fontId="19"/>
  </si>
  <si>
    <t>漏水等修理用資材購入代</t>
    <rPh sb="0" eb="3">
      <t>ロウスイトウ</t>
    </rPh>
    <rPh sb="3" eb="5">
      <t>シュウリ</t>
    </rPh>
    <rPh sb="5" eb="6">
      <t>ヨウ</t>
    </rPh>
    <rPh sb="6" eb="8">
      <t>シザイ</t>
    </rPh>
    <rPh sb="8" eb="10">
      <t>コウニュウ</t>
    </rPh>
    <rPh sb="10" eb="11">
      <t>ダイ</t>
    </rPh>
    <phoneticPr fontId="19"/>
  </si>
  <si>
    <t>総係費</t>
    <rPh sb="0" eb="3">
      <t>ソウケイヒ</t>
    </rPh>
    <phoneticPr fontId="19"/>
  </si>
  <si>
    <t>職員給料</t>
    <rPh sb="0" eb="2">
      <t>ショクイン</t>
    </rPh>
    <rPh sb="2" eb="4">
      <t>キュウリョウ</t>
    </rPh>
    <phoneticPr fontId="19"/>
  </si>
  <si>
    <t>職員扶養手当</t>
    <rPh sb="0" eb="2">
      <t>ショクイン</t>
    </rPh>
    <rPh sb="2" eb="4">
      <t>フヨウ</t>
    </rPh>
    <rPh sb="4" eb="6">
      <t>テアテ</t>
    </rPh>
    <phoneticPr fontId="19"/>
  </si>
  <si>
    <t>職員住居手当</t>
    <rPh sb="0" eb="2">
      <t>ショクイン</t>
    </rPh>
    <rPh sb="2" eb="4">
      <t>ジュウキョ</t>
    </rPh>
    <rPh sb="4" eb="6">
      <t>テアテ</t>
    </rPh>
    <phoneticPr fontId="19"/>
  </si>
  <si>
    <t>職員通勤手当</t>
    <rPh sb="0" eb="2">
      <t>ショクイン</t>
    </rPh>
    <rPh sb="2" eb="6">
      <t>ツウキンテアテ</t>
    </rPh>
    <phoneticPr fontId="19"/>
  </si>
  <si>
    <t>職員時間外勤務手当</t>
    <rPh sb="0" eb="2">
      <t>ショクイン</t>
    </rPh>
    <rPh sb="2" eb="5">
      <t>ジカンガイ</t>
    </rPh>
    <rPh sb="5" eb="7">
      <t>キンム</t>
    </rPh>
    <rPh sb="7" eb="9">
      <t>テアテ</t>
    </rPh>
    <phoneticPr fontId="19"/>
  </si>
  <si>
    <t>漏水修繕工事等　    平均2,051円×250時間＝512,750円</t>
    <rPh sb="0" eb="2">
      <t>ロウスイ</t>
    </rPh>
    <rPh sb="2" eb="4">
      <t>シュウゼン</t>
    </rPh>
    <rPh sb="4" eb="6">
      <t>コウジ</t>
    </rPh>
    <rPh sb="6" eb="7">
      <t>ナド</t>
    </rPh>
    <rPh sb="34" eb="35">
      <t>エン</t>
    </rPh>
    <phoneticPr fontId="19"/>
  </si>
  <si>
    <t>緊急施設巡視等　    平均2,051円×124時間＝254,324円</t>
    <rPh sb="0" eb="2">
      <t>キンキュウ</t>
    </rPh>
    <rPh sb="2" eb="4">
      <t>シセツ</t>
    </rPh>
    <rPh sb="4" eb="6">
      <t>ジュンシ</t>
    </rPh>
    <rPh sb="6" eb="7">
      <t>トウ</t>
    </rPh>
    <rPh sb="12" eb="14">
      <t>ヘイキン</t>
    </rPh>
    <rPh sb="19" eb="20">
      <t>エン</t>
    </rPh>
    <rPh sb="24" eb="26">
      <t>ジカン</t>
    </rPh>
    <rPh sb="34" eb="35">
      <t>エン</t>
    </rPh>
    <phoneticPr fontId="19"/>
  </si>
  <si>
    <t>職員期末手当</t>
    <rPh sb="0" eb="2">
      <t>ショクイン</t>
    </rPh>
    <rPh sb="2" eb="4">
      <t>キマツ</t>
    </rPh>
    <rPh sb="4" eb="6">
      <t>テアテ</t>
    </rPh>
    <phoneticPr fontId="19"/>
  </si>
  <si>
    <t>職員勤勉手当</t>
    <rPh sb="0" eb="2">
      <t>ショクイン</t>
    </rPh>
    <rPh sb="2" eb="4">
      <t>キンベン</t>
    </rPh>
    <rPh sb="4" eb="6">
      <t>テアテ</t>
    </rPh>
    <phoneticPr fontId="19"/>
  </si>
  <si>
    <t>職員寒冷地手当</t>
    <rPh sb="0" eb="2">
      <t>ショクイン</t>
    </rPh>
    <rPh sb="2" eb="5">
      <t>カンレイチ</t>
    </rPh>
    <rPh sb="5" eb="7">
      <t>テアテ</t>
    </rPh>
    <phoneticPr fontId="19"/>
  </si>
  <si>
    <t>賞与引当金繰入額</t>
    <rPh sb="0" eb="2">
      <t>ショウヨ</t>
    </rPh>
    <rPh sb="2" eb="4">
      <t>ヒキアテ</t>
    </rPh>
    <rPh sb="4" eb="5">
      <t>キン</t>
    </rPh>
    <rPh sb="5" eb="7">
      <t>クリイレ</t>
    </rPh>
    <rPh sb="7" eb="8">
      <t>ガク</t>
    </rPh>
    <phoneticPr fontId="19"/>
  </si>
  <si>
    <t>（6,484千円/12ヶ月）×4ヶ月分=2,161千円</t>
    <rPh sb="6" eb="7">
      <t>セン</t>
    </rPh>
    <rPh sb="7" eb="8">
      <t>エン</t>
    </rPh>
    <rPh sb="12" eb="13">
      <t>ゲツ</t>
    </rPh>
    <rPh sb="17" eb="18">
      <t>ゲツ</t>
    </rPh>
    <rPh sb="18" eb="19">
      <t>ブン</t>
    </rPh>
    <rPh sb="25" eb="27">
      <t>センエン</t>
    </rPh>
    <phoneticPr fontId="19"/>
  </si>
  <si>
    <t>委員報酬</t>
    <rPh sb="0" eb="4">
      <t>イインホウシュウ</t>
    </rPh>
    <phoneticPr fontId="19"/>
  </si>
  <si>
    <t>水道事業運営審議会委員報酬　4,200円×15人=63,000円</t>
    <rPh sb="0" eb="2">
      <t>スイドウ</t>
    </rPh>
    <rPh sb="2" eb="4">
      <t>ジギョウ</t>
    </rPh>
    <rPh sb="4" eb="9">
      <t>ウンエイシンギカイ</t>
    </rPh>
    <rPh sb="9" eb="13">
      <t>イインホウシュウ</t>
    </rPh>
    <rPh sb="19" eb="20">
      <t>エン</t>
    </rPh>
    <rPh sb="23" eb="24">
      <t>ニン</t>
    </rPh>
    <rPh sb="27" eb="32">
      <t>０００エン</t>
    </rPh>
    <phoneticPr fontId="19"/>
  </si>
  <si>
    <t>共済組合負担金</t>
    <rPh sb="0" eb="4">
      <t>キョウサイクミアイ</t>
    </rPh>
    <rPh sb="4" eb="7">
      <t>フタンキン</t>
    </rPh>
    <phoneticPr fontId="19"/>
  </si>
  <si>
    <t>退職手当組合負担金</t>
    <rPh sb="0" eb="4">
      <t>タイショクテアテ</t>
    </rPh>
    <rPh sb="4" eb="6">
      <t>クミアイ</t>
    </rPh>
    <rPh sb="6" eb="9">
      <t>フタンキン</t>
    </rPh>
    <phoneticPr fontId="19"/>
  </si>
  <si>
    <t>研修旅費</t>
    <rPh sb="0" eb="2">
      <t>ケンシュウ</t>
    </rPh>
    <rPh sb="2" eb="4">
      <t>リョヒ</t>
    </rPh>
    <phoneticPr fontId="54"/>
  </si>
  <si>
    <t>各種研修会</t>
    <rPh sb="0" eb="2">
      <t>カクシュ</t>
    </rPh>
    <rPh sb="2" eb="4">
      <t>ケンシュウ</t>
    </rPh>
    <rPh sb="4" eb="5">
      <t>カイ</t>
    </rPh>
    <phoneticPr fontId="54"/>
  </si>
  <si>
    <t>被服費</t>
    <rPh sb="0" eb="3">
      <t>ヒフクヒ</t>
    </rPh>
    <phoneticPr fontId="19"/>
  </si>
  <si>
    <t>作業衣代</t>
    <rPh sb="0" eb="2">
      <t>サギョウギ</t>
    </rPh>
    <rPh sb="2" eb="3">
      <t>イフク</t>
    </rPh>
    <rPh sb="3" eb="4">
      <t>ダイ</t>
    </rPh>
    <phoneticPr fontId="19"/>
  </si>
  <si>
    <t>参考図書購入</t>
  </si>
  <si>
    <t>電算用消耗品</t>
  </si>
  <si>
    <t>公用車消耗品</t>
  </si>
  <si>
    <t>公用車燃料代</t>
    <rPh sb="0" eb="3">
      <t>コウヨウシャ</t>
    </rPh>
    <rPh sb="3" eb="5">
      <t>ネンリョウ</t>
    </rPh>
    <rPh sb="5" eb="6">
      <t>ダイ</t>
    </rPh>
    <phoneticPr fontId="19"/>
  </si>
  <si>
    <t>ガソリン代 180L×145円×12ヵ月=313,200円</t>
    <rPh sb="4" eb="5">
      <t>ダイ</t>
    </rPh>
    <rPh sb="14" eb="15">
      <t>エン</t>
    </rPh>
    <rPh sb="24" eb="29">
      <t>２００エン</t>
    </rPh>
    <phoneticPr fontId="19"/>
  </si>
  <si>
    <t>各種通知書・届出用紙印刷代</t>
    <rPh sb="0" eb="2">
      <t>カクシュ</t>
    </rPh>
    <rPh sb="2" eb="5">
      <t>ツウチショ</t>
    </rPh>
    <rPh sb="6" eb="8">
      <t>トドケデ</t>
    </rPh>
    <rPh sb="8" eb="10">
      <t>ヨウシ</t>
    </rPh>
    <rPh sb="10" eb="12">
      <t>インサツ</t>
    </rPh>
    <rPh sb="12" eb="13">
      <t>ダイ</t>
    </rPh>
    <phoneticPr fontId="55"/>
  </si>
  <si>
    <t>回線使用料</t>
    <rPh sb="0" eb="2">
      <t>カイセン</t>
    </rPh>
    <rPh sb="2" eb="5">
      <t>シヨウリョウ</t>
    </rPh>
    <phoneticPr fontId="19"/>
  </si>
  <si>
    <t>88,100円×12ヵ月=1,057,200円</t>
    <rPh sb="14" eb="23">
      <t>０５７２００エン</t>
    </rPh>
    <phoneticPr fontId="55"/>
  </si>
  <si>
    <t>10,000円×12ヵ月=120,000円</t>
    <rPh sb="16" eb="21">
      <t>０００エン</t>
    </rPh>
    <phoneticPr fontId="55"/>
  </si>
  <si>
    <t>ADSL使用料</t>
    <rPh sb="4" eb="7">
      <t>シヨウリョウ</t>
    </rPh>
    <phoneticPr fontId="54"/>
  </si>
  <si>
    <t>4,482円×12ヵ月=53,784円</t>
    <rPh sb="5" eb="6">
      <t>エン</t>
    </rPh>
    <rPh sb="10" eb="11">
      <t>ゲツ</t>
    </rPh>
    <rPh sb="18" eb="19">
      <t>エン</t>
    </rPh>
    <phoneticPr fontId="54"/>
  </si>
  <si>
    <t>郵便料</t>
    <rPh sb="0" eb="2">
      <t>ユウビン</t>
    </rPh>
    <rPh sb="2" eb="3">
      <t>リョウ</t>
    </rPh>
    <phoneticPr fontId="19"/>
  </si>
  <si>
    <t>後納（納付書）</t>
    <rPh sb="0" eb="2">
      <t>コウノウ</t>
    </rPh>
    <phoneticPr fontId="19"/>
  </si>
  <si>
    <t>42,000円×12ヵ月=504,000円</t>
    <rPh sb="16" eb="21">
      <t>０００エン</t>
    </rPh>
    <phoneticPr fontId="55"/>
  </si>
  <si>
    <t>後納（督促状）</t>
    <rPh sb="0" eb="2">
      <t>コウノウ</t>
    </rPh>
    <phoneticPr fontId="19"/>
  </si>
  <si>
    <t>20,000円×12ヵ月=240,000円</t>
    <rPh sb="16" eb="21">
      <t>０００エン</t>
    </rPh>
    <phoneticPr fontId="55"/>
  </si>
  <si>
    <t>後納（催告書・口振不能通知）</t>
    <rPh sb="0" eb="2">
      <t>コウノウ</t>
    </rPh>
    <rPh sb="7" eb="8">
      <t>コウ</t>
    </rPh>
    <rPh sb="8" eb="9">
      <t>フ</t>
    </rPh>
    <rPh sb="9" eb="11">
      <t>フノウ</t>
    </rPh>
    <rPh sb="11" eb="13">
      <t>ツウチ</t>
    </rPh>
    <phoneticPr fontId="19"/>
  </si>
  <si>
    <t>切手代</t>
    <rPh sb="0" eb="2">
      <t>キッテ</t>
    </rPh>
    <rPh sb="2" eb="3">
      <t>ダイ</t>
    </rPh>
    <phoneticPr fontId="54"/>
  </si>
  <si>
    <t>切手購入代</t>
    <rPh sb="0" eb="2">
      <t>キッテ</t>
    </rPh>
    <rPh sb="2" eb="4">
      <t>コウニュウ</t>
    </rPh>
    <rPh sb="4" eb="5">
      <t>ダイ</t>
    </rPh>
    <phoneticPr fontId="19"/>
  </si>
  <si>
    <t>委託料</t>
    <rPh sb="0" eb="2">
      <t>イタク</t>
    </rPh>
    <rPh sb="2" eb="3">
      <t>リョウ</t>
    </rPh>
    <phoneticPr fontId="19"/>
  </si>
  <si>
    <t>水道台帳更新業務</t>
    <rPh sb="0" eb="2">
      <t>スイドウ</t>
    </rPh>
    <rPh sb="2" eb="4">
      <t>ダイチョウ</t>
    </rPh>
    <rPh sb="4" eb="6">
      <t>コウシン</t>
    </rPh>
    <rPh sb="6" eb="8">
      <t>ギョウム</t>
    </rPh>
    <phoneticPr fontId="54"/>
  </si>
  <si>
    <t>平成28年度消費税改正に伴う対応</t>
    <rPh sb="0" eb="2">
      <t>ヘイセイ</t>
    </rPh>
    <rPh sb="4" eb="6">
      <t>ネンド</t>
    </rPh>
    <rPh sb="6" eb="9">
      <t>ショウヒゼイ</t>
    </rPh>
    <rPh sb="9" eb="11">
      <t>カイセイ</t>
    </rPh>
    <rPh sb="12" eb="13">
      <t>トモナ</t>
    </rPh>
    <rPh sb="14" eb="16">
      <t>タイオウ</t>
    </rPh>
    <phoneticPr fontId="54"/>
  </si>
  <si>
    <t>電算機器及びシステム保守</t>
    <rPh sb="0" eb="2">
      <t>デンサン</t>
    </rPh>
    <rPh sb="2" eb="4">
      <t>キキ</t>
    </rPh>
    <rPh sb="4" eb="5">
      <t>オヨ</t>
    </rPh>
    <rPh sb="10" eb="12">
      <t>ホシュ</t>
    </rPh>
    <phoneticPr fontId="19"/>
  </si>
  <si>
    <t>大腸菌検査   324円×3人×10回=9,720円</t>
    <rPh sb="0" eb="3">
      <t>ダイチョウキン</t>
    </rPh>
    <rPh sb="3" eb="5">
      <t>ケンサ</t>
    </rPh>
    <rPh sb="11" eb="12">
      <t>エン</t>
    </rPh>
    <rPh sb="14" eb="15">
      <t>ニン</t>
    </rPh>
    <rPh sb="18" eb="19">
      <t>カイ</t>
    </rPh>
    <rPh sb="21" eb="26">
      <t>７２０エン</t>
    </rPh>
    <phoneticPr fontId="55"/>
  </si>
  <si>
    <t xml:space="preserve">水道水ペットボトル製作  </t>
    <rPh sb="0" eb="3">
      <t>スイドウスイ</t>
    </rPh>
    <rPh sb="9" eb="11">
      <t>セイサク</t>
    </rPh>
    <phoneticPr fontId="54"/>
  </si>
  <si>
    <t>口座振替手数料</t>
    <rPh sb="0" eb="2">
      <t>コウザ</t>
    </rPh>
    <rPh sb="2" eb="4">
      <t>フリカエ</t>
    </rPh>
    <rPh sb="4" eb="7">
      <t>テスウリョウ</t>
    </rPh>
    <phoneticPr fontId="19"/>
  </si>
  <si>
    <t>口座振替手数料</t>
    <rPh sb="0" eb="2">
      <t>コウザ</t>
    </rPh>
    <rPh sb="2" eb="4">
      <t>フリカエ</t>
    </rPh>
    <rPh sb="4" eb="7">
      <t>テスウリョウ</t>
    </rPh>
    <phoneticPr fontId="55"/>
  </si>
  <si>
    <t>10.8円×800件×12ヵ月=103,680円</t>
    <rPh sb="4" eb="5">
      <t>エン</t>
    </rPh>
    <rPh sb="9" eb="10">
      <t>ケン</t>
    </rPh>
    <rPh sb="14" eb="15">
      <t>ゲツ</t>
    </rPh>
    <rPh sb="19" eb="24">
      <t>６８０エン</t>
    </rPh>
    <phoneticPr fontId="55"/>
  </si>
  <si>
    <t>仙南信用金庫</t>
    <rPh sb="0" eb="2">
      <t>センナン</t>
    </rPh>
    <rPh sb="2" eb="6">
      <t>シンヨウキンコ</t>
    </rPh>
    <phoneticPr fontId="19"/>
  </si>
  <si>
    <t>10.8円×380件×12ヵ月=49,248円</t>
    <rPh sb="4" eb="5">
      <t>エン</t>
    </rPh>
    <rPh sb="9" eb="10">
      <t>ケン</t>
    </rPh>
    <rPh sb="18" eb="23">
      <t>２４８エン</t>
    </rPh>
    <phoneticPr fontId="19"/>
  </si>
  <si>
    <t>ＪＡ仙南</t>
    <rPh sb="2" eb="4">
      <t>センナン</t>
    </rPh>
    <phoneticPr fontId="19"/>
  </si>
  <si>
    <t>10.8円×450件×12ヵ月=58,320円</t>
    <rPh sb="4" eb="5">
      <t>エン</t>
    </rPh>
    <rPh sb="9" eb="10">
      <t>ケン</t>
    </rPh>
    <rPh sb="18" eb="23">
      <t>３２０エン</t>
    </rPh>
    <phoneticPr fontId="19"/>
  </si>
  <si>
    <t>郵便局</t>
    <rPh sb="0" eb="3">
      <t>ユウビンキョク</t>
    </rPh>
    <phoneticPr fontId="54"/>
  </si>
  <si>
    <t xml:space="preserve">  10円×345件×12ヵ月=41,400円</t>
    <rPh sb="18" eb="23">
      <t>４００エン</t>
    </rPh>
    <phoneticPr fontId="54"/>
  </si>
  <si>
    <t>郵便振替手数料</t>
    <rPh sb="2" eb="4">
      <t>フリカエ</t>
    </rPh>
    <rPh sb="4" eb="7">
      <t>テスウリョウ</t>
    </rPh>
    <phoneticPr fontId="19"/>
  </si>
  <si>
    <t>130円×23件×12ヵ月=35,880円</t>
    <rPh sb="3" eb="4">
      <t>エン</t>
    </rPh>
    <rPh sb="7" eb="8">
      <t>ケン</t>
    </rPh>
    <rPh sb="16" eb="21">
      <t>８８０エン</t>
    </rPh>
    <phoneticPr fontId="19"/>
  </si>
  <si>
    <t>送金手数料</t>
    <rPh sb="0" eb="2">
      <t>ソウキン</t>
    </rPh>
    <rPh sb="2" eb="5">
      <t>テスウリョウ</t>
    </rPh>
    <phoneticPr fontId="54"/>
  </si>
  <si>
    <t>　54円×42件×12ヵ月=27,216円</t>
    <rPh sb="3" eb="4">
      <t>エン</t>
    </rPh>
    <rPh sb="7" eb="8">
      <t>ケン</t>
    </rPh>
    <rPh sb="12" eb="13">
      <t>ゲツ</t>
    </rPh>
    <rPh sb="16" eb="21">
      <t>２１６エン</t>
    </rPh>
    <phoneticPr fontId="54"/>
  </si>
  <si>
    <t>その他手数料</t>
    <rPh sb="2" eb="3">
      <t>タ</t>
    </rPh>
    <rPh sb="3" eb="6">
      <t>テスウリョウ</t>
    </rPh>
    <phoneticPr fontId="54"/>
  </si>
  <si>
    <t>車検代行手数料</t>
    <rPh sb="0" eb="2">
      <t>シャケン</t>
    </rPh>
    <rPh sb="2" eb="4">
      <t>ダイコウ</t>
    </rPh>
    <rPh sb="4" eb="7">
      <t>テスウリョウ</t>
    </rPh>
    <phoneticPr fontId="19"/>
  </si>
  <si>
    <t>電算機器等借上料</t>
    <rPh sb="0" eb="2">
      <t>デンサン</t>
    </rPh>
    <rPh sb="2" eb="4">
      <t>キキ</t>
    </rPh>
    <rPh sb="4" eb="5">
      <t>トウ</t>
    </rPh>
    <rPh sb="5" eb="7">
      <t>カリア</t>
    </rPh>
    <rPh sb="7" eb="8">
      <t>リョウ</t>
    </rPh>
    <phoneticPr fontId="19"/>
  </si>
  <si>
    <t>電算機器及びシステム借上料</t>
    <rPh sb="0" eb="2">
      <t>デンサン</t>
    </rPh>
    <rPh sb="2" eb="4">
      <t>キキ</t>
    </rPh>
    <rPh sb="4" eb="5">
      <t>オヨ</t>
    </rPh>
    <rPh sb="10" eb="12">
      <t>カリア</t>
    </rPh>
    <rPh sb="12" eb="13">
      <t>リョウ</t>
    </rPh>
    <phoneticPr fontId="19"/>
  </si>
  <si>
    <t>車両借上料</t>
    <rPh sb="0" eb="2">
      <t>シャリョウ</t>
    </rPh>
    <rPh sb="2" eb="4">
      <t>カリア</t>
    </rPh>
    <rPh sb="4" eb="5">
      <t>リョウ</t>
    </rPh>
    <phoneticPr fontId="55"/>
  </si>
  <si>
    <t xml:space="preserve">軽トラックリース代 </t>
    <rPh sb="0" eb="1">
      <t>ケイ</t>
    </rPh>
    <rPh sb="8" eb="9">
      <t>ダイ</t>
    </rPh>
    <phoneticPr fontId="55"/>
  </si>
  <si>
    <t>土地使用料</t>
    <rPh sb="0" eb="2">
      <t>トチ</t>
    </rPh>
    <rPh sb="2" eb="5">
      <t>シヨウリョウ</t>
    </rPh>
    <phoneticPr fontId="19"/>
  </si>
  <si>
    <t>水道施設用地賃借料   12,180円</t>
    <rPh sb="0" eb="2">
      <t>スイドウ</t>
    </rPh>
    <rPh sb="2" eb="4">
      <t>シセツ</t>
    </rPh>
    <rPh sb="4" eb="6">
      <t>ヨウチ</t>
    </rPh>
    <rPh sb="6" eb="8">
      <t>チンシャク</t>
    </rPh>
    <rPh sb="8" eb="9">
      <t>リョウ</t>
    </rPh>
    <rPh sb="18" eb="19">
      <t>エン</t>
    </rPh>
    <phoneticPr fontId="19"/>
  </si>
  <si>
    <t>公用車車検整備及び修理代</t>
    <rPh sb="0" eb="3">
      <t>コウヨウシャ</t>
    </rPh>
    <rPh sb="3" eb="5">
      <t>シャケン</t>
    </rPh>
    <rPh sb="5" eb="7">
      <t>セイビ</t>
    </rPh>
    <rPh sb="7" eb="8">
      <t>オヨ</t>
    </rPh>
    <rPh sb="9" eb="12">
      <t>シュウリダイ</t>
    </rPh>
    <phoneticPr fontId="19"/>
  </si>
  <si>
    <t>公用車車検整備</t>
    <rPh sb="0" eb="3">
      <t>コウヨウシャ</t>
    </rPh>
    <rPh sb="3" eb="5">
      <t>シャケン</t>
    </rPh>
    <rPh sb="5" eb="7">
      <t>セイビ</t>
    </rPh>
    <phoneticPr fontId="19"/>
  </si>
  <si>
    <t>建物共済</t>
    <rPh sb="0" eb="2">
      <t>タテモノ</t>
    </rPh>
    <rPh sb="2" eb="4">
      <t>キョウサイ</t>
    </rPh>
    <phoneticPr fontId="19"/>
  </si>
  <si>
    <t>自動車共済</t>
    <rPh sb="0" eb="3">
      <t>ジドウシャ</t>
    </rPh>
    <rPh sb="3" eb="5">
      <t>キョウサイ</t>
    </rPh>
    <phoneticPr fontId="19"/>
  </si>
  <si>
    <t>自賠責保険料</t>
    <rPh sb="0" eb="3">
      <t>ジバイセキ</t>
    </rPh>
    <rPh sb="3" eb="6">
      <t>ホケンリョウ</t>
    </rPh>
    <phoneticPr fontId="54"/>
  </si>
  <si>
    <t>会議費</t>
    <rPh sb="0" eb="3">
      <t>カイギヒ</t>
    </rPh>
    <phoneticPr fontId="19"/>
  </si>
  <si>
    <t>休日当番業務打合せ等</t>
    <rPh sb="0" eb="2">
      <t>キュウジツ</t>
    </rPh>
    <rPh sb="2" eb="4">
      <t>トウバン</t>
    </rPh>
    <rPh sb="4" eb="6">
      <t>ギョウム</t>
    </rPh>
    <rPh sb="6" eb="8">
      <t>ウチアワ</t>
    </rPh>
    <rPh sb="9" eb="10">
      <t>トウ</t>
    </rPh>
    <phoneticPr fontId="19"/>
  </si>
  <si>
    <t>会費負担金</t>
    <rPh sb="0" eb="2">
      <t>カイヒ</t>
    </rPh>
    <rPh sb="2" eb="5">
      <t>フタンキン</t>
    </rPh>
    <phoneticPr fontId="19"/>
  </si>
  <si>
    <t>会員負担金</t>
    <rPh sb="0" eb="2">
      <t>カイイン</t>
    </rPh>
    <rPh sb="2" eb="5">
      <t>フタンキン</t>
    </rPh>
    <phoneticPr fontId="54"/>
  </si>
  <si>
    <t>日本水道協会</t>
    <rPh sb="0" eb="2">
      <t>ニホン</t>
    </rPh>
    <rPh sb="2" eb="4">
      <t>スイドウ</t>
    </rPh>
    <rPh sb="4" eb="6">
      <t>キョウカイ</t>
    </rPh>
    <phoneticPr fontId="19"/>
  </si>
  <si>
    <t>日本水道協会東北支部</t>
    <rPh sb="0" eb="2">
      <t>ニホン</t>
    </rPh>
    <rPh sb="2" eb="4">
      <t>スイドウ</t>
    </rPh>
    <rPh sb="4" eb="6">
      <t>キョウカイ</t>
    </rPh>
    <rPh sb="6" eb="8">
      <t>トウホク</t>
    </rPh>
    <rPh sb="8" eb="10">
      <t>シブ</t>
    </rPh>
    <phoneticPr fontId="19"/>
  </si>
  <si>
    <t>日本水道協会宮城県支部</t>
    <rPh sb="0" eb="2">
      <t>ニホン</t>
    </rPh>
    <rPh sb="2" eb="4">
      <t>スイドウ</t>
    </rPh>
    <rPh sb="4" eb="6">
      <t>キョウカイ</t>
    </rPh>
    <rPh sb="6" eb="9">
      <t>ミヤギケン</t>
    </rPh>
    <rPh sb="9" eb="11">
      <t>シブ</t>
    </rPh>
    <phoneticPr fontId="19"/>
  </si>
  <si>
    <t>仙南市町村水道事業協議会</t>
    <rPh sb="0" eb="2">
      <t>センナン</t>
    </rPh>
    <rPh sb="2" eb="5">
      <t>シチョウソン</t>
    </rPh>
    <rPh sb="5" eb="7">
      <t>スイドウ</t>
    </rPh>
    <rPh sb="7" eb="9">
      <t>ジギョウ</t>
    </rPh>
    <rPh sb="9" eb="12">
      <t>キョウギカイ</t>
    </rPh>
    <phoneticPr fontId="19"/>
  </si>
  <si>
    <t>研修負担金</t>
    <rPh sb="0" eb="2">
      <t>ケンシュウ</t>
    </rPh>
    <rPh sb="2" eb="5">
      <t>フタンキン</t>
    </rPh>
    <phoneticPr fontId="54"/>
  </si>
  <si>
    <t>日水協技術研修・会議負担金</t>
    <rPh sb="0" eb="1">
      <t>ニチ</t>
    </rPh>
    <rPh sb="1" eb="2">
      <t>スイ</t>
    </rPh>
    <rPh sb="2" eb="3">
      <t>キョウ</t>
    </rPh>
    <rPh sb="3" eb="5">
      <t>ギジュツ</t>
    </rPh>
    <rPh sb="5" eb="7">
      <t>ケンシュウ</t>
    </rPh>
    <rPh sb="8" eb="10">
      <t>カイギ</t>
    </rPh>
    <rPh sb="10" eb="13">
      <t>フタンキン</t>
    </rPh>
    <phoneticPr fontId="19"/>
  </si>
  <si>
    <t>水道技術管理者資格取得講習会</t>
    <rPh sb="0" eb="2">
      <t>スイドウ</t>
    </rPh>
    <rPh sb="2" eb="4">
      <t>ギジュツ</t>
    </rPh>
    <rPh sb="4" eb="7">
      <t>カンリシャ</t>
    </rPh>
    <rPh sb="7" eb="9">
      <t>シカク</t>
    </rPh>
    <rPh sb="9" eb="11">
      <t>シュトク</t>
    </rPh>
    <rPh sb="11" eb="13">
      <t>コウシュウ</t>
    </rPh>
    <rPh sb="13" eb="14">
      <t>カイ</t>
    </rPh>
    <phoneticPr fontId="19"/>
  </si>
  <si>
    <t>貸倒引当金繰入額</t>
    <rPh sb="0" eb="2">
      <t>カシダオレ</t>
    </rPh>
    <rPh sb="2" eb="4">
      <t>ヒキアテ</t>
    </rPh>
    <rPh sb="4" eb="5">
      <t>キン</t>
    </rPh>
    <rPh sb="5" eb="7">
      <t>クリイレ</t>
    </rPh>
    <rPh sb="7" eb="8">
      <t>ガク</t>
    </rPh>
    <phoneticPr fontId="19"/>
  </si>
  <si>
    <t>貸倒引当金繰入額</t>
    <rPh sb="0" eb="2">
      <t>カシダオレ</t>
    </rPh>
    <rPh sb="2" eb="4">
      <t>ヒキアテ</t>
    </rPh>
    <rPh sb="4" eb="5">
      <t>キン</t>
    </rPh>
    <rPh sb="5" eb="7">
      <t>クリイレ</t>
    </rPh>
    <rPh sb="7" eb="8">
      <t>ガク</t>
    </rPh>
    <phoneticPr fontId="54"/>
  </si>
  <si>
    <t>その他引当金繰入額</t>
    <rPh sb="2" eb="3">
      <t>タ</t>
    </rPh>
    <rPh sb="3" eb="5">
      <t>ヒキアテ</t>
    </rPh>
    <rPh sb="5" eb="6">
      <t>キン</t>
    </rPh>
    <rPh sb="6" eb="8">
      <t>クリイレ</t>
    </rPh>
    <rPh sb="8" eb="9">
      <t>ガク</t>
    </rPh>
    <phoneticPr fontId="19"/>
  </si>
  <si>
    <t>法定福利費引当金</t>
    <rPh sb="0" eb="2">
      <t>ホウテイ</t>
    </rPh>
    <rPh sb="2" eb="4">
      <t>フクリ</t>
    </rPh>
    <rPh sb="4" eb="5">
      <t>ヒ</t>
    </rPh>
    <rPh sb="5" eb="7">
      <t>ヒキアテ</t>
    </rPh>
    <rPh sb="7" eb="8">
      <t>キン</t>
    </rPh>
    <phoneticPr fontId="19"/>
  </si>
  <si>
    <t>（1,226千円/12ヶ月）×4ヶ月分=409千円</t>
    <rPh sb="6" eb="7">
      <t>セン</t>
    </rPh>
    <rPh sb="7" eb="8">
      <t>エン</t>
    </rPh>
    <rPh sb="12" eb="13">
      <t>ゲツ</t>
    </rPh>
    <rPh sb="17" eb="18">
      <t>ゲツ</t>
    </rPh>
    <rPh sb="18" eb="19">
      <t>ブン</t>
    </rPh>
    <rPh sb="23" eb="25">
      <t>センエン</t>
    </rPh>
    <phoneticPr fontId="19"/>
  </si>
  <si>
    <t>助成金</t>
    <rPh sb="0" eb="2">
      <t>ジョセイ</t>
    </rPh>
    <rPh sb="2" eb="3">
      <t>キン</t>
    </rPh>
    <phoneticPr fontId="19"/>
  </si>
  <si>
    <t>納税組合補助金</t>
    <rPh sb="0" eb="2">
      <t>ノウゼイ</t>
    </rPh>
    <rPh sb="2" eb="4">
      <t>クミアイ</t>
    </rPh>
    <rPh sb="4" eb="7">
      <t>ホジョキン</t>
    </rPh>
    <phoneticPr fontId="19"/>
  </si>
  <si>
    <t>725件×80円×12ヵ月=696,000円</t>
    <rPh sb="3" eb="4">
      <t>ケン</t>
    </rPh>
    <rPh sb="7" eb="8">
      <t>エン</t>
    </rPh>
    <rPh sb="17" eb="22">
      <t>０００エン</t>
    </rPh>
    <phoneticPr fontId="19"/>
  </si>
  <si>
    <t>印紙代等</t>
    <rPh sb="0" eb="2">
      <t>インシ</t>
    </rPh>
    <rPh sb="2" eb="3">
      <t>ダイ</t>
    </rPh>
    <rPh sb="3" eb="4">
      <t>トウ</t>
    </rPh>
    <phoneticPr fontId="19"/>
  </si>
  <si>
    <t>有形固定資産</t>
    <rPh sb="0" eb="2">
      <t>ユウケイ</t>
    </rPh>
    <rPh sb="2" eb="6">
      <t>コテイシサン</t>
    </rPh>
    <phoneticPr fontId="19"/>
  </si>
  <si>
    <t>建物減価償却費</t>
  </si>
  <si>
    <t>減価償却費</t>
    <rPh sb="0" eb="2">
      <t>ゲンカ</t>
    </rPh>
    <rPh sb="2" eb="4">
      <t>ショウキャク</t>
    </rPh>
    <rPh sb="4" eb="5">
      <t>ヒ</t>
    </rPh>
    <phoneticPr fontId="54"/>
  </si>
  <si>
    <t>構築物減価償却費</t>
  </si>
  <si>
    <t>機械及び装置減価償却費</t>
  </si>
  <si>
    <t>車輌運搬具減価償却費</t>
  </si>
  <si>
    <t>固定資産除却費</t>
    <rPh sb="0" eb="4">
      <t>コテイシサン</t>
    </rPh>
    <rPh sb="4" eb="6">
      <t>ジョキャク</t>
    </rPh>
    <rPh sb="6" eb="7">
      <t>ヒ</t>
    </rPh>
    <phoneticPr fontId="19"/>
  </si>
  <si>
    <t>営業外費用</t>
    <rPh sb="0" eb="2">
      <t>エイギョウ</t>
    </rPh>
    <rPh sb="2" eb="3">
      <t>ガイ</t>
    </rPh>
    <rPh sb="3" eb="5">
      <t>ヒヨウ</t>
    </rPh>
    <phoneticPr fontId="19"/>
  </si>
  <si>
    <t>過年度還付金</t>
    <rPh sb="0" eb="3">
      <t>カネンド</t>
    </rPh>
    <rPh sb="3" eb="6">
      <t>カンプキン</t>
    </rPh>
    <phoneticPr fontId="54"/>
  </si>
  <si>
    <t>過年度還付金</t>
    <rPh sb="0" eb="3">
      <t>カネンド</t>
    </rPh>
    <rPh sb="3" eb="5">
      <t>カンプ</t>
    </rPh>
    <rPh sb="5" eb="6">
      <t>キン</t>
    </rPh>
    <phoneticPr fontId="54"/>
  </si>
  <si>
    <t>企業債</t>
    <rPh sb="0" eb="3">
      <t>キギョウ</t>
    </rPh>
    <phoneticPr fontId="19"/>
  </si>
  <si>
    <t>石綿管更新事業</t>
    <rPh sb="0" eb="2">
      <t>イシワタ</t>
    </rPh>
    <rPh sb="2" eb="3">
      <t>カン</t>
    </rPh>
    <rPh sb="3" eb="5">
      <t>コウシン</t>
    </rPh>
    <rPh sb="5" eb="7">
      <t>ジギョウ</t>
    </rPh>
    <phoneticPr fontId="19"/>
  </si>
  <si>
    <t>石綿管更新事業に係る起債</t>
    <rPh sb="0" eb="2">
      <t>セキメン</t>
    </rPh>
    <rPh sb="2" eb="3">
      <t>カン</t>
    </rPh>
    <rPh sb="3" eb="5">
      <t>コウシン</t>
    </rPh>
    <rPh sb="5" eb="7">
      <t>ジギョウ</t>
    </rPh>
    <rPh sb="8" eb="9">
      <t>カカ</t>
    </rPh>
    <rPh sb="10" eb="12">
      <t>キサイ</t>
    </rPh>
    <phoneticPr fontId="55"/>
  </si>
  <si>
    <t>出資金</t>
    <rPh sb="0" eb="3">
      <t>シュッシキン</t>
    </rPh>
    <phoneticPr fontId="19"/>
  </si>
  <si>
    <t>他会計出資金</t>
    <rPh sb="0" eb="1">
      <t>タ</t>
    </rPh>
    <rPh sb="1" eb="3">
      <t>カイケイ</t>
    </rPh>
    <rPh sb="3" eb="6">
      <t>シュッシキン</t>
    </rPh>
    <phoneticPr fontId="19"/>
  </si>
  <si>
    <t>一般会計出資金</t>
    <rPh sb="0" eb="4">
      <t>イッパンカイケイ</t>
    </rPh>
    <rPh sb="4" eb="7">
      <t>シュッシキン</t>
    </rPh>
    <phoneticPr fontId="19"/>
  </si>
  <si>
    <t>一般会計出資金</t>
    <rPh sb="0" eb="2">
      <t>イッパン</t>
    </rPh>
    <rPh sb="2" eb="4">
      <t>カイケイ</t>
    </rPh>
    <rPh sb="4" eb="7">
      <t>シュッシキン</t>
    </rPh>
    <phoneticPr fontId="54"/>
  </si>
  <si>
    <t>石綿管更新事業に係る一般会計出資金</t>
    <rPh sb="0" eb="2">
      <t>セキメン</t>
    </rPh>
    <rPh sb="2" eb="3">
      <t>カン</t>
    </rPh>
    <rPh sb="3" eb="5">
      <t>コウシン</t>
    </rPh>
    <rPh sb="5" eb="7">
      <t>ジギョウ</t>
    </rPh>
    <rPh sb="8" eb="9">
      <t>カカ</t>
    </rPh>
    <rPh sb="10" eb="12">
      <t>イッパン</t>
    </rPh>
    <rPh sb="12" eb="14">
      <t>カイケイ</t>
    </rPh>
    <rPh sb="14" eb="16">
      <t>シュッシ</t>
    </rPh>
    <rPh sb="16" eb="17">
      <t>キン</t>
    </rPh>
    <phoneticPr fontId="55"/>
  </si>
  <si>
    <t>県補助金</t>
    <rPh sb="0" eb="1">
      <t>ケン</t>
    </rPh>
    <rPh sb="1" eb="4">
      <t>ホジョキン</t>
    </rPh>
    <phoneticPr fontId="54"/>
  </si>
  <si>
    <t>生活基盤施設耐震化等交付金</t>
    <rPh sb="0" eb="2">
      <t>セイカツ</t>
    </rPh>
    <rPh sb="2" eb="4">
      <t>キバン</t>
    </rPh>
    <rPh sb="4" eb="6">
      <t>シセツ</t>
    </rPh>
    <rPh sb="6" eb="9">
      <t>タイシンカ</t>
    </rPh>
    <rPh sb="9" eb="10">
      <t>トウ</t>
    </rPh>
    <rPh sb="10" eb="13">
      <t>コウフキン</t>
    </rPh>
    <phoneticPr fontId="54"/>
  </si>
  <si>
    <t>石綿管更新事業に係る交付金　26,568,000 円×1/3＝8,856,000円</t>
    <rPh sb="0" eb="2">
      <t>セキメン</t>
    </rPh>
    <rPh sb="2" eb="3">
      <t>カン</t>
    </rPh>
    <rPh sb="3" eb="5">
      <t>コウシン</t>
    </rPh>
    <rPh sb="5" eb="7">
      <t>ジギョウ</t>
    </rPh>
    <rPh sb="8" eb="9">
      <t>カカ</t>
    </rPh>
    <rPh sb="10" eb="13">
      <t>コウフキン</t>
    </rPh>
    <phoneticPr fontId="54"/>
  </si>
  <si>
    <t>他会計補助金</t>
    <rPh sb="0" eb="3">
      <t>タカイケイ</t>
    </rPh>
    <rPh sb="3" eb="6">
      <t>ホジョキン</t>
    </rPh>
    <phoneticPr fontId="19"/>
  </si>
  <si>
    <t>統合水道に係る元金償還金</t>
    <rPh sb="0" eb="2">
      <t>トウゴウ</t>
    </rPh>
    <rPh sb="2" eb="4">
      <t>スイドウ</t>
    </rPh>
    <rPh sb="5" eb="6">
      <t>カカ</t>
    </rPh>
    <rPh sb="7" eb="9">
      <t>ガンキン</t>
    </rPh>
    <rPh sb="9" eb="11">
      <t>ショウカン</t>
    </rPh>
    <rPh sb="11" eb="12">
      <t>ショウカンキン</t>
    </rPh>
    <phoneticPr fontId="19"/>
  </si>
  <si>
    <t>旧簡易水道</t>
    <rPh sb="0" eb="1">
      <t>キュウ</t>
    </rPh>
    <rPh sb="1" eb="3">
      <t>カンイ</t>
    </rPh>
    <rPh sb="3" eb="5">
      <t>スイドウ</t>
    </rPh>
    <phoneticPr fontId="54"/>
  </si>
  <si>
    <t>3,813,361円×9.8%（臨時措置）＝373,709円</t>
    <rPh sb="9" eb="10">
      <t>エン</t>
    </rPh>
    <rPh sb="16" eb="18">
      <t>リンジ</t>
    </rPh>
    <rPh sb="18" eb="20">
      <t>ソチ</t>
    </rPh>
    <rPh sb="29" eb="30">
      <t>エン</t>
    </rPh>
    <phoneticPr fontId="54"/>
  </si>
  <si>
    <t>営業設備費</t>
    <rPh sb="0" eb="2">
      <t>エイギョウ</t>
    </rPh>
    <rPh sb="2" eb="4">
      <t>セツビ</t>
    </rPh>
    <rPh sb="4" eb="5">
      <t>ヒ</t>
    </rPh>
    <phoneticPr fontId="19"/>
  </si>
  <si>
    <t>車両運搬具購入費</t>
    <rPh sb="0" eb="2">
      <t>シャリョウ</t>
    </rPh>
    <rPh sb="2" eb="4">
      <t>ウンパン</t>
    </rPh>
    <rPh sb="4" eb="5">
      <t>グ</t>
    </rPh>
    <rPh sb="5" eb="8">
      <t>コウニュウヒ</t>
    </rPh>
    <phoneticPr fontId="19"/>
  </si>
  <si>
    <t>公用車購入代</t>
    <rPh sb="0" eb="3">
      <t>コウヨウシャ</t>
    </rPh>
    <rPh sb="3" eb="5">
      <t>コウニュウ</t>
    </rPh>
    <rPh sb="5" eb="6">
      <t>ダイ</t>
    </rPh>
    <phoneticPr fontId="54"/>
  </si>
  <si>
    <t>工具器具及び備品購入費</t>
    <rPh sb="8" eb="10">
      <t>コウニュウ</t>
    </rPh>
    <rPh sb="10" eb="11">
      <t>ヒ</t>
    </rPh>
    <phoneticPr fontId="19"/>
  </si>
  <si>
    <t>メーター器購入代（乾式直読型、遠隔電子型）</t>
    <rPh sb="4" eb="5">
      <t>キ</t>
    </rPh>
    <rPh sb="5" eb="7">
      <t>コウニュウ</t>
    </rPh>
    <rPh sb="7" eb="8">
      <t>ダイ</t>
    </rPh>
    <rPh sb="9" eb="11">
      <t>カンシキ</t>
    </rPh>
    <rPh sb="11" eb="12">
      <t>チョク</t>
    </rPh>
    <rPh sb="12" eb="13">
      <t>ヨ</t>
    </rPh>
    <rPh sb="13" eb="14">
      <t>カタ</t>
    </rPh>
    <rPh sb="15" eb="17">
      <t>エンカク</t>
    </rPh>
    <rPh sb="17" eb="19">
      <t>デンシ</t>
    </rPh>
    <rPh sb="19" eb="20">
      <t>カタ</t>
    </rPh>
    <phoneticPr fontId="19"/>
  </si>
  <si>
    <t>閉栓キャップ購入</t>
    <rPh sb="0" eb="1">
      <t>ヘイ</t>
    </rPh>
    <rPh sb="1" eb="2">
      <t>セン</t>
    </rPh>
    <rPh sb="6" eb="8">
      <t>コウニュウ</t>
    </rPh>
    <phoneticPr fontId="54"/>
  </si>
  <si>
    <t>金属探知機購入</t>
    <rPh sb="0" eb="2">
      <t>キンゾク</t>
    </rPh>
    <rPh sb="2" eb="5">
      <t>タンチキ</t>
    </rPh>
    <rPh sb="5" eb="7">
      <t>コウニュウ</t>
    </rPh>
    <phoneticPr fontId="54"/>
  </si>
  <si>
    <t>配水施設改良費</t>
    <rPh sb="0" eb="2">
      <t>ハイスイ</t>
    </rPh>
    <rPh sb="2" eb="4">
      <t>シセツ</t>
    </rPh>
    <rPh sb="4" eb="7">
      <t>カイリョウヒ</t>
    </rPh>
    <phoneticPr fontId="19"/>
  </si>
  <si>
    <t>配水施設改良費</t>
  </si>
  <si>
    <t>石綿管更新事業</t>
    <rPh sb="0" eb="2">
      <t>セキメン</t>
    </rPh>
    <rPh sb="2" eb="3">
      <t>カン</t>
    </rPh>
    <rPh sb="3" eb="5">
      <t>コウシン</t>
    </rPh>
    <rPh sb="5" eb="7">
      <t>ジギョウ</t>
    </rPh>
    <phoneticPr fontId="19"/>
  </si>
  <si>
    <t>石綿管更新事業配水管布設替工事</t>
    <rPh sb="0" eb="2">
      <t>セキメン</t>
    </rPh>
    <rPh sb="2" eb="3">
      <t>カン</t>
    </rPh>
    <rPh sb="3" eb="5">
      <t>コウシン</t>
    </rPh>
    <rPh sb="5" eb="7">
      <t>ジギョウ</t>
    </rPh>
    <rPh sb="7" eb="10">
      <t>ハイスイカン</t>
    </rPh>
    <rPh sb="10" eb="12">
      <t>フセツ</t>
    </rPh>
    <rPh sb="12" eb="13">
      <t>ガエ</t>
    </rPh>
    <rPh sb="13" eb="15">
      <t>コウジ</t>
    </rPh>
    <phoneticPr fontId="54"/>
  </si>
  <si>
    <t>石綿管更新事業配水管布設替工事設計業務委託（青根別荘地内）</t>
    <rPh sb="0" eb="2">
      <t>セキメン</t>
    </rPh>
    <rPh sb="2" eb="3">
      <t>カン</t>
    </rPh>
    <rPh sb="3" eb="5">
      <t>コウシン</t>
    </rPh>
    <rPh sb="5" eb="7">
      <t>ジギョウ</t>
    </rPh>
    <rPh sb="7" eb="10">
      <t>ハイスイカン</t>
    </rPh>
    <rPh sb="10" eb="12">
      <t>フセツ</t>
    </rPh>
    <rPh sb="12" eb="13">
      <t>ガエ</t>
    </rPh>
    <rPh sb="13" eb="15">
      <t>コウジ</t>
    </rPh>
    <rPh sb="15" eb="17">
      <t>セッケイ</t>
    </rPh>
    <rPh sb="17" eb="19">
      <t>ギョウム</t>
    </rPh>
    <rPh sb="19" eb="21">
      <t>イタク</t>
    </rPh>
    <rPh sb="22" eb="24">
      <t>アオネ</t>
    </rPh>
    <rPh sb="24" eb="26">
      <t>ベッソウ</t>
    </rPh>
    <rPh sb="26" eb="27">
      <t>チ</t>
    </rPh>
    <rPh sb="27" eb="28">
      <t>ナイ</t>
    </rPh>
    <phoneticPr fontId="54"/>
  </si>
  <si>
    <t>石綿管更新事業町道舗装復旧工事</t>
    <rPh sb="0" eb="2">
      <t>セキメン</t>
    </rPh>
    <rPh sb="2" eb="3">
      <t>カン</t>
    </rPh>
    <rPh sb="3" eb="5">
      <t>コウシン</t>
    </rPh>
    <rPh sb="5" eb="7">
      <t>ジギョウ</t>
    </rPh>
    <rPh sb="7" eb="9">
      <t>チョウドウ</t>
    </rPh>
    <rPh sb="9" eb="11">
      <t>ホソウ</t>
    </rPh>
    <rPh sb="11" eb="13">
      <t>フッキュウ</t>
    </rPh>
    <rPh sb="13" eb="15">
      <t>コウジ</t>
    </rPh>
    <phoneticPr fontId="19"/>
  </si>
  <si>
    <t>北川原山地区配水管布設替工事</t>
    <rPh sb="0" eb="2">
      <t>キタガワ</t>
    </rPh>
    <rPh sb="2" eb="4">
      <t>ハラヤマ</t>
    </rPh>
    <rPh sb="4" eb="6">
      <t>チク</t>
    </rPh>
    <rPh sb="6" eb="9">
      <t>ハイスイカン</t>
    </rPh>
    <rPh sb="9" eb="11">
      <t>フセツ</t>
    </rPh>
    <rPh sb="11" eb="12">
      <t>ガ</t>
    </rPh>
    <rPh sb="12" eb="14">
      <t>コウジ</t>
    </rPh>
    <phoneticPr fontId="54"/>
  </si>
  <si>
    <t>北川原山地区配水管布設替工事設計委託</t>
    <rPh sb="0" eb="2">
      <t>キタガワ</t>
    </rPh>
    <rPh sb="2" eb="4">
      <t>ハラヤマ</t>
    </rPh>
    <rPh sb="4" eb="6">
      <t>チク</t>
    </rPh>
    <rPh sb="6" eb="9">
      <t>ハイスイカン</t>
    </rPh>
    <rPh sb="9" eb="11">
      <t>フセツ</t>
    </rPh>
    <rPh sb="11" eb="12">
      <t>ガ</t>
    </rPh>
    <rPh sb="12" eb="14">
      <t>コウジ</t>
    </rPh>
    <rPh sb="14" eb="16">
      <t>セッケイ</t>
    </rPh>
    <rPh sb="16" eb="18">
      <t>イタク</t>
    </rPh>
    <phoneticPr fontId="54"/>
  </si>
  <si>
    <t>野上浄水場HINL計器更新工事</t>
    <rPh sb="0" eb="1">
      <t>ノ</t>
    </rPh>
    <rPh sb="1" eb="2">
      <t>ジョウ</t>
    </rPh>
    <rPh sb="2" eb="5">
      <t>ジョウスイジョウ</t>
    </rPh>
    <rPh sb="9" eb="11">
      <t>ケイキ</t>
    </rPh>
    <rPh sb="11" eb="13">
      <t>コウシン</t>
    </rPh>
    <rPh sb="13" eb="15">
      <t>コウジ</t>
    </rPh>
    <phoneticPr fontId="55"/>
  </si>
  <si>
    <t>青根浄水場ろ過膜更新工事</t>
    <rPh sb="0" eb="2">
      <t>アオネ</t>
    </rPh>
    <rPh sb="2" eb="5">
      <t>ジョウスイジョウ</t>
    </rPh>
    <rPh sb="6" eb="7">
      <t>カ</t>
    </rPh>
    <rPh sb="7" eb="8">
      <t>マク</t>
    </rPh>
    <rPh sb="8" eb="10">
      <t>コウシン</t>
    </rPh>
    <rPh sb="10" eb="12">
      <t>コウジ</t>
    </rPh>
    <phoneticPr fontId="54"/>
  </si>
  <si>
    <t>支倉ポンプ場電動弁取替工事</t>
    <rPh sb="0" eb="2">
      <t>ハセクラ</t>
    </rPh>
    <rPh sb="5" eb="6">
      <t>ジョウ</t>
    </rPh>
    <rPh sb="6" eb="8">
      <t>デンドウ</t>
    </rPh>
    <rPh sb="8" eb="9">
      <t>ベン</t>
    </rPh>
    <rPh sb="9" eb="11">
      <t>トリカ</t>
    </rPh>
    <rPh sb="11" eb="13">
      <t>コウジ</t>
    </rPh>
    <phoneticPr fontId="54"/>
  </si>
  <si>
    <t>青根第二浄水場原水流入弁交換工事</t>
    <rPh sb="0" eb="2">
      <t>アオネ</t>
    </rPh>
    <rPh sb="2" eb="4">
      <t>ダイニ</t>
    </rPh>
    <rPh sb="4" eb="7">
      <t>ジョウスイジョウ</t>
    </rPh>
    <rPh sb="7" eb="9">
      <t>ゲンスイ</t>
    </rPh>
    <rPh sb="9" eb="11">
      <t>リュウニュウ</t>
    </rPh>
    <rPh sb="11" eb="12">
      <t>ベン</t>
    </rPh>
    <rPh sb="12" eb="14">
      <t>コウカン</t>
    </rPh>
    <rPh sb="14" eb="16">
      <t>コウジ</t>
    </rPh>
    <phoneticPr fontId="55"/>
  </si>
  <si>
    <t>支倉台配水池水位計交換工事</t>
    <rPh sb="0" eb="2">
      <t>ハセクラ</t>
    </rPh>
    <rPh sb="2" eb="3">
      <t>ダイ</t>
    </rPh>
    <rPh sb="3" eb="5">
      <t>ハイスイ</t>
    </rPh>
    <rPh sb="5" eb="6">
      <t>チ</t>
    </rPh>
    <rPh sb="6" eb="8">
      <t>スイイ</t>
    </rPh>
    <rPh sb="8" eb="9">
      <t>ケイ</t>
    </rPh>
    <rPh sb="9" eb="11">
      <t>コウカン</t>
    </rPh>
    <rPh sb="11" eb="13">
      <t>コウジ</t>
    </rPh>
    <phoneticPr fontId="54"/>
  </si>
  <si>
    <t>野上浄水場ブラインド設置工事</t>
    <rPh sb="0" eb="1">
      <t>ノ</t>
    </rPh>
    <rPh sb="1" eb="2">
      <t>ジョウ</t>
    </rPh>
    <rPh sb="2" eb="5">
      <t>ジョウスイジョウ</t>
    </rPh>
    <rPh sb="10" eb="12">
      <t>セッチ</t>
    </rPh>
    <rPh sb="12" eb="14">
      <t>コウジ</t>
    </rPh>
    <phoneticPr fontId="54"/>
  </si>
  <si>
    <t>その他維持補修工事費</t>
    <rPh sb="2" eb="3">
      <t>タ</t>
    </rPh>
    <rPh sb="3" eb="5">
      <t>イジ</t>
    </rPh>
    <rPh sb="5" eb="7">
      <t>ホシュウ</t>
    </rPh>
    <rPh sb="7" eb="10">
      <t>コウジヒ</t>
    </rPh>
    <phoneticPr fontId="54"/>
  </si>
  <si>
    <t>企業債元金償還金</t>
    <rPh sb="0" eb="2">
      <t>キギョウ</t>
    </rPh>
    <rPh sb="2" eb="3">
      <t>サイ</t>
    </rPh>
    <rPh sb="3" eb="5">
      <t>ガンキン</t>
    </rPh>
    <rPh sb="5" eb="8">
      <t>ショウカンキン</t>
    </rPh>
    <phoneticPr fontId="19"/>
  </si>
  <si>
    <t>車検代行料　宮城480こ30-53　エブリ</t>
  </si>
  <si>
    <t>自動車検査登録料　宮城480こ30-53　エブリ</t>
  </si>
  <si>
    <t>公用車任意保険料　宮城480こ30-53　エブリ</t>
  </si>
  <si>
    <t>公用車自賠責保険料　宮城480こ30-53　エブリ</t>
  </si>
  <si>
    <t>宮城480こ30-53　エブリ</t>
  </si>
  <si>
    <t>公用車任意共済保険料(エブリィワゴン)</t>
  </si>
  <si>
    <t>公用車自賠責保険料(エブリィワゴン)</t>
  </si>
  <si>
    <t>公用車修繕料(軽)宮城こ480‐3053エブリ</t>
    <phoneticPr fontId="18"/>
  </si>
  <si>
    <t>　　　　　　　　　　　（6・12月賞与）16,500円×2名×2回</t>
  </si>
  <si>
    <t>臨時職員：障害者雇用　児童手当拠出金177円×12月×2名</t>
  </si>
  <si>
    <t>　　　　　　　　　　　（6・12月賞与）150円×2名×2回</t>
  </si>
  <si>
    <t>臨時職員：障害者雇用　雇用保険969円×12月×2名</t>
  </si>
  <si>
    <t>　　　　　　　　　　　（6・12月賞与）850円×2名×2回</t>
  </si>
  <si>
    <t>臨時職員：障害者雇用　労災保険342円×12月×2名</t>
  </si>
  <si>
    <t>　　　　　　　　　　　（6・12月賞与）300円×2名×2回</t>
  </si>
  <si>
    <t>臨時職員：障害者雇用5,700円×20日×12月×2名</t>
  </si>
  <si>
    <t>臨時職員：障害者雇用（6・12月賞与）200,000円×2名</t>
  </si>
  <si>
    <t>結婚活動支援事業1,860円×7人×24時間　</t>
  </si>
  <si>
    <t>各種合同相談所開設4人×4,200円×3回</t>
  </si>
  <si>
    <t>行政相談委員報償金4,200円×月1回×12ヵ月</t>
  </si>
  <si>
    <t>社会を明るくする運動作文コンテスト記念品1,000円×12人</t>
  </si>
  <si>
    <t>合同相談会昼食代　13人×2回×600円</t>
  </si>
  <si>
    <t>相談業務連絡用82円×60枚</t>
  </si>
  <si>
    <t>結婚祝い金30,000円×20組</t>
  </si>
  <si>
    <t>各種戸籍届用紙605円×10冊</t>
  </si>
  <si>
    <t>死体埋火葬許可申請書3,219円×3冊</t>
  </si>
  <si>
    <t>サッカー講師謝礼　5,000円×3回</t>
  </si>
  <si>
    <t>助成金・交付金等</t>
    <rPh sb="0" eb="3">
      <t>ジョセイキン</t>
    </rPh>
    <phoneticPr fontId="18"/>
  </si>
  <si>
    <t>宮城県更生保護大会助成金</t>
    <rPh sb="0" eb="3">
      <t>ミヤギケン</t>
    </rPh>
    <rPh sb="3" eb="5">
      <t>コウセイ</t>
    </rPh>
    <rPh sb="5" eb="7">
      <t>ホゴ</t>
    </rPh>
    <rPh sb="7" eb="9">
      <t>タイカイ</t>
    </rPh>
    <rPh sb="9" eb="12">
      <t>ジョセイキン</t>
    </rPh>
    <phoneticPr fontId="18"/>
  </si>
  <si>
    <t>　　　　　H26：435千円・H27:4,300千円(見込額)</t>
    <rPh sb="24" eb="26">
      <t>センエン</t>
    </rPh>
    <rPh sb="27" eb="29">
      <t>ミコ</t>
    </rPh>
    <rPh sb="29" eb="30">
      <t>ガク</t>
    </rPh>
    <phoneticPr fontId="18"/>
  </si>
  <si>
    <t>　移住者新米提供　10,000円×10世帯（移住後3年間支援）</t>
    <rPh sb="22" eb="24">
      <t>イジュウ</t>
    </rPh>
    <rPh sb="24" eb="25">
      <t>ゴ</t>
    </rPh>
    <rPh sb="26" eb="28">
      <t>ネンカン</t>
    </rPh>
    <rPh sb="28" eb="30">
      <t>シエン</t>
    </rPh>
    <phoneticPr fontId="18"/>
  </si>
  <si>
    <t>2,216円/単価×40時間/年間延べ＝88,640円</t>
    <phoneticPr fontId="18"/>
  </si>
  <si>
    <t>科目設定</t>
    <rPh sb="0" eb="2">
      <t>カモク</t>
    </rPh>
    <rPh sb="2" eb="4">
      <t>セッテイ</t>
    </rPh>
    <phoneticPr fontId="18"/>
  </si>
  <si>
    <t>一般管理費</t>
    <rPh sb="0" eb="2">
      <t>イッパン</t>
    </rPh>
    <rPh sb="2" eb="5">
      <t>カンリヒ</t>
    </rPh>
    <phoneticPr fontId="18"/>
  </si>
  <si>
    <t>前年度繰越金</t>
    <rPh sb="0" eb="3">
      <t>ゼンネンド</t>
    </rPh>
    <rPh sb="3" eb="5">
      <t>クリコシ</t>
    </rPh>
    <rPh sb="5" eb="6">
      <t>キン</t>
    </rPh>
    <phoneticPr fontId="18"/>
  </si>
  <si>
    <t>温泉維持費</t>
    <rPh sb="0" eb="2">
      <t>オンセン</t>
    </rPh>
    <rPh sb="2" eb="5">
      <t>イジヒ</t>
    </rPh>
    <phoneticPr fontId="18"/>
  </si>
  <si>
    <t>維持補修工事費</t>
    <phoneticPr fontId="54"/>
  </si>
  <si>
    <t>宿泊県外14,000円×3人＋日当2,100円×2人（運転手含む）×2日</t>
    <rPh sb="13" eb="14">
      <t>ニン</t>
    </rPh>
    <phoneticPr fontId="18"/>
  </si>
  <si>
    <t>　参考）H27決定額2,140,683千円　臨財債振替額185,094千円</t>
    <phoneticPr fontId="18"/>
  </si>
  <si>
    <t>　H27当初予算安全額の＋9％に震災による特殊需要額見込で算定</t>
    <phoneticPr fontId="18"/>
  </si>
  <si>
    <t>　北原地区測量試験費負担金　補助残3,200,000円×負担割0.10</t>
    <phoneticPr fontId="18"/>
  </si>
  <si>
    <t>　立野用水路負担金　補助残8,700,000円×負担割0.10</t>
    <phoneticPr fontId="18"/>
  </si>
  <si>
    <t>公民館使用料（平成27年度実績見込により算出）</t>
    <phoneticPr fontId="18"/>
  </si>
  <si>
    <t>公民館分館使用料（平成27年度実績見込により算出）</t>
    <phoneticPr fontId="18"/>
  </si>
  <si>
    <t>平成27年度実績見込みにより算出</t>
    <phoneticPr fontId="18"/>
  </si>
  <si>
    <t>平成27年実績見込みにより算出</t>
    <phoneticPr fontId="18"/>
  </si>
  <si>
    <t>補助事業費2,989,000円×1/2</t>
    <phoneticPr fontId="18"/>
  </si>
  <si>
    <t>補助事業費10,200,000円×1/2</t>
    <phoneticPr fontId="18"/>
  </si>
  <si>
    <t>補助事業費500,000円×1/2</t>
    <phoneticPr fontId="18"/>
  </si>
  <si>
    <t>補助事業費375,000円×1/2</t>
    <phoneticPr fontId="18"/>
  </si>
  <si>
    <t>補助事業費39,000円×1/2</t>
    <phoneticPr fontId="18"/>
  </si>
  <si>
    <t>補助事業費86,000円×1/2</t>
    <phoneticPr fontId="18"/>
  </si>
  <si>
    <t>補助事業費4,000,000円×1/2</t>
    <phoneticPr fontId="18"/>
  </si>
  <si>
    <t>合併処理浄化槽整備事業国庫補助金　4,472,000円×1/3</t>
    <phoneticPr fontId="18"/>
  </si>
  <si>
    <t>平成28年度見込　37,391,150円×3/4</t>
    <phoneticPr fontId="18"/>
  </si>
  <si>
    <t>平成28年度見込　21,734,404円×1/4</t>
    <phoneticPr fontId="18"/>
  </si>
  <si>
    <t>補助事業費2,989,000円×1/4</t>
    <phoneticPr fontId="18"/>
  </si>
  <si>
    <t>補助事業費10,200,000円×1/4</t>
    <phoneticPr fontId="18"/>
  </si>
  <si>
    <t>補助事業費500,000円×1/4</t>
    <phoneticPr fontId="18"/>
  </si>
  <si>
    <t>県単事業費48,960円×10/10</t>
    <phoneticPr fontId="18"/>
  </si>
  <si>
    <t>県単事業費24,480円×10/10</t>
    <phoneticPr fontId="18"/>
  </si>
  <si>
    <t>　　　　　　　事業費計 30,640千円　</t>
    <phoneticPr fontId="18"/>
  </si>
  <si>
    <t>県単補助（医療費のみ　食事療養費は対象外）30,000,000円×1/2</t>
    <phoneticPr fontId="18"/>
  </si>
  <si>
    <t>補助事業費374,400円×1/4</t>
    <phoneticPr fontId="18"/>
  </si>
  <si>
    <t>補助事業費38,100円×1/4</t>
    <phoneticPr fontId="18"/>
  </si>
  <si>
    <t>補助事業費85,200円×1/4</t>
    <phoneticPr fontId="18"/>
  </si>
  <si>
    <t>補助事業費　1,450,000円×2/3×支給率0.84</t>
    <phoneticPr fontId="18"/>
  </si>
  <si>
    <t>県単独　県対応額（外来　1,000,000円＋入院　300,000円）×1/2</t>
    <phoneticPr fontId="18"/>
  </si>
  <si>
    <t>3歳未満入院・外来　小学校就学前入院10,000,000円×1/2</t>
    <phoneticPr fontId="18"/>
  </si>
  <si>
    <t>県事業分のみの支払見込額2,500件×32円×1/2</t>
    <phoneticPr fontId="18"/>
  </si>
  <si>
    <t>　　2.0ha超　700千円1件＝700,000円</t>
    <rPh sb="24" eb="25">
      <t>エン</t>
    </rPh>
    <phoneticPr fontId="18"/>
  </si>
  <si>
    <t>　事業費465,826千円－国庫補助金224,700千円＝241,126千円</t>
    <phoneticPr fontId="18"/>
  </si>
  <si>
    <t>町営住宅整備事業に対する繰入（一般財源の一部を基金より補てん）</t>
    <rPh sb="15" eb="17">
      <t>イッパン</t>
    </rPh>
    <rPh sb="17" eb="19">
      <t>ザイゲン</t>
    </rPh>
    <rPh sb="20" eb="22">
      <t>イチブ</t>
    </rPh>
    <rPh sb="23" eb="25">
      <t>キキン</t>
    </rPh>
    <rPh sb="27" eb="28">
      <t>ホ</t>
    </rPh>
    <phoneticPr fontId="18"/>
  </si>
  <si>
    <t>8分館前年度決算額｛（上下水道＋電気＋燃料代）－使用料｝×1/3</t>
    <phoneticPr fontId="18"/>
  </si>
  <si>
    <t>　切捨間伐（松葉森山、茨山2）A=6.37ha</t>
    <phoneticPr fontId="18"/>
  </si>
  <si>
    <t>　除伐Ⅰ（六方山、茨山2）A=4.12ha</t>
    <phoneticPr fontId="18"/>
  </si>
  <si>
    <t>　H28地財計画の伸び率及び過去実績考慮</t>
    <phoneticPr fontId="18"/>
  </si>
  <si>
    <t>補助対象事業（国県負担金）28,460,000円×3/4</t>
    <rPh sb="23" eb="24">
      <t>エン</t>
    </rPh>
    <phoneticPr fontId="18"/>
  </si>
  <si>
    <t>平成26年度決算額　3,471,771円、平成27年度見込額　3,032,287円</t>
    <phoneticPr fontId="18"/>
  </si>
  <si>
    <t>乳がん検診助成45名×2,300円＋子宮がん45名×3,100円</t>
    <phoneticPr fontId="18"/>
  </si>
  <si>
    <t>（38,000千円＋2,380千円）×充当率90％</t>
    <phoneticPr fontId="18"/>
  </si>
  <si>
    <t>　（10,246千円＋6,480千円）×充当率：100％</t>
    <phoneticPr fontId="18"/>
  </si>
  <si>
    <t>　事業費：15,746千円－特定財源：5,500千円＝10,246千円</t>
    <phoneticPr fontId="18"/>
  </si>
  <si>
    <t>1日平均 144人×244日＝35,000人</t>
    <rPh sb="1" eb="2">
      <t>ヒ</t>
    </rPh>
    <rPh sb="2" eb="4">
      <t>ヘイキン</t>
    </rPh>
    <rPh sb="8" eb="9">
      <t>ジン</t>
    </rPh>
    <rPh sb="13" eb="14">
      <t>ヒ</t>
    </rPh>
    <rPh sb="21" eb="22">
      <t>ジン</t>
    </rPh>
    <phoneticPr fontId="19"/>
  </si>
  <si>
    <t>　　仙台～東京　車馬賃　10,000円×往復×1人</t>
    <rPh sb="18" eb="19">
      <t>エン</t>
    </rPh>
    <phoneticPr fontId="18"/>
  </si>
  <si>
    <t>平成28年経済センサス-活動調査報酬調査員58,000円×7人</t>
    <phoneticPr fontId="18"/>
  </si>
  <si>
    <t>経済センサス事務時間外勤務手当平均単価2,200円×1人×20h</t>
    <rPh sb="0" eb="2">
      <t>ケイザイ</t>
    </rPh>
    <phoneticPr fontId="18"/>
  </si>
  <si>
    <t>経済センサス事務周知チラシ又はパンフレット印刷経費</t>
    <rPh sb="0" eb="2">
      <t>ケイザイ</t>
    </rPh>
    <phoneticPr fontId="18"/>
  </si>
  <si>
    <t>（調査区域：川内字大鳥谷山等一部７単位区域）</t>
    <phoneticPr fontId="18"/>
  </si>
  <si>
    <t>③ 公的従事割合 50% ：(3,523,867円) ×0.95</t>
    <phoneticPr fontId="18"/>
  </si>
  <si>
    <t>④ 公的従事割合 80% ：(3,694,341円) ×0.5</t>
    <phoneticPr fontId="18"/>
  </si>
  <si>
    <t>④100歳者　花束，額縁　大正5年度生　7,000円×6人</t>
    <phoneticPr fontId="18"/>
  </si>
  <si>
    <t>　コピー機カウンター料金18,360円×2ヶ月</t>
    <phoneticPr fontId="18"/>
  </si>
  <si>
    <t>仙南自立支援協議会福祉マップ共同委託サーバ運営費</t>
    <phoneticPr fontId="18"/>
  </si>
  <si>
    <t>基幹相談支援センター事業白石陽光園委託料2市7町人口割</t>
    <phoneticPr fontId="18"/>
  </si>
  <si>
    <t>母子福祉（受給者証）100枚×54円</t>
    <phoneticPr fontId="18"/>
  </si>
  <si>
    <t>乳幼児（受給者証）500枚×54円</t>
    <phoneticPr fontId="18"/>
  </si>
  <si>
    <t>　80枚×12ヶ月×32.4円</t>
    <phoneticPr fontId="18"/>
  </si>
  <si>
    <t>　角2号（ソフトピンク）1,000部×32.4円</t>
    <phoneticPr fontId="18"/>
  </si>
  <si>
    <t>　長形3号（ソフトピンクテープ付）5,000部×10.8円</t>
    <phoneticPr fontId="18"/>
  </si>
  <si>
    <t>乳幼児医療費助成審査支払業務委託料1,000件×32円×12月</t>
    <phoneticPr fontId="18"/>
  </si>
  <si>
    <t>　　③企業債利子償還額21,940千円－基準内繰出14,607千円</t>
    <phoneticPr fontId="18"/>
  </si>
  <si>
    <t>　　②減価償却費分（上限：企業債元金償還金61,715千円－基準内</t>
    <rPh sb="3" eb="5">
      <t>ゲンカ</t>
    </rPh>
    <rPh sb="5" eb="7">
      <t>ショウキャク</t>
    </rPh>
    <rPh sb="7" eb="8">
      <t>ヒ</t>
    </rPh>
    <rPh sb="8" eb="9">
      <t>ブン</t>
    </rPh>
    <rPh sb="10" eb="12">
      <t>ジョウゲン</t>
    </rPh>
    <rPh sb="13" eb="15">
      <t>キギョウ</t>
    </rPh>
    <rPh sb="15" eb="16">
      <t>サイ</t>
    </rPh>
    <rPh sb="16" eb="18">
      <t>ガンキン</t>
    </rPh>
    <rPh sb="18" eb="20">
      <t>ショウカン</t>
    </rPh>
    <rPh sb="20" eb="21">
      <t>キン</t>
    </rPh>
    <rPh sb="27" eb="29">
      <t>センエン</t>
    </rPh>
    <rPh sb="30" eb="33">
      <t>キジュンナイ</t>
    </rPh>
    <phoneticPr fontId="18"/>
  </si>
  <si>
    <t>　　　繰出38,882千円＝22,833千円）</t>
    <rPh sb="3" eb="4">
      <t>ク</t>
    </rPh>
    <rPh sb="4" eb="5">
      <t>ダ</t>
    </rPh>
    <rPh sb="11" eb="13">
      <t>センエン</t>
    </rPh>
    <rPh sb="20" eb="22">
      <t>センエン</t>
    </rPh>
    <phoneticPr fontId="18"/>
  </si>
  <si>
    <t>　【テレメトリー装置】41,000×2台＝82,000円</t>
    <rPh sb="27" eb="28">
      <t>エン</t>
    </rPh>
    <phoneticPr fontId="18"/>
  </si>
  <si>
    <t>年金広報　のうねん　25,230円×4回</t>
    <rPh sb="16" eb="17">
      <t>エン</t>
    </rPh>
    <phoneticPr fontId="18"/>
  </si>
  <si>
    <t>会議賄料(缶お茶)30本×2回×129.6円</t>
    <phoneticPr fontId="18"/>
  </si>
  <si>
    <t>　32路線の内主要11路線　30,602ｍ×130円</t>
    <phoneticPr fontId="18"/>
  </si>
  <si>
    <t>　除伐Ⅰ、六方山：3.12ha＋茨山２：1.00ha</t>
    <phoneticPr fontId="18"/>
  </si>
  <si>
    <t>　目的：①蒲郡市交流事業の推進、②町農産物等販路拡大、③町ＰＲによ</t>
    <phoneticPr fontId="18"/>
  </si>
  <si>
    <t>　繰出内訳　元金分　165,869千円</t>
    <rPh sb="1" eb="2">
      <t>クリ</t>
    </rPh>
    <phoneticPr fontId="18"/>
  </si>
  <si>
    <t>保育所広域入所委託料　693,500円×2人</t>
    <phoneticPr fontId="18"/>
  </si>
  <si>
    <t>　　　　　 碁石児童教室　700L×102円</t>
    <phoneticPr fontId="18"/>
  </si>
  <si>
    <t>　　　   　今宿児童教室　1,000L×102円</t>
    <phoneticPr fontId="18"/>
  </si>
  <si>
    <t>　　　   　前川児童教室　500L×102円</t>
    <phoneticPr fontId="18"/>
  </si>
  <si>
    <t>　　　　　今宿児童教室</t>
    <phoneticPr fontId="18"/>
  </si>
  <si>
    <t>　　　　 　今宿児童教室　15,000円×12ヵ月</t>
    <phoneticPr fontId="18"/>
  </si>
  <si>
    <t>　　　   　碁石児童教室　碁石小学校にて一括支払い</t>
    <phoneticPr fontId="18"/>
  </si>
  <si>
    <t>　　　　   前川児童教室　前川小学校にて一括支払い</t>
    <phoneticPr fontId="18"/>
  </si>
  <si>
    <t>　　　　　     　今宿児童教室　17,000円×12ヵ月</t>
    <phoneticPr fontId="18"/>
  </si>
  <si>
    <t>　　　　　　     碁石児童教室　碁石小学校にて一括支払い</t>
    <phoneticPr fontId="18"/>
  </si>
  <si>
    <t>　　　　　     　前川児童教室　前川小学校にて一括支払い</t>
    <phoneticPr fontId="18"/>
  </si>
  <si>
    <t>　　　　   碁石児童教室　6,000円×12ヵ月</t>
    <phoneticPr fontId="18"/>
  </si>
  <si>
    <t>　　　　   今宿児童教室　6,000円×12ヵ月</t>
    <phoneticPr fontId="18"/>
  </si>
  <si>
    <t>　　　　   前川児童教室　4,000円×12ヵ月</t>
    <phoneticPr fontId="18"/>
  </si>
  <si>
    <t>　　　　　　　　           　　　　碁石児童教室分</t>
    <phoneticPr fontId="18"/>
  </si>
  <si>
    <t>　　　　　　　　　　　　           今宿児童教室分</t>
    <phoneticPr fontId="18"/>
  </si>
  <si>
    <t>　　　  今宿児童教室（2トン車）20,000円×1台</t>
    <phoneticPr fontId="18"/>
  </si>
  <si>
    <t>　　　　　　　　　         　今宿児童教室　17,280円×年2回</t>
    <phoneticPr fontId="18"/>
  </si>
  <si>
    <t>　　　　　　　　　　　　　          　碁石児童教室　5,400円×2台</t>
    <phoneticPr fontId="18"/>
  </si>
  <si>
    <t>環境整備委託料(支障樹木剪定)　</t>
    <phoneticPr fontId="18"/>
  </si>
  <si>
    <t>減価償却費分（上限：企業債元金償還金61,715,183-</t>
    <rPh sb="0" eb="2">
      <t>ゲンカ</t>
    </rPh>
    <rPh sb="2" eb="4">
      <t>ショウキャク</t>
    </rPh>
    <rPh sb="4" eb="5">
      <t>ヒ</t>
    </rPh>
    <rPh sb="5" eb="6">
      <t>ブン</t>
    </rPh>
    <rPh sb="7" eb="9">
      <t>ジョウゲン</t>
    </rPh>
    <rPh sb="10" eb="12">
      <t>キギョウ</t>
    </rPh>
    <rPh sb="12" eb="13">
      <t>サイ</t>
    </rPh>
    <rPh sb="13" eb="15">
      <t>ガンキン</t>
    </rPh>
    <rPh sb="15" eb="17">
      <t>ショウカン</t>
    </rPh>
    <rPh sb="17" eb="18">
      <t>キン</t>
    </rPh>
    <phoneticPr fontId="18"/>
  </si>
  <si>
    <t>38,882,348＝22,832,835）（基準外）</t>
    <rPh sb="23" eb="25">
      <t>キジュン</t>
    </rPh>
    <rPh sb="25" eb="26">
      <t>ガイ</t>
    </rPh>
    <phoneticPr fontId="18"/>
  </si>
  <si>
    <t>印刷製本費</t>
    <rPh sb="0" eb="2">
      <t>インサツ</t>
    </rPh>
    <rPh sb="2" eb="4">
      <t>セイホン</t>
    </rPh>
    <rPh sb="4" eb="5">
      <t>ヒ</t>
    </rPh>
    <phoneticPr fontId="54"/>
  </si>
  <si>
    <t>ハガキ用フィルムラベル印刷代　11円×1,000枚=11,000円</t>
    <rPh sb="28" eb="33">
      <t>０００エン</t>
    </rPh>
    <phoneticPr fontId="54"/>
  </si>
  <si>
    <t>納付書兼領収書　10円×10,000枚=100,000円</t>
    <rPh sb="10" eb="11">
      <t>エン</t>
    </rPh>
    <rPh sb="18" eb="19">
      <t>マイ</t>
    </rPh>
    <rPh sb="27" eb="28">
      <t>エン</t>
    </rPh>
    <phoneticPr fontId="54"/>
  </si>
  <si>
    <t>伝票用紙代 等</t>
    <rPh sb="0" eb="2">
      <t>デンピョウ</t>
    </rPh>
    <rPh sb="2" eb="4">
      <t>ヨウシ</t>
    </rPh>
    <rPh sb="4" eb="5">
      <t>ダイ</t>
    </rPh>
    <rPh sb="6" eb="7">
      <t>ナド</t>
    </rPh>
    <phoneticPr fontId="19"/>
  </si>
  <si>
    <t>公用車タイヤ代 等</t>
    <rPh sb="8" eb="9">
      <t>ナド</t>
    </rPh>
    <phoneticPr fontId="54"/>
  </si>
  <si>
    <t>プリンターインクカートリッジ代 等</t>
    <rPh sb="14" eb="15">
      <t>ダイ</t>
    </rPh>
    <rPh sb="16" eb="17">
      <t>ナド</t>
    </rPh>
    <phoneticPr fontId="19"/>
  </si>
  <si>
    <t>統合水道（支倉・前川）  22,951,092円× 1/2＝11,475,546円(A)</t>
    <rPh sb="0" eb="2">
      <t>トウゴウ</t>
    </rPh>
    <rPh sb="2" eb="4">
      <t>スイドウ</t>
    </rPh>
    <rPh sb="5" eb="7">
      <t>ハセクラ</t>
    </rPh>
    <rPh sb="8" eb="10">
      <t>マエカワ</t>
    </rPh>
    <rPh sb="23" eb="24">
      <t>エン</t>
    </rPh>
    <rPh sb="40" eb="41">
      <t>エン</t>
    </rPh>
    <phoneticPr fontId="19"/>
  </si>
  <si>
    <t>地方公営企業関係図書、水質公害関係図書 等 追録代</t>
    <rPh sb="0" eb="2">
      <t>チホウ</t>
    </rPh>
    <rPh sb="2" eb="4">
      <t>コウエイ</t>
    </rPh>
    <rPh sb="4" eb="6">
      <t>キギョウ</t>
    </rPh>
    <rPh sb="6" eb="8">
      <t>カンケイ</t>
    </rPh>
    <rPh sb="8" eb="10">
      <t>トショ</t>
    </rPh>
    <rPh sb="11" eb="13">
      <t>スイシツ</t>
    </rPh>
    <rPh sb="13" eb="15">
      <t>コウガイ</t>
    </rPh>
    <rPh sb="15" eb="17">
      <t>カンケイ</t>
    </rPh>
    <rPh sb="17" eb="19">
      <t>トショ</t>
    </rPh>
    <rPh sb="20" eb="21">
      <t>ナド</t>
    </rPh>
    <rPh sb="22" eb="24">
      <t>ツイロク</t>
    </rPh>
    <rPh sb="24" eb="25">
      <t>ダイ</t>
    </rPh>
    <phoneticPr fontId="19"/>
  </si>
  <si>
    <t>地方公営企業関係図書</t>
    <rPh sb="0" eb="2">
      <t>チホウ</t>
    </rPh>
    <rPh sb="2" eb="4">
      <t>コウエイ</t>
    </rPh>
    <rPh sb="4" eb="6">
      <t>キギョウ</t>
    </rPh>
    <rPh sb="6" eb="8">
      <t>カンケイ</t>
    </rPh>
    <rPh sb="8" eb="10">
      <t>トショ</t>
    </rPh>
    <phoneticPr fontId="19"/>
  </si>
  <si>
    <t xml:space="preserve"> 軽油代 （150L×125円）×12ヵ月=225,000円</t>
    <rPh sb="1" eb="3">
      <t>ケイユ</t>
    </rPh>
    <rPh sb="3" eb="4">
      <t>ダイ</t>
    </rPh>
    <rPh sb="14" eb="15">
      <t>エン</t>
    </rPh>
    <rPh sb="29" eb="30">
      <t>エン</t>
    </rPh>
    <phoneticPr fontId="55"/>
  </si>
  <si>
    <t>修繕費</t>
    <rPh sb="0" eb="3">
      <t>シュウゼンヒ</t>
    </rPh>
    <phoneticPr fontId="54"/>
  </si>
  <si>
    <t>保険料</t>
    <rPh sb="0" eb="3">
      <t>ホケンリョウ</t>
    </rPh>
    <phoneticPr fontId="54"/>
  </si>
  <si>
    <t>会議費</t>
    <rPh sb="0" eb="3">
      <t>カイギヒ</t>
    </rPh>
    <phoneticPr fontId="54"/>
  </si>
  <si>
    <t>項　　目　　名</t>
    <rPh sb="0" eb="1">
      <t>コウ</t>
    </rPh>
    <rPh sb="3" eb="4">
      <t>メ</t>
    </rPh>
    <rPh sb="6" eb="7">
      <t>ナ</t>
    </rPh>
    <phoneticPr fontId="19"/>
  </si>
  <si>
    <t>平成28年度見込　4人分月116,400円×12ヵ月</t>
    <phoneticPr fontId="18"/>
  </si>
  <si>
    <t>平成28年度見込　月平均12,000円×12ヵ月</t>
    <phoneticPr fontId="18"/>
  </si>
  <si>
    <t>月平均乗車料金（H27.11末実績採用）相当額　167,000円×12ヵ月</t>
    <phoneticPr fontId="18"/>
  </si>
  <si>
    <t>柴田訪問看護センター使用料月額3,000円×12ヵ月</t>
    <phoneticPr fontId="18"/>
  </si>
  <si>
    <t>単独　医療法人光友会」（アルパイン川崎）42,000円×12ヵ月</t>
    <phoneticPr fontId="18"/>
  </si>
  <si>
    <t>温泉一般利用料月額363,000円×12ヵ月</t>
    <phoneticPr fontId="18"/>
  </si>
  <si>
    <t>伊勢原団地（42戸）　127,200円×12ヵ月×収納実績率0.96</t>
    <phoneticPr fontId="18"/>
  </si>
  <si>
    <t>中原団地（20戸）　 　25,500円×12ヵ月×〃0.96</t>
    <phoneticPr fontId="18"/>
  </si>
  <si>
    <t>北原団地（62戸）　　557,200円×12ヵ月×〃0.96</t>
    <phoneticPr fontId="18"/>
  </si>
  <si>
    <t>青根厚生住宅（6戸）　10,200円×12ヵ月×〃0.96</t>
    <phoneticPr fontId="18"/>
  </si>
  <si>
    <t>沼の平アパート（2戸）6,400円×12ヵ月×〃0.96</t>
    <phoneticPr fontId="18"/>
  </si>
  <si>
    <t>分納保護者　収入見込み額　5,000円×7ヵ月</t>
    <phoneticPr fontId="18"/>
  </si>
  <si>
    <t>　H27年度実績見込額　40,000円×12ヵ月</t>
    <phoneticPr fontId="18"/>
  </si>
  <si>
    <t>地域活性化使用料25,000円×12ヵ月</t>
    <phoneticPr fontId="18"/>
  </si>
  <si>
    <t>40,000円×12ヵ月</t>
    <phoneticPr fontId="18"/>
  </si>
  <si>
    <t>8,500円×12ヵ月</t>
    <phoneticPr fontId="18"/>
  </si>
  <si>
    <t>3歳未満　被用者　16,920,000円×4/45＝1,504,000円</t>
    <rPh sb="19" eb="20">
      <t>エン</t>
    </rPh>
    <rPh sb="35" eb="36">
      <t>エン</t>
    </rPh>
    <phoneticPr fontId="18"/>
  </si>
  <si>
    <t>3歳未満　非被用者　6,840,000円×1/6＝1,140,000円</t>
    <rPh sb="19" eb="20">
      <t>エン</t>
    </rPh>
    <rPh sb="34" eb="35">
      <t>エン</t>
    </rPh>
    <phoneticPr fontId="18"/>
  </si>
  <si>
    <t>小学校修了前　70,680,000円×1/6＝11,780,000円</t>
    <rPh sb="17" eb="18">
      <t>エン</t>
    </rPh>
    <rPh sb="33" eb="34">
      <t>エン</t>
    </rPh>
    <phoneticPr fontId="18"/>
  </si>
  <si>
    <t>中学校修了前　28,200,000円×1/6＝4,700,000円</t>
    <rPh sb="17" eb="18">
      <t>エン</t>
    </rPh>
    <rPh sb="32" eb="33">
      <t>エン</t>
    </rPh>
    <phoneticPr fontId="18"/>
  </si>
  <si>
    <t>特例給付　300,000円×1/6＝50,000円</t>
    <rPh sb="12" eb="13">
      <t>エン</t>
    </rPh>
    <rPh sb="24" eb="25">
      <t>エン</t>
    </rPh>
    <phoneticPr fontId="18"/>
  </si>
  <si>
    <t>養育医療費1,200,000円×1/4</t>
    <rPh sb="14" eb="15">
      <t>エン</t>
    </rPh>
    <phoneticPr fontId="18"/>
  </si>
  <si>
    <t>　　2,300千円（H27:平均交付額）×12ヵ月</t>
    <phoneticPr fontId="18"/>
  </si>
  <si>
    <t>こども園幼稚部分受託金　（81,000円－5,000円）×12ヵ月×1人</t>
    <phoneticPr fontId="18"/>
  </si>
  <si>
    <t>2台分2,000円×12ヵ月</t>
    <phoneticPr fontId="18"/>
  </si>
  <si>
    <t>保険事務取扱手数料（第一生命　他4社）　31,500円×12ヵ月</t>
    <phoneticPr fontId="18"/>
  </si>
  <si>
    <t>開発センター建築物維持管理業務委託　40,860円×12ヵ月</t>
    <phoneticPr fontId="18"/>
  </si>
  <si>
    <t>　③参加者保険料　60人分×100円</t>
    <phoneticPr fontId="18"/>
  </si>
  <si>
    <t>　②仮設トイレ　3基分×26,000円</t>
    <phoneticPr fontId="18"/>
  </si>
  <si>
    <t>野上・湯坪浄水場水質計器点検整備業務(濁度計、高感度濁度計、残留塩素計)</t>
    <rPh sb="0" eb="1">
      <t>ノ</t>
    </rPh>
    <rPh sb="1" eb="2">
      <t>ジョウ</t>
    </rPh>
    <rPh sb="3" eb="8">
      <t>ユ</t>
    </rPh>
    <rPh sb="5" eb="8">
      <t>ジョウスイジョウ</t>
    </rPh>
    <rPh sb="8" eb="10">
      <t>スイシツ</t>
    </rPh>
    <rPh sb="9" eb="10">
      <t>ハイスイ</t>
    </rPh>
    <rPh sb="10" eb="12">
      <t>ケイキ</t>
    </rPh>
    <rPh sb="12" eb="14">
      <t>テンケン</t>
    </rPh>
    <rPh sb="14" eb="16">
      <t>セイビ</t>
    </rPh>
    <rPh sb="16" eb="18">
      <t>ギョウム</t>
    </rPh>
    <rPh sb="19" eb="20">
      <t>ダク</t>
    </rPh>
    <rPh sb="20" eb="21">
      <t>ド</t>
    </rPh>
    <rPh sb="21" eb="22">
      <t>ケイ</t>
    </rPh>
    <rPh sb="23" eb="26">
      <t>コウカンド</t>
    </rPh>
    <rPh sb="26" eb="27">
      <t>ダク</t>
    </rPh>
    <rPh sb="27" eb="28">
      <t>ド</t>
    </rPh>
    <rPh sb="28" eb="29">
      <t>ケイ</t>
    </rPh>
    <rPh sb="30" eb="32">
      <t>ザンリュウ</t>
    </rPh>
    <rPh sb="32" eb="34">
      <t>エンソ</t>
    </rPh>
    <rPh sb="34" eb="35">
      <t>ケイ</t>
    </rPh>
    <phoneticPr fontId="19"/>
  </si>
  <si>
    <t>2,194,128円（水道・企業会計）＋518,400（ﾊﾝﾃﾞｨｰﾀｰﾐﾅﾙ）</t>
    <rPh sb="11" eb="13">
      <t>スイドウ</t>
    </rPh>
    <rPh sb="14" eb="16">
      <t>キギョウ</t>
    </rPh>
    <rPh sb="16" eb="18">
      <t>カイケイ</t>
    </rPh>
    <phoneticPr fontId="54"/>
  </si>
  <si>
    <t>支払利息及び</t>
    <rPh sb="0" eb="2">
      <t>シハライ</t>
    </rPh>
    <rPh sb="2" eb="4">
      <t>リソク</t>
    </rPh>
    <rPh sb="4" eb="5">
      <t>オヨ</t>
    </rPh>
    <phoneticPr fontId="19"/>
  </si>
  <si>
    <t>平成26年度借入分までの利息 33,475,528円</t>
    <rPh sb="25" eb="26">
      <t>エン</t>
    </rPh>
    <phoneticPr fontId="18"/>
  </si>
  <si>
    <t>平成27年度以降借入分に係る利息 570,000円</t>
    <rPh sb="24" eb="25">
      <t>エン</t>
    </rPh>
    <phoneticPr fontId="18"/>
  </si>
  <si>
    <t>金額</t>
    <rPh sb="0" eb="1">
      <t>キン</t>
    </rPh>
    <rPh sb="1" eb="2">
      <t>ガク</t>
    </rPh>
    <phoneticPr fontId="19"/>
  </si>
  <si>
    <t>H27当初</t>
    <rPh sb="3" eb="5">
      <t>トウショ</t>
    </rPh>
    <phoneticPr fontId="19"/>
  </si>
  <si>
    <t>議長　304,000円×12ヵ月</t>
    <phoneticPr fontId="18"/>
  </si>
  <si>
    <t>副議長　256,000円×12ヵ月</t>
    <phoneticPr fontId="18"/>
  </si>
  <si>
    <t>議員　246,000円×12ヵ月×12名</t>
    <phoneticPr fontId="18"/>
  </si>
  <si>
    <t>負担金(標準報酬月額)250,000円×12ヵ月×41.0/100×14人</t>
    <phoneticPr fontId="18"/>
  </si>
  <si>
    <t>議会人　750円×12ヵ月</t>
    <phoneticPr fontId="18"/>
  </si>
  <si>
    <t>新聞購読料 河北3,093円×12ヵ月</t>
    <phoneticPr fontId="18"/>
  </si>
  <si>
    <t>　①議会映像配信サービス32,400円×12ヵ月</t>
    <phoneticPr fontId="18"/>
  </si>
  <si>
    <t>　②議会映像ＶＯＤ配信サービス54,000円×12ヵ月</t>
    <phoneticPr fontId="18"/>
  </si>
  <si>
    <t>　③映像配信運用管理費21,600円×12ヵ月</t>
    <phoneticPr fontId="18"/>
  </si>
  <si>
    <t>　3委員会（総務民生・産建教育・町民広聴）×40,000円</t>
    <rPh sb="28" eb="29">
      <t>エン</t>
    </rPh>
    <phoneticPr fontId="18"/>
  </si>
  <si>
    <t>区長報酬　1,146,100円×12ヵ月</t>
    <phoneticPr fontId="18"/>
  </si>
  <si>
    <t>臨時職員：障害者雇用　社会保険料17,328円×12月×2名＋40,000円</t>
    <rPh sb="37" eb="38">
      <t>エン</t>
    </rPh>
    <phoneticPr fontId="18"/>
  </si>
  <si>
    <t>町長・副町長　月平均実績ベース採用　130,000円×12ヵ月</t>
    <phoneticPr fontId="18"/>
  </si>
  <si>
    <t>職員　月平均実績ベース採用 16,000円×12ヵ月</t>
    <phoneticPr fontId="18"/>
  </si>
  <si>
    <t>新聞（河北・朝日・農業）8,809円×12ヵ月</t>
    <phoneticPr fontId="18"/>
  </si>
  <si>
    <t>追録代　月平均43,000円×12ヵ月</t>
    <phoneticPr fontId="18"/>
  </si>
  <si>
    <t>携帯電話料　4,000円×12ヵ月</t>
    <phoneticPr fontId="18"/>
  </si>
  <si>
    <t>郵便料20,000円×12ヵ月</t>
    <phoneticPr fontId="18"/>
  </si>
  <si>
    <t>法律顧問料　50,000円×12ヵ月</t>
    <phoneticPr fontId="18"/>
  </si>
  <si>
    <t>例規システム使用料　105,000円×12ヵ月</t>
    <phoneticPr fontId="18"/>
  </si>
  <si>
    <t>法令・判例システム使用料　15,120円×12ヵ月</t>
    <phoneticPr fontId="18"/>
  </si>
  <si>
    <t>支払通知書　郵便後納料　320通×52円×12ヵ月</t>
    <phoneticPr fontId="18"/>
  </si>
  <si>
    <t>ファームバンキング　回線使用料　5,500円×12ヵ月</t>
    <phoneticPr fontId="18"/>
  </si>
  <si>
    <t>ファームバンキングシステム　使用料　5,400円×12ヵ月</t>
    <phoneticPr fontId="18"/>
  </si>
  <si>
    <t>未登記処理嘱託員賃金　129,600円/月×12ヵ月</t>
    <phoneticPr fontId="18"/>
  </si>
  <si>
    <t>コピー料金　本庁舎1階　22,000円×12ヵ月</t>
    <phoneticPr fontId="18"/>
  </si>
  <si>
    <t>　　　　　　 　本庁舎2階　72,000円×12ヵ月</t>
    <phoneticPr fontId="18"/>
  </si>
  <si>
    <t>一般事務用品一括管理経費　実績平均330,000円×12ヵ月</t>
    <phoneticPr fontId="18"/>
  </si>
  <si>
    <t>電気料　実績月平均350,000円×12ヵ月</t>
    <phoneticPr fontId="18"/>
  </si>
  <si>
    <t>水道料　実績月平均70,000円×12ヵ月</t>
    <phoneticPr fontId="18"/>
  </si>
  <si>
    <t>宿日直業務委託　474,300円×12ヵ月</t>
    <phoneticPr fontId="18"/>
  </si>
  <si>
    <t>西庁舎警備委託　32,400円×12ヵ月</t>
    <phoneticPr fontId="18"/>
  </si>
  <si>
    <t>電話交換業務　　409,320円×12ヵ月</t>
    <phoneticPr fontId="18"/>
  </si>
  <si>
    <t>公民館清掃等業務　279,720円×12ヵ月</t>
    <phoneticPr fontId="18"/>
  </si>
  <si>
    <t>庁舎清掃業務　　258,300円×12ヵ月</t>
    <phoneticPr fontId="18"/>
  </si>
  <si>
    <t>ごみ収集運搬業務委託172,800円×12ヵ月</t>
    <phoneticPr fontId="18"/>
  </si>
  <si>
    <t>広報紙　324,000円×12ヵ月（概ね28ページ構成）</t>
    <phoneticPr fontId="18"/>
  </si>
  <si>
    <t>郵便料　5,000円×12ヵ月</t>
    <phoneticPr fontId="18"/>
  </si>
  <si>
    <t>コピー代　4,000円×12ヵ月</t>
    <phoneticPr fontId="18"/>
  </si>
  <si>
    <t>電気料　48,000円×12ヵ月</t>
    <phoneticPr fontId="18"/>
  </si>
  <si>
    <t>電話代　　　　8,000円×12ヵ月</t>
    <phoneticPr fontId="18"/>
  </si>
  <si>
    <t>住基専用回線　12,000円×12ヵ月</t>
    <phoneticPr fontId="18"/>
  </si>
  <si>
    <t>支所業務委託料　249,300円×12ヵ月</t>
    <phoneticPr fontId="18"/>
  </si>
  <si>
    <t>支所・伝承館警備委託料　32,400円×12ヵ月</t>
    <phoneticPr fontId="18"/>
  </si>
  <si>
    <t>コピーFAX兼用機器保守料　11,880円×12ヵ月</t>
    <phoneticPr fontId="18"/>
  </si>
  <si>
    <t>指導隊制服・帽子　男子173,000円×1人、女子193,000円×1人</t>
    <rPh sb="18" eb="19">
      <t>エン</t>
    </rPh>
    <rPh sb="32" eb="33">
      <t>エン</t>
    </rPh>
    <phoneticPr fontId="18"/>
  </si>
  <si>
    <t>交通指導車6,000円×12ヵ月</t>
    <phoneticPr fontId="18"/>
  </si>
  <si>
    <t>防犯パトロール車燃料代　　5,000円×12ヵ月</t>
    <phoneticPr fontId="18"/>
  </si>
  <si>
    <t>防犯灯電気料　115,000円×12ヵ月</t>
    <phoneticPr fontId="18"/>
  </si>
  <si>
    <t>街路灯のＬＥＤ化更新事業（55ヵ所程度）一式　</t>
    <phoneticPr fontId="18"/>
  </si>
  <si>
    <t>産業医委託料 54,000円×12ヵ月</t>
    <phoneticPr fontId="18"/>
  </si>
  <si>
    <t>　清掃用具・障子紙等　一施設8,000円×4ヵ所</t>
    <phoneticPr fontId="18"/>
  </si>
  <si>
    <t>灯油・ガス　一施設平均実績ベース50,000円×4ヵ所</t>
    <phoneticPr fontId="18"/>
  </si>
  <si>
    <t>　一般修繕　一施設平均35,000円×4ヵ所</t>
    <phoneticPr fontId="18"/>
  </si>
  <si>
    <t>消防設備保守料17,280円×3ヵ所</t>
    <phoneticPr fontId="18"/>
  </si>
  <si>
    <t>消防設備保守料38,880円×1ヵ所</t>
    <phoneticPr fontId="18"/>
  </si>
  <si>
    <t>消費生活相談員日額報酬　6,400円×6回×12ヵ月</t>
    <phoneticPr fontId="18"/>
  </si>
  <si>
    <t>外国人相談員報償金　4,200円×月1回×12ヵ月×2人</t>
    <phoneticPr fontId="18"/>
  </si>
  <si>
    <t>電算システム光専用回線通信費(7,560円×2+5,832円×2)×12ヵ月</t>
    <phoneticPr fontId="18"/>
  </si>
  <si>
    <t>電算システム(役場⇔学校)回線通信費(4,500円+3,900円）×12ヵ月</t>
    <phoneticPr fontId="18"/>
  </si>
  <si>
    <t>電算システム保守回線通信費(役場側)8,200円×12ヵ月</t>
    <phoneticPr fontId="18"/>
  </si>
  <si>
    <t>ネットワーク保守回線通信費(役場側)6,804円×12ヵ月</t>
    <phoneticPr fontId="18"/>
  </si>
  <si>
    <t>ホスティングサービス料4,212円×12ヵ月+3,780円</t>
    <phoneticPr fontId="18"/>
  </si>
  <si>
    <t>みやぎハイパーウェブ利用通信費24,840円×12ヵ月</t>
    <phoneticPr fontId="18"/>
  </si>
  <si>
    <t>インターネット用回線通信費(5,600円+5,616円)×12ヵ月</t>
    <phoneticPr fontId="18"/>
  </si>
  <si>
    <t>インターネット用プロバイダ料(1,350円+10,584円)×12ヵ月</t>
    <phoneticPr fontId="18"/>
  </si>
  <si>
    <t>フレッツ光利用料　町民ホールWi-Fi 6,048円×12ヵ月</t>
    <phoneticPr fontId="18"/>
  </si>
  <si>
    <t>LGWAN保守サービス12,150円×12ヵ月</t>
    <phoneticPr fontId="18"/>
  </si>
  <si>
    <t>ホームページシステム管理保守97,200円×12ヵ月</t>
    <phoneticPr fontId="18"/>
  </si>
  <si>
    <t>フレッツ光VPN導入（支所・富中・給食センター）102,800円×3ヵ所</t>
    <phoneticPr fontId="18"/>
  </si>
  <si>
    <t>ホームページ翻訳サービス21,600円×12ヵ月</t>
    <phoneticPr fontId="18"/>
  </si>
  <si>
    <t>社会保険料　16,800円×３ヵ月</t>
    <phoneticPr fontId="18"/>
  </si>
  <si>
    <t>労災保険・雇用保険料114,000円×3ヵ月×11.5/1,000</t>
    <phoneticPr fontId="18"/>
  </si>
  <si>
    <t>土地の時点（下落）修正業務委託料　6,480円×25ヵ所</t>
    <phoneticPr fontId="18"/>
  </si>
  <si>
    <t>平成30年評価替用不動産鑑定評価業務委託料21,600円×97ヵ所</t>
    <phoneticPr fontId="18"/>
  </si>
  <si>
    <t>　　・協議会事務局の事務経費　　・人口1人当たり1円</t>
    <phoneticPr fontId="18"/>
  </si>
  <si>
    <t>証明書発行用偽造防止用紙12,500枚×5.4円</t>
    <rPh sb="23" eb="24">
      <t>エン</t>
    </rPh>
    <phoneticPr fontId="18"/>
  </si>
  <si>
    <t>書留等郵便料金（公債権・私債権）　800円×100件</t>
    <phoneticPr fontId="18"/>
  </si>
  <si>
    <t>JA三井ﾘｰｽ　滞納整理管理システム450,450円×12ヵ月</t>
    <phoneticPr fontId="18"/>
  </si>
  <si>
    <t>コピー料金　60,000円×12ヵ月</t>
    <phoneticPr fontId="18"/>
  </si>
  <si>
    <t>住民票交付申請書　5,000枚×3.3円</t>
    <phoneticPr fontId="18"/>
  </si>
  <si>
    <t>住民異動届用紙2,000枚×24.1円</t>
    <phoneticPr fontId="18"/>
  </si>
  <si>
    <t>切手・はがき　10,000円×12ヵ月</t>
    <phoneticPr fontId="18"/>
  </si>
  <si>
    <t>本人確認書類裏書印字システム保守　77,760円×1回</t>
    <phoneticPr fontId="18"/>
  </si>
  <si>
    <t>委員長　　　29,300円×12ヵ月</t>
    <phoneticPr fontId="18"/>
  </si>
  <si>
    <t>委員　　　　27,000円×12ヵ月×3人</t>
    <phoneticPr fontId="18"/>
  </si>
  <si>
    <t>委員旅費　　　 　　　　　　　2,500円×4人×3回</t>
    <phoneticPr fontId="18"/>
  </si>
  <si>
    <t>職員研修旅費　2人　18,800円＋18,200円</t>
    <phoneticPr fontId="18"/>
  </si>
  <si>
    <t>会報購読料278円×12ヵ月×5冊</t>
    <phoneticPr fontId="18"/>
  </si>
  <si>
    <t>H28固定資産税名寄帳紙代</t>
    <phoneticPr fontId="18"/>
  </si>
  <si>
    <t>書記長休日等出勤分　4,000円×150/100×4日</t>
    <phoneticPr fontId="18"/>
  </si>
  <si>
    <t>ポスター掲示場設置協力謝礼　3,000円×33ヵ所</t>
    <phoneticPr fontId="18"/>
  </si>
  <si>
    <t>ポスター掲示板設置・撤去業務　61ヵ所</t>
    <phoneticPr fontId="18"/>
  </si>
  <si>
    <t>臨時職員社会保険料16,000円×3ヵ月</t>
    <phoneticPr fontId="18"/>
  </si>
  <si>
    <t>臨時職員雇用保険料3ヵ月</t>
    <phoneticPr fontId="18"/>
  </si>
  <si>
    <t>臨時職員賃金5,700円×61日（3ヵ月）</t>
    <phoneticPr fontId="18"/>
  </si>
  <si>
    <t>臨時職員通勤手当　10,000円×3ヵ月</t>
    <phoneticPr fontId="18"/>
  </si>
  <si>
    <t>大型コピー代　10,800円×4ヵ月</t>
    <phoneticPr fontId="18"/>
  </si>
  <si>
    <t>公用車ガソリン代（2台分）　145円×45L×12ヵ月</t>
    <phoneticPr fontId="18"/>
  </si>
  <si>
    <t>地籍調査実施委員傷害保険料　一日平均4人×9,120円（6ヵ月）</t>
    <phoneticPr fontId="18"/>
  </si>
  <si>
    <t>一筆地調査立会者傷害保険料　一日平均10人×9,120円（6ヵ月）</t>
    <phoneticPr fontId="18"/>
  </si>
  <si>
    <t>D-GPS動産保険料　38,070円×1台</t>
    <phoneticPr fontId="18"/>
  </si>
  <si>
    <t>C、D、F1、F2-1工程業務委託（地籍図根三角点、図根多角点、細部</t>
    <phoneticPr fontId="18"/>
  </si>
  <si>
    <t>F2-2、G、H工程業務委託（原図作成、複図作成、地積測定）</t>
    <phoneticPr fontId="18"/>
  </si>
  <si>
    <t>　川内字大鳥谷山等一部7単位区域</t>
    <phoneticPr fontId="18"/>
  </si>
  <si>
    <t>　川内字大鳥谷山等一部7単位</t>
    <phoneticPr fontId="18"/>
  </si>
  <si>
    <t>　小野字釜場山等8単位区域・小野字子地倉山等一部4区域</t>
    <phoneticPr fontId="18"/>
  </si>
  <si>
    <t>D-GPS保守料</t>
    <phoneticPr fontId="18"/>
  </si>
  <si>
    <t>調査支援システムリース料　月48,510円×12ヵ月（平成29年7月ま</t>
    <phoneticPr fontId="18"/>
  </si>
  <si>
    <t>例月出納検査　(代表監査委員)　1回×12ヵ月×8,700円</t>
    <phoneticPr fontId="18"/>
  </si>
  <si>
    <t>　　　　　　　　 　(議選監査委員)　1回×12ヵ月×8,100円</t>
    <phoneticPr fontId="18"/>
  </si>
  <si>
    <t>議会臨時会、全協9日×1,000円</t>
    <phoneticPr fontId="18"/>
  </si>
  <si>
    <t>　　(15,000円+((2,900円+3,000円)×2日)+(10,350円×2))×2人</t>
    <rPh sb="18" eb="19">
      <t>エン</t>
    </rPh>
    <phoneticPr fontId="18"/>
  </si>
  <si>
    <t>①福祉委員定例会32人×4,200円×12ヵ月</t>
    <phoneticPr fontId="18"/>
  </si>
  <si>
    <t>福祉委員等各種通信費　82円×32人×12ヵ月</t>
    <phoneticPr fontId="18"/>
  </si>
  <si>
    <t>　平成28年度見込額　37,391,150円（県3/4＋町1/4）</t>
    <phoneticPr fontId="18"/>
  </si>
  <si>
    <t>　平成28年度見込額　21,734,404円（国1/2＋県・町それぞれ1/4）</t>
    <phoneticPr fontId="18"/>
  </si>
  <si>
    <t>28度見込　出産見込数10人×420,000円×2/3</t>
    <phoneticPr fontId="18"/>
  </si>
  <si>
    <t>（13,056,000円＋15,980,000円）－（130,000円＋3,204,000円</t>
    <phoneticPr fontId="18"/>
  </si>
  <si>
    <t>　＋1,833,000円＋1,833,000円＋1,000円＋184,000円）</t>
    <phoneticPr fontId="18"/>
  </si>
  <si>
    <t>年金機構連絡　120円×8回×12ヵ月</t>
    <phoneticPr fontId="18"/>
  </si>
  <si>
    <t>予防事業14h×12ヵ月×2,100円</t>
    <phoneticPr fontId="18"/>
  </si>
  <si>
    <t>老人福祉事業11h×12ヵ月×2,208円</t>
    <phoneticPr fontId="18"/>
  </si>
  <si>
    <t>各種委員会関連等10h×12ヵ月×2,208円</t>
    <phoneticPr fontId="18"/>
  </si>
  <si>
    <t>③コピー機カウンター料金30,000円×2ヵ月</t>
    <phoneticPr fontId="18"/>
  </si>
  <si>
    <t>　4,000円×12ヵ月</t>
    <phoneticPr fontId="18"/>
  </si>
  <si>
    <t>　通常経費1,600円×20台×12ヵ月</t>
    <phoneticPr fontId="18"/>
  </si>
  <si>
    <t>　新規機器リース4,200円×5台×12ヵ月</t>
    <phoneticPr fontId="18"/>
  </si>
  <si>
    <t>　運営費：1時間あたり2,916円×20h×12ヵ月</t>
    <phoneticPr fontId="18"/>
  </si>
  <si>
    <t>　運営費：1時間あたり648円×110h×12ヵ月</t>
    <phoneticPr fontId="18"/>
  </si>
  <si>
    <t>平成27年11月算出宮城県後期高齢者医療広域連合町負担金</t>
    <phoneticPr fontId="18"/>
  </si>
  <si>
    <t>　28年度推計療養給付費総額1,315,658,300円×1/12</t>
    <phoneticPr fontId="18"/>
  </si>
  <si>
    <t>月400円×2枚×12ヵ月×見込み利用者数15人</t>
    <phoneticPr fontId="18"/>
  </si>
  <si>
    <t>　　220,000円×12ヵ月×3人</t>
    <phoneticPr fontId="18"/>
  </si>
  <si>
    <t>　　170,000円×12ヵ月×1人</t>
    <phoneticPr fontId="18"/>
  </si>
  <si>
    <t>　220,000円×12ヵ月×2人</t>
    <phoneticPr fontId="18"/>
  </si>
  <si>
    <t>身体障害者相談員謝金2,040円×2人×12ヵ月</t>
    <phoneticPr fontId="18"/>
  </si>
  <si>
    <t>知的障害者相談員謝金2,040円×12ヵ月×1人</t>
    <phoneticPr fontId="18"/>
  </si>
  <si>
    <t>　　　　　　　　 　50人×120円</t>
    <phoneticPr fontId="18"/>
  </si>
  <si>
    <t>　　　　　　      　50人×120円</t>
    <phoneticPr fontId="18"/>
  </si>
  <si>
    <t>　決定通知等　 50人×92円</t>
    <phoneticPr fontId="18"/>
  </si>
  <si>
    <t>　支援費通知等50人×92円</t>
    <phoneticPr fontId="18"/>
  </si>
  <si>
    <t>　支払通知150人×52円×12ヵ月</t>
    <phoneticPr fontId="18"/>
  </si>
  <si>
    <t>移動支援事業月平均40,000円×12ヵ月</t>
    <phoneticPr fontId="18"/>
  </si>
  <si>
    <t>更生医療事務費　月平均1,700円×12ヵ月　</t>
    <phoneticPr fontId="18"/>
  </si>
  <si>
    <t>療養介護医療事務費月平均300円×12ヵ月</t>
    <phoneticPr fontId="18"/>
  </si>
  <si>
    <t>育成医療事務費100円×12ヵ月</t>
    <phoneticPr fontId="18"/>
  </si>
  <si>
    <t>身体障害者自動車改造費</t>
    <phoneticPr fontId="18"/>
  </si>
  <si>
    <t>紙おむつ14,000円×12ヵ月×1人</t>
    <phoneticPr fontId="18"/>
  </si>
  <si>
    <t>医療費（入院＋外来）　月平均2,500,000円×12ヵ月</t>
    <phoneticPr fontId="18"/>
  </si>
  <si>
    <t>育成医療費20,000円×12ヵ月</t>
    <phoneticPr fontId="18"/>
  </si>
  <si>
    <t>返還金</t>
    <phoneticPr fontId="18"/>
  </si>
  <si>
    <t>新聞購読料　3,100円×12ヵ月</t>
    <phoneticPr fontId="18"/>
  </si>
  <si>
    <t>灯油代4月～9月 5,000L×6ヵ月×102円</t>
    <phoneticPr fontId="18"/>
  </si>
  <si>
    <t>灯油代10月～3月 9,000L×6ヵ月×102円</t>
    <phoneticPr fontId="18"/>
  </si>
  <si>
    <t>ＬＰガス代　23,000円×12ヵ月</t>
    <phoneticPr fontId="18"/>
  </si>
  <si>
    <t>公用車ガソリン（老人福祉2台）30L×145円×12ヵ月×2台</t>
    <phoneticPr fontId="18"/>
  </si>
  <si>
    <t>公用車ガソリン（障害福祉1台）30L×145円×12ヵ月×1台</t>
    <phoneticPr fontId="18"/>
  </si>
  <si>
    <t>公用車ガソリン（保健指導1台）90L×145円×12ヵ月×1台</t>
    <phoneticPr fontId="18"/>
  </si>
  <si>
    <t>公用車ガソリン（予防訪問3台）100L×145円×12ヵ月×3台</t>
    <phoneticPr fontId="18"/>
  </si>
  <si>
    <t>温泉利用者（やすらぎの間）用お茶代　30本×300円×12ヵ月</t>
    <phoneticPr fontId="18"/>
  </si>
  <si>
    <t>健康福祉センター・河川公園　電気料　450,000円×12ヵ月</t>
    <phoneticPr fontId="18"/>
  </si>
  <si>
    <t>健康福祉センター・河川公園　上下水道料　850,000円×12ヵ月</t>
    <phoneticPr fontId="18"/>
  </si>
  <si>
    <t>人工透析患者交通費助成対象者15名　170,000円×年3回助成</t>
    <rPh sb="25" eb="26">
      <t>エン</t>
    </rPh>
    <phoneticPr fontId="18"/>
  </si>
  <si>
    <t>座布団、カーテンクリーニング代　一式</t>
    <phoneticPr fontId="18"/>
  </si>
  <si>
    <t>施設内清掃業務委託料　502,380円×12ヵ月</t>
    <phoneticPr fontId="18"/>
  </si>
  <si>
    <t>施設警備委託料　32,400円×12ヵ月</t>
    <phoneticPr fontId="18"/>
  </si>
  <si>
    <t>コインロッカーリース料  4,212円×2台×12ヵ月</t>
    <phoneticPr fontId="18"/>
  </si>
  <si>
    <t>フロアーマットリース料　46,194円×12ヵ月</t>
    <phoneticPr fontId="18"/>
  </si>
  <si>
    <t>輪転機リース料　13,500円×12ヵ月</t>
    <phoneticPr fontId="18"/>
  </si>
  <si>
    <t>デジタル複合機（コピー機）リース料18,900円×2ヵ月</t>
    <phoneticPr fontId="18"/>
  </si>
  <si>
    <t>保健技術業務賃金10,700円×月2回×12ヵ月</t>
    <phoneticPr fontId="18"/>
  </si>
  <si>
    <t>　　　　（医療費通知）250人×給付率0.35×52円×12ヵ月</t>
    <phoneticPr fontId="18"/>
  </si>
  <si>
    <t>　　　（支給通知）600人×給付率0.15×52円×12ヵ月</t>
    <phoneticPr fontId="18"/>
  </si>
  <si>
    <t>出生から満１歳までの乳幼児に対して1ヵ月5,000円×2枚のおむつ等購</t>
    <phoneticPr fontId="18"/>
  </si>
  <si>
    <t>３歳未満　　　　　　 15,000円×12ヵ月×132人</t>
    <phoneticPr fontId="18"/>
  </si>
  <si>
    <t>小学校修了前１子2子　10,000円×12ヵ月×457人</t>
    <phoneticPr fontId="18"/>
  </si>
  <si>
    <t>小学校修了前3子　　　15,000円×12ヵ月×88人</t>
    <phoneticPr fontId="18"/>
  </si>
  <si>
    <t>中学校修了前　　 　　10,000円×12ヵ月×235人</t>
    <phoneticPr fontId="18"/>
  </si>
  <si>
    <t>特例給付　　　　　 　5,000円×12ヵ月×5人</t>
    <phoneticPr fontId="18"/>
  </si>
  <si>
    <t>1件当たり　平均額100,000円×年12件</t>
    <rPh sb="16" eb="17">
      <t>エン</t>
    </rPh>
    <phoneticPr fontId="18"/>
  </si>
  <si>
    <t>　　　　県外　　2,100円×8回</t>
    <phoneticPr fontId="18"/>
  </si>
  <si>
    <t>　　　　　　　　〃　　　　　　　　　　　 　82円×100枚</t>
    <phoneticPr fontId="18"/>
  </si>
  <si>
    <t>　　月額35,000円×12ヵ月×2人</t>
    <phoneticPr fontId="18"/>
  </si>
  <si>
    <t>業務管理　単価2,000円×3h×12ヵ月×2人</t>
    <phoneticPr fontId="18"/>
  </si>
  <si>
    <t>重点事業：生活習慣病予防業務　単価2,000円×4h×10ヵ月×6人</t>
    <phoneticPr fontId="18"/>
  </si>
  <si>
    <t>コピーカウンター料金　35,000円×6ヵ月</t>
    <phoneticPr fontId="18"/>
  </si>
  <si>
    <t>電話料8,500円×12ヵ月</t>
    <phoneticPr fontId="18"/>
  </si>
  <si>
    <t>コピー機リース料18,900円×6ヵ月</t>
    <phoneticPr fontId="18"/>
  </si>
  <si>
    <t>4ヵ月児健診 （内科医） 21,000円×1人×6回</t>
    <phoneticPr fontId="18"/>
  </si>
  <si>
    <t>1歳6ヵ月児健診 （内科医） 21,000円×1人×6回</t>
    <phoneticPr fontId="18"/>
  </si>
  <si>
    <t>1歳6ヵ月児健診 （歯科医） 21,000円×1人×6回</t>
    <phoneticPr fontId="18"/>
  </si>
  <si>
    <t>2歳3ヵ月児歯科健診（歯科医） 21,000円×1人×4回</t>
    <phoneticPr fontId="18"/>
  </si>
  <si>
    <t>3歳6ヵ月児健診 （内科医） 21,000円×1人×6回</t>
    <phoneticPr fontId="18"/>
  </si>
  <si>
    <t>3歳6ヵ月児健診 （歯科医） 21,000円×1人×6回</t>
    <phoneticPr fontId="18"/>
  </si>
  <si>
    <t>健康保険料等　事務職12,381円×12ヵ月×1人</t>
    <phoneticPr fontId="18"/>
  </si>
  <si>
    <t>　事務職17,000円×12ヵ月</t>
    <phoneticPr fontId="18"/>
  </si>
  <si>
    <t>　嘱託歯科衛生士36,000円×12ヵ月</t>
    <phoneticPr fontId="18"/>
  </si>
  <si>
    <t>　一般事務補助　5,700円×5日×52週</t>
    <rPh sb="13" eb="14">
      <t>エン</t>
    </rPh>
    <phoneticPr fontId="18"/>
  </si>
  <si>
    <t>月額＠250,000円×12ヵ月</t>
    <phoneticPr fontId="18"/>
  </si>
  <si>
    <t>　　町外者25㎞10,000円/20×15日×12ヵ月×1人</t>
    <phoneticPr fontId="18"/>
  </si>
  <si>
    <t>22,000円＋2,100円×2日＋14,000円＋2,600円×2日</t>
    <rPh sb="31" eb="32">
      <t>エン</t>
    </rPh>
    <phoneticPr fontId="18"/>
  </si>
  <si>
    <t>コピー用紙、トナー代12,000円×12ヵ月</t>
    <phoneticPr fontId="18"/>
  </si>
  <si>
    <t>　チラシ作成用紙等5,000円×5回</t>
    <phoneticPr fontId="18"/>
  </si>
  <si>
    <t>　チラシ作成用紙等5,000円×3回</t>
    <phoneticPr fontId="18"/>
  </si>
  <si>
    <t>3歳児健診用3種130円×70冊×3種</t>
    <phoneticPr fontId="18"/>
  </si>
  <si>
    <t>離乳食教室（7、8ヵ月児）2,000円×6回</t>
    <phoneticPr fontId="18"/>
  </si>
  <si>
    <t>2歳3ヵ月児歯科健診500円×4回</t>
    <phoneticPr fontId="18"/>
  </si>
  <si>
    <t>3歳6ヵ月健診</t>
    <phoneticPr fontId="18"/>
  </si>
  <si>
    <t>1歳6ヵ月健診</t>
    <phoneticPr fontId="18"/>
  </si>
  <si>
    <t>2歳3ヵ月児歯科健診</t>
    <phoneticPr fontId="18"/>
  </si>
  <si>
    <t>7、8ヵ月離乳食教室　82円×60人×1回</t>
    <phoneticPr fontId="18"/>
  </si>
  <si>
    <t>1歳6ヵ月児健診82円×60人×1回</t>
    <phoneticPr fontId="18"/>
  </si>
  <si>
    <t>2歳3ヵ月児歯科健診82円×60人×1回</t>
    <phoneticPr fontId="18"/>
  </si>
  <si>
    <t>3歳6ヵ月児健診問診票送付92円×80人×1回</t>
    <phoneticPr fontId="18"/>
  </si>
  <si>
    <t>3歳6ヵ月児聴覚結果通知82円×50人×1回</t>
    <phoneticPr fontId="18"/>
  </si>
  <si>
    <t>3歳6ヵ月児尿検査返送はがき52円×50人×1回</t>
    <phoneticPr fontId="18"/>
  </si>
  <si>
    <t>3歳6ヵ月児耳鼻科返送切手52円×50人×1回</t>
    <phoneticPr fontId="18"/>
  </si>
  <si>
    <t>電話料8,000円×12ヵ月</t>
    <phoneticPr fontId="18"/>
  </si>
  <si>
    <t>　　①有線電話NTT・KDDI（6,000円+2,800円）×12ヵ月</t>
    <phoneticPr fontId="18"/>
  </si>
  <si>
    <t>　　②携帯電話10,000円×12ヵ月</t>
    <phoneticPr fontId="18"/>
  </si>
  <si>
    <t>　　対象者通知　200円×1,200人</t>
    <phoneticPr fontId="18"/>
  </si>
  <si>
    <t>　　メール配信システム料32,400円×12ヵ月</t>
    <phoneticPr fontId="18"/>
  </si>
  <si>
    <t>①基本健診と大腸がん検診分3,500部×200円</t>
    <phoneticPr fontId="18"/>
  </si>
  <si>
    <t>②乳がん検診と子宮がん検診分2,600部×120円</t>
    <phoneticPr fontId="18"/>
  </si>
  <si>
    <t>③胃がん検診分3,000部×120円</t>
    <phoneticPr fontId="18"/>
  </si>
  <si>
    <t>乳幼児一般健診（2ヵ月・8ヵ月）5,700円×100人</t>
    <phoneticPr fontId="18"/>
  </si>
  <si>
    <t>3歳6ヵ月健診（聴覚検査）100円×60人</t>
    <phoneticPr fontId="18"/>
  </si>
  <si>
    <t>結核肺がん検診喀痰（2,940円＋80円）×100人</t>
    <rPh sb="15" eb="16">
      <t>エン</t>
    </rPh>
    <phoneticPr fontId="18"/>
  </si>
  <si>
    <t>前立腺がん検査（50歳～）（1,300円＋82円）×500人</t>
    <rPh sb="23" eb="24">
      <t>エン</t>
    </rPh>
    <phoneticPr fontId="18"/>
  </si>
  <si>
    <t>Ｃ型肝炎対策（採血分）（1,300円＋82円）×20人</t>
    <rPh sb="17" eb="18">
      <t>エン</t>
    </rPh>
    <phoneticPr fontId="18"/>
  </si>
  <si>
    <t>　通常：健康、年金、雇用、労災等　19,710円×6ヵ月×1人</t>
    <phoneticPr fontId="18"/>
  </si>
  <si>
    <t>　通常：5,700円×21日×6ヵ月×1人</t>
    <phoneticPr fontId="18"/>
  </si>
  <si>
    <t>環境美化指導員賃金　8,000円×14日×12ヵ月</t>
    <phoneticPr fontId="18"/>
  </si>
  <si>
    <t>仙南広域指定ボランティア袋代（1袋50枚）　540円×100袋</t>
    <rPh sb="30" eb="31">
      <t>フクロ</t>
    </rPh>
    <phoneticPr fontId="18"/>
  </si>
  <si>
    <t>環境美化指導車ガソリン代　90L×12ヵ月×145円</t>
    <phoneticPr fontId="18"/>
  </si>
  <si>
    <t>放射能測定室電気料　8,500円×12ヵ月×1ヵ所</t>
    <phoneticPr fontId="18"/>
  </si>
  <si>
    <t>放射能測定室リース料（6坪）　11,880円×12ヵ月</t>
    <phoneticPr fontId="18"/>
  </si>
  <si>
    <t>民有地　2,500円×70ヵ所</t>
    <phoneticPr fontId="18"/>
  </si>
  <si>
    <t>　　　　　県内　1,800円×2日</t>
    <phoneticPr fontId="18"/>
  </si>
  <si>
    <t>ごみ分別指導車ガソリン代　100L×145円×12ヵ月</t>
    <phoneticPr fontId="18"/>
  </si>
  <si>
    <t>　　　　〃　　　　　　 （500円券）31.32円×500枚</t>
    <phoneticPr fontId="18"/>
  </si>
  <si>
    <t>3,069,000円×12ヵ月</t>
    <phoneticPr fontId="18"/>
  </si>
  <si>
    <t>　　〃　　　　   45㍑券　　500枚×38.88円</t>
    <phoneticPr fontId="18"/>
  </si>
  <si>
    <t>　3歳以上中学校修了前 10/10の額　3歳未満 8/15の額</t>
    <phoneticPr fontId="18"/>
  </si>
  <si>
    <t>農業委員月額報酬　会長　34,200円×12ヵ月×1人</t>
    <phoneticPr fontId="18"/>
  </si>
  <si>
    <t>委員　28,400円×1/2ヵ月×12人</t>
    <phoneticPr fontId="18"/>
  </si>
  <si>
    <t>委員　28,400円×1/2ヵ月×10人</t>
    <phoneticPr fontId="18"/>
  </si>
  <si>
    <t>委員　28,400円×11ヵ月×10人</t>
    <phoneticPr fontId="18"/>
  </si>
  <si>
    <t>推進委員　22,700円×1/2ヵ月×10人</t>
    <phoneticPr fontId="18"/>
  </si>
  <si>
    <t>推進委員　22,700円×11ヵ月×10人</t>
    <phoneticPr fontId="18"/>
  </si>
  <si>
    <t>平均2,500円×委員会準備等6h×12ヵ月</t>
    <phoneticPr fontId="18"/>
  </si>
  <si>
    <t>H28.4～H29.3(5,700円×22日×12ヵ月）＋100,000×2回</t>
    <phoneticPr fontId="18"/>
  </si>
  <si>
    <t>総会　会長　費用弁償　車馬賃450円×12ヵ月</t>
    <phoneticPr fontId="18"/>
  </si>
  <si>
    <t>通常　会長　費用弁償　車馬賃1,450円×14回×12ヵ月</t>
    <phoneticPr fontId="18"/>
  </si>
  <si>
    <t>総会　委員　日当車賃(7,000円×12ヵ月)</t>
    <phoneticPr fontId="18"/>
  </si>
  <si>
    <t>総会　推進委員車賃7,000円×12ヵ月</t>
    <phoneticPr fontId="18"/>
  </si>
  <si>
    <t>農地パトロール・利用状況調査(日当1,000円×21人+車賃11,000円)×7</t>
    <rPh sb="36" eb="37">
      <t>エン</t>
    </rPh>
    <phoneticPr fontId="18"/>
  </si>
  <si>
    <t>全国農業新聞購読料　700円×12ヵ月</t>
    <phoneticPr fontId="18"/>
  </si>
  <si>
    <t>日本農業新聞購読料　2,623円円×12ヵ月</t>
    <phoneticPr fontId="18"/>
  </si>
  <si>
    <t>各農政機関等への切手代　120円×2機関×12月</t>
    <phoneticPr fontId="18"/>
  </si>
  <si>
    <t>「技の匠」まるごとフェスティバルLPガス代</t>
    <phoneticPr fontId="18"/>
  </si>
  <si>
    <t>「新そばまつり」「寒晒しそばまつり」LPガス代</t>
    <phoneticPr fontId="18"/>
  </si>
  <si>
    <t>年金協議会強化月間推進謝礼 4,200円×6人強化月間期間（10月～2月）</t>
    <phoneticPr fontId="18"/>
  </si>
  <si>
    <t>LPガス代　開発センター　7,200円×12ヵ月</t>
    <phoneticPr fontId="18"/>
  </si>
  <si>
    <t>灯油代　 開発センター　102円×5,000Ｌ</t>
    <phoneticPr fontId="18"/>
  </si>
  <si>
    <t>　〃　　　　　　（前川西）法第11条点検含む</t>
    <phoneticPr fontId="18"/>
  </si>
  <si>
    <t>　     〃　　　　　　（支倉下）法第11条点検含む</t>
    <phoneticPr fontId="18"/>
  </si>
  <si>
    <t>　     〃　　　　　　（川　内）法第11条点検含む</t>
    <phoneticPr fontId="18"/>
  </si>
  <si>
    <t>　　　　　　〃　　　　　　（天　神）法第11条点検含む</t>
    <phoneticPr fontId="18"/>
  </si>
  <si>
    <t>　　　　　　〃　　　　　　（腹　帯）法第11条点検含む</t>
    <phoneticPr fontId="18"/>
  </si>
  <si>
    <t>　　　　　　〃　　　　　　（前川東）法第11条点検含む</t>
    <phoneticPr fontId="18"/>
  </si>
  <si>
    <t>　　　　　　〃　　　　　　（本砂金）法第11条点検含む</t>
    <phoneticPr fontId="18"/>
  </si>
  <si>
    <t>　　　　　　〃　　　　　　（支倉上）法第11条点検含む</t>
    <phoneticPr fontId="18"/>
  </si>
  <si>
    <t>　支倉郷土文化伝承館　27,000円×1ヵ所</t>
    <phoneticPr fontId="18"/>
  </si>
  <si>
    <t>　　　　　　七十七銀行川崎支店　 　　7,000千円</t>
    <phoneticPr fontId="18"/>
  </si>
  <si>
    <t>　　　　 町外2,000円×2回(仙台市以北県内)</t>
    <phoneticPr fontId="18"/>
  </si>
  <si>
    <t>　　　 　町外1,800円×2回×2人分　</t>
    <phoneticPr fontId="18"/>
  </si>
  <si>
    <t>　　　　 県外泊(4,700円×2日＋14,000円)×１回×2人　商談会等</t>
    <phoneticPr fontId="18"/>
  </si>
  <si>
    <t>　　　　  県外（4,700円×2日＋28,000円）×3人</t>
    <phoneticPr fontId="18"/>
  </si>
  <si>
    <t>　　　　  県外（4,700円×1日＋14,000円）×延べ6人</t>
    <phoneticPr fontId="18"/>
  </si>
  <si>
    <t>○地域情報「かわさきあそび」発信事業</t>
    <phoneticPr fontId="18"/>
  </si>
  <si>
    <t>釜房ダムサイトトイレ上下水道代　5,000円×12ヵ月</t>
    <phoneticPr fontId="18"/>
  </si>
  <si>
    <t>　25,000円×12ヵ月</t>
    <phoneticPr fontId="18"/>
  </si>
  <si>
    <t>　参考）旅館、ホテル該当　３ヵ年ごと報告</t>
    <phoneticPr fontId="18"/>
  </si>
  <si>
    <t>　　参考）H27末　15基/52基交換　（３ヵ年目）　</t>
    <phoneticPr fontId="18"/>
  </si>
  <si>
    <t>　受変電設備改修工事（計画的修繕・第一QB、ｾﾝﾀｰQB）3ヵ年目</t>
    <phoneticPr fontId="18"/>
  </si>
  <si>
    <t>　ナイター照明安定器交換工事（計画的修繕・3棟分）　3ヵ年目</t>
    <phoneticPr fontId="18"/>
  </si>
  <si>
    <t>　H24～H26実績平均(264,836円＋453,453円＋2,405,376円)/3</t>
    <rPh sb="20" eb="21">
      <t>エン</t>
    </rPh>
    <rPh sb="40" eb="41">
      <t>エン</t>
    </rPh>
    <phoneticPr fontId="18"/>
  </si>
  <si>
    <t>他課からの委託工事）×3人×12ヵ月</t>
    <phoneticPr fontId="18"/>
  </si>
  <si>
    <t>　用地測量　A=11,700㎡</t>
    <phoneticPr fontId="18"/>
  </si>
  <si>
    <t>　A=2,500㎡（17筆）</t>
    <phoneticPr fontId="18"/>
  </si>
  <si>
    <t>　一級河川支倉川堤防除草業務委託　L=2,420m、A=22,500㎡</t>
    <phoneticPr fontId="18"/>
  </si>
  <si>
    <t>　　城山公園　 　　8,321円×12ヵ月</t>
    <phoneticPr fontId="18"/>
  </si>
  <si>
    <t>　　ひだまり公園　2,198円×12ヵ月</t>
    <phoneticPr fontId="18"/>
  </si>
  <si>
    <t>　　青根公園　　　18,000円×12ヵ月</t>
    <phoneticPr fontId="18"/>
  </si>
  <si>
    <t>　　支倉台緑道 　 16,849円×12ヵ月</t>
    <phoneticPr fontId="18"/>
  </si>
  <si>
    <t>　　城山公園　　　8,174円×12ヵ月</t>
    <phoneticPr fontId="18"/>
  </si>
  <si>
    <t>　　ひだまり公園　8,174円×12ヵ月</t>
    <phoneticPr fontId="18"/>
  </si>
  <si>
    <t>　　青根公園　　　5,200円×12ヵ月</t>
    <phoneticPr fontId="18"/>
  </si>
  <si>
    <t>　　支倉台公園（3ヵ所）12,231円×12ヵ月</t>
    <phoneticPr fontId="18"/>
  </si>
  <si>
    <t>　　　　　　　　利子分　 29,755千円</t>
    <phoneticPr fontId="18"/>
  </si>
  <si>
    <t>督促状発送代1ヵ月 40件×82円×12ヵ月</t>
    <phoneticPr fontId="18"/>
  </si>
  <si>
    <t>催告状発送代 40件×82円×6ヵ月</t>
    <phoneticPr fontId="18"/>
  </si>
  <si>
    <t>完了検査証紙代(ポンプ格納庫新築)13,000円×1ヵ所</t>
    <phoneticPr fontId="18"/>
  </si>
  <si>
    <t>消防ポンプ積載車格納庫（27ヵ所）等の消耗品　一式　</t>
    <phoneticPr fontId="18"/>
  </si>
  <si>
    <t>消防施設用地(防火水槽新規寄付)分筆測量（2ヵ所）一式　</t>
    <phoneticPr fontId="18"/>
  </si>
  <si>
    <t>消防施設用地(格納庫等新規寄付)分筆測量（1ヵ所）一式</t>
    <phoneticPr fontId="18"/>
  </si>
  <si>
    <t>ポンプ格納庫新築工事設計・監理業務委託　1,350,000円×1ヵ所</t>
    <phoneticPr fontId="18"/>
  </si>
  <si>
    <t>　　携帯型無線装置　8,640円×44台</t>
    <rPh sb="15" eb="16">
      <t>エン</t>
    </rPh>
    <phoneticPr fontId="18"/>
  </si>
  <si>
    <t>ポンプ格納庫建替工事　1ヵ所</t>
    <phoneticPr fontId="18"/>
  </si>
  <si>
    <t>防火貯水槽設置工事　　　6,000,000円×2ヵ所</t>
    <phoneticPr fontId="18"/>
  </si>
  <si>
    <t>消防水利標識等　29,592円×10ヵ所</t>
    <phoneticPr fontId="18"/>
  </si>
  <si>
    <t>ポンプ格納庫水道加入金(13㎜)　32,400円×1ヵ所</t>
    <phoneticPr fontId="18"/>
  </si>
  <si>
    <t>自動体外式除細動器　318,600円×4台</t>
    <rPh sb="17" eb="18">
      <t>エン</t>
    </rPh>
    <phoneticPr fontId="18"/>
  </si>
  <si>
    <t>　　　　　　〃　　　　　　　　　　　　 川内小</t>
    <phoneticPr fontId="18"/>
  </si>
  <si>
    <t>　　　　　　〃　　　　　　　　　　　　 支倉小</t>
    <phoneticPr fontId="18"/>
  </si>
  <si>
    <t>　　　　　　〃　　　　　　　　　　　　 本砂金小</t>
    <phoneticPr fontId="18"/>
  </si>
  <si>
    <t>LPガス　5,000円×12ヵ月</t>
    <phoneticPr fontId="18"/>
  </si>
  <si>
    <t>その他老朽化等による故障・破損時修繕代</t>
    <phoneticPr fontId="18"/>
  </si>
  <si>
    <t>電話料(FAX含む)　12,000円×12ヵ月</t>
    <phoneticPr fontId="18"/>
  </si>
  <si>
    <t>緊急用児童輸送タクシー代</t>
    <phoneticPr fontId="18"/>
  </si>
  <si>
    <t>印刷機　2,940円×12ヵ月</t>
    <phoneticPr fontId="18"/>
  </si>
  <si>
    <t>LPガス　3,100円×12ヵ月</t>
    <phoneticPr fontId="18"/>
  </si>
  <si>
    <t>電話料(FAX含む)　18,000円×12ヵ月</t>
    <phoneticPr fontId="18"/>
  </si>
  <si>
    <t>印刷機リース代　2,940円×12ヵ月</t>
    <phoneticPr fontId="18"/>
  </si>
  <si>
    <t>電話料(一般回線)　22,000円×12ヵ月</t>
    <phoneticPr fontId="18"/>
  </si>
  <si>
    <t>LPガス　2,200円×12ヵ月</t>
    <phoneticPr fontId="18"/>
  </si>
  <si>
    <t>電話料(一般回線)　18,800円×12ヵ月</t>
    <phoneticPr fontId="18"/>
  </si>
  <si>
    <t>相談室電話料　2,500円×12ヵ月</t>
    <phoneticPr fontId="18"/>
  </si>
  <si>
    <t>相談室電話料　3,000円×12ヵ月</t>
    <phoneticPr fontId="18"/>
  </si>
  <si>
    <t>電話料　6,000円×12ヵ月</t>
    <phoneticPr fontId="18"/>
  </si>
  <si>
    <t>遊具修繕(川崎･今宿･和合遊園)　50,000円×3ヵ所</t>
    <phoneticPr fontId="18"/>
  </si>
  <si>
    <t>社会教育指導員報酬　90,300円×12ヵ月×2人</t>
    <phoneticPr fontId="18"/>
  </si>
  <si>
    <t>社会教育指導員等に係る社会保険料27,000円×12ヵ月</t>
    <phoneticPr fontId="18"/>
  </si>
  <si>
    <t>8,000円×8日×12ヵ月</t>
    <phoneticPr fontId="18"/>
  </si>
  <si>
    <t>コピー用紙（コピー機レンタル含む）40,000円×6ヵ月</t>
    <phoneticPr fontId="18"/>
  </si>
  <si>
    <t>滝前不動のフジトイレ電気料　1,500円×12ヵ月</t>
    <phoneticPr fontId="18"/>
  </si>
  <si>
    <t>　 　　〃 　　　上下水道料　 2,500円×12ヵ月</t>
    <phoneticPr fontId="18"/>
  </si>
  <si>
    <t>新聞購読料　3,093円×12ヵ月</t>
    <phoneticPr fontId="18"/>
  </si>
  <si>
    <t>月刊公民館購読料　617円×12ヵ月</t>
    <phoneticPr fontId="18"/>
  </si>
  <si>
    <t>コピー用紙代　20,000円×6ヵ月</t>
    <phoneticPr fontId="18"/>
  </si>
  <si>
    <t>館内ガス　3,570円×12ヵ月</t>
    <phoneticPr fontId="18"/>
  </si>
  <si>
    <t>館内暖房用A重油　64円×3,000L×5ヵ月</t>
    <phoneticPr fontId="18"/>
  </si>
  <si>
    <t>館内電気料　160,000円×12ヵ月</t>
    <phoneticPr fontId="18"/>
  </si>
  <si>
    <t>上下水道料　25,000円×12ヵ月</t>
    <phoneticPr fontId="18"/>
  </si>
  <si>
    <t>電話料（公衆電話含む）　12,000円×12ヵ月</t>
    <phoneticPr fontId="18"/>
  </si>
  <si>
    <t>印刷機（RISO　RZ670）リース代</t>
    <phoneticPr fontId="18"/>
  </si>
  <si>
    <t>電気料　基準額4,700円×8分館×12ヵ月</t>
    <phoneticPr fontId="18"/>
  </si>
  <si>
    <t>上下水道料　5,500円×8分館×12ヵ月</t>
    <phoneticPr fontId="18"/>
  </si>
  <si>
    <t>　　　　　　（ゲートボール、グラウンド・ゴルフ、ソフトボール、</t>
    <phoneticPr fontId="18"/>
  </si>
  <si>
    <t>　　　　　　　ビーチバレーボール）</t>
    <phoneticPr fontId="18"/>
  </si>
  <si>
    <t>Ｂ＆Ｇ連協ニュースポーツ祭（大郷Ｂ＆Ｇ）1,800円×3名</t>
    <rPh sb="25" eb="26">
      <t>エン</t>
    </rPh>
    <phoneticPr fontId="18"/>
  </si>
  <si>
    <t>ｾﾞﾛｯｸｽｺﾋﾟｰ代2,000枚×8円×12ヵ月</t>
    <phoneticPr fontId="18"/>
  </si>
  <si>
    <t>足拭きマットリース料　6,000円×12ヵ月</t>
    <phoneticPr fontId="18"/>
  </si>
  <si>
    <t>ワンタッチテント（3ｍ×6ｍ）236,520円×2張</t>
    <phoneticPr fontId="18"/>
  </si>
  <si>
    <t>海洋センターガス代2,380円×12ヵ月</t>
    <phoneticPr fontId="18"/>
  </si>
  <si>
    <t>海洋センター・総合運動場電気料410,000円×12ヵ月</t>
    <phoneticPr fontId="18"/>
  </si>
  <si>
    <t>海洋センター上下水道使用料20,000円×12ヵ月</t>
    <phoneticPr fontId="18"/>
  </si>
  <si>
    <t>総合運動場上下水道使用料16,000円×12ヵ月</t>
    <phoneticPr fontId="18"/>
  </si>
  <si>
    <t>プール上下水道使用料金　100,000円×3ヵ月</t>
    <phoneticPr fontId="18"/>
  </si>
  <si>
    <t>電話使用料（事務＋ネット）14,000円×12ヵ月</t>
    <phoneticPr fontId="18"/>
  </si>
  <si>
    <t>海洋センター施設警備委託料　32,400円×12ヵ月</t>
    <phoneticPr fontId="18"/>
  </si>
  <si>
    <t>海洋センター照明機器LED化工事一式（武道室、階段、会議室、機械室）</t>
    <phoneticPr fontId="18"/>
  </si>
  <si>
    <t>相談支援事業白石陽光園委託料2市7町人口</t>
    <phoneticPr fontId="18"/>
  </si>
  <si>
    <t>建築確認申請証紙代(ポンプ格納庫新築)8,000円×1ヵ所</t>
    <phoneticPr fontId="18"/>
  </si>
  <si>
    <t>　　1,620,000円×4台＝6,480,000円</t>
    <phoneticPr fontId="18"/>
  </si>
  <si>
    <t>本年度</t>
    <phoneticPr fontId="19"/>
  </si>
  <si>
    <t>前年度</t>
    <phoneticPr fontId="19"/>
  </si>
  <si>
    <t>充当額</t>
    <phoneticPr fontId="19"/>
  </si>
  <si>
    <t>介護給付金現年課税分</t>
    <phoneticPr fontId="18"/>
  </si>
  <si>
    <t>平成28年度出産育児一時金見込額　4,200,000円×2/3</t>
    <phoneticPr fontId="18"/>
  </si>
  <si>
    <t>被保険者事務費一般会計繰入金</t>
    <phoneticPr fontId="19"/>
  </si>
  <si>
    <t>電話回線使用料　7,000円×12ヵ月</t>
  </si>
  <si>
    <t>徴収嘱託員賃金　260,000円×6ヵ月</t>
  </si>
  <si>
    <t>共同事業拠出金</t>
    <phoneticPr fontId="19"/>
  </si>
  <si>
    <t>高額医療費拠出金</t>
    <phoneticPr fontId="19"/>
  </si>
  <si>
    <t>保健福祉課</t>
    <phoneticPr fontId="19"/>
  </si>
  <si>
    <t>財政安定化共同事業拠出金</t>
    <phoneticPr fontId="19"/>
  </si>
  <si>
    <t>その他共同事業拠出金</t>
    <phoneticPr fontId="19"/>
  </si>
  <si>
    <t>保健事業費</t>
    <phoneticPr fontId="19"/>
  </si>
  <si>
    <t>諸支出金</t>
    <phoneticPr fontId="19"/>
  </si>
  <si>
    <t>延滞金</t>
    <phoneticPr fontId="19"/>
  </si>
  <si>
    <t>予備費</t>
    <phoneticPr fontId="19"/>
  </si>
  <si>
    <t>本年度</t>
    <phoneticPr fontId="19"/>
  </si>
  <si>
    <t>前年度</t>
    <phoneticPr fontId="19"/>
  </si>
  <si>
    <t>充当額</t>
    <phoneticPr fontId="19"/>
  </si>
  <si>
    <t>繰入金</t>
    <phoneticPr fontId="19"/>
  </si>
  <si>
    <t>他会計繰入金</t>
    <phoneticPr fontId="19"/>
  </si>
  <si>
    <t>繰入金</t>
    <phoneticPr fontId="19"/>
  </si>
  <si>
    <t>他会計繰入金</t>
    <phoneticPr fontId="19"/>
  </si>
  <si>
    <t>一般会計繰入金</t>
    <phoneticPr fontId="19"/>
  </si>
  <si>
    <t>保健福祉課</t>
    <phoneticPr fontId="19"/>
  </si>
  <si>
    <t>後期高齢者医療</t>
    <phoneticPr fontId="18"/>
  </si>
  <si>
    <t>繰越金</t>
    <phoneticPr fontId="19"/>
  </si>
  <si>
    <t>諸収入</t>
    <phoneticPr fontId="19"/>
  </si>
  <si>
    <t>延滞金、加算金及び過料</t>
    <phoneticPr fontId="19"/>
  </si>
  <si>
    <t>延滞金</t>
    <phoneticPr fontId="19"/>
  </si>
  <si>
    <t>預金利子</t>
    <phoneticPr fontId="19"/>
  </si>
  <si>
    <t>後期高齢医療係2名　（1,892円＋1,075円）×3h/月×12ヵ月</t>
    <phoneticPr fontId="18"/>
  </si>
  <si>
    <t>電話回線使用料　11,000円×12ヵ月</t>
    <phoneticPr fontId="18"/>
  </si>
  <si>
    <t>保険料通知書（納組月割用）郵送料20組×12ヵ月×250円＝60,000円</t>
    <phoneticPr fontId="18"/>
  </si>
  <si>
    <t>分担金及び負担金</t>
    <phoneticPr fontId="19"/>
  </si>
  <si>
    <t>負担金</t>
    <phoneticPr fontId="19"/>
  </si>
  <si>
    <t>配食サービス負担金　431件×300円×12ヵ月</t>
    <phoneticPr fontId="18"/>
  </si>
  <si>
    <t>使用料及び手数料</t>
    <phoneticPr fontId="19"/>
  </si>
  <si>
    <t>手数料</t>
    <phoneticPr fontId="19"/>
  </si>
  <si>
    <t>介護予防支援計画作成手数料　285,000円×12ヵ月</t>
    <phoneticPr fontId="18"/>
  </si>
  <si>
    <t>繰越金</t>
    <phoneticPr fontId="19"/>
  </si>
  <si>
    <t>保健福祉課</t>
    <phoneticPr fontId="19"/>
  </si>
  <si>
    <t>諸収入</t>
    <phoneticPr fontId="19"/>
  </si>
  <si>
    <t>延滞金及び過料</t>
    <phoneticPr fontId="19"/>
  </si>
  <si>
    <t>延滞金</t>
    <phoneticPr fontId="19"/>
  </si>
  <si>
    <t>過料</t>
    <phoneticPr fontId="19"/>
  </si>
  <si>
    <t>預金利子</t>
    <phoneticPr fontId="19"/>
  </si>
  <si>
    <t>65歳到達・死亡・転入・転出　月50件×12ヵ月×92円</t>
  </si>
  <si>
    <t>高額介護振込等通知　82円×90通×12ヵ月</t>
  </si>
  <si>
    <t>　高額介護サ－ビス費支給処理　20円×150件×12ヵ月</t>
  </si>
  <si>
    <t>　償還払給付管理処理　70円×10件×12ヵ月</t>
  </si>
  <si>
    <t>総務費</t>
    <phoneticPr fontId="19"/>
  </si>
  <si>
    <t>徴収費</t>
    <phoneticPr fontId="19"/>
  </si>
  <si>
    <t>賦課徴収費</t>
    <phoneticPr fontId="19"/>
  </si>
  <si>
    <t>介護保険料口座振替手数料　100件×12ヵ月×10.8円</t>
  </si>
  <si>
    <t>滞納処分費</t>
    <phoneticPr fontId="19"/>
  </si>
  <si>
    <t>認定審査会費</t>
    <phoneticPr fontId="19"/>
  </si>
  <si>
    <t>認定調査費</t>
    <phoneticPr fontId="19"/>
  </si>
  <si>
    <t>健康保険料・厚生年金・児童手当拠出金　27,100円×12ヵ月×1人</t>
  </si>
  <si>
    <t>労災保険　420円×12ヵ月×2人</t>
  </si>
  <si>
    <t>雇用保険　1,180円×12ヵ月×2人</t>
  </si>
  <si>
    <t>調査旅費　1,800円×1回×12ヵ月</t>
  </si>
  <si>
    <t>　月平均7,000円×12ヵ月　番号0224-85-1066</t>
  </si>
  <si>
    <t>主治医意見書作成事務手数料　1,000円×12ヵ月</t>
  </si>
  <si>
    <t>介護認定調査委託　3,240円×5人×12ヵ月</t>
  </si>
  <si>
    <t>運営委員会費</t>
    <phoneticPr fontId="19"/>
  </si>
  <si>
    <t>労災保険　230円×12ヵ月×2人</t>
  </si>
  <si>
    <t>雇用保険　600円×12ヵ月×2人</t>
  </si>
  <si>
    <t>　39,000円×12ヵ月</t>
  </si>
  <si>
    <t>やすらぎデイサービス事業配食委託500円×50人×12ヵ月</t>
  </si>
  <si>
    <t>　新規7,884円×2件×12ヵ月</t>
  </si>
  <si>
    <t>　継続4,644円×20件×12ヵ月</t>
  </si>
  <si>
    <t>地域支援事業費</t>
    <phoneticPr fontId="19"/>
  </si>
  <si>
    <t>一般介護予防事業費</t>
    <phoneticPr fontId="19"/>
  </si>
  <si>
    <t>地域支援（介護予防）</t>
    <phoneticPr fontId="18"/>
  </si>
  <si>
    <t>地域支援（介護予防）事業</t>
    <phoneticPr fontId="18"/>
  </si>
  <si>
    <t>包括的支援事業・任意事業費</t>
    <phoneticPr fontId="19"/>
  </si>
  <si>
    <t>包括的・継続的ケアマネジメント支援事業費</t>
    <phoneticPr fontId="19"/>
  </si>
  <si>
    <t>指定介護予防支援</t>
    <phoneticPr fontId="18"/>
  </si>
  <si>
    <t>地域支援（包括的支援・任意）</t>
    <phoneticPr fontId="18"/>
  </si>
  <si>
    <t>包括支援業務　2,802円×12h×12ヵ月</t>
  </si>
  <si>
    <t>介護予防業務　2,287円×12h×12ヵ月</t>
  </si>
  <si>
    <t>　　　　　　　1,083円×12h×12ヵ月</t>
  </si>
  <si>
    <t>有線電話代NTT84-6021　6,000円×12ヵ月</t>
  </si>
  <si>
    <t>携帯電話代40,000円×12ヵ月</t>
  </si>
  <si>
    <t>　新規7,884円×3件×12ヵ月</t>
  </si>
  <si>
    <t>　継続4,644円×50件×12ヵ月</t>
  </si>
  <si>
    <t>駐車料等　1,000円×20回</t>
    <rPh sb="10" eb="11">
      <t>エン</t>
    </rPh>
    <phoneticPr fontId="18"/>
  </si>
  <si>
    <t>任意事業費</t>
    <phoneticPr fontId="19"/>
  </si>
  <si>
    <t>　町民税非課税世帯　要介護4,5　月6,250円×12ヵ月×11人</t>
  </si>
  <si>
    <t>　町民税非課税世帯　要介護1,2,3　月2,000円×12ヵ月×15人</t>
  </si>
  <si>
    <t>在宅医療・介護連携推進事業費</t>
    <phoneticPr fontId="19"/>
  </si>
  <si>
    <t>生活支援体制整備事業費</t>
    <phoneticPr fontId="19"/>
  </si>
  <si>
    <t>認知症総合支援事業費</t>
    <phoneticPr fontId="19"/>
  </si>
  <si>
    <t>認知症初期支援事業通信費18,000円×12ヵ月</t>
  </si>
  <si>
    <t>その他諸費</t>
    <phoneticPr fontId="19"/>
  </si>
  <si>
    <t>基金積立金</t>
    <phoneticPr fontId="19"/>
  </si>
  <si>
    <t>青根温泉旅館　5件　月額 768,549円×12ヵ月＝9,222,588円</t>
    <phoneticPr fontId="18"/>
  </si>
  <si>
    <t>公衆浴場　  　1件  月額 150,000円×12ヵ月＝1,800,000円</t>
    <phoneticPr fontId="19"/>
  </si>
  <si>
    <t>職員扶養手当6,500円×6ヵ月</t>
    <phoneticPr fontId="18"/>
  </si>
  <si>
    <t>職員通勤手当2,000円×6ヵ月</t>
    <phoneticPr fontId="18"/>
  </si>
  <si>
    <t>公用車ガソリン代    月平均120L×@145円×6ヵ月</t>
    <phoneticPr fontId="18"/>
  </si>
  <si>
    <t>温泉管理所電話料  月平均2,800円×12ヵ月</t>
    <phoneticPr fontId="18"/>
  </si>
  <si>
    <t>電気料  月平均300,000円×12ヵ月</t>
    <phoneticPr fontId="18"/>
  </si>
  <si>
    <t>下水道使用料 1,447円×12ヵ月</t>
    <phoneticPr fontId="18"/>
  </si>
  <si>
    <t>平成28年度財政援助[皆減]</t>
    <phoneticPr fontId="18"/>
  </si>
  <si>
    <t>　H28年度宮城県財政援助額[皆減]</t>
    <phoneticPr fontId="18"/>
  </si>
  <si>
    <t>※総務省基準に基づきH28より繰入なし</t>
    <phoneticPr fontId="18"/>
  </si>
  <si>
    <t>　　　　　　　　利子分　29,755千円</t>
    <phoneticPr fontId="18"/>
  </si>
  <si>
    <t>本年度</t>
    <phoneticPr fontId="19"/>
  </si>
  <si>
    <t>前年度</t>
    <phoneticPr fontId="19"/>
  </si>
  <si>
    <t>充当額</t>
    <phoneticPr fontId="19"/>
  </si>
  <si>
    <t>公共下水道費</t>
    <phoneticPr fontId="19"/>
  </si>
  <si>
    <t>下水道管理費</t>
    <phoneticPr fontId="19"/>
  </si>
  <si>
    <t>下水道総務費</t>
    <phoneticPr fontId="19"/>
  </si>
  <si>
    <t>下水道使用料</t>
    <phoneticPr fontId="18"/>
  </si>
  <si>
    <t>受益者負担金</t>
    <phoneticPr fontId="18"/>
  </si>
  <si>
    <t>切手代　2,000円×12ヵ月</t>
    <phoneticPr fontId="18"/>
  </si>
  <si>
    <t>下水道使用料助成金　650件×80円×12ヵ月</t>
    <phoneticPr fontId="18"/>
  </si>
  <si>
    <t>　町内ﾏﾝﾎｰﾙﾎﾟﾝﾌﾟ場(12カ所)　154,000円×12ヵ月</t>
  </si>
  <si>
    <t>　古関ﾏﾝﾎｰﾙﾎﾟﾝﾌﾟ場　　22,140円×12ヵ月</t>
  </si>
  <si>
    <t>　月額平均　502,000円×12ヵ月</t>
  </si>
  <si>
    <t>　大針中継ﾎﾟﾝﾌﾟ場　　 　22,032円×12ヵ月</t>
  </si>
  <si>
    <t>　北川中継ﾎﾟﾝﾌﾟ場　　 　7,776円×12ヵ月</t>
  </si>
  <si>
    <t>　月額平均　915,000円×12ヵ月</t>
  </si>
  <si>
    <t>（汚泥運搬業務委託）　　　80ｔ×4,320円</t>
    <rPh sb="22" eb="23">
      <t>エン</t>
    </rPh>
    <phoneticPr fontId="18"/>
  </si>
  <si>
    <t>（沈砂池清掃業務委託）　清掃回数2回×205,200円</t>
    <rPh sb="26" eb="27">
      <t>エン</t>
    </rPh>
    <phoneticPr fontId="18"/>
  </si>
  <si>
    <t>（自家用電気工作物保安管理業務委託）　18,360円×12ヵ月</t>
  </si>
  <si>
    <t>（自家用電気工作物保安管理業務委託）　9,720円×12ヵ月</t>
  </si>
  <si>
    <t>下水道事業費</t>
    <phoneticPr fontId="19"/>
  </si>
  <si>
    <t>下水道建設費</t>
    <phoneticPr fontId="19"/>
  </si>
  <si>
    <t>滞納繰越分</t>
    <phoneticPr fontId="18"/>
  </si>
  <si>
    <t>公債費</t>
    <phoneticPr fontId="19"/>
  </si>
  <si>
    <t>公債費</t>
    <phoneticPr fontId="19"/>
  </si>
  <si>
    <t>元金</t>
    <phoneticPr fontId="19"/>
  </si>
  <si>
    <t>下水道事業企業債</t>
    <phoneticPr fontId="18"/>
  </si>
  <si>
    <t>利子</t>
    <phoneticPr fontId="19"/>
  </si>
  <si>
    <t>予備費</t>
    <phoneticPr fontId="19"/>
  </si>
  <si>
    <t>予備費</t>
    <phoneticPr fontId="19"/>
  </si>
  <si>
    <t>予備費</t>
    <phoneticPr fontId="19"/>
  </si>
  <si>
    <t>平成28年度　川崎町病院事業会計当初予算要求説明書</t>
    <phoneticPr fontId="19"/>
  </si>
  <si>
    <t>高度医療に要する経費（CT、X線装置、化学分析機等）</t>
    <phoneticPr fontId="19"/>
  </si>
  <si>
    <t>不採算病院運営負担金</t>
    <phoneticPr fontId="19"/>
  </si>
  <si>
    <t>児童手当負担金</t>
    <phoneticPr fontId="19"/>
  </si>
  <si>
    <t>支給額×3歳以上中学修了前10/10・3歳未満8/15</t>
    <phoneticPr fontId="19"/>
  </si>
  <si>
    <t>リハビリテーション経費－リハビリテーション収益</t>
    <phoneticPr fontId="19"/>
  </si>
  <si>
    <t>内科医師4名　歯科医師1名</t>
    <phoneticPr fontId="19"/>
  </si>
  <si>
    <t>薬剤師1名　検査技師2名　診療放射線技師1名</t>
    <phoneticPr fontId="19"/>
  </si>
  <si>
    <t>内科医師4名　歯科医師1名</t>
    <phoneticPr fontId="19"/>
  </si>
  <si>
    <t>薬剤師1名　検査技師2名　診療放射線技師1名</t>
    <phoneticPr fontId="19"/>
  </si>
  <si>
    <t>看護師2名　看護助手9名　薬局助手1名</t>
    <phoneticPr fontId="19"/>
  </si>
  <si>
    <t>歯科助手2名</t>
    <phoneticPr fontId="19"/>
  </si>
  <si>
    <t>歯科助手2名</t>
    <phoneticPr fontId="19"/>
  </si>
  <si>
    <t>職員43名</t>
    <phoneticPr fontId="28"/>
  </si>
  <si>
    <t>医師160,000円×5回　技師等100,000円×7回</t>
    <phoneticPr fontId="19"/>
  </si>
  <si>
    <t xml:space="preserve"> </t>
    <phoneticPr fontId="19"/>
  </si>
  <si>
    <t>①1,655,701円×9.8%（臨時措置）＝ 162,259円</t>
    <phoneticPr fontId="55"/>
  </si>
  <si>
    <t>②（3,218,364円－162,259円）×1/2＝1,528,053円・・・(C)</t>
    <phoneticPr fontId="55"/>
  </si>
  <si>
    <t>(A)＋(B)＋(C)＝6,216,413円</t>
    <phoneticPr fontId="55"/>
  </si>
  <si>
    <t>予算・決算書作成等　平均2,051円×100時間＝205,100円</t>
    <phoneticPr fontId="54"/>
  </si>
  <si>
    <t>法令加除追録代</t>
    <phoneticPr fontId="19"/>
  </si>
  <si>
    <t>専用回線使用料</t>
    <phoneticPr fontId="54"/>
  </si>
  <si>
    <t>携帯電話使用料</t>
    <phoneticPr fontId="19"/>
  </si>
  <si>
    <t>送金手数料</t>
    <phoneticPr fontId="54"/>
  </si>
  <si>
    <t>工具器具及び備品減価償却費</t>
    <phoneticPr fontId="18"/>
  </si>
  <si>
    <t>企業債取扱諸費</t>
    <phoneticPr fontId="19"/>
  </si>
  <si>
    <t>摘　　　要</t>
    <phoneticPr fontId="19"/>
  </si>
  <si>
    <t>（9,238,972円－373,709円）×1/2＝4,432,631円(B)</t>
    <phoneticPr fontId="54"/>
  </si>
  <si>
    <t>(A)+(B)＝15,908,177円</t>
    <phoneticPr fontId="54"/>
  </si>
  <si>
    <t>車両運搬具購入費</t>
    <phoneticPr fontId="54"/>
  </si>
  <si>
    <t>工具器具及び備品購入費</t>
    <phoneticPr fontId="54"/>
  </si>
  <si>
    <t>下水道事業費</t>
    <phoneticPr fontId="19"/>
  </si>
  <si>
    <t>公債費</t>
    <phoneticPr fontId="19"/>
  </si>
  <si>
    <t>科目設定</t>
    <rPh sb="0" eb="2">
      <t>カモク</t>
    </rPh>
    <rPh sb="2" eb="4">
      <t>セッテイ</t>
    </rPh>
    <phoneticPr fontId="28"/>
  </si>
  <si>
    <t>建設改良費に充てた企業債に係る元金償還金への繰入金（出資金）</t>
    <rPh sb="0" eb="2">
      <t>ケンセツ</t>
    </rPh>
    <rPh sb="2" eb="4">
      <t>カイリョウ</t>
    </rPh>
    <rPh sb="4" eb="5">
      <t>ヒ</t>
    </rPh>
    <rPh sb="6" eb="7">
      <t>ア</t>
    </rPh>
    <rPh sb="9" eb="11">
      <t>キギョウ</t>
    </rPh>
    <rPh sb="11" eb="12">
      <t>サイ</t>
    </rPh>
    <rPh sb="13" eb="14">
      <t>カカ</t>
    </rPh>
    <rPh sb="15" eb="17">
      <t>ガンキン</t>
    </rPh>
    <rPh sb="17" eb="20">
      <t>ショウカンキン</t>
    </rPh>
    <rPh sb="22" eb="24">
      <t>クリイレ</t>
    </rPh>
    <rPh sb="24" eb="25">
      <t>キン</t>
    </rPh>
    <rPh sb="26" eb="29">
      <t>シュッシキン</t>
    </rPh>
    <phoneticPr fontId="28"/>
  </si>
  <si>
    <t>診療材料、売店・自販機設置手数料、仮受消費税等</t>
    <rPh sb="0" eb="2">
      <t>シンリョウ</t>
    </rPh>
    <rPh sb="2" eb="4">
      <t>ザイリョウ</t>
    </rPh>
    <rPh sb="5" eb="7">
      <t>バイテン</t>
    </rPh>
    <rPh sb="8" eb="11">
      <t>ジハンキ</t>
    </rPh>
    <rPh sb="11" eb="13">
      <t>セッチ</t>
    </rPh>
    <rPh sb="13" eb="16">
      <t>テスウリョウ</t>
    </rPh>
    <rPh sb="17" eb="19">
      <t>カリウケ</t>
    </rPh>
    <rPh sb="19" eb="22">
      <t>ショウヒゼイ</t>
    </rPh>
    <rPh sb="22" eb="23">
      <t>トウ</t>
    </rPh>
    <phoneticPr fontId="28"/>
  </si>
  <si>
    <t>H29.6月分賞与(H28.12～3月分)引当金</t>
    <rPh sb="5" eb="6">
      <t>ツキ</t>
    </rPh>
    <rPh sb="6" eb="7">
      <t>ブン</t>
    </rPh>
    <rPh sb="7" eb="9">
      <t>ショウヨ</t>
    </rPh>
    <rPh sb="18" eb="19">
      <t>ツキ</t>
    </rPh>
    <rPh sb="19" eb="20">
      <t>ブン</t>
    </rPh>
    <rPh sb="21" eb="23">
      <t>ヒキアテ</t>
    </rPh>
    <rPh sb="23" eb="24">
      <t>キン</t>
    </rPh>
    <phoneticPr fontId="28"/>
  </si>
  <si>
    <t>H29.6月分賞与(H28.12～3月分)に係る共済費、社会保険料等引当金</t>
    <rPh sb="5" eb="6">
      <t>ツキ</t>
    </rPh>
    <rPh sb="6" eb="7">
      <t>ブン</t>
    </rPh>
    <rPh sb="7" eb="9">
      <t>ショウヨ</t>
    </rPh>
    <rPh sb="18" eb="19">
      <t>ツキ</t>
    </rPh>
    <rPh sb="19" eb="20">
      <t>ブン</t>
    </rPh>
    <rPh sb="22" eb="23">
      <t>カカ</t>
    </rPh>
    <rPh sb="24" eb="26">
      <t>キョウサイ</t>
    </rPh>
    <rPh sb="26" eb="27">
      <t>ヒ</t>
    </rPh>
    <rPh sb="28" eb="30">
      <t>シャカイ</t>
    </rPh>
    <rPh sb="30" eb="33">
      <t>ホケンリョウ</t>
    </rPh>
    <rPh sb="33" eb="34">
      <t>トウ</t>
    </rPh>
    <rPh sb="34" eb="36">
      <t>ヒキアテ</t>
    </rPh>
    <rPh sb="36" eb="37">
      <t>キン</t>
    </rPh>
    <phoneticPr fontId="28"/>
  </si>
  <si>
    <t>研究・研修費以外職員旅費</t>
    <rPh sb="0" eb="2">
      <t>ケンキュウ</t>
    </rPh>
    <rPh sb="3" eb="6">
      <t>ケンシュウヒ</t>
    </rPh>
    <rPh sb="6" eb="8">
      <t>イガイ</t>
    </rPh>
    <rPh sb="8" eb="10">
      <t>ショクイン</t>
    </rPh>
    <rPh sb="10" eb="12">
      <t>リョヒ</t>
    </rPh>
    <phoneticPr fontId="28"/>
  </si>
  <si>
    <t>新規採用看護師等診察衣</t>
    <rPh sb="0" eb="2">
      <t>シンキ</t>
    </rPh>
    <rPh sb="2" eb="4">
      <t>サイヨウ</t>
    </rPh>
    <rPh sb="4" eb="7">
      <t>カンゴシ</t>
    </rPh>
    <rPh sb="7" eb="8">
      <t>トウ</t>
    </rPh>
    <rPh sb="8" eb="10">
      <t>シンサツ</t>
    </rPh>
    <rPh sb="10" eb="11">
      <t>イ</t>
    </rPh>
    <phoneticPr fontId="28"/>
  </si>
  <si>
    <t>建物、医療機器等修繕費</t>
    <rPh sb="0" eb="2">
      <t>タテモノ</t>
    </rPh>
    <rPh sb="3" eb="5">
      <t>イリョウ</t>
    </rPh>
    <rPh sb="5" eb="8">
      <t>キキトウ</t>
    </rPh>
    <rPh sb="8" eb="10">
      <t>シュウゼン</t>
    </rPh>
    <rPh sb="10" eb="11">
      <t>ヒ</t>
    </rPh>
    <phoneticPr fontId="19"/>
  </si>
  <si>
    <t>建物共済、賠償責任等保険料</t>
    <rPh sb="0" eb="2">
      <t>タテモノ</t>
    </rPh>
    <rPh sb="2" eb="4">
      <t>キョウサイ</t>
    </rPh>
    <rPh sb="5" eb="7">
      <t>バイショウ</t>
    </rPh>
    <rPh sb="7" eb="9">
      <t>セキニン</t>
    </rPh>
    <rPh sb="9" eb="10">
      <t>トウ</t>
    </rPh>
    <rPh sb="10" eb="13">
      <t>ホケンリョウ</t>
    </rPh>
    <phoneticPr fontId="19"/>
  </si>
  <si>
    <t>院長交際費</t>
    <rPh sb="0" eb="2">
      <t>インチョウ</t>
    </rPh>
    <rPh sb="2" eb="4">
      <t>コウサイ</t>
    </rPh>
    <rPh sb="4" eb="5">
      <t>ヒ</t>
    </rPh>
    <phoneticPr fontId="28"/>
  </si>
  <si>
    <t>過年度分</t>
    <phoneticPr fontId="18"/>
  </si>
  <si>
    <t>派遣医師紹介手数料</t>
    <rPh sb="0" eb="2">
      <t>ハケン</t>
    </rPh>
    <rPh sb="2" eb="4">
      <t>イシ</t>
    </rPh>
    <rPh sb="4" eb="6">
      <t>ショウカイ</t>
    </rPh>
    <rPh sb="6" eb="9">
      <t>テスウリョウ</t>
    </rPh>
    <phoneticPr fontId="28"/>
  </si>
  <si>
    <t>心電計</t>
    <rPh sb="0" eb="3">
      <t>シンデンケイ</t>
    </rPh>
    <phoneticPr fontId="28"/>
  </si>
  <si>
    <t>電話交換機</t>
    <rPh sb="0" eb="2">
      <t>デンワ</t>
    </rPh>
    <rPh sb="2" eb="5">
      <t>コウカンキ</t>
    </rPh>
    <phoneticPr fontId="28"/>
  </si>
  <si>
    <t>その他機器</t>
    <rPh sb="2" eb="3">
      <t>タ</t>
    </rPh>
    <rPh sb="3" eb="5">
      <t>キキ</t>
    </rPh>
    <phoneticPr fontId="28"/>
  </si>
  <si>
    <t>議会</t>
    <phoneticPr fontId="18"/>
  </si>
  <si>
    <t>議会</t>
    <phoneticPr fontId="18"/>
  </si>
  <si>
    <t>議会</t>
    <phoneticPr fontId="18"/>
  </si>
  <si>
    <t>総務課</t>
    <phoneticPr fontId="18"/>
  </si>
  <si>
    <t>会計課</t>
    <phoneticPr fontId="18"/>
  </si>
  <si>
    <t>会計課</t>
    <phoneticPr fontId="18"/>
  </si>
  <si>
    <t>会計課</t>
    <phoneticPr fontId="18"/>
  </si>
  <si>
    <t>地域振興課</t>
    <phoneticPr fontId="18"/>
  </si>
  <si>
    <t>総務課</t>
    <phoneticPr fontId="18"/>
  </si>
  <si>
    <t>税務課</t>
    <phoneticPr fontId="18"/>
  </si>
  <si>
    <t>保健福祉課</t>
    <phoneticPr fontId="18"/>
  </si>
  <si>
    <t>保健福祉課</t>
    <phoneticPr fontId="18"/>
  </si>
  <si>
    <t>地域振興課</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</si>
</sst>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 &quot;#,##0"/>
    <numFmt numFmtId="177" formatCode="#,##0_);[Red]\(#,##0\)"/>
    <numFmt numFmtId="178" formatCode="0_);[Red]\(0\)"/>
    <numFmt numFmtId="179" formatCode="#,##0;&quot;△ &quot;#,##0"/>
    <numFmt numFmtId="180" formatCode="#,##0&quot;円&quot;"/>
    <numFmt numFmtId="181" formatCode="#,##0_ "/>
  </numFmts>
  <fonts count="70">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6"/>
      <name val="ＭＳ Ｐゴシック"/>
      <family val="3"/>
      <charset val="128"/>
    </font>
    <font>
      <sz val="12"/>
      <color indexed="8"/>
      <name val="ＭＳ Ｐゴシック"/>
      <family val="3"/>
      <charset val="128"/>
      <scheme val="major"/>
    </font>
    <font>
      <sz val="12"/>
      <color indexed="13"/>
      <name val="ＭＳ Ｐゴシック"/>
      <family val="3"/>
      <charset val="128"/>
      <scheme val="major"/>
    </font>
    <font>
      <sz val="12"/>
      <name val="ＭＳ Ｐゴシック"/>
      <family val="3"/>
      <charset val="128"/>
      <scheme val="major"/>
    </font>
    <font>
      <sz val="12"/>
      <color indexed="9"/>
      <name val="ＭＳ Ｐゴシック"/>
      <family val="3"/>
      <charset val="128"/>
      <scheme val="major"/>
    </font>
    <font>
      <sz val="12"/>
      <color theme="1"/>
      <name val="ＭＳ Ｐゴシック"/>
      <family val="2"/>
      <charset val="128"/>
      <scheme val="minor"/>
    </font>
    <font>
      <sz val="12"/>
      <color theme="0"/>
      <name val="ＭＳ Ｐゴシック"/>
      <family val="2"/>
      <charset val="128"/>
      <scheme val="minor"/>
    </font>
    <font>
      <sz val="14"/>
      <name val="HGS創英角ｺﾞｼｯｸUB"/>
      <family val="3"/>
      <charset val="128"/>
    </font>
    <font>
      <sz val="14"/>
      <color theme="1"/>
      <name val="ＭＳ Ｐゴシック"/>
      <family val="2"/>
      <charset val="128"/>
      <scheme val="minor"/>
    </font>
    <font>
      <sz val="6"/>
      <name val="ＭＳ 明朝"/>
      <family val="2"/>
      <charset val="128"/>
    </font>
    <font>
      <sz val="10"/>
      <color theme="1"/>
      <name val="ＭＳ Ｐゴシック"/>
      <family val="2"/>
      <charset val="128"/>
      <scheme val="minor"/>
    </font>
    <font>
      <sz val="11"/>
      <color indexed="8"/>
      <name val="ＭＳ Ｐゴシック"/>
      <family val="3"/>
      <charset val="128"/>
      <scheme val="major"/>
    </font>
    <font>
      <sz val="11"/>
      <name val="ＭＳ Ｐゴシック"/>
      <family val="3"/>
      <charset val="128"/>
      <scheme val="major"/>
    </font>
    <font>
      <sz val="12"/>
      <color theme="1"/>
      <name val="ＭＳ Ｐゴシック"/>
      <family val="3"/>
      <charset val="128"/>
      <scheme val="major"/>
    </font>
    <font>
      <sz val="12"/>
      <name val="HGS創英角ｺﾞｼｯｸUB"/>
      <family val="3"/>
      <charset val="128"/>
    </font>
    <font>
      <sz val="12"/>
      <color theme="0"/>
      <name val="ＭＳ Ｐゴシック"/>
      <family val="3"/>
      <charset val="128"/>
      <scheme val="minor"/>
    </font>
    <font>
      <sz val="12"/>
      <color theme="1"/>
      <name val="ＭＳ Ｐゴシック"/>
      <family val="3"/>
      <charset val="128"/>
      <scheme val="minor"/>
    </font>
    <font>
      <sz val="12"/>
      <color indexed="10"/>
      <name val="ＭＳ Ｐゴシック"/>
      <family val="3"/>
      <charset val="128"/>
      <scheme val="major"/>
    </font>
    <font>
      <sz val="14"/>
      <color indexed="8"/>
      <name val="HGS創英角ｺﾞｼｯｸUB"/>
      <family val="3"/>
      <charset val="128"/>
    </font>
    <font>
      <sz val="14"/>
      <color indexed="8"/>
      <name val="ＭＳ Ｐゴシック"/>
      <family val="3"/>
      <charset val="128"/>
    </font>
    <font>
      <sz val="12"/>
      <color indexed="8"/>
      <name val="ＭＳ Ｐゴシック"/>
      <family val="3"/>
      <charset val="128"/>
    </font>
    <font>
      <sz val="14"/>
      <color theme="1"/>
      <name val="ＭＳ Ｐゴシック"/>
      <family val="3"/>
      <charset val="128"/>
      <scheme val="minor"/>
    </font>
    <font>
      <sz val="12"/>
      <color indexed="8"/>
      <name val="ＭＳ Ｐゴシック"/>
      <family val="3"/>
      <charset val="128"/>
      <scheme val="minor"/>
    </font>
    <font>
      <sz val="12"/>
      <color indexed="13"/>
      <name val="ＭＳ Ｐゴシック"/>
      <family val="3"/>
      <charset val="128"/>
      <scheme val="minor"/>
    </font>
    <font>
      <sz val="12"/>
      <name val="ＭＳ Ｐゴシック"/>
      <family val="3"/>
      <charset val="128"/>
    </font>
    <font>
      <sz val="12"/>
      <color theme="1"/>
      <name val="ＭＳ 明朝"/>
      <family val="1"/>
      <charset val="128"/>
    </font>
    <font>
      <sz val="12"/>
      <color indexed="8"/>
      <name val="HGS創英角ｺﾞｼｯｸUB"/>
      <family val="3"/>
      <charset val="128"/>
    </font>
    <font>
      <sz val="12"/>
      <name val="ＭＳ Ｐゴシック"/>
      <family val="3"/>
      <charset val="128"/>
      <scheme val="minor"/>
    </font>
    <font>
      <b/>
      <sz val="12"/>
      <color indexed="8"/>
      <name val="ＭＳ Ｐゴシック"/>
      <family val="3"/>
      <charset val="128"/>
    </font>
    <font>
      <sz val="12"/>
      <color indexed="9"/>
      <name val="ＭＳ Ｐゴシック"/>
      <family val="3"/>
      <charset val="128"/>
    </font>
    <font>
      <sz val="14"/>
      <color theme="1"/>
      <name val="HGS創英角ｺﾞｼｯｸUB"/>
      <family val="3"/>
      <charset val="128"/>
    </font>
    <font>
      <sz val="11"/>
      <color indexed="8"/>
      <name val="ＭＳ Ｐゴシック"/>
      <family val="3"/>
      <charset val="128"/>
      <scheme val="minor"/>
    </font>
    <font>
      <sz val="11"/>
      <name val="ＭＳ Ｐゴシック"/>
      <family val="3"/>
      <charset val="128"/>
    </font>
    <font>
      <sz val="10"/>
      <name val="ＭＳ Ｐゴシック"/>
      <family val="3"/>
      <charset val="128"/>
    </font>
    <font>
      <sz val="10"/>
      <color rgb="FFFF0000"/>
      <name val="ＭＳ Ｐゴシック"/>
      <family val="3"/>
      <charset val="128"/>
    </font>
    <font>
      <sz val="6"/>
      <name val="ＭＳ Ｐゴシック"/>
      <family val="2"/>
      <charset val="128"/>
    </font>
    <font>
      <sz val="6"/>
      <name val="ＭＳ 明朝"/>
      <family val="1"/>
      <charset val="128"/>
    </font>
    <font>
      <sz val="8"/>
      <name val="ＭＳ Ｐゴシック"/>
      <family val="3"/>
      <charset val="128"/>
    </font>
    <font>
      <sz val="12"/>
      <name val="ＭＳ Ｐゴシック"/>
      <family val="2"/>
      <charset val="128"/>
      <scheme val="minor"/>
    </font>
    <font>
      <sz val="12"/>
      <color theme="0" tint="-0.14999847407452621"/>
      <name val="ＭＳ Ｐゴシック"/>
      <family val="3"/>
      <charset val="128"/>
      <scheme val="major"/>
    </font>
    <font>
      <sz val="12"/>
      <color rgb="FFFF0000"/>
      <name val="ＭＳ Ｐゴシック"/>
      <family val="3"/>
      <charset val="128"/>
      <scheme val="major"/>
    </font>
    <font>
      <sz val="8"/>
      <name val="HGS創英角ｺﾞｼｯｸUB"/>
      <family val="3"/>
      <charset val="128"/>
    </font>
    <font>
      <strike/>
      <sz val="8"/>
      <name val="ＭＳ Ｐゴシック"/>
      <family val="3"/>
      <charset val="128"/>
    </font>
    <font>
      <sz val="8"/>
      <color rgb="FFFF0000"/>
      <name val="ＭＳ Ｐゴシック"/>
      <family val="3"/>
      <charset val="128"/>
    </font>
    <font>
      <sz val="8"/>
      <color theme="1"/>
      <name val="ＭＳ Ｐゴシック"/>
      <family val="3"/>
      <charset val="128"/>
    </font>
    <font>
      <b/>
      <sz val="18"/>
      <name val="ＭＳ Ｐゴシック"/>
      <family val="3"/>
      <charset val="128"/>
    </font>
    <font>
      <b/>
      <sz val="12"/>
      <name val="ＭＳ Ｐゴシック"/>
      <family val="3"/>
      <charset val="128"/>
    </font>
    <font>
      <b/>
      <sz val="12"/>
      <color rgb="FFFF0000"/>
      <name val="ＭＳ Ｐゴシック"/>
      <family val="3"/>
      <charset val="128"/>
    </font>
    <font>
      <sz val="11"/>
      <name val="ＭＳ Ｐゴシック"/>
      <family val="3"/>
      <charset val="128"/>
      <scheme val="minor"/>
    </font>
    <font>
      <sz val="11"/>
      <color indexed="10"/>
      <name val="ＭＳ Ｐゴシック"/>
      <family val="3"/>
      <charset val="128"/>
      <scheme val="minor"/>
    </font>
    <font>
      <b/>
      <sz val="12"/>
      <name val="ＭＳ Ｐゴシック"/>
      <family val="3"/>
      <charset val="128"/>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EF7DE"/>
        <bgColor indexed="64"/>
      </patternFill>
    </fill>
    <fill>
      <patternFill patternType="solid">
        <fgColor theme="0"/>
        <bgColor indexed="64"/>
      </patternFill>
    </fill>
    <fill>
      <patternFill patternType="solid">
        <fgColor theme="2" tint="-0.249977111117893"/>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auto="1"/>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s>
  <cellStyleXfs count="49">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44" fillId="0" borderId="0" applyFont="0" applyFill="0" applyBorder="0" applyAlignment="0" applyProtection="0">
      <alignment vertical="center"/>
    </xf>
    <xf numFmtId="0" fontId="44" fillId="0" borderId="0">
      <alignment vertical="center"/>
    </xf>
    <xf numFmtId="0" fontId="51" fillId="0" borderId="0">
      <alignment vertical="center"/>
    </xf>
    <xf numFmtId="38" fontId="51" fillId="0" borderId="0" applyFont="0" applyFill="0" applyBorder="0" applyAlignment="0" applyProtection="0">
      <alignment vertical="center"/>
    </xf>
    <xf numFmtId="0" fontId="51" fillId="0" borderId="0"/>
    <xf numFmtId="38" fontId="51" fillId="0" borderId="0" applyFont="0" applyFill="0" applyBorder="0" applyAlignment="0" applyProtection="0"/>
  </cellStyleXfs>
  <cellXfs count="810">
    <xf numFmtId="0" fontId="0" fillId="0" borderId="0" xfId="0">
      <alignment vertical="center"/>
    </xf>
    <xf numFmtId="0" fontId="24" fillId="0" borderId="0" xfId="0" applyFont="1">
      <alignment vertical="center"/>
    </xf>
    <xf numFmtId="38" fontId="26" fillId="0" borderId="0" xfId="1" applyFont="1" applyAlignment="1">
      <alignment vertical="center"/>
    </xf>
    <xf numFmtId="38" fontId="26" fillId="0" borderId="0" xfId="1" applyFont="1" applyBorder="1" applyAlignment="1">
      <alignment vertical="center"/>
    </xf>
    <xf numFmtId="38" fontId="26" fillId="0" borderId="0" xfId="1" applyFont="1" applyBorder="1" applyAlignment="1">
      <alignment vertical="center" shrinkToFit="1"/>
    </xf>
    <xf numFmtId="38" fontId="26" fillId="0" borderId="0" xfId="1" applyFont="1" applyAlignment="1">
      <alignment vertical="center" shrinkToFit="1"/>
    </xf>
    <xf numFmtId="176" fontId="26" fillId="0" borderId="0" xfId="1" applyNumberFormat="1" applyFont="1" applyAlignment="1">
      <alignment vertical="center" shrinkToFit="1"/>
    </xf>
    <xf numFmtId="38" fontId="26" fillId="0" borderId="0" xfId="1" applyFont="1" applyAlignment="1">
      <alignment horizontal="left" vertical="center" indent="1" shrinkToFit="1"/>
    </xf>
    <xf numFmtId="0" fontId="27" fillId="0" borderId="0" xfId="0" applyFont="1">
      <alignment vertical="center"/>
    </xf>
    <xf numFmtId="38" fontId="20" fillId="33" borderId="11" xfId="1" applyFont="1" applyFill="1" applyBorder="1" applyAlignment="1">
      <alignment horizontal="center" vertical="center"/>
    </xf>
    <xf numFmtId="38" fontId="20" fillId="33" borderId="12" xfId="1" applyFont="1" applyFill="1" applyBorder="1" applyAlignment="1">
      <alignment horizontal="center" vertical="center"/>
    </xf>
    <xf numFmtId="38" fontId="21" fillId="33" borderId="12" xfId="1" applyFont="1" applyFill="1" applyBorder="1" applyAlignment="1">
      <alignment horizontal="center" vertical="center"/>
    </xf>
    <xf numFmtId="38" fontId="20" fillId="33" borderId="12" xfId="1" applyFont="1" applyFill="1" applyBorder="1" applyAlignment="1">
      <alignment horizontal="center" vertical="center" shrinkToFit="1"/>
    </xf>
    <xf numFmtId="176" fontId="20" fillId="33" borderId="13" xfId="1" applyNumberFormat="1" applyFont="1" applyFill="1" applyBorder="1" applyAlignment="1">
      <alignment horizontal="center" vertical="center" shrinkToFit="1"/>
    </xf>
    <xf numFmtId="38" fontId="20" fillId="33" borderId="13" xfId="1" applyFont="1" applyFill="1" applyBorder="1" applyAlignment="1">
      <alignment horizontal="center" vertical="center" shrinkToFit="1"/>
    </xf>
    <xf numFmtId="38" fontId="20" fillId="33" borderId="13" xfId="1" applyNumberFormat="1" applyFont="1" applyFill="1" applyBorder="1" applyAlignment="1">
      <alignment horizontal="center" vertical="center" shrinkToFit="1"/>
    </xf>
    <xf numFmtId="38" fontId="22" fillId="33" borderId="13" xfId="1" applyFont="1" applyFill="1" applyBorder="1" applyAlignment="1">
      <alignment horizontal="center" vertical="center" shrinkToFit="1"/>
    </xf>
    <xf numFmtId="0" fontId="25" fillId="0" borderId="14" xfId="0" applyFont="1" applyBorder="1">
      <alignment vertical="center"/>
    </xf>
    <xf numFmtId="0" fontId="25" fillId="0" borderId="15" xfId="0" applyFont="1" applyBorder="1">
      <alignment vertical="center"/>
    </xf>
    <xf numFmtId="0" fontId="24" fillId="0" borderId="15" xfId="0" applyFont="1" applyBorder="1">
      <alignment vertical="center"/>
    </xf>
    <xf numFmtId="38" fontId="24" fillId="0" borderId="16" xfId="0" applyNumberFormat="1" applyFont="1" applyBorder="1">
      <alignment vertical="center"/>
    </xf>
    <xf numFmtId="38" fontId="24" fillId="0" borderId="0" xfId="0" applyNumberFormat="1" applyFont="1">
      <alignment vertical="center"/>
    </xf>
    <xf numFmtId="176" fontId="24" fillId="0" borderId="16" xfId="0" applyNumberFormat="1" applyFont="1" applyBorder="1" applyAlignment="1">
      <alignment vertical="center" shrinkToFit="1"/>
    </xf>
    <xf numFmtId="176" fontId="24" fillId="0" borderId="0" xfId="0" applyNumberFormat="1" applyFont="1" applyAlignment="1">
      <alignment vertical="center" shrinkToFit="1"/>
    </xf>
    <xf numFmtId="0" fontId="24" fillId="0" borderId="15" xfId="0" applyFont="1" applyBorder="1" applyAlignment="1">
      <alignment vertical="center" shrinkToFit="1"/>
    </xf>
    <xf numFmtId="0" fontId="25" fillId="0" borderId="15" xfId="0" applyFont="1" applyBorder="1" applyAlignment="1">
      <alignment vertical="center" shrinkToFit="1"/>
    </xf>
    <xf numFmtId="0" fontId="24" fillId="0" borderId="0" xfId="0" applyFont="1" applyAlignment="1">
      <alignment vertical="center" shrinkToFit="1"/>
    </xf>
    <xf numFmtId="0" fontId="24" fillId="0" borderId="16" xfId="0" applyFont="1" applyBorder="1" applyAlignment="1">
      <alignment vertical="center" shrinkToFit="1"/>
    </xf>
    <xf numFmtId="0" fontId="24" fillId="0" borderId="16" xfId="0" applyFont="1" applyBorder="1" applyAlignment="1">
      <alignment horizontal="left" vertical="center" indent="1" shrinkToFit="1"/>
    </xf>
    <xf numFmtId="0" fontId="24" fillId="0" borderId="0" xfId="0" applyFont="1" applyAlignment="1">
      <alignment horizontal="left" vertical="center" indent="1" shrinkToFit="1"/>
    </xf>
    <xf numFmtId="176" fontId="22" fillId="33" borderId="13" xfId="1" applyNumberFormat="1" applyFont="1" applyFill="1" applyBorder="1" applyAlignment="1">
      <alignment horizontal="center" vertical="center" shrinkToFit="1"/>
    </xf>
    <xf numFmtId="0" fontId="0" fillId="0" borderId="15" xfId="0" applyFont="1" applyBorder="1">
      <alignment vertical="center"/>
    </xf>
    <xf numFmtId="0" fontId="29" fillId="0" borderId="15" xfId="0" applyFont="1" applyBorder="1">
      <alignment vertical="center"/>
    </xf>
    <xf numFmtId="38" fontId="20" fillId="35" borderId="11" xfId="1" applyFont="1" applyFill="1" applyBorder="1" applyAlignment="1">
      <alignment vertical="center" shrinkToFit="1"/>
    </xf>
    <xf numFmtId="38" fontId="20" fillId="35" borderId="12" xfId="1" applyFont="1" applyFill="1" applyBorder="1" applyAlignment="1">
      <alignment vertical="center"/>
    </xf>
    <xf numFmtId="38" fontId="20" fillId="35" borderId="12" xfId="1" applyFont="1" applyFill="1" applyBorder="1" applyAlignment="1">
      <alignment vertical="center" shrinkToFit="1"/>
    </xf>
    <xf numFmtId="38" fontId="20" fillId="35" borderId="13" xfId="1" applyFont="1" applyFill="1" applyBorder="1" applyAlignment="1">
      <alignment horizontal="left" vertical="center" indent="1" shrinkToFit="1"/>
    </xf>
    <xf numFmtId="38" fontId="20" fillId="35" borderId="13" xfId="1" applyFont="1" applyFill="1" applyBorder="1" applyAlignment="1">
      <alignment vertical="center" shrinkToFit="1"/>
    </xf>
    <xf numFmtId="38" fontId="30" fillId="35" borderId="13" xfId="1" applyFont="1" applyFill="1" applyBorder="1" applyAlignment="1">
      <alignment vertical="center" shrinkToFit="1"/>
    </xf>
    <xf numFmtId="38" fontId="31" fillId="35" borderId="13" xfId="1" applyFont="1" applyFill="1" applyBorder="1" applyAlignment="1">
      <alignment vertical="center"/>
    </xf>
    <xf numFmtId="38" fontId="22" fillId="35" borderId="20" xfId="1" applyFont="1" applyFill="1" applyBorder="1" applyAlignment="1">
      <alignment vertical="center" shrinkToFit="1"/>
    </xf>
    <xf numFmtId="38" fontId="22" fillId="35" borderId="13" xfId="1" applyFont="1" applyFill="1" applyBorder="1" applyAlignment="1">
      <alignment vertical="center" shrinkToFit="1"/>
    </xf>
    <xf numFmtId="176" fontId="22" fillId="35" borderId="13" xfId="1" applyNumberFormat="1" applyFont="1" applyFill="1" applyBorder="1" applyAlignment="1">
      <alignment vertical="center" shrinkToFit="1"/>
    </xf>
    <xf numFmtId="38" fontId="20" fillId="0" borderId="14" xfId="1" applyFont="1" applyBorder="1" applyAlignment="1">
      <alignment vertical="center" shrinkToFit="1"/>
    </xf>
    <xf numFmtId="38" fontId="23" fillId="0" borderId="15" xfId="1" applyFont="1" applyBorder="1" applyAlignment="1">
      <alignment vertical="center"/>
    </xf>
    <xf numFmtId="38" fontId="20" fillId="36" borderId="15" xfId="1" applyFont="1" applyFill="1" applyBorder="1" applyAlignment="1">
      <alignment vertical="center"/>
    </xf>
    <xf numFmtId="38" fontId="20" fillId="36" borderId="15" xfId="1" applyFont="1" applyFill="1" applyBorder="1" applyAlignment="1">
      <alignment vertical="center" shrinkToFit="1"/>
    </xf>
    <xf numFmtId="38" fontId="20" fillId="36" borderId="16" xfId="1" applyFont="1" applyFill="1" applyBorder="1" applyAlignment="1">
      <alignment horizontal="left" vertical="center" indent="1" shrinkToFit="1"/>
    </xf>
    <xf numFmtId="38" fontId="20" fillId="36" borderId="16" xfId="1" applyFont="1" applyFill="1" applyBorder="1" applyAlignment="1">
      <alignment vertical="center" shrinkToFit="1"/>
    </xf>
    <xf numFmtId="38" fontId="30" fillId="36" borderId="16" xfId="1" applyFont="1" applyFill="1" applyBorder="1" applyAlignment="1">
      <alignment vertical="center" shrinkToFit="1"/>
    </xf>
    <xf numFmtId="38" fontId="31" fillId="36" borderId="16" xfId="1" applyFont="1" applyFill="1" applyBorder="1" applyAlignment="1">
      <alignment vertical="center"/>
    </xf>
    <xf numFmtId="38" fontId="22" fillId="36" borderId="21" xfId="1" applyFont="1" applyFill="1" applyBorder="1" applyAlignment="1">
      <alignment vertical="center" shrinkToFit="1"/>
    </xf>
    <xf numFmtId="38" fontId="20" fillId="0" borderId="15" xfId="1" applyFont="1" applyBorder="1" applyAlignment="1">
      <alignment vertical="center"/>
    </xf>
    <xf numFmtId="38" fontId="20" fillId="37" borderId="15" xfId="1" applyFont="1" applyFill="1" applyBorder="1" applyAlignment="1">
      <alignment vertical="center" shrinkToFit="1"/>
    </xf>
    <xf numFmtId="38" fontId="20" fillId="37" borderId="15" xfId="1" applyFont="1" applyFill="1" applyBorder="1" applyAlignment="1">
      <alignment vertical="center"/>
    </xf>
    <xf numFmtId="38" fontId="20" fillId="37" borderId="16" xfId="1" applyFont="1" applyFill="1" applyBorder="1" applyAlignment="1">
      <alignment horizontal="left" vertical="center" indent="1" shrinkToFit="1"/>
    </xf>
    <xf numFmtId="38" fontId="20" fillId="37" borderId="16" xfId="1" applyFont="1" applyFill="1" applyBorder="1" applyAlignment="1">
      <alignment vertical="center" shrinkToFit="1"/>
    </xf>
    <xf numFmtId="38" fontId="30" fillId="37" borderId="16" xfId="1" applyFont="1" applyFill="1" applyBorder="1" applyAlignment="1">
      <alignment vertical="center" shrinkToFit="1"/>
    </xf>
    <xf numFmtId="38" fontId="31" fillId="37" borderId="16" xfId="1" applyFont="1" applyFill="1" applyBorder="1" applyAlignment="1">
      <alignment vertical="center"/>
    </xf>
    <xf numFmtId="38" fontId="22" fillId="37" borderId="21" xfId="1" applyFont="1" applyFill="1" applyBorder="1" applyAlignment="1">
      <alignment vertical="center" shrinkToFit="1"/>
    </xf>
    <xf numFmtId="38" fontId="22" fillId="36" borderId="16" xfId="1" applyFont="1" applyFill="1" applyBorder="1" applyAlignment="1">
      <alignment vertical="center" shrinkToFit="1"/>
    </xf>
    <xf numFmtId="176" fontId="22" fillId="36" borderId="16" xfId="1" applyNumberFormat="1" applyFont="1" applyFill="1" applyBorder="1" applyAlignment="1">
      <alignment vertical="center" shrinkToFit="1"/>
    </xf>
    <xf numFmtId="38" fontId="22" fillId="37" borderId="16" xfId="1" applyFont="1" applyFill="1" applyBorder="1" applyAlignment="1">
      <alignment vertical="center" shrinkToFit="1"/>
    </xf>
    <xf numFmtId="176" fontId="22" fillId="37" borderId="16" xfId="1" applyNumberFormat="1" applyFont="1" applyFill="1" applyBorder="1" applyAlignment="1">
      <alignment vertical="center" shrinkToFit="1"/>
    </xf>
    <xf numFmtId="38" fontId="22" fillId="34" borderId="22" xfId="1" applyFont="1" applyFill="1" applyBorder="1" applyAlignment="1">
      <alignment vertical="center" shrinkToFit="1"/>
    </xf>
    <xf numFmtId="38" fontId="22" fillId="34" borderId="22" xfId="1" applyFont="1" applyFill="1" applyBorder="1" applyAlignment="1">
      <alignment horizontal="left" vertical="center" indent="1" shrinkToFit="1"/>
    </xf>
    <xf numFmtId="176" fontId="22" fillId="34" borderId="22" xfId="1" applyNumberFormat="1" applyFont="1" applyFill="1" applyBorder="1" applyAlignment="1">
      <alignment vertical="center" shrinkToFit="1"/>
    </xf>
    <xf numFmtId="38" fontId="20" fillId="35" borderId="14" xfId="1" applyFont="1" applyFill="1" applyBorder="1" applyAlignment="1">
      <alignment vertical="center" shrinkToFit="1"/>
    </xf>
    <xf numFmtId="38" fontId="20" fillId="35" borderId="15" xfId="1" applyFont="1" applyFill="1" applyBorder="1" applyAlignment="1">
      <alignment vertical="center"/>
    </xf>
    <xf numFmtId="38" fontId="20" fillId="35" borderId="15" xfId="1" applyFont="1" applyFill="1" applyBorder="1" applyAlignment="1">
      <alignment vertical="center" shrinkToFit="1"/>
    </xf>
    <xf numFmtId="38" fontId="22" fillId="35" borderId="16" xfId="1" applyFont="1" applyFill="1" applyBorder="1" applyAlignment="1">
      <alignment vertical="center" shrinkToFit="1"/>
    </xf>
    <xf numFmtId="176" fontId="22" fillId="35" borderId="16" xfId="1" applyNumberFormat="1" applyFont="1" applyFill="1" applyBorder="1" applyAlignment="1">
      <alignment vertical="center" shrinkToFit="1"/>
    </xf>
    <xf numFmtId="38" fontId="20" fillId="35" borderId="16" xfId="1" applyFont="1" applyFill="1" applyBorder="1" applyAlignment="1">
      <alignment horizontal="left" vertical="center" indent="1" shrinkToFit="1"/>
    </xf>
    <xf numFmtId="38" fontId="20" fillId="35" borderId="16" xfId="1" applyFont="1" applyFill="1" applyBorder="1" applyAlignment="1">
      <alignment vertical="center" shrinkToFit="1"/>
    </xf>
    <xf numFmtId="38" fontId="30" fillId="35" borderId="16" xfId="1" applyFont="1" applyFill="1" applyBorder="1" applyAlignment="1">
      <alignment vertical="center" shrinkToFit="1"/>
    </xf>
    <xf numFmtId="38" fontId="31" fillId="35" borderId="16" xfId="1" applyFont="1" applyFill="1" applyBorder="1" applyAlignment="1">
      <alignment vertical="center"/>
    </xf>
    <xf numFmtId="38" fontId="22" fillId="35" borderId="21" xfId="1" applyFont="1" applyFill="1" applyBorder="1" applyAlignment="1">
      <alignment vertical="center" shrinkToFit="1"/>
    </xf>
    <xf numFmtId="0" fontId="25" fillId="0" borderId="17" xfId="0" applyFont="1" applyBorder="1">
      <alignment vertical="center"/>
    </xf>
    <xf numFmtId="0" fontId="25" fillId="0" borderId="18" xfId="0" applyFont="1" applyBorder="1">
      <alignment vertical="center"/>
    </xf>
    <xf numFmtId="0" fontId="25" fillId="0" borderId="18" xfId="0" applyFont="1" applyBorder="1" applyAlignment="1">
      <alignment vertical="center" shrinkToFit="1"/>
    </xf>
    <xf numFmtId="176" fontId="24" fillId="0" borderId="19" xfId="0" applyNumberFormat="1" applyFont="1" applyBorder="1" applyAlignment="1">
      <alignment vertical="center" shrinkToFit="1"/>
    </xf>
    <xf numFmtId="0" fontId="24" fillId="0" borderId="19" xfId="0" applyFont="1" applyBorder="1" applyAlignment="1">
      <alignment horizontal="left" vertical="center" indent="1" shrinkToFit="1"/>
    </xf>
    <xf numFmtId="0" fontId="24" fillId="0" borderId="19" xfId="0" applyFont="1" applyBorder="1" applyAlignment="1">
      <alignment vertical="center" shrinkToFit="1"/>
    </xf>
    <xf numFmtId="38" fontId="24" fillId="0" borderId="19" xfId="0" applyNumberFormat="1" applyFont="1" applyBorder="1">
      <alignment vertical="center"/>
    </xf>
    <xf numFmtId="38" fontId="26" fillId="0" borderId="0" xfId="1" applyNumberFormat="1" applyFont="1" applyAlignment="1">
      <alignment vertical="center" shrinkToFit="1"/>
    </xf>
    <xf numFmtId="38" fontId="20" fillId="33" borderId="23" xfId="1" applyFont="1" applyFill="1" applyBorder="1" applyAlignment="1">
      <alignment horizontal="center" vertical="center"/>
    </xf>
    <xf numFmtId="38" fontId="20" fillId="33" borderId="24" xfId="1" applyFont="1" applyFill="1" applyBorder="1" applyAlignment="1">
      <alignment horizontal="center" vertical="center"/>
    </xf>
    <xf numFmtId="38" fontId="21" fillId="33" borderId="24" xfId="1" applyFont="1" applyFill="1" applyBorder="1" applyAlignment="1">
      <alignment horizontal="center" vertical="center"/>
    </xf>
    <xf numFmtId="38" fontId="20" fillId="33" borderId="24" xfId="1" applyFont="1" applyFill="1" applyBorder="1" applyAlignment="1">
      <alignment horizontal="center" vertical="center" shrinkToFit="1"/>
    </xf>
    <xf numFmtId="176" fontId="22" fillId="33" borderId="22" xfId="1" applyNumberFormat="1" applyFont="1" applyFill="1" applyBorder="1" applyAlignment="1">
      <alignment horizontal="center" vertical="center" shrinkToFit="1"/>
    </xf>
    <xf numFmtId="176" fontId="20" fillId="33" borderId="22" xfId="1" applyNumberFormat="1" applyFont="1" applyFill="1" applyBorder="1" applyAlignment="1">
      <alignment horizontal="center" vertical="center" shrinkToFit="1"/>
    </xf>
    <xf numFmtId="38" fontId="20" fillId="33" borderId="22" xfId="1" applyFont="1" applyFill="1" applyBorder="1" applyAlignment="1">
      <alignment horizontal="center" vertical="center" shrinkToFit="1"/>
    </xf>
    <xf numFmtId="38" fontId="20" fillId="33" borderId="22" xfId="1" applyNumberFormat="1" applyFont="1" applyFill="1" applyBorder="1" applyAlignment="1">
      <alignment horizontal="center" vertical="center" shrinkToFit="1"/>
    </xf>
    <xf numFmtId="38" fontId="22" fillId="33" borderId="22" xfId="1" applyFont="1" applyFill="1" applyBorder="1" applyAlignment="1">
      <alignment horizontal="center" vertical="center" shrinkToFit="1"/>
    </xf>
    <xf numFmtId="0" fontId="24" fillId="0" borderId="25" xfId="0" applyFont="1" applyBorder="1">
      <alignment vertical="center"/>
    </xf>
    <xf numFmtId="38" fontId="22" fillId="36" borderId="16" xfId="1" applyFont="1" applyFill="1" applyBorder="1" applyAlignment="1">
      <alignment vertical="center"/>
    </xf>
    <xf numFmtId="176" fontId="22" fillId="36" borderId="16" xfId="1" applyNumberFormat="1" applyFont="1" applyFill="1" applyBorder="1" applyAlignment="1">
      <alignment vertical="center"/>
    </xf>
    <xf numFmtId="38" fontId="22" fillId="37" borderId="16" xfId="1" applyFont="1" applyFill="1" applyBorder="1" applyAlignment="1">
      <alignment vertical="center"/>
    </xf>
    <xf numFmtId="176" fontId="22" fillId="37" borderId="16" xfId="1" applyNumberFormat="1" applyFont="1" applyFill="1" applyBorder="1" applyAlignment="1">
      <alignment vertical="center"/>
    </xf>
    <xf numFmtId="176" fontId="24" fillId="0" borderId="16" xfId="0" applyNumberFormat="1" applyFont="1" applyBorder="1">
      <alignment vertical="center"/>
    </xf>
    <xf numFmtId="38" fontId="24" fillId="0" borderId="16" xfId="0" applyNumberFormat="1" applyFont="1" applyBorder="1" applyAlignment="1">
      <alignment vertical="center" shrinkToFit="1"/>
    </xf>
    <xf numFmtId="0" fontId="25" fillId="0" borderId="16" xfId="0" applyFont="1" applyBorder="1" applyAlignment="1">
      <alignment vertical="center" shrinkToFit="1"/>
    </xf>
    <xf numFmtId="0" fontId="34" fillId="0" borderId="15" xfId="0" applyFont="1" applyBorder="1">
      <alignment vertical="center"/>
    </xf>
    <xf numFmtId="0" fontId="34" fillId="0" borderId="15" xfId="0" applyFont="1" applyBorder="1" applyAlignment="1">
      <alignment vertical="center" shrinkToFit="1"/>
    </xf>
    <xf numFmtId="38" fontId="35" fillId="0" borderId="25" xfId="1" applyFont="1" applyBorder="1">
      <alignment vertical="center"/>
    </xf>
    <xf numFmtId="38" fontId="35" fillId="0" borderId="0" xfId="1" applyFont="1">
      <alignment vertical="center"/>
    </xf>
    <xf numFmtId="38" fontId="32" fillId="0" borderId="25" xfId="1" applyFont="1" applyBorder="1">
      <alignment vertical="center"/>
    </xf>
    <xf numFmtId="38" fontId="32" fillId="0" borderId="0" xfId="1" applyFont="1">
      <alignment vertical="center"/>
    </xf>
    <xf numFmtId="176" fontId="24" fillId="0" borderId="19" xfId="0" applyNumberFormat="1" applyFont="1" applyBorder="1">
      <alignment vertical="center"/>
    </xf>
    <xf numFmtId="38" fontId="24" fillId="0" borderId="19" xfId="0" applyNumberFormat="1" applyFont="1" applyBorder="1" applyAlignment="1">
      <alignment vertical="center" shrinkToFit="1"/>
    </xf>
    <xf numFmtId="0" fontId="34" fillId="0" borderId="19" xfId="0" applyFont="1" applyBorder="1" applyAlignment="1">
      <alignment vertical="center" shrinkToFit="1"/>
    </xf>
    <xf numFmtId="38" fontId="22" fillId="34" borderId="22" xfId="1" applyFont="1" applyFill="1" applyBorder="1" applyAlignment="1">
      <alignment vertical="center"/>
    </xf>
    <xf numFmtId="38" fontId="31" fillId="34" borderId="22" xfId="1" applyFont="1" applyFill="1" applyBorder="1" applyAlignment="1">
      <alignment vertical="center" shrinkToFit="1"/>
    </xf>
    <xf numFmtId="38" fontId="36" fillId="34" borderId="22" xfId="1" applyFont="1" applyFill="1" applyBorder="1" applyAlignment="1">
      <alignment vertical="center" shrinkToFit="1"/>
    </xf>
    <xf numFmtId="38" fontId="24" fillId="0" borderId="0" xfId="0" applyNumberFormat="1" applyFont="1" applyAlignment="1">
      <alignment vertical="center" shrinkToFit="1"/>
    </xf>
    <xf numFmtId="38" fontId="37" fillId="0" borderId="0" xfId="1" applyFont="1" applyFill="1" applyAlignment="1">
      <alignment vertical="center"/>
    </xf>
    <xf numFmtId="38" fontId="38" fillId="0" borderId="0" xfId="1" applyFont="1">
      <alignment vertical="center"/>
    </xf>
    <xf numFmtId="38" fontId="38" fillId="0" borderId="0" xfId="1" applyFont="1" applyAlignment="1">
      <alignment vertical="center"/>
    </xf>
    <xf numFmtId="38" fontId="38" fillId="0" borderId="0" xfId="1" applyFont="1" applyAlignment="1">
      <alignment vertical="center" shrinkToFit="1"/>
    </xf>
    <xf numFmtId="38" fontId="38" fillId="0" borderId="0" xfId="1" applyFont="1" applyAlignment="1">
      <alignment horizontal="right" vertical="center" shrinkToFit="1"/>
    </xf>
    <xf numFmtId="176" fontId="38" fillId="0" borderId="0" xfId="1" applyNumberFormat="1" applyFont="1" applyAlignment="1">
      <alignment horizontal="right" vertical="center" shrinkToFit="1"/>
    </xf>
    <xf numFmtId="49" fontId="38" fillId="0" borderId="0" xfId="1" applyNumberFormat="1" applyFont="1" applyAlignment="1">
      <alignment horizontal="left" vertical="center" indent="1" shrinkToFit="1"/>
    </xf>
    <xf numFmtId="38" fontId="38" fillId="0" borderId="0" xfId="1" applyFont="1" applyAlignment="1">
      <alignment horizontal="left" vertical="center" shrinkToFit="1"/>
    </xf>
    <xf numFmtId="38" fontId="22" fillId="33" borderId="11" xfId="1" applyFont="1" applyFill="1" applyBorder="1" applyAlignment="1">
      <alignment horizontal="center" vertical="center" shrinkToFit="1"/>
    </xf>
    <xf numFmtId="38" fontId="22" fillId="33" borderId="12" xfId="1" applyFont="1" applyFill="1" applyBorder="1" applyAlignment="1">
      <alignment horizontal="center" vertical="center"/>
    </xf>
    <xf numFmtId="38" fontId="22" fillId="33" borderId="12" xfId="1" applyFont="1" applyFill="1" applyBorder="1" applyAlignment="1">
      <alignment horizontal="center" vertical="center" shrinkToFit="1"/>
    </xf>
    <xf numFmtId="49" fontId="22" fillId="33" borderId="12" xfId="1" applyNumberFormat="1" applyFont="1" applyFill="1" applyBorder="1" applyAlignment="1">
      <alignment horizontal="center" vertical="center" shrinkToFit="1"/>
    </xf>
    <xf numFmtId="177" fontId="22" fillId="33" borderId="13" xfId="1" applyNumberFormat="1" applyFont="1" applyFill="1" applyBorder="1" applyAlignment="1">
      <alignment horizontal="center" vertical="center" shrinkToFit="1"/>
    </xf>
    <xf numFmtId="38" fontId="22" fillId="35" borderId="13" xfId="1" applyFont="1" applyFill="1" applyBorder="1" applyAlignment="1">
      <alignment vertical="center"/>
    </xf>
    <xf numFmtId="0" fontId="24" fillId="0" borderId="15" xfId="0" applyFont="1" applyBorder="1" applyAlignment="1">
      <alignment horizontal="left" vertical="center" indent="1" shrinkToFit="1"/>
    </xf>
    <xf numFmtId="0" fontId="24" fillId="0" borderId="16" xfId="0" applyFont="1" applyBorder="1">
      <alignment vertical="center"/>
    </xf>
    <xf numFmtId="38" fontId="22" fillId="35" borderId="16" xfId="1" applyFont="1" applyFill="1" applyBorder="1" applyAlignment="1">
      <alignment vertical="center"/>
    </xf>
    <xf numFmtId="0" fontId="24" fillId="0" borderId="18" xfId="0" applyFont="1" applyBorder="1">
      <alignment vertical="center"/>
    </xf>
    <xf numFmtId="0" fontId="24" fillId="0" borderId="18" xfId="0" applyFont="1" applyBorder="1" applyAlignment="1">
      <alignment vertical="center" shrinkToFit="1"/>
    </xf>
    <xf numFmtId="0" fontId="24" fillId="0" borderId="18" xfId="0" applyFont="1" applyBorder="1" applyAlignment="1">
      <alignment horizontal="left" vertical="center" indent="1" shrinkToFit="1"/>
    </xf>
    <xf numFmtId="0" fontId="24" fillId="0" borderId="19" xfId="0" applyFont="1" applyBorder="1">
      <alignment vertical="center"/>
    </xf>
    <xf numFmtId="38" fontId="39" fillId="33" borderId="23" xfId="1" applyFont="1" applyFill="1" applyBorder="1" applyAlignment="1">
      <alignment vertical="center" shrinkToFit="1"/>
    </xf>
    <xf numFmtId="38" fontId="39" fillId="33" borderId="24" xfId="1" applyFont="1" applyFill="1" applyBorder="1" applyAlignment="1">
      <alignment vertical="center"/>
    </xf>
    <xf numFmtId="38" fontId="39" fillId="33" borderId="24" xfId="1" applyFont="1" applyFill="1" applyBorder="1" applyAlignment="1">
      <alignment vertical="center" shrinkToFit="1"/>
    </xf>
    <xf numFmtId="176" fontId="39" fillId="33" borderId="22" xfId="1" applyNumberFormat="1" applyFont="1" applyFill="1" applyBorder="1" applyAlignment="1">
      <alignment vertical="center" shrinkToFit="1"/>
    </xf>
    <xf numFmtId="38" fontId="39" fillId="33" borderId="24" xfId="1" applyFont="1" applyFill="1" applyBorder="1" applyAlignment="1">
      <alignment horizontal="left" vertical="center" indent="1" shrinkToFit="1"/>
    </xf>
    <xf numFmtId="38" fontId="39" fillId="33" borderId="22" xfId="1" applyFont="1" applyFill="1" applyBorder="1" applyAlignment="1">
      <alignment vertical="center" shrinkToFit="1"/>
    </xf>
    <xf numFmtId="177" fontId="27" fillId="0" borderId="0" xfId="0" applyNumberFormat="1" applyFont="1">
      <alignment vertical="center"/>
    </xf>
    <xf numFmtId="0" fontId="40" fillId="0" borderId="0" xfId="0" applyFont="1" applyAlignment="1">
      <alignment horizontal="right" vertical="center"/>
    </xf>
    <xf numFmtId="0" fontId="27" fillId="0" borderId="0" xfId="0" applyFont="1" applyAlignment="1">
      <alignment vertical="center" shrinkToFit="1"/>
    </xf>
    <xf numFmtId="38" fontId="41" fillId="33" borderId="11" xfId="1" applyFont="1" applyFill="1" applyBorder="1" applyAlignment="1">
      <alignment horizontal="center" vertical="center" shrinkToFit="1"/>
    </xf>
    <xf numFmtId="38" fontId="41" fillId="33" borderId="12" xfId="1" applyFont="1" applyFill="1" applyBorder="1" applyAlignment="1">
      <alignment horizontal="center" vertical="center"/>
    </xf>
    <xf numFmtId="38" fontId="42" fillId="33" borderId="12" xfId="1" applyFont="1" applyFill="1" applyBorder="1" applyAlignment="1">
      <alignment horizontal="center" vertical="center"/>
    </xf>
    <xf numFmtId="38" fontId="41" fillId="33" borderId="12" xfId="1" applyFont="1" applyFill="1" applyBorder="1" applyAlignment="1">
      <alignment horizontal="center" vertical="center" shrinkToFit="1"/>
    </xf>
    <xf numFmtId="177" fontId="41" fillId="33" borderId="13" xfId="1" applyNumberFormat="1" applyFont="1" applyFill="1" applyBorder="1" applyAlignment="1">
      <alignment horizontal="center" vertical="center"/>
    </xf>
    <xf numFmtId="176" fontId="41" fillId="33" borderId="13" xfId="1" applyNumberFormat="1" applyFont="1" applyFill="1" applyBorder="1" applyAlignment="1">
      <alignment horizontal="center" vertical="center" shrinkToFit="1"/>
    </xf>
    <xf numFmtId="49" fontId="41" fillId="33" borderId="13" xfId="1" applyNumberFormat="1" applyFont="1" applyFill="1" applyBorder="1" applyAlignment="1">
      <alignment horizontal="center" vertical="center" shrinkToFit="1"/>
    </xf>
    <xf numFmtId="38" fontId="41" fillId="33" borderId="13" xfId="1" applyFont="1" applyFill="1" applyBorder="1" applyAlignment="1">
      <alignment horizontal="center" vertical="center" shrinkToFit="1"/>
    </xf>
    <xf numFmtId="177" fontId="41" fillId="33" borderId="13" xfId="1" applyNumberFormat="1" applyFont="1" applyFill="1" applyBorder="1" applyAlignment="1">
      <alignment horizontal="center" vertical="center" shrinkToFit="1"/>
    </xf>
    <xf numFmtId="38" fontId="41" fillId="33" borderId="20" xfId="1" applyFont="1" applyFill="1" applyBorder="1" applyAlignment="1">
      <alignment horizontal="center" vertical="center" shrinkToFit="1"/>
    </xf>
    <xf numFmtId="176" fontId="35" fillId="0" borderId="16" xfId="0" applyNumberFormat="1" applyFont="1" applyBorder="1" applyAlignment="1">
      <alignment horizontal="right" vertical="center"/>
    </xf>
    <xf numFmtId="38" fontId="24" fillId="0" borderId="16" xfId="0" applyNumberFormat="1" applyFont="1" applyBorder="1" applyAlignment="1">
      <alignment vertical="center"/>
    </xf>
    <xf numFmtId="0" fontId="24" fillId="0" borderId="21" xfId="0" applyFont="1" applyBorder="1">
      <alignment vertical="center"/>
    </xf>
    <xf numFmtId="0" fontId="34" fillId="0" borderId="18" xfId="0" applyFont="1" applyBorder="1">
      <alignment vertical="center"/>
    </xf>
    <xf numFmtId="176" fontId="35" fillId="0" borderId="19" xfId="0" applyNumberFormat="1" applyFont="1" applyBorder="1" applyAlignment="1">
      <alignment horizontal="right" vertical="center"/>
    </xf>
    <xf numFmtId="38" fontId="24" fillId="0" borderId="19" xfId="0" applyNumberFormat="1" applyFont="1" applyBorder="1" applyAlignment="1">
      <alignment vertical="center"/>
    </xf>
    <xf numFmtId="0" fontId="24" fillId="0" borderId="26" xfId="0" applyFont="1" applyBorder="1">
      <alignment vertical="center"/>
    </xf>
    <xf numFmtId="0" fontId="39" fillId="33" borderId="23" xfId="0" applyFont="1" applyFill="1" applyBorder="1" applyAlignment="1">
      <alignment vertical="center"/>
    </xf>
    <xf numFmtId="0" fontId="43" fillId="33" borderId="24" xfId="0" applyFont="1" applyFill="1" applyBorder="1" applyAlignment="1">
      <alignment vertical="center"/>
    </xf>
    <xf numFmtId="0" fontId="43" fillId="33" borderId="24" xfId="0" applyFont="1" applyFill="1" applyBorder="1" applyAlignment="1">
      <alignment vertical="center" shrinkToFit="1"/>
    </xf>
    <xf numFmtId="176" fontId="39" fillId="33" borderId="22" xfId="43" applyNumberFormat="1" applyFont="1" applyFill="1" applyBorder="1" applyAlignment="1">
      <alignment vertical="center" shrinkToFit="1"/>
    </xf>
    <xf numFmtId="49" fontId="39" fillId="33" borderId="22" xfId="0" applyNumberFormat="1" applyFont="1" applyFill="1" applyBorder="1" applyAlignment="1">
      <alignment horizontal="left" shrinkToFit="1"/>
    </xf>
    <xf numFmtId="38" fontId="39" fillId="33" borderId="22" xfId="43" applyFont="1" applyFill="1" applyBorder="1" applyAlignment="1">
      <alignment vertical="center" shrinkToFit="1"/>
    </xf>
    <xf numFmtId="38" fontId="41" fillId="33" borderId="22" xfId="43" applyNumberFormat="1" applyFont="1" applyFill="1" applyBorder="1" applyAlignment="1">
      <alignment vertical="center" shrinkToFit="1"/>
    </xf>
    <xf numFmtId="0" fontId="39" fillId="33" borderId="27" xfId="0" applyFont="1" applyFill="1" applyBorder="1" applyAlignment="1">
      <alignment vertical="center" shrinkToFit="1"/>
    </xf>
    <xf numFmtId="177" fontId="24" fillId="0" borderId="0" xfId="0" applyNumberFormat="1" applyFont="1">
      <alignment vertical="center"/>
    </xf>
    <xf numFmtId="0" fontId="35" fillId="0" borderId="0" xfId="0" applyFont="1" applyAlignment="1">
      <alignment horizontal="right" vertical="center"/>
    </xf>
    <xf numFmtId="38" fontId="45" fillId="0" borderId="0" xfId="1" applyFont="1" applyAlignment="1">
      <alignment vertical="center"/>
    </xf>
    <xf numFmtId="38" fontId="45" fillId="0" borderId="0" xfId="1" applyFont="1" applyAlignment="1">
      <alignment vertical="center" shrinkToFit="1"/>
    </xf>
    <xf numFmtId="176" fontId="45" fillId="0" borderId="0" xfId="1" applyNumberFormat="1" applyFont="1" applyAlignment="1">
      <alignment vertical="center"/>
    </xf>
    <xf numFmtId="38" fontId="45" fillId="0" borderId="0" xfId="1" applyFont="1" applyAlignment="1">
      <alignment horizontal="left" vertical="center" shrinkToFit="1"/>
    </xf>
    <xf numFmtId="38" fontId="46" fillId="33" borderId="11" xfId="1" applyFont="1" applyFill="1" applyBorder="1" applyAlignment="1">
      <alignment horizontal="center" vertical="center"/>
    </xf>
    <xf numFmtId="38" fontId="46" fillId="33" borderId="12" xfId="1" applyFont="1" applyFill="1" applyBorder="1" applyAlignment="1">
      <alignment horizontal="center" vertical="center"/>
    </xf>
    <xf numFmtId="38" fontId="46" fillId="33" borderId="13" xfId="1" applyFont="1" applyFill="1" applyBorder="1" applyAlignment="1">
      <alignment horizontal="center" vertical="center"/>
    </xf>
    <xf numFmtId="38" fontId="46" fillId="33" borderId="13" xfId="1" applyFont="1" applyFill="1" applyBorder="1" applyAlignment="1">
      <alignment horizontal="center" vertical="center" shrinkToFit="1"/>
    </xf>
    <xf numFmtId="0" fontId="34" fillId="0" borderId="14" xfId="0" applyFont="1" applyBorder="1">
      <alignment vertical="center"/>
    </xf>
    <xf numFmtId="0" fontId="34" fillId="0" borderId="28" xfId="0" applyFont="1" applyBorder="1">
      <alignment vertical="center"/>
    </xf>
    <xf numFmtId="0" fontId="34" fillId="0" borderId="29" xfId="0" applyFont="1" applyBorder="1">
      <alignment vertical="center"/>
    </xf>
    <xf numFmtId="0" fontId="25" fillId="0" borderId="29" xfId="0" applyFont="1" applyBorder="1">
      <alignment vertical="center"/>
    </xf>
    <xf numFmtId="0" fontId="24" fillId="0" borderId="29" xfId="0" applyFont="1" applyBorder="1">
      <alignment vertical="center"/>
    </xf>
    <xf numFmtId="176" fontId="24" fillId="0" borderId="30" xfId="0" applyNumberFormat="1" applyFont="1" applyBorder="1">
      <alignment vertical="center"/>
    </xf>
    <xf numFmtId="0" fontId="24" fillId="0" borderId="30" xfId="0" applyFont="1" applyBorder="1" applyAlignment="1">
      <alignment horizontal="left" vertical="center" indent="1" shrinkToFit="1"/>
    </xf>
    <xf numFmtId="38" fontId="24" fillId="0" borderId="30" xfId="0" applyNumberFormat="1" applyFont="1" applyBorder="1" applyAlignment="1">
      <alignment vertical="center" shrinkToFit="1"/>
    </xf>
    <xf numFmtId="0" fontId="24" fillId="0" borderId="30" xfId="0" applyFont="1" applyBorder="1" applyAlignment="1">
      <alignment vertical="center" shrinkToFit="1"/>
    </xf>
    <xf numFmtId="176" fontId="24" fillId="0" borderId="30" xfId="0" applyNumberFormat="1" applyFont="1" applyBorder="1" applyAlignment="1">
      <alignment vertical="center" shrinkToFit="1"/>
    </xf>
    <xf numFmtId="0" fontId="24" fillId="0" borderId="30" xfId="0" applyFont="1" applyBorder="1">
      <alignment vertical="center"/>
    </xf>
    <xf numFmtId="176" fontId="22" fillId="33" borderId="22" xfId="1" applyNumberFormat="1" applyFont="1" applyFill="1" applyBorder="1" applyAlignment="1">
      <alignment vertical="center"/>
    </xf>
    <xf numFmtId="38" fontId="22" fillId="33" borderId="22" xfId="1" applyFont="1" applyFill="1" applyBorder="1" applyAlignment="1">
      <alignment horizontal="left" vertical="center" shrinkToFit="1"/>
    </xf>
    <xf numFmtId="38" fontId="22" fillId="33" borderId="22" xfId="1" applyFont="1" applyFill="1" applyBorder="1" applyAlignment="1">
      <alignment vertical="center" shrinkToFit="1"/>
    </xf>
    <xf numFmtId="176" fontId="22" fillId="33" borderId="22" xfId="1" applyNumberFormat="1" applyFont="1" applyFill="1" applyBorder="1" applyAlignment="1">
      <alignment vertical="center" shrinkToFit="1"/>
    </xf>
    <xf numFmtId="38" fontId="23" fillId="33" borderId="22" xfId="1" applyFont="1" applyFill="1" applyBorder="1" applyAlignment="1">
      <alignment horizontal="center" vertical="center" shrinkToFit="1"/>
    </xf>
    <xf numFmtId="38" fontId="47" fillId="0" borderId="0" xfId="1" applyFont="1" applyAlignment="1">
      <alignment vertical="center"/>
    </xf>
    <xf numFmtId="38" fontId="47" fillId="0" borderId="0" xfId="1" applyFont="1" applyAlignment="1">
      <alignment vertical="center" shrinkToFit="1"/>
    </xf>
    <xf numFmtId="38" fontId="39" fillId="0" borderId="0" xfId="1" applyFont="1" applyAlignment="1">
      <alignment vertical="center" shrinkToFit="1"/>
    </xf>
    <xf numFmtId="176" fontId="39" fillId="0" borderId="0" xfId="1" applyNumberFormat="1" applyFont="1" applyAlignment="1">
      <alignment vertical="center" shrinkToFit="1"/>
    </xf>
    <xf numFmtId="38" fontId="47" fillId="0" borderId="0" xfId="1" applyFont="1" applyAlignment="1">
      <alignment horizontal="left" vertical="center" shrinkToFit="1"/>
    </xf>
    <xf numFmtId="38" fontId="41" fillId="33" borderId="23" xfId="1" applyFont="1" applyFill="1" applyBorder="1" applyAlignment="1">
      <alignment horizontal="center" vertical="center"/>
    </xf>
    <xf numFmtId="38" fontId="41" fillId="33" borderId="24" xfId="1" applyFont="1" applyFill="1" applyBorder="1" applyAlignment="1">
      <alignment horizontal="center" vertical="center"/>
    </xf>
    <xf numFmtId="38" fontId="42" fillId="33" borderId="24" xfId="1" applyFont="1" applyFill="1" applyBorder="1" applyAlignment="1">
      <alignment horizontal="center" vertical="center"/>
    </xf>
    <xf numFmtId="38" fontId="41" fillId="33" borderId="24" xfId="1" applyFont="1" applyFill="1" applyBorder="1" applyAlignment="1">
      <alignment horizontal="center" vertical="center" shrinkToFit="1"/>
    </xf>
    <xf numFmtId="38" fontId="41" fillId="33" borderId="22" xfId="1" applyFont="1" applyFill="1" applyBorder="1" applyAlignment="1">
      <alignment horizontal="center" vertical="center" shrinkToFit="1"/>
    </xf>
    <xf numFmtId="176" fontId="41" fillId="33" borderId="22" xfId="1" applyNumberFormat="1" applyFont="1" applyFill="1" applyBorder="1" applyAlignment="1">
      <alignment horizontal="center" vertical="center" shrinkToFit="1"/>
    </xf>
    <xf numFmtId="38" fontId="31" fillId="33" borderId="22" xfId="1" applyNumberFormat="1" applyFont="1" applyFill="1" applyBorder="1" applyAlignment="1">
      <alignment vertical="center" shrinkToFit="1"/>
    </xf>
    <xf numFmtId="38" fontId="31" fillId="33" borderId="22" xfId="1" applyFont="1" applyFill="1" applyBorder="1" applyAlignment="1">
      <alignment vertical="center" shrinkToFit="1"/>
    </xf>
    <xf numFmtId="38" fontId="22" fillId="33" borderId="22" xfId="1" applyNumberFormat="1" applyFont="1" applyFill="1" applyBorder="1" applyAlignment="1">
      <alignment vertical="center" shrinkToFit="1"/>
    </xf>
    <xf numFmtId="38" fontId="31" fillId="33" borderId="22" xfId="1" applyFont="1" applyFill="1" applyBorder="1" applyAlignment="1">
      <alignment horizontal="center" vertical="center" shrinkToFit="1"/>
    </xf>
    <xf numFmtId="38" fontId="45" fillId="0" borderId="10" xfId="1" applyFont="1" applyBorder="1" applyAlignment="1">
      <alignment vertical="center" shrinkToFit="1"/>
    </xf>
    <xf numFmtId="176" fontId="45" fillId="0" borderId="10" xfId="1" applyNumberFormat="1" applyFont="1" applyBorder="1" applyAlignment="1">
      <alignment vertical="center" shrinkToFit="1"/>
    </xf>
    <xf numFmtId="38" fontId="45" fillId="0" borderId="10" xfId="1" applyFont="1" applyBorder="1" applyAlignment="1">
      <alignment horizontal="left" vertical="center" shrinkToFit="1"/>
    </xf>
    <xf numFmtId="38" fontId="45" fillId="0" borderId="10" xfId="1" applyNumberFormat="1" applyFont="1" applyBorder="1" applyAlignment="1">
      <alignment vertical="center" shrinkToFit="1"/>
    </xf>
    <xf numFmtId="38" fontId="41" fillId="33" borderId="22" xfId="1" applyNumberFormat="1" applyFont="1" applyFill="1" applyBorder="1" applyAlignment="1">
      <alignment horizontal="center" vertical="center" shrinkToFit="1"/>
    </xf>
    <xf numFmtId="38" fontId="20" fillId="35" borderId="31" xfId="1" applyFont="1" applyFill="1" applyBorder="1" applyAlignment="1">
      <alignment vertical="center" shrinkToFit="1"/>
    </xf>
    <xf numFmtId="38" fontId="20" fillId="35" borderId="32" xfId="1" applyFont="1" applyFill="1" applyBorder="1" applyAlignment="1">
      <alignment vertical="center"/>
    </xf>
    <xf numFmtId="38" fontId="20" fillId="35" borderId="32" xfId="1" applyFont="1" applyFill="1" applyBorder="1" applyAlignment="1">
      <alignment vertical="center" shrinkToFit="1"/>
    </xf>
    <xf numFmtId="38" fontId="22" fillId="35" borderId="33" xfId="1" applyFont="1" applyFill="1" applyBorder="1" applyAlignment="1">
      <alignment vertical="center" shrinkToFit="1"/>
    </xf>
    <xf numFmtId="176" fontId="22" fillId="35" borderId="33" xfId="1" applyNumberFormat="1" applyFont="1" applyFill="1" applyBorder="1" applyAlignment="1">
      <alignment vertical="center" shrinkToFit="1"/>
    </xf>
    <xf numFmtId="38" fontId="20" fillId="35" borderId="33" xfId="1" applyFont="1" applyFill="1" applyBorder="1" applyAlignment="1">
      <alignment horizontal="left" vertical="center" indent="1" shrinkToFit="1"/>
    </xf>
    <xf numFmtId="38" fontId="20" fillId="35" borderId="33" xfId="1" applyFont="1" applyFill="1" applyBorder="1" applyAlignment="1">
      <alignment vertical="center" shrinkToFit="1"/>
    </xf>
    <xf numFmtId="38" fontId="22" fillId="35" borderId="33" xfId="1" applyFont="1" applyFill="1" applyBorder="1" applyAlignment="1">
      <alignment vertical="center"/>
    </xf>
    <xf numFmtId="38" fontId="22" fillId="35" borderId="34" xfId="1" applyFont="1" applyFill="1" applyBorder="1" applyAlignment="1">
      <alignment vertical="center" shrinkToFit="1"/>
    </xf>
    <xf numFmtId="0" fontId="25" fillId="0" borderId="14" xfId="0" applyFont="1" applyBorder="1" applyAlignment="1">
      <alignment vertical="center"/>
    </xf>
    <xf numFmtId="0" fontId="25" fillId="0" borderId="15" xfId="0" applyFont="1" applyBorder="1" applyAlignment="1">
      <alignment vertical="center"/>
    </xf>
    <xf numFmtId="0" fontId="24" fillId="0" borderId="15" xfId="0" applyFont="1" applyBorder="1" applyAlignment="1">
      <alignment vertical="center"/>
    </xf>
    <xf numFmtId="0" fontId="34" fillId="0" borderId="15" xfId="0" applyFont="1" applyBorder="1" applyAlignment="1">
      <alignment vertical="center"/>
    </xf>
    <xf numFmtId="0" fontId="0" fillId="0" borderId="16" xfId="0" applyBorder="1" applyAlignment="1">
      <alignment vertical="center" shrinkToFit="1"/>
    </xf>
    <xf numFmtId="0" fontId="25" fillId="0" borderId="17" xfId="0" applyFont="1" applyBorder="1" applyAlignment="1">
      <alignment vertical="center"/>
    </xf>
    <xf numFmtId="0" fontId="25" fillId="0" borderId="18" xfId="0" applyFont="1" applyBorder="1" applyAlignment="1">
      <alignment vertical="center"/>
    </xf>
    <xf numFmtId="0" fontId="24" fillId="0" borderId="18" xfId="0" applyFont="1" applyBorder="1" applyAlignment="1">
      <alignment vertical="center"/>
    </xf>
    <xf numFmtId="176" fontId="43" fillId="33" borderId="36" xfId="1" applyNumberFormat="1" applyFont="1" applyFill="1" applyBorder="1" applyAlignment="1">
      <alignment shrinkToFit="1"/>
    </xf>
    <xf numFmtId="38" fontId="43" fillId="33" borderId="36" xfId="1" applyFont="1" applyFill="1" applyBorder="1" applyAlignment="1">
      <alignment horizontal="left" indent="1" shrinkToFit="1"/>
    </xf>
    <xf numFmtId="38" fontId="48" fillId="33" borderId="36" xfId="1" applyNumberFormat="1" applyFont="1" applyFill="1" applyBorder="1" applyAlignment="1">
      <alignment shrinkToFit="1"/>
    </xf>
    <xf numFmtId="38" fontId="43" fillId="33" borderId="36" xfId="1" applyFont="1" applyFill="1" applyBorder="1" applyAlignment="1">
      <alignment vertical="center" shrinkToFit="1"/>
    </xf>
    <xf numFmtId="38" fontId="48" fillId="33" borderId="37" xfId="1" applyFont="1" applyFill="1" applyBorder="1" applyAlignment="1">
      <alignment horizontal="center" shrinkToFit="1"/>
    </xf>
    <xf numFmtId="0" fontId="24" fillId="0" borderId="0" xfId="0" applyFont="1" applyAlignment="1">
      <alignment vertical="center"/>
    </xf>
    <xf numFmtId="176" fontId="24" fillId="0" borderId="0" xfId="0" applyNumberFormat="1" applyFont="1">
      <alignment vertical="center"/>
    </xf>
    <xf numFmtId="38" fontId="45" fillId="0" borderId="0" xfId="1" applyFont="1">
      <alignment vertical="center"/>
    </xf>
    <xf numFmtId="38" fontId="45" fillId="0" borderId="10" xfId="1" applyFont="1" applyBorder="1" applyAlignment="1">
      <alignment horizontal="left" vertical="center" indent="1" shrinkToFit="1"/>
    </xf>
    <xf numFmtId="38" fontId="34" fillId="0" borderId="14" xfId="1" applyFont="1" applyBorder="1">
      <alignment vertical="center"/>
    </xf>
    <xf numFmtId="38" fontId="34" fillId="0" borderId="15" xfId="1" applyFont="1" applyBorder="1">
      <alignment vertical="center"/>
    </xf>
    <xf numFmtId="38" fontId="35" fillId="0" borderId="15" xfId="1" applyFont="1" applyBorder="1">
      <alignment vertical="center"/>
    </xf>
    <xf numFmtId="38" fontId="35" fillId="0" borderId="15" xfId="1" applyFont="1" applyBorder="1" applyAlignment="1">
      <alignment vertical="center" shrinkToFit="1"/>
    </xf>
    <xf numFmtId="176" fontId="35" fillId="0" borderId="16" xfId="1" applyNumberFormat="1" applyFont="1" applyBorder="1">
      <alignment vertical="center"/>
    </xf>
    <xf numFmtId="38" fontId="35" fillId="0" borderId="16" xfId="1" applyFont="1" applyBorder="1" applyAlignment="1">
      <alignment horizontal="left" vertical="center" indent="2" shrinkToFit="1"/>
    </xf>
    <xf numFmtId="38" fontId="35" fillId="0" borderId="16" xfId="1" applyNumberFormat="1" applyFont="1" applyBorder="1">
      <alignment vertical="center"/>
    </xf>
    <xf numFmtId="0" fontId="43" fillId="0" borderId="16" xfId="0" applyFont="1" applyBorder="1" applyAlignment="1">
      <alignment vertical="center" shrinkToFit="1"/>
    </xf>
    <xf numFmtId="38" fontId="34" fillId="0" borderId="16" xfId="1" applyFont="1" applyBorder="1" applyAlignment="1">
      <alignment vertical="center" shrinkToFit="1"/>
    </xf>
    <xf numFmtId="176" fontId="24" fillId="0" borderId="33" xfId="0" applyNumberFormat="1" applyFont="1" applyBorder="1">
      <alignment vertical="center"/>
    </xf>
    <xf numFmtId="38" fontId="24" fillId="0" borderId="33" xfId="0" applyNumberFormat="1" applyFont="1" applyBorder="1">
      <alignment vertical="center"/>
    </xf>
    <xf numFmtId="0" fontId="24" fillId="0" borderId="34" xfId="0" applyFont="1" applyBorder="1">
      <alignment vertical="center"/>
    </xf>
    <xf numFmtId="0" fontId="24" fillId="0" borderId="33" xfId="0" applyFont="1" applyBorder="1" applyAlignment="1">
      <alignment vertical="center" shrinkToFit="1"/>
    </xf>
    <xf numFmtId="0" fontId="34" fillId="0" borderId="17" xfId="0" applyFont="1" applyBorder="1">
      <alignment vertical="center"/>
    </xf>
    <xf numFmtId="0" fontId="39" fillId="33" borderId="22" xfId="0" applyFont="1" applyFill="1" applyBorder="1" applyAlignment="1">
      <alignment horizontal="left" vertical="center" indent="1" shrinkToFit="1"/>
    </xf>
    <xf numFmtId="38" fontId="43" fillId="33" borderId="22" xfId="1" applyNumberFormat="1" applyFont="1" applyFill="1" applyBorder="1" applyAlignment="1">
      <alignment vertical="center" shrinkToFit="1"/>
    </xf>
    <xf numFmtId="0" fontId="43" fillId="33" borderId="22" xfId="0" applyFont="1" applyFill="1" applyBorder="1" applyAlignment="1">
      <alignment vertical="center" shrinkToFit="1"/>
    </xf>
    <xf numFmtId="176" fontId="37" fillId="0" borderId="0" xfId="43" applyNumberFormat="1" applyFont="1" applyFill="1" applyAlignment="1">
      <alignment vertical="center"/>
    </xf>
    <xf numFmtId="176" fontId="26" fillId="0" borderId="0" xfId="43" applyNumberFormat="1" applyFont="1">
      <alignment vertical="center"/>
    </xf>
    <xf numFmtId="176" fontId="26" fillId="0" borderId="0" xfId="43" applyNumberFormat="1" applyFont="1" applyAlignment="1">
      <alignment horizontal="left" vertical="center" shrinkToFit="1"/>
    </xf>
    <xf numFmtId="176" fontId="26" fillId="0" borderId="0" xfId="43" applyNumberFormat="1" applyFont="1" applyAlignment="1">
      <alignment vertical="center"/>
    </xf>
    <xf numFmtId="176" fontId="46" fillId="33" borderId="11" xfId="43" applyNumberFormat="1" applyFont="1" applyFill="1" applyBorder="1" applyAlignment="1">
      <alignment horizontal="center" vertical="center"/>
    </xf>
    <xf numFmtId="176" fontId="46" fillId="33" borderId="12" xfId="43" applyNumberFormat="1" applyFont="1" applyFill="1" applyBorder="1" applyAlignment="1">
      <alignment horizontal="center" vertical="center"/>
    </xf>
    <xf numFmtId="176" fontId="46" fillId="33" borderId="13" xfId="43" applyNumberFormat="1" applyFont="1" applyFill="1" applyBorder="1" applyAlignment="1">
      <alignment horizontal="center" vertical="center"/>
    </xf>
    <xf numFmtId="176" fontId="41" fillId="33" borderId="13" xfId="43" applyNumberFormat="1" applyFont="1" applyFill="1" applyBorder="1" applyAlignment="1">
      <alignment horizontal="center" vertical="center" shrinkToFit="1"/>
    </xf>
    <xf numFmtId="176" fontId="46" fillId="33" borderId="13" xfId="43" applyNumberFormat="1" applyFont="1" applyFill="1" applyBorder="1" applyAlignment="1">
      <alignment horizontal="center" vertical="center" shrinkToFit="1"/>
    </xf>
    <xf numFmtId="0" fontId="24" fillId="0" borderId="16" xfId="0" applyFont="1" applyBorder="1" applyAlignment="1">
      <alignment horizontal="left" vertical="center" indent="1"/>
    </xf>
    <xf numFmtId="0" fontId="24" fillId="0" borderId="19" xfId="0" applyFont="1" applyBorder="1" applyAlignment="1">
      <alignment horizontal="left" vertical="center" indent="1"/>
    </xf>
    <xf numFmtId="38" fontId="41" fillId="33" borderId="23" xfId="43" applyFont="1" applyFill="1" applyBorder="1" applyAlignment="1">
      <alignment vertical="center"/>
    </xf>
    <xf numFmtId="38" fontId="46" fillId="33" borderId="24" xfId="43" applyFont="1" applyFill="1" applyBorder="1" applyAlignment="1">
      <alignment vertical="center"/>
    </xf>
    <xf numFmtId="176" fontId="41" fillId="33" borderId="22" xfId="43" applyNumberFormat="1" applyFont="1" applyFill="1" applyBorder="1" applyAlignment="1">
      <alignment vertical="center"/>
    </xf>
    <xf numFmtId="38" fontId="41" fillId="33" borderId="22" xfId="43" applyFont="1" applyFill="1" applyBorder="1" applyAlignment="1">
      <alignment horizontal="left" vertical="center" indent="2" shrinkToFit="1"/>
    </xf>
    <xf numFmtId="176" fontId="41" fillId="33" borderId="22" xfId="43" applyNumberFormat="1" applyFont="1" applyFill="1" applyBorder="1" applyAlignment="1">
      <alignment vertical="center" shrinkToFit="1"/>
    </xf>
    <xf numFmtId="38" fontId="41" fillId="33" borderId="22" xfId="43" applyFont="1" applyFill="1" applyBorder="1" applyAlignment="1">
      <alignment vertical="center" shrinkToFit="1"/>
    </xf>
    <xf numFmtId="38" fontId="41" fillId="33" borderId="27" xfId="43" applyFont="1" applyFill="1" applyBorder="1" applyAlignment="1">
      <alignment vertical="center" shrinkToFit="1"/>
    </xf>
    <xf numFmtId="38" fontId="49" fillId="0" borderId="0" xfId="1" applyFont="1">
      <alignment vertical="center"/>
    </xf>
    <xf numFmtId="38" fontId="26" fillId="0" borderId="0" xfId="1" applyFont="1">
      <alignment vertical="center"/>
    </xf>
    <xf numFmtId="176" fontId="26" fillId="0" borderId="0" xfId="1" applyNumberFormat="1" applyFont="1">
      <alignment vertical="center"/>
    </xf>
    <xf numFmtId="176" fontId="26" fillId="0" borderId="0" xfId="1" applyNumberFormat="1" applyFont="1" applyAlignment="1">
      <alignment vertical="center"/>
    </xf>
    <xf numFmtId="38" fontId="49" fillId="0" borderId="0" xfId="1" applyFont="1" applyAlignment="1">
      <alignment horizontal="left" vertical="center" indent="1" shrinkToFit="1"/>
    </xf>
    <xf numFmtId="38" fontId="49" fillId="0" borderId="0" xfId="1" applyNumberFormat="1" applyFont="1" applyAlignment="1">
      <alignment vertical="center" shrinkToFit="1"/>
    </xf>
    <xf numFmtId="38" fontId="49" fillId="0" borderId="0" xfId="1" applyFont="1" applyAlignment="1">
      <alignment vertical="center" shrinkToFit="1"/>
    </xf>
    <xf numFmtId="176" fontId="46" fillId="33" borderId="13" xfId="1" applyNumberFormat="1" applyFont="1" applyFill="1" applyBorder="1" applyAlignment="1">
      <alignment horizontal="center" vertical="center"/>
    </xf>
    <xf numFmtId="176" fontId="41" fillId="33" borderId="13" xfId="1" applyNumberFormat="1" applyFont="1" applyFill="1" applyBorder="1" applyAlignment="1">
      <alignment horizontal="center" vertical="center"/>
    </xf>
    <xf numFmtId="38" fontId="46" fillId="33" borderId="13" xfId="1" applyNumberFormat="1" applyFont="1" applyFill="1" applyBorder="1" applyAlignment="1">
      <alignment horizontal="center" vertical="center" shrinkToFit="1"/>
    </xf>
    <xf numFmtId="38" fontId="20" fillId="33" borderId="23" xfId="1" applyFont="1" applyFill="1" applyBorder="1" applyAlignment="1">
      <alignment vertical="center"/>
    </xf>
    <xf numFmtId="38" fontId="22" fillId="33" borderId="24" xfId="1" applyFont="1" applyFill="1" applyBorder="1" applyAlignment="1">
      <alignment vertical="center"/>
    </xf>
    <xf numFmtId="38" fontId="31" fillId="33" borderId="24" xfId="1" applyFont="1" applyFill="1" applyBorder="1" applyAlignment="1">
      <alignment vertical="center" shrinkToFit="1"/>
    </xf>
    <xf numFmtId="38" fontId="31" fillId="33" borderId="24" xfId="1" applyFont="1" applyFill="1" applyBorder="1" applyAlignment="1">
      <alignment vertical="center"/>
    </xf>
    <xf numFmtId="176" fontId="20" fillId="33" borderId="22" xfId="1" applyNumberFormat="1" applyFont="1" applyFill="1" applyBorder="1" applyAlignment="1">
      <alignment vertical="center"/>
    </xf>
    <xf numFmtId="38" fontId="20" fillId="33" borderId="22" xfId="1" applyFont="1" applyFill="1" applyBorder="1" applyAlignment="1">
      <alignment horizontal="left" indent="1" shrinkToFit="1"/>
    </xf>
    <xf numFmtId="38" fontId="30" fillId="33" borderId="22" xfId="1" applyNumberFormat="1" applyFont="1" applyFill="1" applyBorder="1" applyAlignment="1">
      <alignment vertical="center" shrinkToFit="1"/>
    </xf>
    <xf numFmtId="38" fontId="30" fillId="33" borderId="22" xfId="1" applyFont="1" applyFill="1" applyBorder="1" applyAlignment="1">
      <alignment vertical="center" shrinkToFit="1"/>
    </xf>
    <xf numFmtId="176" fontId="20" fillId="33" borderId="22" xfId="1" applyNumberFormat="1" applyFont="1" applyFill="1" applyBorder="1" applyAlignment="1">
      <alignment vertical="center" shrinkToFit="1"/>
    </xf>
    <xf numFmtId="38" fontId="30" fillId="33" borderId="27" xfId="1" applyFont="1" applyFill="1" applyBorder="1" applyAlignment="1">
      <alignment vertical="center" shrinkToFit="1"/>
    </xf>
    <xf numFmtId="38" fontId="45" fillId="0" borderId="0" xfId="1" applyFont="1" applyFill="1" applyAlignment="1">
      <alignment vertical="center"/>
    </xf>
    <xf numFmtId="38" fontId="45" fillId="0" borderId="0" xfId="1" applyFont="1" applyAlignment="1">
      <alignment shrinkToFit="1"/>
    </xf>
    <xf numFmtId="176" fontId="45" fillId="0" borderId="0" xfId="1" applyNumberFormat="1" applyFont="1" applyAlignment="1"/>
    <xf numFmtId="176" fontId="45" fillId="0" borderId="0" xfId="1" applyNumberFormat="1" applyFont="1" applyAlignment="1">
      <alignment shrinkToFit="1"/>
    </xf>
    <xf numFmtId="38" fontId="45" fillId="0" borderId="0" xfId="1" applyNumberFormat="1" applyFont="1" applyAlignment="1">
      <alignment vertical="center" shrinkToFit="1"/>
    </xf>
    <xf numFmtId="38" fontId="45" fillId="0" borderId="0" xfId="1" applyFont="1" applyAlignment="1">
      <alignment horizontal="right" vertical="center" shrinkToFit="1"/>
    </xf>
    <xf numFmtId="38" fontId="46" fillId="33" borderId="12" xfId="1" applyFont="1" applyFill="1" applyBorder="1" applyAlignment="1">
      <alignment horizontal="center" vertical="center" shrinkToFit="1"/>
    </xf>
    <xf numFmtId="178" fontId="46" fillId="33" borderId="13" xfId="1" applyNumberFormat="1" applyFont="1" applyFill="1" applyBorder="1" applyAlignment="1">
      <alignment horizontal="center" vertical="center" shrinkToFit="1"/>
    </xf>
    <xf numFmtId="178" fontId="24" fillId="0" borderId="16" xfId="0" applyNumberFormat="1" applyFont="1" applyBorder="1" applyAlignment="1">
      <alignment horizontal="left" vertical="center" indent="1" shrinkToFit="1"/>
    </xf>
    <xf numFmtId="178" fontId="24" fillId="0" borderId="19" xfId="0" applyNumberFormat="1" applyFont="1" applyBorder="1" applyAlignment="1">
      <alignment horizontal="left" vertical="center" indent="1" shrinkToFit="1"/>
    </xf>
    <xf numFmtId="0" fontId="41" fillId="33" borderId="23" xfId="44" applyFont="1" applyFill="1" applyBorder="1" applyAlignment="1">
      <alignment vertical="center"/>
    </xf>
    <xf numFmtId="0" fontId="41" fillId="33" borderId="24" xfId="44" applyFont="1" applyFill="1" applyBorder="1" applyAlignment="1">
      <alignment vertical="center"/>
    </xf>
    <xf numFmtId="0" fontId="41" fillId="33" borderId="24" xfId="44" applyFont="1" applyFill="1" applyBorder="1" applyAlignment="1">
      <alignment vertical="center" shrinkToFit="1"/>
    </xf>
    <xf numFmtId="178" fontId="41" fillId="33" borderId="22" xfId="44" applyNumberFormat="1" applyFont="1" applyFill="1" applyBorder="1" applyAlignment="1">
      <alignment horizontal="left" vertical="center" indent="1" shrinkToFit="1"/>
    </xf>
    <xf numFmtId="38" fontId="50" fillId="33" borderId="22" xfId="43" applyNumberFormat="1" applyFont="1" applyFill="1" applyBorder="1" applyAlignment="1">
      <alignment vertical="center" shrinkToFit="1"/>
    </xf>
    <xf numFmtId="0" fontId="50" fillId="33" borderId="22" xfId="44" applyFont="1" applyFill="1" applyBorder="1" applyAlignment="1">
      <alignment vertical="center" shrinkToFit="1"/>
    </xf>
    <xf numFmtId="0" fontId="50" fillId="33" borderId="27" xfId="44" applyFont="1" applyFill="1" applyBorder="1" applyAlignment="1">
      <alignment horizontal="center" shrinkToFit="1"/>
    </xf>
    <xf numFmtId="38" fontId="45" fillId="0" borderId="0" xfId="1" applyFont="1" applyAlignment="1">
      <alignment horizontal="left" vertical="center" indent="1" shrinkToFit="1"/>
    </xf>
    <xf numFmtId="38" fontId="22" fillId="33" borderId="11" xfId="1" applyFont="1" applyFill="1" applyBorder="1" applyAlignment="1">
      <alignment horizontal="center" vertical="center"/>
    </xf>
    <xf numFmtId="176" fontId="22" fillId="33" borderId="13" xfId="1" applyNumberFormat="1" applyFont="1" applyFill="1" applyBorder="1" applyAlignment="1">
      <alignment horizontal="center" vertical="center"/>
    </xf>
    <xf numFmtId="38" fontId="22" fillId="33" borderId="13" xfId="1" applyNumberFormat="1" applyFont="1" applyFill="1" applyBorder="1" applyAlignment="1">
      <alignment horizontal="center" vertical="center" shrinkToFit="1"/>
    </xf>
    <xf numFmtId="0" fontId="20" fillId="33" borderId="35" xfId="0" applyFont="1" applyFill="1" applyBorder="1" applyAlignment="1">
      <alignment vertical="center"/>
    </xf>
    <xf numFmtId="0" fontId="22" fillId="33" borderId="10" xfId="0" applyFont="1" applyFill="1" applyBorder="1" applyAlignment="1">
      <alignment vertical="center"/>
    </xf>
    <xf numFmtId="0" fontId="22" fillId="33" borderId="10" xfId="0" applyFont="1" applyFill="1" applyBorder="1" applyAlignment="1">
      <alignment vertical="center" shrinkToFit="1"/>
    </xf>
    <xf numFmtId="38" fontId="20" fillId="33" borderId="36" xfId="1" applyFont="1" applyFill="1" applyBorder="1" applyAlignment="1">
      <alignment vertical="center" shrinkToFit="1"/>
    </xf>
    <xf numFmtId="176" fontId="20" fillId="33" borderId="36" xfId="1" applyNumberFormat="1" applyFont="1" applyFill="1" applyBorder="1" applyAlignment="1">
      <alignment vertical="center" shrinkToFit="1"/>
    </xf>
    <xf numFmtId="0" fontId="20" fillId="33" borderId="36" xfId="0" applyFont="1" applyFill="1" applyBorder="1" applyAlignment="1">
      <alignment horizontal="left" indent="2" shrinkToFit="1"/>
    </xf>
    <xf numFmtId="38" fontId="30" fillId="33" borderId="36" xfId="1" applyFont="1" applyFill="1" applyBorder="1" applyAlignment="1">
      <alignment vertical="center" shrinkToFit="1"/>
    </xf>
    <xf numFmtId="0" fontId="30" fillId="33" borderId="36" xfId="0" applyFont="1" applyFill="1" applyBorder="1" applyAlignment="1">
      <alignment vertical="center" shrinkToFit="1"/>
    </xf>
    <xf numFmtId="0" fontId="30" fillId="33" borderId="37" xfId="0" applyFont="1" applyFill="1" applyBorder="1" applyAlignment="1">
      <alignment horizontal="center" vertical="center" shrinkToFit="1"/>
    </xf>
    <xf numFmtId="179" fontId="52" fillId="0" borderId="0" xfId="47" applyNumberFormat="1" applyFont="1" applyFill="1" applyAlignment="1">
      <alignment vertical="center"/>
    </xf>
    <xf numFmtId="179" fontId="53" fillId="0" borderId="0" xfId="47" applyNumberFormat="1" applyFont="1" applyFill="1" applyAlignment="1">
      <alignment vertical="center"/>
    </xf>
    <xf numFmtId="179" fontId="52" fillId="0" borderId="0" xfId="47" applyNumberFormat="1" applyFont="1" applyFill="1" applyAlignment="1">
      <alignment horizontal="left" vertical="center" indent="1"/>
    </xf>
    <xf numFmtId="179" fontId="52" fillId="38" borderId="0" xfId="47" applyNumberFormat="1" applyFont="1" applyFill="1" applyAlignment="1">
      <alignment horizontal="left" vertical="center" indent="1"/>
    </xf>
    <xf numFmtId="0" fontId="25" fillId="0" borderId="28" xfId="0" applyFont="1" applyBorder="1">
      <alignment vertical="center"/>
    </xf>
    <xf numFmtId="0" fontId="25" fillId="0" borderId="29" xfId="0" applyFont="1" applyBorder="1" applyAlignment="1">
      <alignment vertical="center" shrinkToFit="1"/>
    </xf>
    <xf numFmtId="0" fontId="25" fillId="0" borderId="30" xfId="0" applyFont="1" applyBorder="1" applyAlignment="1">
      <alignment vertical="center" shrinkToFit="1"/>
    </xf>
    <xf numFmtId="0" fontId="24" fillId="0" borderId="29" xfId="0" applyFont="1" applyBorder="1" applyAlignment="1">
      <alignment vertical="center" shrinkToFit="1"/>
    </xf>
    <xf numFmtId="38" fontId="30" fillId="35" borderId="33" xfId="1" applyFont="1" applyFill="1" applyBorder="1" applyAlignment="1">
      <alignment vertical="center" shrinkToFit="1"/>
    </xf>
    <xf numFmtId="38" fontId="31" fillId="35" borderId="33" xfId="1" applyFont="1" applyFill="1" applyBorder="1" applyAlignment="1">
      <alignment vertical="center"/>
    </xf>
    <xf numFmtId="0" fontId="57" fillId="0" borderId="15" xfId="0" applyFont="1" applyBorder="1">
      <alignment vertical="center"/>
    </xf>
    <xf numFmtId="0" fontId="57" fillId="0" borderId="15" xfId="0" applyFont="1" applyBorder="1" applyAlignment="1">
      <alignment vertical="center" shrinkToFit="1"/>
    </xf>
    <xf numFmtId="0" fontId="24" fillId="0" borderId="16" xfId="0" applyFont="1" applyFill="1" applyBorder="1" applyAlignment="1">
      <alignment horizontal="left" vertical="center" indent="1" shrinkToFit="1"/>
    </xf>
    <xf numFmtId="38" fontId="58" fillId="37" borderId="15" xfId="1" applyFont="1" applyFill="1" applyBorder="1" applyAlignment="1">
      <alignment vertical="center" shrinkToFit="1"/>
    </xf>
    <xf numFmtId="38" fontId="59" fillId="36" borderId="15" xfId="1" applyFont="1" applyFill="1" applyBorder="1" applyAlignment="1">
      <alignment vertical="center" shrinkToFit="1"/>
    </xf>
    <xf numFmtId="176" fontId="24" fillId="0" borderId="16" xfId="0" applyNumberFormat="1" applyFont="1" applyFill="1" applyBorder="1">
      <alignment vertical="center"/>
    </xf>
    <xf numFmtId="38" fontId="24" fillId="0" borderId="16" xfId="0" applyNumberFormat="1" applyFont="1" applyFill="1" applyBorder="1" applyAlignment="1">
      <alignment vertical="center" shrinkToFit="1"/>
    </xf>
    <xf numFmtId="0" fontId="60" fillId="0" borderId="0" xfId="47" applyFont="1" applyFill="1" applyAlignment="1">
      <alignment vertical="center"/>
    </xf>
    <xf numFmtId="0" fontId="56" fillId="0" borderId="0" xfId="47" applyFont="1" applyFill="1" applyBorder="1" applyAlignment="1">
      <alignment vertical="center"/>
    </xf>
    <xf numFmtId="179" fontId="56" fillId="0" borderId="0" xfId="47" applyNumberFormat="1" applyFont="1" applyFill="1" applyBorder="1" applyAlignment="1">
      <alignment vertical="center"/>
    </xf>
    <xf numFmtId="0" fontId="56" fillId="0" borderId="0" xfId="47" applyFont="1" applyFill="1" applyBorder="1" applyAlignment="1">
      <alignment horizontal="left" vertical="center" indent="1"/>
    </xf>
    <xf numFmtId="179" fontId="56" fillId="0" borderId="0" xfId="47" applyNumberFormat="1" applyFont="1" applyFill="1" applyAlignment="1">
      <alignment vertical="center"/>
    </xf>
    <xf numFmtId="0" fontId="56" fillId="0" borderId="0" xfId="47" applyFont="1" applyFill="1" applyAlignment="1">
      <alignment vertical="center"/>
    </xf>
    <xf numFmtId="0" fontId="56" fillId="0" borderId="25" xfId="47" applyFont="1" applyFill="1" applyBorder="1" applyAlignment="1">
      <alignment vertical="center"/>
    </xf>
    <xf numFmtId="0" fontId="56" fillId="34" borderId="23" xfId="47" applyFont="1" applyFill="1" applyBorder="1" applyAlignment="1">
      <alignment vertical="center"/>
    </xf>
    <xf numFmtId="0" fontId="56" fillId="34" borderId="22" xfId="47" applyFont="1" applyFill="1" applyBorder="1" applyAlignment="1">
      <alignment vertical="center"/>
    </xf>
    <xf numFmtId="0" fontId="56" fillId="0" borderId="38" xfId="47" applyFont="1" applyFill="1" applyBorder="1" applyAlignment="1">
      <alignment vertical="center"/>
    </xf>
    <xf numFmtId="0" fontId="56" fillId="0" borderId="39" xfId="47" applyFont="1" applyFill="1" applyBorder="1" applyAlignment="1">
      <alignment vertical="center"/>
    </xf>
    <xf numFmtId="38" fontId="56" fillId="0" borderId="40" xfId="48" applyFont="1" applyFill="1" applyBorder="1" applyAlignment="1">
      <alignment vertical="center"/>
    </xf>
    <xf numFmtId="179" fontId="56" fillId="0" borderId="40" xfId="48" applyNumberFormat="1" applyFont="1" applyFill="1" applyBorder="1" applyAlignment="1">
      <alignment vertical="center"/>
    </xf>
    <xf numFmtId="0" fontId="56" fillId="0" borderId="41" xfId="47" applyFont="1" applyFill="1" applyBorder="1" applyAlignment="1">
      <alignment vertical="center"/>
    </xf>
    <xf numFmtId="38" fontId="56" fillId="0" borderId="22" xfId="48" applyFont="1" applyFill="1" applyBorder="1" applyAlignment="1">
      <alignment vertical="center"/>
    </xf>
    <xf numFmtId="0" fontId="56" fillId="0" borderId="14" xfId="47" applyFont="1" applyFill="1" applyBorder="1" applyAlignment="1">
      <alignment vertical="center" shrinkToFit="1"/>
    </xf>
    <xf numFmtId="0" fontId="56" fillId="0" borderId="40" xfId="47" applyFont="1" applyFill="1" applyBorder="1" applyAlignment="1">
      <alignment vertical="center"/>
    </xf>
    <xf numFmtId="0" fontId="56" fillId="0" borderId="42" xfId="47" applyFont="1" applyFill="1" applyBorder="1" applyAlignment="1">
      <alignment horizontal="left" vertical="center" indent="1"/>
    </xf>
    <xf numFmtId="38" fontId="56" fillId="0" borderId="40" xfId="47" applyNumberFormat="1" applyFont="1" applyFill="1" applyBorder="1" applyAlignment="1">
      <alignment vertical="center"/>
    </xf>
    <xf numFmtId="0" fontId="56" fillId="0" borderId="10" xfId="47" applyFont="1" applyFill="1" applyBorder="1" applyAlignment="1">
      <alignment vertical="center"/>
    </xf>
    <xf numFmtId="0" fontId="56" fillId="0" borderId="37" xfId="47" applyFont="1" applyFill="1" applyBorder="1" applyAlignment="1">
      <alignment vertical="center"/>
    </xf>
    <xf numFmtId="38" fontId="56" fillId="0" borderId="36" xfId="48" applyFont="1" applyFill="1" applyBorder="1" applyAlignment="1">
      <alignment vertical="center"/>
    </xf>
    <xf numFmtId="179" fontId="56" fillId="0" borderId="35" xfId="48" applyNumberFormat="1" applyFont="1" applyFill="1" applyBorder="1" applyAlignment="1">
      <alignment vertical="center"/>
    </xf>
    <xf numFmtId="0" fontId="56" fillId="0" borderId="35" xfId="47" applyFont="1" applyFill="1" applyBorder="1" applyAlignment="1">
      <alignment vertical="center"/>
    </xf>
    <xf numFmtId="0" fontId="56" fillId="0" borderId="17" xfId="47" applyFont="1" applyFill="1" applyBorder="1" applyAlignment="1">
      <alignment horizontal="left" vertical="center" indent="1"/>
    </xf>
    <xf numFmtId="0" fontId="56" fillId="0" borderId="18" xfId="47" applyFont="1" applyFill="1" applyBorder="1" applyAlignment="1">
      <alignment horizontal="left" vertical="center"/>
    </xf>
    <xf numFmtId="0" fontId="56" fillId="0" borderId="18" xfId="47" applyFont="1" applyFill="1" applyBorder="1" applyAlignment="1">
      <alignment horizontal="left" vertical="center" indent="1"/>
    </xf>
    <xf numFmtId="0" fontId="56" fillId="0" borderId="26" xfId="47" applyFont="1" applyFill="1" applyBorder="1" applyAlignment="1">
      <alignment horizontal="left" vertical="center" indent="1"/>
    </xf>
    <xf numFmtId="38" fontId="56" fillId="0" borderId="19" xfId="48" applyFont="1" applyFill="1" applyBorder="1" applyAlignment="1">
      <alignment vertical="center"/>
    </xf>
    <xf numFmtId="38" fontId="56" fillId="0" borderId="26" xfId="47" applyNumberFormat="1" applyFont="1" applyFill="1" applyBorder="1" applyAlignment="1">
      <alignment vertical="center"/>
    </xf>
    <xf numFmtId="38" fontId="56" fillId="39" borderId="22" xfId="48" applyFont="1" applyFill="1" applyBorder="1" applyAlignment="1">
      <alignment vertical="center"/>
    </xf>
    <xf numFmtId="0" fontId="56" fillId="0" borderId="23" xfId="47" applyFont="1" applyFill="1" applyBorder="1" applyAlignment="1">
      <alignment horizontal="left" vertical="center" indent="1"/>
    </xf>
    <xf numFmtId="0" fontId="56" fillId="0" borderId="24" xfId="47" applyFont="1" applyFill="1" applyBorder="1" applyAlignment="1">
      <alignment horizontal="left" vertical="center" indent="1"/>
    </xf>
    <xf numFmtId="3" fontId="56" fillId="0" borderId="24" xfId="47" applyNumberFormat="1" applyFont="1" applyFill="1" applyBorder="1" applyAlignment="1">
      <alignment horizontal="left" vertical="center"/>
    </xf>
    <xf numFmtId="0" fontId="56" fillId="0" borderId="27" xfId="47" applyFont="1" applyFill="1" applyBorder="1" applyAlignment="1">
      <alignment horizontal="left" vertical="center" indent="1"/>
    </xf>
    <xf numFmtId="38" fontId="56" fillId="0" borderId="27" xfId="47" applyNumberFormat="1" applyFont="1" applyFill="1" applyBorder="1" applyAlignment="1">
      <alignment vertical="center"/>
    </xf>
    <xf numFmtId="38" fontId="56" fillId="0" borderId="43" xfId="48" applyFont="1" applyFill="1" applyBorder="1" applyAlignment="1">
      <alignment vertical="center"/>
    </xf>
    <xf numFmtId="38" fontId="56" fillId="0" borderId="43" xfId="47" applyNumberFormat="1" applyFont="1" applyFill="1" applyBorder="1" applyAlignment="1">
      <alignment vertical="center"/>
    </xf>
    <xf numFmtId="0" fontId="56" fillId="0" borderId="42" xfId="47" applyFont="1" applyFill="1" applyBorder="1" applyAlignment="1">
      <alignment vertical="center"/>
    </xf>
    <xf numFmtId="179" fontId="56" fillId="0" borderId="25" xfId="48" applyNumberFormat="1" applyFont="1" applyFill="1" applyBorder="1" applyAlignment="1">
      <alignment vertical="center"/>
    </xf>
    <xf numFmtId="0" fontId="56" fillId="0" borderId="43" xfId="47" applyFont="1" applyFill="1" applyBorder="1" applyAlignment="1">
      <alignment vertical="center"/>
    </xf>
    <xf numFmtId="0" fontId="56" fillId="0" borderId="14" xfId="47" applyFont="1" applyFill="1" applyBorder="1" applyAlignment="1">
      <alignment horizontal="left" vertical="center" indent="1"/>
    </xf>
    <xf numFmtId="0" fontId="56" fillId="0" borderId="15" xfId="47" applyFont="1" applyFill="1" applyBorder="1" applyAlignment="1">
      <alignment horizontal="left" vertical="center"/>
    </xf>
    <xf numFmtId="0" fontId="56" fillId="0" borderId="15" xfId="47" applyFont="1" applyFill="1" applyBorder="1" applyAlignment="1">
      <alignment horizontal="left" vertical="center" indent="1"/>
    </xf>
    <xf numFmtId="0" fontId="56" fillId="0" borderId="21" xfId="47" applyFont="1" applyFill="1" applyBorder="1" applyAlignment="1">
      <alignment horizontal="left" vertical="center" indent="1"/>
    </xf>
    <xf numFmtId="38" fontId="56" fillId="0" borderId="16" xfId="48" applyFont="1" applyFill="1" applyBorder="1" applyAlignment="1">
      <alignment vertical="center"/>
    </xf>
    <xf numFmtId="38" fontId="56" fillId="0" borderId="21" xfId="47" applyNumberFormat="1" applyFont="1" applyFill="1" applyBorder="1" applyAlignment="1">
      <alignment vertical="center"/>
    </xf>
    <xf numFmtId="181" fontId="56" fillId="0" borderId="0" xfId="47" applyNumberFormat="1" applyFont="1" applyFill="1" applyBorder="1" applyAlignment="1">
      <alignment vertical="center"/>
    </xf>
    <xf numFmtId="0" fontId="56" fillId="0" borderId="0" xfId="47" applyFont="1" applyFill="1" applyBorder="1" applyAlignment="1">
      <alignment horizontal="center" vertical="center"/>
    </xf>
    <xf numFmtId="0" fontId="56" fillId="0" borderId="11" xfId="47" applyFont="1" applyFill="1" applyBorder="1" applyAlignment="1">
      <alignment horizontal="left" vertical="center" indent="1"/>
    </xf>
    <xf numFmtId="0" fontId="56" fillId="0" borderId="12" xfId="47" applyFont="1" applyFill="1" applyBorder="1" applyAlignment="1">
      <alignment horizontal="left" vertical="center" indent="1"/>
    </xf>
    <xf numFmtId="0" fontId="56" fillId="0" borderId="20" xfId="47" applyFont="1" applyFill="1" applyBorder="1" applyAlignment="1">
      <alignment horizontal="left" vertical="center" indent="1"/>
    </xf>
    <xf numFmtId="38" fontId="56" fillId="0" borderId="13" xfId="48" applyFont="1" applyFill="1" applyBorder="1" applyAlignment="1">
      <alignment vertical="center"/>
    </xf>
    <xf numFmtId="38" fontId="56" fillId="0" borderId="13" xfId="47" applyNumberFormat="1" applyFont="1" applyFill="1" applyBorder="1" applyAlignment="1">
      <alignment vertical="center"/>
    </xf>
    <xf numFmtId="179" fontId="56" fillId="0" borderId="43" xfId="48" applyNumberFormat="1" applyFont="1" applyFill="1" applyBorder="1" applyAlignment="1">
      <alignment vertical="center"/>
    </xf>
    <xf numFmtId="0" fontId="56" fillId="0" borderId="31" xfId="47" applyFont="1" applyFill="1" applyBorder="1" applyAlignment="1">
      <alignment horizontal="left" vertical="center" indent="1"/>
    </xf>
    <xf numFmtId="0" fontId="56" fillId="0" borderId="32" xfId="47" applyFont="1" applyFill="1" applyBorder="1" applyAlignment="1">
      <alignment horizontal="left" vertical="center" indent="1"/>
    </xf>
    <xf numFmtId="0" fontId="56" fillId="0" borderId="34" xfId="47" applyFont="1" applyFill="1" applyBorder="1" applyAlignment="1">
      <alignment horizontal="left" vertical="center" indent="1"/>
    </xf>
    <xf numFmtId="38" fontId="56" fillId="0" borderId="33" xfId="48" applyFont="1" applyFill="1" applyBorder="1" applyAlignment="1">
      <alignment vertical="center"/>
    </xf>
    <xf numFmtId="0" fontId="61" fillId="0" borderId="12" xfId="47" applyFont="1" applyFill="1" applyBorder="1" applyAlignment="1">
      <alignment horizontal="left" vertical="center" indent="1"/>
    </xf>
    <xf numFmtId="0" fontId="61" fillId="0" borderId="32" xfId="47" applyFont="1" applyFill="1" applyBorder="1" applyAlignment="1">
      <alignment horizontal="left" vertical="center" indent="1"/>
    </xf>
    <xf numFmtId="0" fontId="56" fillId="0" borderId="33" xfId="47" applyFont="1" applyFill="1" applyBorder="1" applyAlignment="1">
      <alignment vertical="center"/>
    </xf>
    <xf numFmtId="38" fontId="56" fillId="0" borderId="25" xfId="48" applyFont="1" applyFill="1" applyBorder="1" applyAlignment="1">
      <alignment vertical="center"/>
    </xf>
    <xf numFmtId="0" fontId="56" fillId="0" borderId="28" xfId="47" applyFont="1" applyFill="1" applyBorder="1" applyAlignment="1">
      <alignment horizontal="left" vertical="center" indent="1"/>
    </xf>
    <xf numFmtId="0" fontId="56" fillId="0" borderId="29" xfId="47" applyFont="1" applyFill="1" applyBorder="1" applyAlignment="1">
      <alignment horizontal="left" vertical="center" indent="1"/>
    </xf>
    <xf numFmtId="0" fontId="56" fillId="0" borderId="44" xfId="47" applyFont="1" applyFill="1" applyBorder="1" applyAlignment="1">
      <alignment horizontal="left" vertical="center" indent="1"/>
    </xf>
    <xf numFmtId="38" fontId="56" fillId="0" borderId="30" xfId="48" applyFont="1" applyFill="1" applyBorder="1" applyAlignment="1">
      <alignment vertical="center"/>
    </xf>
    <xf numFmtId="0" fontId="56" fillId="0" borderId="24" xfId="47" applyFont="1" applyFill="1" applyBorder="1" applyAlignment="1">
      <alignment vertical="center"/>
    </xf>
    <xf numFmtId="179" fontId="56" fillId="0" borderId="22" xfId="48" applyNumberFormat="1" applyFont="1" applyFill="1" applyBorder="1" applyAlignment="1">
      <alignment vertical="center"/>
    </xf>
    <xf numFmtId="0" fontId="56" fillId="0" borderId="27" xfId="47" applyFont="1" applyFill="1" applyBorder="1" applyAlignment="1">
      <alignment vertical="center"/>
    </xf>
    <xf numFmtId="0" fontId="56" fillId="0" borderId="22" xfId="47" applyFont="1" applyFill="1" applyBorder="1" applyAlignment="1">
      <alignment vertical="center"/>
    </xf>
    <xf numFmtId="0" fontId="56" fillId="0" borderId="24" xfId="47" applyFont="1" applyFill="1" applyBorder="1" applyAlignment="1">
      <alignment horizontal="left" vertical="center"/>
    </xf>
    <xf numFmtId="0" fontId="56" fillId="0" borderId="38" xfId="47" applyFont="1" applyFill="1" applyBorder="1" applyAlignment="1">
      <alignment horizontal="left" vertical="center" indent="1"/>
    </xf>
    <xf numFmtId="0" fontId="56" fillId="0" borderId="0" xfId="47" applyFont="1" applyFill="1" applyAlignment="1">
      <alignment horizontal="left" vertical="center" indent="1"/>
    </xf>
    <xf numFmtId="179" fontId="60" fillId="0" borderId="0" xfId="47" applyNumberFormat="1" applyFont="1" applyFill="1" applyAlignment="1">
      <alignment vertical="center"/>
    </xf>
    <xf numFmtId="179" fontId="56" fillId="0" borderId="0" xfId="47" applyNumberFormat="1" applyFont="1" applyFill="1" applyAlignment="1">
      <alignment horizontal="left" vertical="center" indent="1"/>
    </xf>
    <xf numFmtId="179" fontId="56" fillId="0" borderId="0" xfId="47" applyNumberFormat="1" applyFont="1" applyFill="1" applyAlignment="1">
      <alignment horizontal="right" vertical="center"/>
    </xf>
    <xf numFmtId="179" fontId="62" fillId="0" borderId="0" xfId="47" applyNumberFormat="1" applyFont="1" applyFill="1" applyAlignment="1">
      <alignment vertical="center"/>
    </xf>
    <xf numFmtId="179" fontId="56" fillId="0" borderId="25" xfId="47" applyNumberFormat="1" applyFont="1" applyFill="1" applyBorder="1" applyAlignment="1">
      <alignment vertical="center"/>
    </xf>
    <xf numFmtId="179" fontId="56" fillId="34" borderId="22" xfId="47" applyNumberFormat="1" applyFont="1" applyFill="1" applyBorder="1" applyAlignment="1">
      <alignment vertical="center"/>
    </xf>
    <xf numFmtId="179" fontId="56" fillId="0" borderId="38" xfId="47" applyNumberFormat="1" applyFont="1" applyFill="1" applyBorder="1" applyAlignment="1">
      <alignment vertical="center"/>
    </xf>
    <xf numFmtId="179" fontId="56" fillId="0" borderId="42" xfId="47" applyNumberFormat="1" applyFont="1" applyFill="1" applyBorder="1" applyAlignment="1">
      <alignment vertical="center"/>
    </xf>
    <xf numFmtId="179" fontId="56" fillId="0" borderId="41" xfId="48" applyNumberFormat="1" applyFont="1" applyFill="1" applyBorder="1" applyAlignment="1">
      <alignment vertical="center"/>
    </xf>
    <xf numFmtId="179" fontId="56" fillId="0" borderId="41" xfId="47" applyNumberFormat="1" applyFont="1" applyFill="1" applyBorder="1" applyAlignment="1">
      <alignment vertical="center"/>
    </xf>
    <xf numFmtId="179" fontId="56" fillId="0" borderId="39" xfId="47" applyNumberFormat="1" applyFont="1" applyFill="1" applyBorder="1" applyAlignment="1">
      <alignment vertical="center"/>
    </xf>
    <xf numFmtId="179" fontId="56" fillId="0" borderId="40" xfId="47" applyNumberFormat="1" applyFont="1" applyFill="1" applyBorder="1" applyAlignment="1">
      <alignment vertical="center"/>
    </xf>
    <xf numFmtId="179" fontId="56" fillId="0" borderId="11" xfId="47" applyNumberFormat="1" applyFont="1" applyFill="1" applyBorder="1" applyAlignment="1">
      <alignment horizontal="left" vertical="center" indent="1"/>
    </xf>
    <xf numFmtId="179" fontId="56" fillId="0" borderId="12" xfId="47" applyNumberFormat="1" applyFont="1" applyFill="1" applyBorder="1" applyAlignment="1">
      <alignment horizontal="left" vertical="center" indent="1"/>
    </xf>
    <xf numFmtId="179" fontId="56" fillId="0" borderId="20" xfId="47" quotePrefix="1" applyNumberFormat="1" applyFont="1" applyFill="1" applyBorder="1" applyAlignment="1">
      <alignment horizontal="left" vertical="center" indent="1"/>
    </xf>
    <xf numFmtId="179" fontId="56" fillId="0" borderId="13" xfId="48" applyNumberFormat="1" applyFont="1" applyFill="1" applyBorder="1" applyAlignment="1">
      <alignment vertical="center"/>
    </xf>
    <xf numFmtId="179" fontId="56" fillId="0" borderId="41" xfId="47" applyNumberFormat="1" applyFont="1" applyFill="1" applyBorder="1" applyAlignment="1">
      <alignment horizontal="left" vertical="center" indent="1"/>
    </xf>
    <xf numFmtId="179" fontId="56" fillId="0" borderId="38" xfId="47" applyNumberFormat="1" applyFont="1" applyFill="1" applyBorder="1" applyAlignment="1">
      <alignment horizontal="left" vertical="center" indent="1"/>
    </xf>
    <xf numFmtId="179" fontId="56" fillId="0" borderId="39" xfId="47" quotePrefix="1" applyNumberFormat="1" applyFont="1" applyFill="1" applyBorder="1" applyAlignment="1">
      <alignment horizontal="left" vertical="center" indent="1"/>
    </xf>
    <xf numFmtId="179" fontId="56" fillId="0" borderId="10" xfId="47" applyNumberFormat="1" applyFont="1" applyFill="1" applyBorder="1" applyAlignment="1">
      <alignment vertical="center"/>
    </xf>
    <xf numFmtId="179" fontId="56" fillId="0" borderId="37" xfId="47" applyNumberFormat="1" applyFont="1" applyFill="1" applyBorder="1" applyAlignment="1">
      <alignment vertical="center"/>
    </xf>
    <xf numFmtId="179" fontId="56" fillId="0" borderId="36" xfId="48" applyNumberFormat="1" applyFont="1" applyFill="1" applyBorder="1" applyAlignment="1">
      <alignment vertical="center"/>
    </xf>
    <xf numFmtId="179" fontId="56" fillId="0" borderId="35" xfId="47" applyNumberFormat="1" applyFont="1" applyFill="1" applyBorder="1" applyAlignment="1">
      <alignment vertical="center"/>
    </xf>
    <xf numFmtId="179" fontId="56" fillId="0" borderId="36" xfId="47" applyNumberFormat="1" applyFont="1" applyFill="1" applyBorder="1" applyAlignment="1">
      <alignment vertical="center"/>
    </xf>
    <xf numFmtId="179" fontId="56" fillId="0" borderId="17" xfId="47" applyNumberFormat="1" applyFont="1" applyFill="1" applyBorder="1" applyAlignment="1">
      <alignment horizontal="left" vertical="center" indent="1"/>
    </xf>
    <xf numFmtId="179" fontId="56" fillId="0" borderId="18" xfId="47" applyNumberFormat="1" applyFont="1" applyFill="1" applyBorder="1" applyAlignment="1">
      <alignment horizontal="left" vertical="center" indent="1"/>
    </xf>
    <xf numFmtId="179" fontId="56" fillId="0" borderId="26" xfId="47" quotePrefix="1" applyNumberFormat="1" applyFont="1" applyFill="1" applyBorder="1" applyAlignment="1">
      <alignment horizontal="left" vertical="center" indent="1"/>
    </xf>
    <xf numFmtId="179" fontId="56" fillId="0" borderId="19" xfId="48" applyNumberFormat="1" applyFont="1" applyFill="1" applyBorder="1" applyAlignment="1">
      <alignment vertical="center"/>
    </xf>
    <xf numFmtId="179" fontId="56" fillId="0" borderId="16" xfId="47" applyNumberFormat="1" applyFont="1" applyFill="1" applyBorder="1" applyAlignment="1">
      <alignment vertical="center"/>
    </xf>
    <xf numFmtId="179" fontId="56" fillId="0" borderId="14" xfId="47" applyNumberFormat="1" applyFont="1" applyFill="1" applyBorder="1" applyAlignment="1">
      <alignment horizontal="left" vertical="center" indent="1"/>
    </xf>
    <xf numFmtId="179" fontId="56" fillId="0" borderId="15" xfId="47" applyNumberFormat="1" applyFont="1" applyFill="1" applyBorder="1" applyAlignment="1">
      <alignment horizontal="left" vertical="center" indent="1"/>
    </xf>
    <xf numFmtId="179" fontId="56" fillId="0" borderId="15" xfId="48" applyNumberFormat="1" applyFont="1" applyFill="1" applyBorder="1" applyAlignment="1">
      <alignment horizontal="left" vertical="center" indent="1"/>
    </xf>
    <xf numFmtId="179" fontId="56" fillId="0" borderId="21" xfId="47" applyNumberFormat="1" applyFont="1" applyFill="1" applyBorder="1" applyAlignment="1">
      <alignment horizontal="left" vertical="center" indent="1"/>
    </xf>
    <xf numFmtId="179" fontId="56" fillId="0" borderId="16" xfId="48" applyNumberFormat="1" applyFont="1" applyFill="1" applyBorder="1" applyAlignment="1">
      <alignment vertical="center"/>
    </xf>
    <xf numFmtId="179" fontId="56" fillId="0" borderId="30" xfId="48" applyNumberFormat="1" applyFont="1" applyFill="1" applyBorder="1" applyAlignment="1">
      <alignment vertical="center"/>
    </xf>
    <xf numFmtId="179" fontId="56" fillId="0" borderId="33" xfId="47" applyNumberFormat="1" applyFont="1" applyFill="1" applyBorder="1" applyAlignment="1">
      <alignment vertical="center"/>
    </xf>
    <xf numFmtId="179" fontId="56" fillId="0" borderId="31" xfId="47" applyNumberFormat="1" applyFont="1" applyFill="1" applyBorder="1" applyAlignment="1">
      <alignment horizontal="left" vertical="center" indent="1"/>
    </xf>
    <xf numFmtId="179" fontId="56" fillId="0" borderId="32" xfId="47" applyNumberFormat="1" applyFont="1" applyFill="1" applyBorder="1" applyAlignment="1">
      <alignment horizontal="left" vertical="center" indent="1"/>
    </xf>
    <xf numFmtId="179" fontId="56" fillId="0" borderId="32" xfId="48" applyNumberFormat="1" applyFont="1" applyFill="1" applyBorder="1" applyAlignment="1">
      <alignment horizontal="left" vertical="center" indent="1"/>
    </xf>
    <xf numFmtId="179" fontId="56" fillId="0" borderId="34" xfId="47" applyNumberFormat="1" applyFont="1" applyFill="1" applyBorder="1" applyAlignment="1">
      <alignment horizontal="left" vertical="center" indent="1"/>
    </xf>
    <xf numFmtId="179" fontId="56" fillId="0" borderId="33" xfId="48" applyNumberFormat="1" applyFont="1" applyFill="1" applyBorder="1" applyAlignment="1">
      <alignment vertical="center"/>
    </xf>
    <xf numFmtId="179" fontId="56" fillId="0" borderId="24" xfId="47" applyNumberFormat="1" applyFont="1" applyFill="1" applyBorder="1" applyAlignment="1">
      <alignment vertical="center"/>
    </xf>
    <xf numFmtId="179" fontId="56" fillId="0" borderId="27" xfId="47" applyNumberFormat="1" applyFont="1" applyFill="1" applyBorder="1" applyAlignment="1">
      <alignment vertical="center"/>
    </xf>
    <xf numFmtId="179" fontId="56" fillId="0" borderId="23" xfId="47" applyNumberFormat="1" applyFont="1" applyFill="1" applyBorder="1" applyAlignment="1">
      <alignment vertical="center"/>
    </xf>
    <xf numFmtId="179" fontId="56" fillId="0" borderId="22" xfId="47" applyNumberFormat="1" applyFont="1" applyFill="1" applyBorder="1" applyAlignment="1">
      <alignment vertical="center"/>
    </xf>
    <xf numFmtId="179" fontId="56" fillId="0" borderId="23" xfId="47" applyNumberFormat="1" applyFont="1" applyFill="1" applyBorder="1" applyAlignment="1">
      <alignment horizontal="left" vertical="center" indent="1"/>
    </xf>
    <xf numFmtId="179" fontId="56" fillId="0" borderId="24" xfId="47" applyNumberFormat="1" applyFont="1" applyFill="1" applyBorder="1" applyAlignment="1">
      <alignment horizontal="left" vertical="center" indent="1"/>
    </xf>
    <xf numFmtId="179" fontId="56" fillId="0" borderId="27" xfId="47" applyNumberFormat="1" applyFont="1" applyFill="1" applyBorder="1" applyAlignment="1">
      <alignment horizontal="left" vertical="center" indent="1"/>
    </xf>
    <xf numFmtId="179" fontId="56" fillId="0" borderId="39" xfId="47" applyNumberFormat="1" applyFont="1" applyFill="1" applyBorder="1" applyAlignment="1">
      <alignment horizontal="left" vertical="center" indent="1"/>
    </xf>
    <xf numFmtId="179" fontId="56" fillId="0" borderId="43" xfId="47" applyNumberFormat="1" applyFont="1" applyFill="1" applyBorder="1" applyAlignment="1">
      <alignment vertical="center"/>
    </xf>
    <xf numFmtId="179" fontId="56" fillId="0" borderId="15" xfId="47" applyNumberFormat="1" applyFont="1" applyFill="1" applyBorder="1" applyAlignment="1">
      <alignment vertical="center"/>
    </xf>
    <xf numFmtId="179" fontId="56" fillId="0" borderId="0" xfId="47" applyNumberFormat="1" applyFont="1" applyFill="1" applyBorder="1" applyAlignment="1">
      <alignment horizontal="left" vertical="center" indent="1"/>
    </xf>
    <xf numFmtId="179" fontId="56" fillId="0" borderId="26" xfId="47" applyNumberFormat="1" applyFont="1" applyFill="1" applyBorder="1" applyAlignment="1">
      <alignment horizontal="left" vertical="center" indent="1"/>
    </xf>
    <xf numFmtId="179" fontId="56" fillId="0" borderId="30" xfId="47" applyNumberFormat="1" applyFont="1" applyFill="1" applyBorder="1" applyAlignment="1">
      <alignment vertical="center"/>
    </xf>
    <xf numFmtId="179" fontId="56" fillId="0" borderId="28" xfId="47" applyNumberFormat="1" applyFont="1" applyFill="1" applyBorder="1" applyAlignment="1">
      <alignment horizontal="left" vertical="center" indent="1"/>
    </xf>
    <xf numFmtId="179" fontId="56" fillId="0" borderId="29" xfId="47" applyNumberFormat="1" applyFont="1" applyFill="1" applyBorder="1" applyAlignment="1">
      <alignment horizontal="left" vertical="center" indent="1"/>
    </xf>
    <xf numFmtId="179" fontId="56" fillId="0" borderId="44" xfId="47" applyNumberFormat="1" applyFont="1" applyFill="1" applyBorder="1" applyAlignment="1">
      <alignment horizontal="left" vertical="center" indent="1"/>
    </xf>
    <xf numFmtId="179" fontId="56" fillId="0" borderId="25" xfId="47" applyNumberFormat="1" applyFont="1" applyFill="1" applyBorder="1" applyAlignment="1">
      <alignment horizontal="left" vertical="center" indent="1"/>
    </xf>
    <xf numFmtId="179" fontId="56" fillId="0" borderId="42" xfId="47" applyNumberFormat="1" applyFont="1" applyFill="1" applyBorder="1" applyAlignment="1">
      <alignment horizontal="left" vertical="center" indent="1"/>
    </xf>
    <xf numFmtId="179" fontId="56" fillId="0" borderId="35" xfId="47" applyNumberFormat="1" applyFont="1" applyFill="1" applyBorder="1" applyAlignment="1">
      <alignment horizontal="left" vertical="center" indent="1"/>
    </xf>
    <xf numFmtId="179" fontId="56" fillId="0" borderId="10" xfId="47" applyNumberFormat="1" applyFont="1" applyFill="1" applyBorder="1" applyAlignment="1">
      <alignment horizontal="left" vertical="center" indent="1"/>
    </xf>
    <xf numFmtId="179" fontId="56" fillId="0" borderId="37" xfId="47" applyNumberFormat="1" applyFont="1" applyFill="1" applyBorder="1" applyAlignment="1">
      <alignment horizontal="left" vertical="center" indent="1"/>
    </xf>
    <xf numFmtId="179" fontId="56" fillId="0" borderId="20" xfId="47" applyNumberFormat="1" applyFont="1" applyFill="1" applyBorder="1" applyAlignment="1">
      <alignment horizontal="left" vertical="center" indent="1"/>
    </xf>
    <xf numFmtId="179" fontId="56" fillId="0" borderId="29" xfId="47" applyNumberFormat="1" applyFont="1" applyFill="1" applyBorder="1" applyAlignment="1">
      <alignment vertical="center"/>
    </xf>
    <xf numFmtId="179" fontId="56" fillId="0" borderId="13" xfId="47" applyNumberFormat="1" applyFont="1" applyFill="1" applyBorder="1" applyAlignment="1">
      <alignment vertical="center"/>
    </xf>
    <xf numFmtId="179" fontId="63" fillId="0" borderId="13" xfId="48" applyNumberFormat="1" applyFont="1" applyFill="1" applyBorder="1" applyAlignment="1">
      <alignment vertical="center"/>
    </xf>
    <xf numFmtId="179" fontId="56" fillId="0" borderId="19" xfId="47" applyNumberFormat="1" applyFont="1" applyFill="1" applyBorder="1" applyAlignment="1">
      <alignment vertical="center"/>
    </xf>
    <xf numFmtId="179" fontId="56" fillId="0" borderId="12" xfId="47" applyNumberFormat="1" applyFont="1" applyFill="1" applyBorder="1" applyAlignment="1">
      <alignment vertical="center"/>
    </xf>
    <xf numFmtId="179" fontId="56" fillId="0" borderId="29" xfId="47" applyNumberFormat="1" applyFont="1" applyFill="1" applyBorder="1" applyAlignment="1">
      <alignment horizontal="left" vertical="center"/>
    </xf>
    <xf numFmtId="179" fontId="56" fillId="0" borderId="18" xfId="47" applyNumberFormat="1" applyFont="1" applyFill="1" applyBorder="1" applyAlignment="1">
      <alignment vertical="center"/>
    </xf>
    <xf numFmtId="179" fontId="56" fillId="0" borderId="31" xfId="47" applyNumberFormat="1" applyFont="1" applyFill="1" applyBorder="1" applyAlignment="1">
      <alignment horizontal="left" vertical="center" indent="3"/>
    </xf>
    <xf numFmtId="38" fontId="56" fillId="0" borderId="29" xfId="48" applyFont="1" applyFill="1" applyBorder="1" applyAlignment="1">
      <alignment horizontal="left" vertical="center" indent="1"/>
    </xf>
    <xf numFmtId="179" fontId="56" fillId="0" borderId="42" xfId="47" applyNumberFormat="1" applyFont="1" applyFill="1" applyBorder="1" applyAlignment="1">
      <alignment vertical="top"/>
    </xf>
    <xf numFmtId="179" fontId="56" fillId="0" borderId="41" xfId="47" applyNumberFormat="1" applyFont="1" applyFill="1" applyBorder="1" applyAlignment="1">
      <alignment horizontal="left" vertical="center"/>
    </xf>
    <xf numFmtId="179" fontId="56" fillId="0" borderId="38" xfId="47" applyNumberFormat="1" applyFont="1" applyFill="1" applyBorder="1" applyAlignment="1">
      <alignment horizontal="left" vertical="center"/>
    </xf>
    <xf numFmtId="179" fontId="56" fillId="0" borderId="42" xfId="47" applyNumberFormat="1" applyFont="1" applyFill="1" applyBorder="1" applyAlignment="1">
      <alignment horizontal="left" vertical="center"/>
    </xf>
    <xf numFmtId="179" fontId="56" fillId="0" borderId="28" xfId="47" applyNumberFormat="1" applyFont="1" applyFill="1" applyBorder="1" applyAlignment="1">
      <alignment horizontal="left" vertical="center"/>
    </xf>
    <xf numFmtId="179" fontId="56" fillId="34" borderId="22" xfId="47" applyNumberFormat="1" applyFont="1" applyFill="1" applyBorder="1" applyAlignment="1">
      <alignment horizontal="center" vertical="center"/>
    </xf>
    <xf numFmtId="179" fontId="56" fillId="34" borderId="22" xfId="47" applyNumberFormat="1" applyFont="1" applyFill="1" applyBorder="1" applyAlignment="1">
      <alignment horizontal="center" vertical="center" shrinkToFit="1"/>
    </xf>
    <xf numFmtId="179" fontId="56" fillId="40" borderId="25" xfId="47" applyNumberFormat="1" applyFont="1" applyFill="1" applyBorder="1" applyAlignment="1">
      <alignment vertical="center"/>
    </xf>
    <xf numFmtId="179" fontId="56" fillId="40" borderId="24" xfId="47" applyNumberFormat="1" applyFont="1" applyFill="1" applyBorder="1" applyAlignment="1">
      <alignment vertical="center"/>
    </xf>
    <xf numFmtId="179" fontId="56" fillId="40" borderId="27" xfId="47" applyNumberFormat="1" applyFont="1" applyFill="1" applyBorder="1" applyAlignment="1">
      <alignment vertical="center"/>
    </xf>
    <xf numFmtId="179" fontId="56" fillId="40" borderId="22" xfId="48" applyNumberFormat="1" applyFont="1" applyFill="1" applyBorder="1" applyAlignment="1">
      <alignment vertical="center"/>
    </xf>
    <xf numFmtId="179" fontId="56" fillId="40" borderId="23" xfId="47" applyNumberFormat="1" applyFont="1" applyFill="1" applyBorder="1" applyAlignment="1">
      <alignment vertical="center"/>
    </xf>
    <xf numFmtId="179" fontId="56" fillId="40" borderId="22" xfId="47" applyNumberFormat="1" applyFont="1" applyFill="1" applyBorder="1" applyAlignment="1">
      <alignment vertical="center"/>
    </xf>
    <xf numFmtId="179" fontId="56" fillId="40" borderId="24" xfId="47" applyNumberFormat="1" applyFont="1" applyFill="1" applyBorder="1" applyAlignment="1">
      <alignment horizontal="left" vertical="center" indent="1"/>
    </xf>
    <xf numFmtId="179" fontId="56" fillId="40" borderId="27" xfId="47" applyNumberFormat="1" applyFont="1" applyFill="1" applyBorder="1" applyAlignment="1">
      <alignment horizontal="left" vertical="center" indent="1"/>
    </xf>
    <xf numFmtId="179" fontId="56" fillId="34" borderId="23" xfId="47" applyNumberFormat="1" applyFont="1" applyFill="1" applyBorder="1" applyAlignment="1">
      <alignment horizontal="center" vertical="center"/>
    </xf>
    <xf numFmtId="38" fontId="35" fillId="0" borderId="16" xfId="0" applyNumberFormat="1" applyFont="1" applyFill="1" applyBorder="1" applyAlignment="1">
      <alignment vertical="center" shrinkToFit="1"/>
    </xf>
    <xf numFmtId="0" fontId="24" fillId="0" borderId="33" xfId="0" applyFont="1" applyFill="1" applyBorder="1" applyAlignment="1">
      <alignment horizontal="left" vertical="center" indent="1" shrinkToFit="1"/>
    </xf>
    <xf numFmtId="176" fontId="39" fillId="34" borderId="22" xfId="1" applyNumberFormat="1" applyFont="1" applyFill="1" applyBorder="1" applyAlignment="1">
      <alignment vertical="center" shrinkToFit="1"/>
    </xf>
    <xf numFmtId="0" fontId="24" fillId="0" borderId="16" xfId="0" applyFont="1" applyFill="1" applyBorder="1" applyAlignment="1">
      <alignment horizontal="left" vertical="center" indent="1"/>
    </xf>
    <xf numFmtId="178" fontId="24" fillId="0" borderId="16" xfId="0" applyNumberFormat="1" applyFont="1" applyFill="1" applyBorder="1" applyAlignment="1">
      <alignment horizontal="left" vertical="center" indent="1" shrinkToFit="1"/>
    </xf>
    <xf numFmtId="179" fontId="56" fillId="35" borderId="23" xfId="47" applyNumberFormat="1" applyFont="1" applyFill="1" applyBorder="1" applyAlignment="1">
      <alignment horizontal="left" vertical="center" indent="1"/>
    </xf>
    <xf numFmtId="179" fontId="56" fillId="36" borderId="38" xfId="47" applyNumberFormat="1" applyFont="1" applyFill="1" applyBorder="1" applyAlignment="1">
      <alignment vertical="center"/>
    </xf>
    <xf numFmtId="179" fontId="56" fillId="36" borderId="10" xfId="47" applyNumberFormat="1" applyFont="1" applyFill="1" applyBorder="1" applyAlignment="1">
      <alignment vertical="center"/>
    </xf>
    <xf numFmtId="179" fontId="56" fillId="36" borderId="37" xfId="47" applyNumberFormat="1" applyFont="1" applyFill="1" applyBorder="1" applyAlignment="1">
      <alignment vertical="center"/>
    </xf>
    <xf numFmtId="179" fontId="56" fillId="36" borderId="22" xfId="48" applyNumberFormat="1" applyFont="1" applyFill="1" applyBorder="1" applyAlignment="1">
      <alignment vertical="center"/>
    </xf>
    <xf numFmtId="179" fontId="56" fillId="36" borderId="23" xfId="47" applyNumberFormat="1" applyFont="1" applyFill="1" applyBorder="1" applyAlignment="1">
      <alignment vertical="center"/>
    </xf>
    <xf numFmtId="179" fontId="56" fillId="36" borderId="27" xfId="47" applyNumberFormat="1" applyFont="1" applyFill="1" applyBorder="1" applyAlignment="1">
      <alignment vertical="center"/>
    </xf>
    <xf numFmtId="179" fontId="56" fillId="36" borderId="22" xfId="47" applyNumberFormat="1" applyFont="1" applyFill="1" applyBorder="1" applyAlignment="1">
      <alignment vertical="center"/>
    </xf>
    <xf numFmtId="179" fontId="56" fillId="36" borderId="23" xfId="47" applyNumberFormat="1" applyFont="1" applyFill="1" applyBorder="1" applyAlignment="1">
      <alignment horizontal="left" vertical="center" indent="1"/>
    </xf>
    <xf numFmtId="179" fontId="56" fillId="36" borderId="24" xfId="47" applyNumberFormat="1" applyFont="1" applyFill="1" applyBorder="1" applyAlignment="1">
      <alignment horizontal="left" vertical="center" indent="1"/>
    </xf>
    <xf numFmtId="179" fontId="56" fillId="36" borderId="27" xfId="47" applyNumberFormat="1" applyFont="1" applyFill="1" applyBorder="1" applyAlignment="1">
      <alignment horizontal="left" vertical="center" indent="1"/>
    </xf>
    <xf numFmtId="179" fontId="56" fillId="36" borderId="24" xfId="47" applyNumberFormat="1" applyFont="1" applyFill="1" applyBorder="1" applyAlignment="1">
      <alignment vertical="center"/>
    </xf>
    <xf numFmtId="179" fontId="56" fillId="35" borderId="41" xfId="47" applyNumberFormat="1" applyFont="1" applyFill="1" applyBorder="1" applyAlignment="1">
      <alignment vertical="center"/>
    </xf>
    <xf numFmtId="179" fontId="56" fillId="35" borderId="38" xfId="47" applyNumberFormat="1" applyFont="1" applyFill="1" applyBorder="1" applyAlignment="1">
      <alignment vertical="center"/>
    </xf>
    <xf numFmtId="179" fontId="56" fillId="35" borderId="39" xfId="47" applyNumberFormat="1" applyFont="1" applyFill="1" applyBorder="1" applyAlignment="1">
      <alignment vertical="center"/>
    </xf>
    <xf numFmtId="179" fontId="56" fillId="35" borderId="22" xfId="47" applyNumberFormat="1" applyFont="1" applyFill="1" applyBorder="1" applyAlignment="1">
      <alignment vertical="center"/>
    </xf>
    <xf numFmtId="179" fontId="56" fillId="35" borderId="22" xfId="48" applyNumberFormat="1" applyFont="1" applyFill="1" applyBorder="1" applyAlignment="1">
      <alignment vertical="center"/>
    </xf>
    <xf numFmtId="179" fontId="56" fillId="35" borderId="23" xfId="47" applyNumberFormat="1" applyFont="1" applyFill="1" applyBorder="1" applyAlignment="1">
      <alignment vertical="center"/>
    </xf>
    <xf numFmtId="179" fontId="56" fillId="35" borderId="27" xfId="47" applyNumberFormat="1" applyFont="1" applyFill="1" applyBorder="1" applyAlignment="1">
      <alignment vertical="center"/>
    </xf>
    <xf numFmtId="179" fontId="56" fillId="35" borderId="24" xfId="47" applyNumberFormat="1" applyFont="1" applyFill="1" applyBorder="1" applyAlignment="1">
      <alignment horizontal="left" vertical="center" indent="1"/>
    </xf>
    <xf numFmtId="179" fontId="56" fillId="35" borderId="27" xfId="47" applyNumberFormat="1" applyFont="1" applyFill="1" applyBorder="1" applyAlignment="1">
      <alignment horizontal="left" vertical="center" indent="1"/>
    </xf>
    <xf numFmtId="179" fontId="56" fillId="36" borderId="0" xfId="47" applyNumberFormat="1" applyFont="1" applyFill="1" applyBorder="1" applyAlignment="1">
      <alignment horizontal="left" vertical="center" indent="1"/>
    </xf>
    <xf numFmtId="179" fontId="56" fillId="36" borderId="42" xfId="47" applyNumberFormat="1" applyFont="1" applyFill="1" applyBorder="1" applyAlignment="1">
      <alignment horizontal="left" vertical="center" indent="1"/>
    </xf>
    <xf numFmtId="0" fontId="56" fillId="34" borderId="22" xfId="47" applyFont="1" applyFill="1" applyBorder="1" applyAlignment="1">
      <alignment horizontal="center" vertical="center"/>
    </xf>
    <xf numFmtId="0" fontId="56" fillId="34" borderId="23" xfId="47" applyFont="1" applyFill="1" applyBorder="1" applyAlignment="1">
      <alignment horizontal="center" vertical="center"/>
    </xf>
    <xf numFmtId="0" fontId="56" fillId="34" borderId="27" xfId="47" applyFont="1" applyFill="1" applyBorder="1" applyAlignment="1">
      <alignment horizontal="center" vertical="center"/>
    </xf>
    <xf numFmtId="0" fontId="56" fillId="35" borderId="41" xfId="47" applyFont="1" applyFill="1" applyBorder="1" applyAlignment="1">
      <alignment vertical="center"/>
    </xf>
    <xf numFmtId="0" fontId="56" fillId="35" borderId="38" xfId="47" applyFont="1" applyFill="1" applyBorder="1" applyAlignment="1">
      <alignment vertical="center"/>
    </xf>
    <xf numFmtId="38" fontId="56" fillId="35" borderId="22" xfId="48" applyFont="1" applyFill="1" applyBorder="1" applyAlignment="1">
      <alignment vertical="center"/>
    </xf>
    <xf numFmtId="0" fontId="56" fillId="35" borderId="23" xfId="47" applyFont="1" applyFill="1" applyBorder="1" applyAlignment="1">
      <alignment vertical="center"/>
    </xf>
    <xf numFmtId="0" fontId="56" fillId="35" borderId="27" xfId="47" applyFont="1" applyFill="1" applyBorder="1" applyAlignment="1">
      <alignment vertical="center"/>
    </xf>
    <xf numFmtId="0" fontId="56" fillId="35" borderId="22" xfId="47" applyFont="1" applyFill="1" applyBorder="1" applyAlignment="1">
      <alignment vertical="center"/>
    </xf>
    <xf numFmtId="0" fontId="56" fillId="35" borderId="38" xfId="47" applyFont="1" applyFill="1" applyBorder="1" applyAlignment="1">
      <alignment horizontal="left" vertical="center" indent="1"/>
    </xf>
    <xf numFmtId="0" fontId="56" fillId="35" borderId="39" xfId="47" applyFont="1" applyFill="1" applyBorder="1" applyAlignment="1">
      <alignment horizontal="left" vertical="center" indent="1"/>
    </xf>
    <xf numFmtId="38" fontId="56" fillId="35" borderId="22" xfId="47" applyNumberFormat="1" applyFont="1" applyFill="1" applyBorder="1" applyAlignment="1">
      <alignment vertical="center"/>
    </xf>
    <xf numFmtId="38" fontId="56" fillId="35" borderId="22" xfId="47" applyNumberFormat="1" applyFont="1" applyFill="1" applyBorder="1" applyAlignment="1">
      <alignment horizontal="right" vertical="center"/>
    </xf>
    <xf numFmtId="0" fontId="56" fillId="36" borderId="38" xfId="47" applyFont="1" applyFill="1" applyBorder="1" applyAlignment="1">
      <alignment vertical="center"/>
    </xf>
    <xf numFmtId="0" fontId="56" fillId="36" borderId="24" xfId="47" applyFont="1" applyFill="1" applyBorder="1" applyAlignment="1">
      <alignment vertical="center"/>
    </xf>
    <xf numFmtId="38" fontId="56" fillId="36" borderId="22" xfId="48" applyFont="1" applyFill="1" applyBorder="1" applyAlignment="1">
      <alignment vertical="center"/>
    </xf>
    <xf numFmtId="0" fontId="56" fillId="36" borderId="23" xfId="47" applyFont="1" applyFill="1" applyBorder="1" applyAlignment="1">
      <alignment vertical="center"/>
    </xf>
    <xf numFmtId="0" fontId="56" fillId="36" borderId="27" xfId="47" applyFont="1" applyFill="1" applyBorder="1" applyAlignment="1">
      <alignment vertical="center"/>
    </xf>
    <xf numFmtId="0" fontId="56" fillId="36" borderId="22" xfId="47" applyFont="1" applyFill="1" applyBorder="1" applyAlignment="1">
      <alignment vertical="center"/>
    </xf>
    <xf numFmtId="0" fontId="56" fillId="36" borderId="24" xfId="47" applyFont="1" applyFill="1" applyBorder="1" applyAlignment="1">
      <alignment horizontal="left" vertical="center" indent="1"/>
    </xf>
    <xf numFmtId="0" fontId="56" fillId="36" borderId="27" xfId="47" applyFont="1" applyFill="1" applyBorder="1" applyAlignment="1">
      <alignment horizontal="left" vertical="center" indent="1"/>
    </xf>
    <xf numFmtId="38" fontId="56" fillId="36" borderId="22" xfId="47" applyNumberFormat="1" applyFont="1" applyFill="1" applyBorder="1" applyAlignment="1">
      <alignment vertical="center"/>
    </xf>
    <xf numFmtId="179" fontId="56" fillId="36" borderId="40" xfId="48" applyNumberFormat="1" applyFont="1" applyFill="1" applyBorder="1" applyAlignment="1">
      <alignment vertical="center"/>
    </xf>
    <xf numFmtId="38" fontId="56" fillId="36" borderId="22" xfId="48" applyNumberFormat="1" applyFont="1" applyFill="1" applyBorder="1" applyAlignment="1">
      <alignment vertical="center"/>
    </xf>
    <xf numFmtId="0" fontId="56" fillId="36" borderId="23" xfId="47" applyFont="1" applyFill="1" applyBorder="1" applyAlignment="1">
      <alignment horizontal="left" vertical="center" indent="1"/>
    </xf>
    <xf numFmtId="0" fontId="56" fillId="35" borderId="24" xfId="47" applyFont="1" applyFill="1" applyBorder="1" applyAlignment="1">
      <alignment vertical="center"/>
    </xf>
    <xf numFmtId="0" fontId="56" fillId="35" borderId="23" xfId="47" applyFont="1" applyFill="1" applyBorder="1" applyAlignment="1">
      <alignment horizontal="left" vertical="center" indent="1"/>
    </xf>
    <xf numFmtId="0" fontId="56" fillId="35" borderId="24" xfId="47" applyFont="1" applyFill="1" applyBorder="1" applyAlignment="1">
      <alignment horizontal="left" vertical="center" indent="1"/>
    </xf>
    <xf numFmtId="0" fontId="56" fillId="35" borderId="27" xfId="47" applyFont="1" applyFill="1" applyBorder="1" applyAlignment="1">
      <alignment horizontal="left" vertical="center" indent="1"/>
    </xf>
    <xf numFmtId="0" fontId="56" fillId="36" borderId="39" xfId="47" applyFont="1" applyFill="1" applyBorder="1" applyAlignment="1">
      <alignment vertical="center"/>
    </xf>
    <xf numFmtId="38" fontId="56" fillId="36" borderId="40" xfId="48" applyFont="1" applyFill="1" applyBorder="1" applyAlignment="1">
      <alignment vertical="center"/>
    </xf>
    <xf numFmtId="0" fontId="56" fillId="36" borderId="41" xfId="47" applyFont="1" applyFill="1" applyBorder="1" applyAlignment="1">
      <alignment vertical="center"/>
    </xf>
    <xf numFmtId="0" fontId="56" fillId="36" borderId="40" xfId="47" applyFont="1" applyFill="1" applyBorder="1" applyAlignment="1">
      <alignment vertical="center"/>
    </xf>
    <xf numFmtId="0" fontId="56" fillId="36" borderId="41" xfId="47" applyFont="1" applyFill="1" applyBorder="1" applyAlignment="1">
      <alignment horizontal="left" vertical="center" indent="1"/>
    </xf>
    <xf numFmtId="0" fontId="56" fillId="36" borderId="38" xfId="47" applyFont="1" applyFill="1" applyBorder="1" applyAlignment="1">
      <alignment horizontal="left" vertical="center" indent="1"/>
    </xf>
    <xf numFmtId="0" fontId="56" fillId="36" borderId="39" xfId="47" applyFont="1" applyFill="1" applyBorder="1" applyAlignment="1">
      <alignment horizontal="left" vertical="center" indent="1"/>
    </xf>
    <xf numFmtId="38" fontId="56" fillId="36" borderId="40" xfId="47" applyNumberFormat="1" applyFont="1" applyFill="1" applyBorder="1" applyAlignment="1">
      <alignment vertical="center"/>
    </xf>
    <xf numFmtId="179" fontId="56" fillId="0" borderId="30" xfId="47" applyNumberFormat="1" applyFont="1" applyFill="1" applyBorder="1" applyAlignment="1">
      <alignment horizontal="left" vertical="top"/>
    </xf>
    <xf numFmtId="0" fontId="65" fillId="0" borderId="0" xfId="45" applyFont="1">
      <alignment vertical="center"/>
    </xf>
    <xf numFmtId="179" fontId="43" fillId="0" borderId="0" xfId="45" applyNumberFormat="1" applyFont="1" applyFill="1" applyAlignment="1">
      <alignment vertical="center"/>
    </xf>
    <xf numFmtId="179" fontId="66" fillId="0" borderId="0" xfId="45" applyNumberFormat="1" applyFont="1" applyFill="1" applyAlignment="1">
      <alignment horizontal="center" vertical="center"/>
    </xf>
    <xf numFmtId="179" fontId="43" fillId="0" borderId="0" xfId="45" applyNumberFormat="1" applyFont="1" applyFill="1" applyAlignment="1">
      <alignment horizontal="center" vertical="center"/>
    </xf>
    <xf numFmtId="179" fontId="43" fillId="0" borderId="0" xfId="45" applyNumberFormat="1" applyFont="1" applyFill="1" applyAlignment="1">
      <alignment vertical="center" shrinkToFit="1"/>
    </xf>
    <xf numFmtId="179" fontId="43" fillId="0" borderId="0" xfId="45" applyNumberFormat="1" applyFont="1" applyFill="1" applyAlignment="1">
      <alignment horizontal="left" vertical="center" indent="1"/>
    </xf>
    <xf numFmtId="179" fontId="43" fillId="0" borderId="0" xfId="45" applyNumberFormat="1" applyFont="1" applyFill="1" applyAlignment="1">
      <alignment horizontal="right" vertical="center"/>
    </xf>
    <xf numFmtId="0" fontId="43" fillId="0" borderId="0" xfId="45" applyFont="1">
      <alignment vertical="center"/>
    </xf>
    <xf numFmtId="179" fontId="43" fillId="34" borderId="22" xfId="45" applyNumberFormat="1" applyFont="1" applyFill="1" applyBorder="1" applyAlignment="1">
      <alignment horizontal="center" vertical="center"/>
    </xf>
    <xf numFmtId="179" fontId="43" fillId="34" borderId="23" xfId="45" applyNumberFormat="1" applyFont="1" applyFill="1" applyBorder="1" applyAlignment="1">
      <alignment horizontal="center" vertical="center"/>
    </xf>
    <xf numFmtId="179" fontId="43" fillId="34" borderId="27" xfId="45" applyNumberFormat="1" applyFont="1" applyFill="1" applyBorder="1" applyAlignment="1">
      <alignment horizontal="center" vertical="center" shrinkToFit="1"/>
    </xf>
    <xf numFmtId="179" fontId="43" fillId="34" borderId="22" xfId="45" applyNumberFormat="1" applyFont="1" applyFill="1" applyBorder="1" applyAlignment="1">
      <alignment horizontal="center" vertical="center" shrinkToFit="1"/>
    </xf>
    <xf numFmtId="179" fontId="43" fillId="35" borderId="25" xfId="45" applyNumberFormat="1" applyFont="1" applyFill="1" applyBorder="1" applyAlignment="1">
      <alignment vertical="center"/>
    </xf>
    <xf numFmtId="179" fontId="43" fillId="35" borderId="24" xfId="45" applyNumberFormat="1" applyFont="1" applyFill="1" applyBorder="1" applyAlignment="1">
      <alignment vertical="center"/>
    </xf>
    <xf numFmtId="179" fontId="43" fillId="35" borderId="27" xfId="45" applyNumberFormat="1" applyFont="1" applyFill="1" applyBorder="1" applyAlignment="1">
      <alignment vertical="center"/>
    </xf>
    <xf numFmtId="179" fontId="43" fillId="35" borderId="22" xfId="46" applyNumberFormat="1" applyFont="1" applyFill="1" applyBorder="1" applyAlignment="1">
      <alignment vertical="center"/>
    </xf>
    <xf numFmtId="179" fontId="43" fillId="35" borderId="23" xfId="45" applyNumberFormat="1" applyFont="1" applyFill="1" applyBorder="1" applyAlignment="1">
      <alignment vertical="center"/>
    </xf>
    <xf numFmtId="179" fontId="43" fillId="35" borderId="27" xfId="45" applyNumberFormat="1" applyFont="1" applyFill="1" applyBorder="1" applyAlignment="1">
      <alignment vertical="center" shrinkToFit="1"/>
    </xf>
    <xf numFmtId="179" fontId="43" fillId="35" borderId="22" xfId="45" applyNumberFormat="1" applyFont="1" applyFill="1" applyBorder="1" applyAlignment="1">
      <alignment vertical="center"/>
    </xf>
    <xf numFmtId="179" fontId="43" fillId="35" borderId="22" xfId="45" applyNumberFormat="1" applyFont="1" applyFill="1" applyBorder="1" applyAlignment="1">
      <alignment vertical="center" shrinkToFit="1"/>
    </xf>
    <xf numFmtId="179" fontId="43" fillId="35" borderId="23" xfId="45" applyNumberFormat="1" applyFont="1" applyFill="1" applyBorder="1" applyAlignment="1">
      <alignment horizontal="left" vertical="center" indent="1"/>
    </xf>
    <xf numFmtId="179" fontId="43" fillId="0" borderId="25" xfId="45" applyNumberFormat="1" applyFont="1" applyFill="1" applyBorder="1" applyAlignment="1">
      <alignment vertical="center"/>
    </xf>
    <xf numFmtId="179" fontId="43" fillId="36" borderId="38" xfId="45" applyNumberFormat="1" applyFont="1" applyFill="1" applyBorder="1" applyAlignment="1">
      <alignment vertical="center"/>
    </xf>
    <xf numFmtId="179" fontId="43" fillId="36" borderId="10" xfId="45" applyNumberFormat="1" applyFont="1" applyFill="1" applyBorder="1" applyAlignment="1">
      <alignment vertical="center"/>
    </xf>
    <xf numFmtId="179" fontId="43" fillId="36" borderId="37" xfId="45" applyNumberFormat="1" applyFont="1" applyFill="1" applyBorder="1" applyAlignment="1">
      <alignment vertical="center"/>
    </xf>
    <xf numFmtId="179" fontId="43" fillId="36" borderId="22" xfId="46" applyNumberFormat="1" applyFont="1" applyFill="1" applyBorder="1" applyAlignment="1">
      <alignment vertical="center"/>
    </xf>
    <xf numFmtId="179" fontId="43" fillId="36" borderId="23" xfId="45" applyNumberFormat="1" applyFont="1" applyFill="1" applyBorder="1" applyAlignment="1">
      <alignment vertical="center"/>
    </xf>
    <xf numFmtId="179" fontId="43" fillId="36" borderId="27" xfId="45" applyNumberFormat="1" applyFont="1" applyFill="1" applyBorder="1" applyAlignment="1">
      <alignment vertical="center" shrinkToFit="1"/>
    </xf>
    <xf numFmtId="179" fontId="43" fillId="36" borderId="22" xfId="45" applyNumberFormat="1" applyFont="1" applyFill="1" applyBorder="1" applyAlignment="1">
      <alignment vertical="center"/>
    </xf>
    <xf numFmtId="179" fontId="43" fillId="36" borderId="22" xfId="45" applyNumberFormat="1" applyFont="1" applyFill="1" applyBorder="1" applyAlignment="1">
      <alignment vertical="center" shrinkToFit="1"/>
    </xf>
    <xf numFmtId="179" fontId="43" fillId="36" borderId="23" xfId="45" applyNumberFormat="1" applyFont="1" applyFill="1" applyBorder="1" applyAlignment="1">
      <alignment horizontal="left" vertical="center" indent="1"/>
    </xf>
    <xf numFmtId="179" fontId="43" fillId="36" borderId="24" xfId="45" applyNumberFormat="1" applyFont="1" applyFill="1" applyBorder="1" applyAlignment="1">
      <alignment vertical="center"/>
    </xf>
    <xf numFmtId="179" fontId="43" fillId="36" borderId="27" xfId="45" applyNumberFormat="1" applyFont="1" applyFill="1" applyBorder="1" applyAlignment="1">
      <alignment vertical="center"/>
    </xf>
    <xf numFmtId="179" fontId="43" fillId="0" borderId="0" xfId="45" applyNumberFormat="1" applyFont="1" applyFill="1" applyBorder="1" applyAlignment="1">
      <alignment vertical="center"/>
    </xf>
    <xf numFmtId="179" fontId="43" fillId="0" borderId="24" xfId="45" applyNumberFormat="1" applyFont="1" applyFill="1" applyBorder="1" applyAlignment="1">
      <alignment vertical="center"/>
    </xf>
    <xf numFmtId="179" fontId="43" fillId="0" borderId="37" xfId="45" applyNumberFormat="1" applyFont="1" applyFill="1" applyBorder="1" applyAlignment="1">
      <alignment vertical="center"/>
    </xf>
    <xf numFmtId="179" fontId="43" fillId="0" borderId="22" xfId="46" applyNumberFormat="1" applyFont="1" applyFill="1" applyBorder="1" applyAlignment="1">
      <alignment vertical="center"/>
    </xf>
    <xf numFmtId="179" fontId="43" fillId="0" borderId="23" xfId="46" applyNumberFormat="1" applyFont="1" applyFill="1" applyBorder="1" applyAlignment="1">
      <alignment vertical="center"/>
    </xf>
    <xf numFmtId="179" fontId="43" fillId="0" borderId="23" xfId="45" applyNumberFormat="1" applyFont="1" applyFill="1" applyBorder="1" applyAlignment="1">
      <alignment vertical="center"/>
    </xf>
    <xf numFmtId="179" fontId="43" fillId="0" borderId="27" xfId="45" applyNumberFormat="1" applyFont="1" applyFill="1" applyBorder="1" applyAlignment="1">
      <alignment vertical="center" shrinkToFit="1"/>
    </xf>
    <xf numFmtId="179" fontId="43" fillId="0" borderId="22" xfId="45" applyNumberFormat="1" applyFont="1" applyFill="1" applyBorder="1" applyAlignment="1">
      <alignment vertical="center" shrinkToFit="1"/>
    </xf>
    <xf numFmtId="179" fontId="43" fillId="0" borderId="23" xfId="45" applyNumberFormat="1" applyFont="1" applyFill="1" applyBorder="1" applyAlignment="1">
      <alignment horizontal="left" vertical="center" indent="1"/>
    </xf>
    <xf numFmtId="179" fontId="43" fillId="0" borderId="24" xfId="45" quotePrefix="1" applyNumberFormat="1" applyFont="1" applyFill="1" applyBorder="1" applyAlignment="1">
      <alignment vertical="center"/>
    </xf>
    <xf numFmtId="179" fontId="43" fillId="0" borderId="27" xfId="46" applyNumberFormat="1" applyFont="1" applyFill="1" applyBorder="1" applyAlignment="1">
      <alignment vertical="center"/>
    </xf>
    <xf numFmtId="38" fontId="43" fillId="0" borderId="0" xfId="46" applyFont="1">
      <alignment vertical="center"/>
    </xf>
    <xf numFmtId="179" fontId="43" fillId="0" borderId="27" xfId="45" applyNumberFormat="1" applyFont="1" applyFill="1" applyBorder="1" applyAlignment="1">
      <alignment vertical="center"/>
    </xf>
    <xf numFmtId="179" fontId="43" fillId="0" borderId="38" xfId="45" applyNumberFormat="1" applyFont="1" applyFill="1" applyBorder="1" applyAlignment="1">
      <alignment vertical="center"/>
    </xf>
    <xf numFmtId="179" fontId="43" fillId="0" borderId="39" xfId="45" applyNumberFormat="1" applyFont="1" applyFill="1" applyBorder="1" applyAlignment="1">
      <alignment vertical="center"/>
    </xf>
    <xf numFmtId="179" fontId="43" fillId="0" borderId="40" xfId="46" applyNumberFormat="1" applyFont="1" applyFill="1" applyBorder="1" applyAlignment="1">
      <alignment vertical="center"/>
    </xf>
    <xf numFmtId="179" fontId="43" fillId="0" borderId="24" xfId="46" applyNumberFormat="1" applyFont="1" applyFill="1" applyBorder="1" applyAlignment="1">
      <alignment vertical="center"/>
    </xf>
    <xf numFmtId="179" fontId="43" fillId="0" borderId="42" xfId="45" applyNumberFormat="1" applyFont="1" applyFill="1" applyBorder="1" applyAlignment="1">
      <alignment vertical="center"/>
    </xf>
    <xf numFmtId="179" fontId="43" fillId="0" borderId="43" xfId="46" applyNumberFormat="1" applyFont="1" applyFill="1" applyBorder="1" applyAlignment="1">
      <alignment vertical="center"/>
    </xf>
    <xf numFmtId="0" fontId="43" fillId="0" borderId="24" xfId="45" applyFont="1" applyFill="1" applyBorder="1" applyAlignment="1">
      <alignment vertical="center"/>
    </xf>
    <xf numFmtId="179" fontId="43" fillId="0" borderId="41" xfId="45" applyNumberFormat="1" applyFont="1" applyFill="1" applyBorder="1" applyAlignment="1">
      <alignment vertical="center"/>
    </xf>
    <xf numFmtId="179" fontId="43" fillId="0" borderId="39" xfId="45" applyNumberFormat="1" applyFont="1" applyFill="1" applyBorder="1" applyAlignment="1">
      <alignment vertical="center" shrinkToFit="1"/>
    </xf>
    <xf numFmtId="179" fontId="43" fillId="0" borderId="40" xfId="45" applyNumberFormat="1" applyFont="1" applyFill="1" applyBorder="1" applyAlignment="1">
      <alignment vertical="center" shrinkToFit="1"/>
    </xf>
    <xf numFmtId="179" fontId="43" fillId="0" borderId="39" xfId="46" applyNumberFormat="1" applyFont="1" applyFill="1" applyBorder="1" applyAlignment="1">
      <alignment vertical="center"/>
    </xf>
    <xf numFmtId="179" fontId="43" fillId="0" borderId="42" xfId="45" applyNumberFormat="1" applyFont="1" applyFill="1" applyBorder="1" applyAlignment="1">
      <alignment vertical="center" shrinkToFit="1"/>
    </xf>
    <xf numFmtId="179" fontId="43" fillId="0" borderId="43" xfId="45" applyNumberFormat="1" applyFont="1" applyFill="1" applyBorder="1" applyAlignment="1">
      <alignment vertical="center" shrinkToFit="1"/>
    </xf>
    <xf numFmtId="179" fontId="43" fillId="0" borderId="42" xfId="46" applyNumberFormat="1" applyFont="1" applyFill="1" applyBorder="1" applyAlignment="1">
      <alignment vertical="center"/>
    </xf>
    <xf numFmtId="179" fontId="43" fillId="0" borderId="30" xfId="45" applyNumberFormat="1" applyFont="1" applyFill="1" applyBorder="1" applyAlignment="1">
      <alignment vertical="center" shrinkToFit="1"/>
    </xf>
    <xf numFmtId="179" fontId="43" fillId="0" borderId="30" xfId="46" applyNumberFormat="1" applyFont="1" applyFill="1" applyBorder="1" applyAlignment="1">
      <alignment vertical="center"/>
    </xf>
    <xf numFmtId="179" fontId="43" fillId="0" borderId="44" xfId="46" applyNumberFormat="1" applyFont="1" applyFill="1" applyBorder="1" applyAlignment="1">
      <alignment vertical="center"/>
    </xf>
    <xf numFmtId="179" fontId="43" fillId="0" borderId="10" xfId="45" applyNumberFormat="1" applyFont="1" applyFill="1" applyBorder="1" applyAlignment="1">
      <alignment vertical="center"/>
    </xf>
    <xf numFmtId="179" fontId="43" fillId="0" borderId="36" xfId="46" applyNumberFormat="1" applyFont="1" applyFill="1" applyBorder="1" applyAlignment="1">
      <alignment vertical="center"/>
    </xf>
    <xf numFmtId="179" fontId="43" fillId="36" borderId="27" xfId="46" applyNumberFormat="1" applyFont="1" applyFill="1" applyBorder="1" applyAlignment="1">
      <alignment vertical="center"/>
    </xf>
    <xf numFmtId="179" fontId="43" fillId="0" borderId="41" xfId="45" applyNumberFormat="1" applyFont="1" applyFill="1" applyBorder="1" applyAlignment="1">
      <alignment horizontal="left" vertical="center" indent="1"/>
    </xf>
    <xf numFmtId="179" fontId="43" fillId="0" borderId="25" xfId="45" applyNumberFormat="1" applyFont="1" applyFill="1" applyBorder="1" applyAlignment="1">
      <alignment horizontal="left" vertical="center" indent="1"/>
    </xf>
    <xf numFmtId="179" fontId="43" fillId="0" borderId="16" xfId="45" applyNumberFormat="1" applyFont="1" applyFill="1" applyBorder="1" applyAlignment="1">
      <alignment vertical="center" shrinkToFit="1"/>
    </xf>
    <xf numFmtId="179" fontId="43" fillId="0" borderId="14" xfId="45" applyNumberFormat="1" applyFont="1" applyFill="1" applyBorder="1" applyAlignment="1">
      <alignment horizontal="left" vertical="center" indent="1"/>
    </xf>
    <xf numFmtId="179" fontId="43" fillId="0" borderId="15" xfId="45" applyNumberFormat="1" applyFont="1" applyFill="1" applyBorder="1" applyAlignment="1">
      <alignment vertical="center"/>
    </xf>
    <xf numFmtId="179" fontId="43" fillId="0" borderId="16" xfId="46" applyNumberFormat="1" applyFont="1" applyFill="1" applyBorder="1" applyAlignment="1">
      <alignment vertical="center"/>
    </xf>
    <xf numFmtId="179" fontId="43" fillId="0" borderId="21" xfId="46" applyNumberFormat="1" applyFont="1" applyFill="1" applyBorder="1" applyAlignment="1">
      <alignment vertical="center"/>
    </xf>
    <xf numFmtId="179" fontId="43" fillId="0" borderId="28" xfId="45" applyNumberFormat="1" applyFont="1" applyFill="1" applyBorder="1" applyAlignment="1">
      <alignment horizontal="left" vertical="center" indent="1"/>
    </xf>
    <xf numFmtId="179" fontId="43" fillId="0" borderId="29" xfId="45" applyNumberFormat="1" applyFont="1" applyFill="1" applyBorder="1" applyAlignment="1">
      <alignment vertical="center"/>
    </xf>
    <xf numFmtId="179" fontId="43" fillId="0" borderId="35" xfId="45" applyNumberFormat="1" applyFont="1" applyFill="1" applyBorder="1" applyAlignment="1">
      <alignment vertical="center"/>
    </xf>
    <xf numFmtId="179" fontId="43" fillId="0" borderId="37" xfId="45" applyNumberFormat="1" applyFont="1" applyFill="1" applyBorder="1" applyAlignment="1">
      <alignment vertical="center" shrinkToFit="1"/>
    </xf>
    <xf numFmtId="0" fontId="43" fillId="0" borderId="0" xfId="45" applyFont="1" applyAlignment="1">
      <alignment vertical="center" shrinkToFit="1"/>
    </xf>
    <xf numFmtId="0" fontId="43" fillId="0" borderId="0" xfId="45" applyFont="1" applyBorder="1">
      <alignment vertical="center"/>
    </xf>
    <xf numFmtId="179" fontId="43" fillId="0" borderId="0" xfId="45" applyNumberFormat="1" applyFont="1" applyFill="1" applyBorder="1" applyAlignment="1">
      <alignment vertical="center" shrinkToFit="1"/>
    </xf>
    <xf numFmtId="179" fontId="43" fillId="0" borderId="0" xfId="45" applyNumberFormat="1" applyFont="1" applyFill="1" applyBorder="1" applyAlignment="1">
      <alignment horizontal="left" vertical="center" indent="1"/>
    </xf>
    <xf numFmtId="179" fontId="43" fillId="35" borderId="41" xfId="45" applyNumberFormat="1" applyFont="1" applyFill="1" applyBorder="1" applyAlignment="1">
      <alignment vertical="center"/>
    </xf>
    <xf numFmtId="179" fontId="43" fillId="35" borderId="38" xfId="45" applyNumberFormat="1" applyFont="1" applyFill="1" applyBorder="1" applyAlignment="1">
      <alignment vertical="center"/>
    </xf>
    <xf numFmtId="179" fontId="43" fillId="35" borderId="39" xfId="45" applyNumberFormat="1" applyFont="1" applyFill="1" applyBorder="1" applyAlignment="1">
      <alignment vertical="center"/>
    </xf>
    <xf numFmtId="179" fontId="43" fillId="0" borderId="43" xfId="45" applyNumberFormat="1" applyFont="1" applyFill="1" applyBorder="1" applyAlignment="1">
      <alignment vertical="center"/>
    </xf>
    <xf numFmtId="179" fontId="43" fillId="0" borderId="33" xfId="45" applyNumberFormat="1" applyFont="1" applyFill="1" applyBorder="1" applyAlignment="1">
      <alignment vertical="center" shrinkToFit="1"/>
    </xf>
    <xf numFmtId="179" fontId="43" fillId="0" borderId="31" xfId="45" applyNumberFormat="1" applyFont="1" applyFill="1" applyBorder="1" applyAlignment="1">
      <alignment horizontal="left" vertical="center" indent="1"/>
    </xf>
    <xf numFmtId="179" fontId="43" fillId="0" borderId="32" xfId="45" applyNumberFormat="1" applyFont="1" applyFill="1" applyBorder="1" applyAlignment="1">
      <alignment vertical="center"/>
    </xf>
    <xf numFmtId="179" fontId="43" fillId="0" borderId="33" xfId="46" applyNumberFormat="1" applyFont="1" applyFill="1" applyBorder="1" applyAlignment="1">
      <alignment vertical="center"/>
    </xf>
    <xf numFmtId="179" fontId="43" fillId="0" borderId="34" xfId="46" applyNumberFormat="1" applyFont="1" applyFill="1" applyBorder="1" applyAlignment="1">
      <alignment vertical="center"/>
    </xf>
    <xf numFmtId="179" fontId="43" fillId="0" borderId="36" xfId="45" applyNumberFormat="1" applyFont="1" applyFill="1" applyBorder="1" applyAlignment="1">
      <alignment vertical="center" shrinkToFit="1"/>
    </xf>
    <xf numFmtId="179" fontId="43" fillId="0" borderId="35" xfId="45" applyNumberFormat="1" applyFont="1" applyFill="1" applyBorder="1" applyAlignment="1">
      <alignment horizontal="left" vertical="center" indent="1"/>
    </xf>
    <xf numFmtId="179" fontId="43" fillId="0" borderId="37" xfId="46" applyNumberFormat="1" applyFont="1" applyFill="1" applyBorder="1" applyAlignment="1">
      <alignment vertical="center"/>
    </xf>
    <xf numFmtId="179" fontId="43" fillId="0" borderId="36" xfId="45" applyNumberFormat="1" applyFont="1" applyFill="1" applyBorder="1" applyAlignment="1">
      <alignment vertical="center"/>
    </xf>
    <xf numFmtId="179" fontId="43" fillId="0" borderId="41" xfId="46" applyNumberFormat="1" applyFont="1" applyFill="1" applyBorder="1" applyAlignment="1">
      <alignment vertical="center"/>
    </xf>
    <xf numFmtId="179" fontId="43" fillId="0" borderId="25" xfId="46" applyNumberFormat="1" applyFont="1" applyFill="1" applyBorder="1" applyAlignment="1">
      <alignment vertical="center"/>
    </xf>
    <xf numFmtId="179" fontId="43" fillId="0" borderId="15" xfId="45" applyNumberFormat="1" applyFont="1" applyFill="1" applyBorder="1" applyAlignment="1">
      <alignment horizontal="left" vertical="center" indent="1"/>
    </xf>
    <xf numFmtId="179" fontId="43" fillId="0" borderId="35" xfId="46" applyNumberFormat="1" applyFont="1" applyFill="1" applyBorder="1" applyAlignment="1">
      <alignment vertical="center"/>
    </xf>
    <xf numFmtId="179" fontId="43" fillId="36" borderId="0" xfId="45" applyNumberFormat="1" applyFont="1" applyFill="1" applyBorder="1" applyAlignment="1">
      <alignment horizontal="left" vertical="center" indent="1"/>
    </xf>
    <xf numFmtId="179" fontId="43" fillId="36" borderId="0" xfId="45" applyNumberFormat="1" applyFont="1" applyFill="1" applyBorder="1" applyAlignment="1">
      <alignment vertical="center"/>
    </xf>
    <xf numFmtId="179" fontId="65" fillId="0" borderId="0" xfId="45" applyNumberFormat="1" applyFont="1" applyFill="1" applyAlignment="1">
      <alignment vertical="center"/>
    </xf>
    <xf numFmtId="179" fontId="51" fillId="0" borderId="23" xfId="45" applyNumberFormat="1" applyFont="1" applyFill="1" applyBorder="1" applyAlignment="1">
      <alignment horizontal="left" vertical="center" indent="1"/>
    </xf>
    <xf numFmtId="179" fontId="43" fillId="0" borderId="22" xfId="45" applyNumberFormat="1" applyFont="1" applyFill="1" applyBorder="1" applyAlignment="1">
      <alignment horizontal="left" vertical="center" indent="1"/>
    </xf>
    <xf numFmtId="179" fontId="46" fillId="0" borderId="0" xfId="45" applyNumberFormat="1" applyFont="1" applyFill="1" applyAlignment="1">
      <alignment vertical="center"/>
    </xf>
    <xf numFmtId="179" fontId="46" fillId="0" borderId="0" xfId="45" applyNumberFormat="1" applyFont="1" applyFill="1" applyAlignment="1">
      <alignment horizontal="left" vertical="center" indent="1"/>
    </xf>
    <xf numFmtId="179" fontId="46" fillId="0" borderId="0" xfId="45" applyNumberFormat="1" applyFont="1" applyFill="1" applyAlignment="1">
      <alignment horizontal="right" vertical="center"/>
    </xf>
    <xf numFmtId="179" fontId="46" fillId="0" borderId="0" xfId="45" applyNumberFormat="1" applyFont="1" applyFill="1" applyAlignment="1">
      <alignment horizontal="right" vertical="center" shrinkToFit="1"/>
    </xf>
    <xf numFmtId="0" fontId="67" fillId="0" borderId="0" xfId="45" applyFont="1">
      <alignment vertical="center"/>
    </xf>
    <xf numFmtId="0" fontId="68" fillId="0" borderId="0" xfId="45" applyFont="1">
      <alignment vertical="center"/>
    </xf>
    <xf numFmtId="179" fontId="46" fillId="34" borderId="22" xfId="45" applyNumberFormat="1" applyFont="1" applyFill="1" applyBorder="1" applyAlignment="1">
      <alignment horizontal="center" vertical="center"/>
    </xf>
    <xf numFmtId="179" fontId="46" fillId="34" borderId="23" xfId="45" applyNumberFormat="1" applyFont="1" applyFill="1" applyBorder="1" applyAlignment="1">
      <alignment horizontal="center" vertical="center"/>
    </xf>
    <xf numFmtId="179" fontId="46" fillId="34" borderId="27" xfId="45" applyNumberFormat="1" applyFont="1" applyFill="1" applyBorder="1" applyAlignment="1">
      <alignment horizontal="center" vertical="center"/>
    </xf>
    <xf numFmtId="179" fontId="46" fillId="34" borderId="45" xfId="45" applyNumberFormat="1" applyFont="1" applyFill="1" applyBorder="1" applyAlignment="1">
      <alignment horizontal="center" vertical="center" shrinkToFit="1"/>
    </xf>
    <xf numFmtId="179" fontId="68" fillId="0" borderId="0" xfId="45" applyNumberFormat="1" applyFont="1" applyFill="1" applyBorder="1" applyAlignment="1">
      <alignment horizontal="center" vertical="center"/>
    </xf>
    <xf numFmtId="0" fontId="46" fillId="35" borderId="41" xfId="45" applyFont="1" applyFill="1" applyBorder="1" applyAlignment="1">
      <alignment vertical="center"/>
    </xf>
    <xf numFmtId="0" fontId="46" fillId="35" borderId="38" xfId="45" applyFont="1" applyFill="1" applyBorder="1" applyAlignment="1">
      <alignment vertical="center"/>
    </xf>
    <xf numFmtId="38" fontId="46" fillId="35" borderId="22" xfId="46" applyFont="1" applyFill="1" applyBorder="1" applyAlignment="1">
      <alignment vertical="center"/>
    </xf>
    <xf numFmtId="179" fontId="46" fillId="35" borderId="22" xfId="46" applyNumberFormat="1" applyFont="1" applyFill="1" applyBorder="1" applyAlignment="1">
      <alignment vertical="center"/>
    </xf>
    <xf numFmtId="0" fontId="46" fillId="35" borderId="23" xfId="45" applyFont="1" applyFill="1" applyBorder="1" applyAlignment="1">
      <alignment vertical="center"/>
    </xf>
    <xf numFmtId="0" fontId="46" fillId="35" borderId="27" xfId="45" applyFont="1" applyFill="1" applyBorder="1" applyAlignment="1">
      <alignment vertical="center"/>
    </xf>
    <xf numFmtId="0" fontId="46" fillId="35" borderId="22" xfId="45" applyFont="1" applyFill="1" applyBorder="1" applyAlignment="1">
      <alignment vertical="center"/>
    </xf>
    <xf numFmtId="0" fontId="46" fillId="35" borderId="38" xfId="45" applyFont="1" applyFill="1" applyBorder="1" applyAlignment="1">
      <alignment horizontal="left" vertical="center" indent="1"/>
    </xf>
    <xf numFmtId="0" fontId="46" fillId="35" borderId="45" xfId="45" applyFont="1" applyFill="1" applyBorder="1" applyAlignment="1">
      <alignment vertical="center"/>
    </xf>
    <xf numFmtId="38" fontId="68" fillId="0" borderId="0" xfId="45" applyNumberFormat="1" applyFont="1">
      <alignment vertical="center"/>
    </xf>
    <xf numFmtId="0" fontId="46" fillId="0" borderId="25" xfId="45" applyFont="1" applyFill="1" applyBorder="1" applyAlignment="1">
      <alignment vertical="center"/>
    </xf>
    <xf numFmtId="0" fontId="46" fillId="36" borderId="38" xfId="45" applyFont="1" applyFill="1" applyBorder="1" applyAlignment="1">
      <alignment vertical="center"/>
    </xf>
    <xf numFmtId="0" fontId="46" fillId="36" borderId="24" xfId="45" applyFont="1" applyFill="1" applyBorder="1" applyAlignment="1">
      <alignment vertical="center"/>
    </xf>
    <xf numFmtId="38" fontId="46" fillId="36" borderId="22" xfId="46" applyFont="1" applyFill="1" applyBorder="1" applyAlignment="1">
      <alignment vertical="center"/>
    </xf>
    <xf numFmtId="179" fontId="46" fillId="36" borderId="22" xfId="46" applyNumberFormat="1" applyFont="1" applyFill="1" applyBorder="1" applyAlignment="1">
      <alignment vertical="center"/>
    </xf>
    <xf numFmtId="0" fontId="46" fillId="36" borderId="23" xfId="45" applyFont="1" applyFill="1" applyBorder="1" applyAlignment="1">
      <alignment vertical="center"/>
    </xf>
    <xf numFmtId="0" fontId="46" fillId="36" borderId="27" xfId="45" applyFont="1" applyFill="1" applyBorder="1" applyAlignment="1">
      <alignment vertical="center"/>
    </xf>
    <xf numFmtId="0" fontId="46" fillId="36" borderId="22" xfId="45" applyFont="1" applyFill="1" applyBorder="1" applyAlignment="1">
      <alignment vertical="center"/>
    </xf>
    <xf numFmtId="0" fontId="46" fillId="36" borderId="24" xfId="45" applyFont="1" applyFill="1" applyBorder="1" applyAlignment="1">
      <alignment horizontal="left" vertical="center" indent="1"/>
    </xf>
    <xf numFmtId="0" fontId="46" fillId="36" borderId="45" xfId="45" applyFont="1" applyFill="1" applyBorder="1" applyAlignment="1">
      <alignment vertical="center"/>
    </xf>
    <xf numFmtId="0" fontId="46" fillId="0" borderId="0" xfId="45" applyFont="1" applyFill="1" applyBorder="1" applyAlignment="1">
      <alignment vertical="center"/>
    </xf>
    <xf numFmtId="0" fontId="46" fillId="0" borderId="38" xfId="45" applyFont="1" applyFill="1" applyBorder="1" applyAlignment="1">
      <alignment vertical="center"/>
    </xf>
    <xf numFmtId="0" fontId="46" fillId="0" borderId="39" xfId="45" applyFont="1" applyFill="1" applyBorder="1" applyAlignment="1">
      <alignment vertical="center"/>
    </xf>
    <xf numFmtId="38" fontId="46" fillId="0" borderId="40" xfId="46" applyFont="1" applyFill="1" applyBorder="1" applyAlignment="1">
      <alignment vertical="center"/>
    </xf>
    <xf numFmtId="179" fontId="46" fillId="0" borderId="40" xfId="46" applyNumberFormat="1" applyFont="1" applyFill="1" applyBorder="1" applyAlignment="1">
      <alignment vertical="center"/>
    </xf>
    <xf numFmtId="0" fontId="46" fillId="0" borderId="41" xfId="45" applyFont="1" applyFill="1" applyBorder="1" applyAlignment="1">
      <alignment vertical="center"/>
    </xf>
    <xf numFmtId="0" fontId="46" fillId="0" borderId="40" xfId="45" applyFont="1" applyFill="1" applyBorder="1" applyAlignment="1">
      <alignment vertical="center"/>
    </xf>
    <xf numFmtId="0" fontId="46" fillId="0" borderId="0" xfId="45" applyFont="1" applyFill="1" applyBorder="1" applyAlignment="1">
      <alignment horizontal="left" vertical="center" indent="1"/>
    </xf>
    <xf numFmtId="38" fontId="46" fillId="0" borderId="46" xfId="46" applyFont="1" applyFill="1" applyBorder="1" applyAlignment="1">
      <alignment vertical="center"/>
    </xf>
    <xf numFmtId="0" fontId="46" fillId="0" borderId="42" xfId="45" applyFont="1" applyFill="1" applyBorder="1" applyAlignment="1">
      <alignment vertical="center"/>
    </xf>
    <xf numFmtId="38" fontId="46" fillId="0" borderId="43" xfId="46" applyFont="1" applyFill="1" applyBorder="1" applyAlignment="1">
      <alignment vertical="center"/>
    </xf>
    <xf numFmtId="179" fontId="46" fillId="0" borderId="43" xfId="46" applyNumberFormat="1" applyFont="1" applyFill="1" applyBorder="1" applyAlignment="1">
      <alignment vertical="center"/>
    </xf>
    <xf numFmtId="0" fontId="46" fillId="0" borderId="43" xfId="45" applyFont="1" applyFill="1" applyBorder="1" applyAlignment="1">
      <alignment vertical="center"/>
    </xf>
    <xf numFmtId="38" fontId="46" fillId="0" borderId="47" xfId="46" applyFont="1" applyFill="1" applyBorder="1" applyAlignment="1">
      <alignment vertical="center"/>
    </xf>
    <xf numFmtId="0" fontId="46" fillId="0" borderId="30" xfId="45" applyFont="1" applyFill="1" applyBorder="1" applyAlignment="1">
      <alignment vertical="center"/>
    </xf>
    <xf numFmtId="0" fontId="46" fillId="0" borderId="28" xfId="45" applyFont="1" applyFill="1" applyBorder="1" applyAlignment="1">
      <alignment horizontal="left" vertical="center" indent="1"/>
    </xf>
    <xf numFmtId="0" fontId="46" fillId="0" borderId="29" xfId="45" applyFont="1" applyFill="1" applyBorder="1" applyAlignment="1">
      <alignment vertical="center"/>
    </xf>
    <xf numFmtId="38" fontId="46" fillId="0" borderId="30" xfId="46" applyFont="1" applyFill="1" applyBorder="1" applyAlignment="1">
      <alignment vertical="center"/>
    </xf>
    <xf numFmtId="38" fontId="46" fillId="0" borderId="48" xfId="46" applyFont="1" applyFill="1" applyBorder="1" applyAlignment="1">
      <alignment vertical="center"/>
    </xf>
    <xf numFmtId="0" fontId="46" fillId="0" borderId="35" xfId="45" applyFont="1" applyFill="1" applyBorder="1" applyAlignment="1">
      <alignment vertical="center"/>
    </xf>
    <xf numFmtId="0" fontId="46" fillId="0" borderId="37" xfId="45" applyFont="1" applyFill="1" applyBorder="1" applyAlignment="1">
      <alignment vertical="center"/>
    </xf>
    <xf numFmtId="38" fontId="46" fillId="0" borderId="36" xfId="46" applyFont="1" applyFill="1" applyBorder="1" applyAlignment="1">
      <alignment vertical="center"/>
    </xf>
    <xf numFmtId="0" fontId="46" fillId="0" borderId="36" xfId="45" applyFont="1" applyFill="1" applyBorder="1" applyAlignment="1">
      <alignment vertical="center"/>
    </xf>
    <xf numFmtId="0" fontId="46" fillId="0" borderId="35" xfId="45" applyFont="1" applyFill="1" applyBorder="1" applyAlignment="1">
      <alignment horizontal="left" vertical="center" indent="1"/>
    </xf>
    <xf numFmtId="0" fontId="46" fillId="0" borderId="10" xfId="45" applyFont="1" applyFill="1" applyBorder="1" applyAlignment="1">
      <alignment vertical="center"/>
    </xf>
    <xf numFmtId="38" fontId="46" fillId="0" borderId="49" xfId="46" applyFont="1" applyFill="1" applyBorder="1" applyAlignment="1">
      <alignment vertical="center"/>
    </xf>
    <xf numFmtId="0" fontId="46" fillId="36" borderId="23" xfId="45" applyFont="1" applyFill="1" applyBorder="1" applyAlignment="1">
      <alignment horizontal="left" vertical="center" indent="1"/>
    </xf>
    <xf numFmtId="38" fontId="46" fillId="36" borderId="45" xfId="46" applyFont="1" applyFill="1" applyBorder="1" applyAlignment="1">
      <alignment vertical="center"/>
    </xf>
    <xf numFmtId="0" fontId="46" fillId="0" borderId="38" xfId="45" applyFont="1" applyFill="1" applyBorder="1" applyAlignment="1">
      <alignment horizontal="left" vertical="center" indent="1"/>
    </xf>
    <xf numFmtId="0" fontId="46" fillId="0" borderId="29" xfId="45" applyFont="1" applyFill="1" applyBorder="1" applyAlignment="1">
      <alignment horizontal="left" vertical="center" indent="1"/>
    </xf>
    <xf numFmtId="0" fontId="46" fillId="0" borderId="24" xfId="45" applyFont="1" applyFill="1" applyBorder="1" applyAlignment="1">
      <alignment vertical="center"/>
    </xf>
    <xf numFmtId="0" fontId="46" fillId="0" borderId="27" xfId="45" applyFont="1" applyFill="1" applyBorder="1" applyAlignment="1">
      <alignment vertical="center"/>
    </xf>
    <xf numFmtId="38" fontId="46" fillId="0" borderId="22" xfId="46" applyFont="1" applyFill="1" applyBorder="1" applyAlignment="1">
      <alignment vertical="center"/>
    </xf>
    <xf numFmtId="179" fontId="46" fillId="0" borderId="22" xfId="46" applyNumberFormat="1" applyFont="1" applyFill="1" applyBorder="1" applyAlignment="1">
      <alignment vertical="center"/>
    </xf>
    <xf numFmtId="0" fontId="46" fillId="0" borderId="23" xfId="45" applyFont="1" applyFill="1" applyBorder="1" applyAlignment="1">
      <alignment vertical="center"/>
    </xf>
    <xf numFmtId="0" fontId="46" fillId="0" borderId="22" xfId="45" applyFont="1" applyFill="1" applyBorder="1" applyAlignment="1">
      <alignment vertical="center"/>
    </xf>
    <xf numFmtId="0" fontId="46" fillId="0" borderId="10" xfId="45" applyFont="1" applyFill="1" applyBorder="1" applyAlignment="1">
      <alignment horizontal="left" vertical="center" indent="1"/>
    </xf>
    <xf numFmtId="38" fontId="46" fillId="0" borderId="45" xfId="46" applyFont="1" applyFill="1" applyBorder="1" applyAlignment="1">
      <alignment vertical="center"/>
    </xf>
    <xf numFmtId="38" fontId="46" fillId="0" borderId="0" xfId="46" applyFont="1" applyFill="1" applyBorder="1" applyAlignment="1">
      <alignment vertical="center"/>
    </xf>
    <xf numFmtId="179" fontId="46" fillId="0" borderId="0" xfId="46" applyNumberFormat="1" applyFont="1" applyFill="1" applyBorder="1" applyAlignment="1">
      <alignment vertical="center"/>
    </xf>
    <xf numFmtId="179" fontId="46" fillId="0" borderId="10" xfId="45" applyNumberFormat="1" applyFont="1" applyFill="1" applyBorder="1" applyAlignment="1">
      <alignment vertical="center"/>
    </xf>
    <xf numFmtId="0" fontId="46" fillId="35" borderId="24" xfId="45" applyFont="1" applyFill="1" applyBorder="1" applyAlignment="1">
      <alignment vertical="center"/>
    </xf>
    <xf numFmtId="0" fontId="46" fillId="35" borderId="23" xfId="45" applyFont="1" applyFill="1" applyBorder="1" applyAlignment="1">
      <alignment horizontal="left" vertical="center" indent="1"/>
    </xf>
    <xf numFmtId="38" fontId="46" fillId="35" borderId="45" xfId="46" applyFont="1" applyFill="1" applyBorder="1" applyAlignment="1">
      <alignment vertical="center"/>
    </xf>
    <xf numFmtId="0" fontId="46" fillId="0" borderId="23" xfId="45" applyFont="1" applyFill="1" applyBorder="1" applyAlignment="1">
      <alignment horizontal="left" vertical="center" indent="1"/>
    </xf>
    <xf numFmtId="0" fontId="46" fillId="0" borderId="27" xfId="45" applyFont="1" applyFill="1" applyBorder="1" applyAlignment="1">
      <alignment horizontal="right" vertical="center"/>
    </xf>
    <xf numFmtId="179" fontId="46" fillId="0" borderId="41" xfId="46" applyNumberFormat="1" applyFont="1" applyFill="1" applyBorder="1" applyAlignment="1">
      <alignment vertical="center"/>
    </xf>
    <xf numFmtId="180" fontId="46" fillId="0" borderId="0" xfId="45" applyNumberFormat="1" applyFont="1" applyFill="1" applyBorder="1" applyAlignment="1">
      <alignment vertical="center"/>
    </xf>
    <xf numFmtId="179" fontId="46" fillId="0" borderId="25" xfId="46" applyNumberFormat="1" applyFont="1" applyFill="1" applyBorder="1" applyAlignment="1">
      <alignment vertical="center"/>
    </xf>
    <xf numFmtId="0" fontId="46" fillId="0" borderId="0" xfId="45" applyFont="1">
      <alignment vertical="center"/>
    </xf>
    <xf numFmtId="179" fontId="46" fillId="0" borderId="0" xfId="45" applyNumberFormat="1" applyFont="1">
      <alignment vertical="center"/>
    </xf>
    <xf numFmtId="180" fontId="46" fillId="0" borderId="0" xfId="46" applyNumberFormat="1" applyFont="1" applyFill="1" applyBorder="1" applyAlignment="1">
      <alignment horizontal="left" vertical="center" wrapText="1"/>
    </xf>
    <xf numFmtId="180" fontId="46" fillId="0" borderId="0" xfId="46" applyNumberFormat="1" applyFont="1" applyFill="1" applyBorder="1" applyAlignment="1">
      <alignment horizontal="left" vertical="center"/>
    </xf>
    <xf numFmtId="0" fontId="69" fillId="0" borderId="0" xfId="45" applyFont="1" applyFill="1" applyAlignment="1">
      <alignment vertical="center"/>
    </xf>
    <xf numFmtId="38" fontId="22" fillId="35" borderId="13" xfId="1" applyNumberFormat="1" applyFont="1" applyFill="1" applyBorder="1" applyAlignment="1">
      <alignment vertical="center" shrinkToFit="1"/>
    </xf>
    <xf numFmtId="38" fontId="22" fillId="36" borderId="16" xfId="1" applyNumberFormat="1" applyFont="1" applyFill="1" applyBorder="1" applyAlignment="1">
      <alignment vertical="center" shrinkToFit="1"/>
    </xf>
    <xf numFmtId="38" fontId="22" fillId="37" borderId="16" xfId="1" applyNumberFormat="1" applyFont="1" applyFill="1" applyBorder="1" applyAlignment="1">
      <alignment vertical="center" shrinkToFit="1"/>
    </xf>
    <xf numFmtId="38" fontId="22" fillId="35" borderId="16" xfId="1" applyNumberFormat="1" applyFont="1" applyFill="1" applyBorder="1" applyAlignment="1">
      <alignment vertical="center" shrinkToFit="1"/>
    </xf>
    <xf numFmtId="38" fontId="39" fillId="33" borderId="22" xfId="43" applyNumberFormat="1" applyFont="1" applyFill="1" applyBorder="1" applyAlignment="1">
      <alignment vertical="center" shrinkToFit="1"/>
    </xf>
    <xf numFmtId="38" fontId="26" fillId="0" borderId="10" xfId="1" applyFont="1" applyBorder="1" applyAlignment="1">
      <alignment horizontal="right" vertical="center" shrinkToFit="1"/>
    </xf>
    <xf numFmtId="38" fontId="22" fillId="33" borderId="23" xfId="1" applyFont="1" applyFill="1" applyBorder="1" applyAlignment="1">
      <alignment horizontal="center" vertical="center"/>
    </xf>
    <xf numFmtId="38" fontId="22" fillId="33" borderId="24" xfId="1" applyFont="1" applyFill="1" applyBorder="1" applyAlignment="1">
      <alignment horizontal="center" vertical="center"/>
    </xf>
    <xf numFmtId="38" fontId="33" fillId="0" borderId="10" xfId="1" applyFont="1" applyBorder="1" applyAlignment="1">
      <alignment horizontal="right" vertical="center" shrinkToFit="1"/>
    </xf>
    <xf numFmtId="38" fontId="31" fillId="33" borderId="23" xfId="1" applyFont="1" applyFill="1" applyBorder="1" applyAlignment="1">
      <alignment horizontal="center" vertical="center"/>
    </xf>
    <xf numFmtId="38" fontId="31" fillId="33" borderId="24" xfId="1" applyFont="1" applyFill="1" applyBorder="1" applyAlignment="1">
      <alignment horizontal="center" vertical="center"/>
    </xf>
    <xf numFmtId="38" fontId="37" fillId="0" borderId="10" xfId="1" applyFont="1" applyBorder="1" applyAlignment="1">
      <alignment horizontal="right" vertical="center" shrinkToFit="1"/>
    </xf>
    <xf numFmtId="38" fontId="45" fillId="0" borderId="10" xfId="1" applyFont="1" applyBorder="1" applyAlignment="1">
      <alignment horizontal="right" vertical="center" shrinkToFit="1"/>
    </xf>
    <xf numFmtId="0" fontId="39" fillId="33" borderId="35" xfId="0" applyFont="1" applyFill="1" applyBorder="1" applyAlignment="1">
      <alignment horizontal="center" vertical="center"/>
    </xf>
    <xf numFmtId="0" fontId="43" fillId="33" borderId="10" xfId="0" applyFont="1" applyFill="1" applyBorder="1" applyAlignment="1">
      <alignment horizontal="center" vertical="center"/>
    </xf>
    <xf numFmtId="0" fontId="39" fillId="33" borderId="23" xfId="0" applyFont="1" applyFill="1" applyBorder="1" applyAlignment="1">
      <alignment horizontal="center" vertical="center"/>
    </xf>
    <xf numFmtId="0" fontId="43" fillId="33" borderId="24" xfId="0" applyFont="1" applyFill="1" applyBorder="1" applyAlignment="1">
      <alignment horizontal="center" vertical="center"/>
    </xf>
    <xf numFmtId="176" fontId="37" fillId="0" borderId="10" xfId="43" applyNumberFormat="1" applyFont="1" applyBorder="1" applyAlignment="1">
      <alignment horizontal="right" vertical="center" shrinkToFit="1"/>
    </xf>
    <xf numFmtId="179" fontId="43" fillId="34" borderId="23" xfId="45" applyNumberFormat="1" applyFont="1" applyFill="1" applyBorder="1" applyAlignment="1">
      <alignment horizontal="center" vertical="center"/>
    </xf>
    <xf numFmtId="179" fontId="43" fillId="34" borderId="24" xfId="45" applyNumberFormat="1" applyFont="1" applyFill="1" applyBorder="1" applyAlignment="1">
      <alignment horizontal="center" vertical="center"/>
    </xf>
    <xf numFmtId="179" fontId="43" fillId="34" borderId="27" xfId="45" applyNumberFormat="1" applyFont="1" applyFill="1" applyBorder="1" applyAlignment="1">
      <alignment horizontal="center" vertical="center"/>
    </xf>
    <xf numFmtId="0" fontId="64" fillId="0" borderId="0" xfId="45" applyFont="1" applyAlignment="1">
      <alignment horizontal="center" vertical="center"/>
    </xf>
    <xf numFmtId="179" fontId="43" fillId="0" borderId="41" xfId="45" applyNumberFormat="1" applyFont="1" applyFill="1" applyBorder="1" applyAlignment="1">
      <alignment horizontal="left" vertical="center" wrapText="1" indent="1"/>
    </xf>
    <xf numFmtId="0" fontId="43" fillId="0" borderId="38" xfId="45" applyFont="1" applyBorder="1" applyAlignment="1">
      <alignment horizontal="left" vertical="center" indent="1"/>
    </xf>
    <xf numFmtId="0" fontId="43" fillId="0" borderId="31" xfId="45" applyFont="1" applyBorder="1" applyAlignment="1">
      <alignment horizontal="left" vertical="center" indent="1"/>
    </xf>
    <xf numFmtId="0" fontId="43" fillId="0" borderId="32" xfId="45" applyFont="1" applyBorder="1" applyAlignment="1">
      <alignment horizontal="left" vertical="center" indent="1"/>
    </xf>
    <xf numFmtId="179" fontId="43" fillId="0" borderId="17" xfId="45" applyNumberFormat="1" applyFont="1" applyFill="1" applyBorder="1" applyAlignment="1">
      <alignment horizontal="left" vertical="center" indent="1"/>
    </xf>
    <xf numFmtId="179" fontId="43" fillId="0" borderId="18" xfId="45" applyNumberFormat="1" applyFont="1" applyFill="1" applyBorder="1" applyAlignment="1">
      <alignment horizontal="left" vertical="center" indent="1"/>
    </xf>
    <xf numFmtId="179" fontId="43" fillId="0" borderId="26" xfId="45" applyNumberFormat="1" applyFont="1" applyFill="1" applyBorder="1" applyAlignment="1">
      <alignment horizontal="left" vertical="center" indent="1"/>
    </xf>
    <xf numFmtId="179" fontId="43" fillId="0" borderId="30" xfId="45" applyNumberFormat="1" applyFont="1" applyFill="1" applyBorder="1" applyAlignment="1">
      <alignment vertical="center" shrinkToFit="1"/>
    </xf>
    <xf numFmtId="179" fontId="43" fillId="0" borderId="43" xfId="45" applyNumberFormat="1" applyFont="1" applyFill="1" applyBorder="1" applyAlignment="1">
      <alignment vertical="center" shrinkToFit="1"/>
    </xf>
    <xf numFmtId="179" fontId="43" fillId="0" borderId="33" xfId="45" applyNumberFormat="1" applyFont="1" applyFill="1" applyBorder="1" applyAlignment="1">
      <alignment vertical="center" shrinkToFit="1"/>
    </xf>
    <xf numFmtId="179" fontId="46" fillId="34" borderId="23" xfId="45" applyNumberFormat="1" applyFont="1" applyFill="1" applyBorder="1" applyAlignment="1">
      <alignment horizontal="center" vertical="center"/>
    </xf>
    <xf numFmtId="179" fontId="46" fillId="34" borderId="24" xfId="45" applyNumberFormat="1" applyFont="1" applyFill="1" applyBorder="1" applyAlignment="1">
      <alignment horizontal="center" vertical="center"/>
    </xf>
    <xf numFmtId="179" fontId="56" fillId="0" borderId="14" xfId="47" applyNumberFormat="1" applyFont="1" applyFill="1" applyBorder="1" applyAlignment="1">
      <alignment horizontal="left" vertical="center" indent="2"/>
    </xf>
    <xf numFmtId="179" fontId="56" fillId="0" borderId="15" xfId="47" applyNumberFormat="1" applyFont="1" applyFill="1" applyBorder="1" applyAlignment="1">
      <alignment horizontal="left" vertical="center" indent="2"/>
    </xf>
    <xf numFmtId="179" fontId="56" fillId="0" borderId="21" xfId="47" applyNumberFormat="1" applyFont="1" applyFill="1" applyBorder="1" applyAlignment="1">
      <alignment horizontal="left" vertical="center" indent="2"/>
    </xf>
    <xf numFmtId="179" fontId="33" fillId="0" borderId="0" xfId="47" applyNumberFormat="1" applyFont="1" applyFill="1" applyAlignment="1">
      <alignment horizontal="center" vertical="center"/>
    </xf>
    <xf numFmtId="179" fontId="56" fillId="34" borderId="23" xfId="47" applyNumberFormat="1" applyFont="1" applyFill="1" applyBorder="1" applyAlignment="1">
      <alignment horizontal="center" vertical="center"/>
    </xf>
    <xf numFmtId="179" fontId="56" fillId="34" borderId="27" xfId="47" applyNumberFormat="1" applyFont="1" applyFill="1" applyBorder="1" applyAlignment="1">
      <alignment horizontal="center" vertical="center"/>
    </xf>
    <xf numFmtId="179" fontId="56" fillId="34" borderId="24" xfId="47" applyNumberFormat="1" applyFont="1" applyFill="1" applyBorder="1" applyAlignment="1">
      <alignment horizontal="center" vertical="center"/>
    </xf>
    <xf numFmtId="179" fontId="56" fillId="0" borderId="28" xfId="47" applyNumberFormat="1" applyFont="1" applyFill="1" applyBorder="1" applyAlignment="1">
      <alignment horizontal="left" vertical="top" wrapText="1" indent="1" shrinkToFit="1"/>
    </xf>
    <xf numFmtId="179" fontId="56" fillId="0" borderId="29" xfId="47" applyNumberFormat="1" applyFont="1" applyFill="1" applyBorder="1" applyAlignment="1">
      <alignment horizontal="left" vertical="top" wrapText="1" indent="1" shrinkToFit="1"/>
    </xf>
    <xf numFmtId="179" fontId="56" fillId="0" borderId="44" xfId="47" applyNumberFormat="1" applyFont="1" applyFill="1" applyBorder="1" applyAlignment="1">
      <alignment horizontal="left" vertical="top" wrapText="1" indent="1" shrinkToFit="1"/>
    </xf>
    <xf numFmtId="0" fontId="56" fillId="34" borderId="23" xfId="47" applyFont="1" applyFill="1" applyBorder="1" applyAlignment="1">
      <alignment horizontal="center" vertical="center"/>
    </xf>
    <xf numFmtId="0" fontId="56" fillId="34" borderId="24" xfId="47" applyFont="1" applyFill="1" applyBorder="1" applyAlignment="1">
      <alignment horizontal="center" vertical="center"/>
    </xf>
    <xf numFmtId="0" fontId="56" fillId="34" borderId="27" xfId="47" applyFont="1" applyFill="1" applyBorder="1" applyAlignment="1">
      <alignment horizontal="center" vertical="center"/>
    </xf>
    <xf numFmtId="0" fontId="56" fillId="0" borderId="23" xfId="47" applyFont="1" applyFill="1" applyBorder="1" applyAlignment="1">
      <alignment horizontal="left" vertical="center" indent="1" shrinkToFit="1"/>
    </xf>
    <xf numFmtId="0" fontId="56" fillId="0" borderId="24" xfId="47" applyFont="1" applyFill="1" applyBorder="1" applyAlignment="1">
      <alignment horizontal="left" vertical="center" indent="1" shrinkToFit="1"/>
    </xf>
    <xf numFmtId="0" fontId="56" fillId="0" borderId="27" xfId="47" applyFont="1" applyFill="1" applyBorder="1" applyAlignment="1">
      <alignment horizontal="left" vertical="center" indent="1" shrinkToFit="1"/>
    </xf>
  </cellXfs>
  <cellStyles count="49">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桁区切り 2" xfId="43"/>
    <cellStyle name="桁区切り 3" xfId="46"/>
    <cellStyle name="桁区切り 3 2" xfId="48"/>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xfId="44"/>
    <cellStyle name="標準 3" xfId="45"/>
    <cellStyle name="標準 3 2" xfId="47"/>
    <cellStyle name="良い" xfId="7" builtinId="26" customBuiltin="1"/>
  </cellStyles>
  <dxfs count="343">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0"/>
  <sheetViews>
    <sheetView view="pageBreakPreview" zoomScale="80" zoomScaleNormal="80" zoomScaleSheetLayoutView="80" workbookViewId="0"/>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26" customWidth="1"/>
    <col min="11" max="13" width="9.875" style="23" customWidth="1"/>
    <col min="14" max="14" width="63.5" style="29" customWidth="1"/>
    <col min="15" max="15" width="11.375" style="23" customWidth="1"/>
    <col min="16" max="16" width="18" style="26" customWidth="1"/>
    <col min="17" max="17" width="8.375" style="21" customWidth="1"/>
    <col min="18" max="18" width="9.625" style="26" customWidth="1"/>
    <col min="19" max="16384" width="9" style="1"/>
  </cols>
  <sheetData>
    <row r="1" spans="1:18" s="8" customFormat="1" ht="18" customHeight="1">
      <c r="A1" s="2" t="s">
        <v>692</v>
      </c>
      <c r="B1" s="3"/>
      <c r="C1" s="3"/>
      <c r="D1" s="3"/>
      <c r="E1" s="3"/>
      <c r="F1" s="3"/>
      <c r="G1" s="4"/>
      <c r="H1" s="3"/>
      <c r="I1" s="3"/>
      <c r="J1" s="5"/>
      <c r="K1" s="6"/>
      <c r="L1" s="6"/>
      <c r="M1" s="6"/>
      <c r="N1" s="7"/>
      <c r="O1" s="6"/>
      <c r="P1" s="5"/>
      <c r="Q1" s="765" t="s">
        <v>693</v>
      </c>
      <c r="R1" s="765"/>
    </row>
    <row r="2" spans="1:18" ht="18" customHeight="1">
      <c r="A2" s="9" t="s">
        <v>0</v>
      </c>
      <c r="B2" s="10"/>
      <c r="C2" s="10" t="s">
        <v>1</v>
      </c>
      <c r="D2" s="10"/>
      <c r="E2" s="10" t="s">
        <v>2</v>
      </c>
      <c r="F2" s="11"/>
      <c r="G2" s="12" t="s">
        <v>3</v>
      </c>
      <c r="H2" s="10"/>
      <c r="I2" s="12" t="s">
        <v>694</v>
      </c>
      <c r="J2" s="12" t="s">
        <v>695</v>
      </c>
      <c r="K2" s="30" t="s">
        <v>696</v>
      </c>
      <c r="L2" s="30" t="s">
        <v>697</v>
      </c>
      <c r="M2" s="13" t="s">
        <v>698</v>
      </c>
      <c r="N2" s="14" t="s">
        <v>699</v>
      </c>
      <c r="O2" s="13" t="s">
        <v>4</v>
      </c>
      <c r="P2" s="14" t="s">
        <v>700</v>
      </c>
      <c r="Q2" s="15" t="s">
        <v>701</v>
      </c>
      <c r="R2" s="16" t="s">
        <v>702</v>
      </c>
    </row>
    <row r="3" spans="1:18" ht="18" customHeight="1">
      <c r="A3" s="33">
        <v>1</v>
      </c>
      <c r="B3" s="34" t="s">
        <v>5</v>
      </c>
      <c r="C3" s="34"/>
      <c r="D3" s="34"/>
      <c r="E3" s="35"/>
      <c r="F3" s="34"/>
      <c r="G3" s="35"/>
      <c r="H3" s="34"/>
      <c r="I3" s="35"/>
      <c r="J3" s="35"/>
      <c r="K3" s="41">
        <f>IF(C3="",SUMIFS($K4:$K$5986,$A4:$A$5986,A3,$E4:$E$5986,""),IF(E3="",SUMIFS($K4:$K$5986,$A4:$A$5986,A3,$C4:$C$5986,C3,$G4:$G$5986,""),IF(G3="",SUMIFS($K4:$K$5986,$A4:$A$5986,A3,$C4:$C$5986,C3,$E4:$E$5986,E3),0)))</f>
        <v>866505</v>
      </c>
      <c r="L3" s="41">
        <f>IF(C3="",SUMIFS($L4:$L$5986,$A4:$A$5986,A3,$E4:$E$5986,""),IF(E3="",SUMIFS($L4:$L$5986,$A4:$A$5986,A3,$C4:$C$5986,C3,$G4:$G$5986,""),IF(G3="",SUMIFS($L4:$L$5986,$A4:$A$5986,A3,$C4:$C$5986,C3,$E4:$E$5986,E3),0)))</f>
        <v>841472</v>
      </c>
      <c r="M3" s="42">
        <f t="shared" ref="M3" si="0">K3-L3</f>
        <v>25033</v>
      </c>
      <c r="N3" s="36"/>
      <c r="O3" s="37"/>
      <c r="P3" s="38"/>
      <c r="Q3" s="39">
        <f>IF(C3="",SUMIFS($Q$3:$Q$5534,$A$3:$A$5534,A3,$C$3:$C$5534,"&gt;0",$E$3:$E$5534,""),IF(E3="",SUMIFS($Q$3:$Q$5534,$A$3:$A$5534,A3,$C$3:$C$5534,C3,$E$3:$E$5534,"&gt;0",$G$3:$G$5534,""),IF(G3="",SUMIFS($Q$3:$Q$5534,$A$3:$A$5534,A3,$C$3:$C$5534,C3,$E$3:$E$5534,E3,$G$3:$G$5534,"&gt;0"))))</f>
        <v>0</v>
      </c>
      <c r="R3" s="40"/>
    </row>
    <row r="4" spans="1:18" ht="18" customHeight="1">
      <c r="A4" s="43">
        <v>1</v>
      </c>
      <c r="B4" s="44" t="s">
        <v>5</v>
      </c>
      <c r="C4" s="45">
        <v>1</v>
      </c>
      <c r="D4" s="45" t="s">
        <v>6</v>
      </c>
      <c r="E4" s="46"/>
      <c r="F4" s="45"/>
      <c r="G4" s="46"/>
      <c r="H4" s="45"/>
      <c r="I4" s="46"/>
      <c r="J4" s="46"/>
      <c r="K4" s="60">
        <f>IF(C4="",SUMIFS($K5:$K$5986,$A5:$A$5986,A4,$E5:$E$5986,""),IF(E4="",SUMIFS($K5:$K$5986,$A5:$A$5986,A4,$C5:$C$5986,C4,$G5:$G$5986,""),IF(G4="",SUMIFS($K5:$K$5986,$A5:$A$5986,A4,$C5:$C$5986,C4,$E5:$E$5986,E4),0)))</f>
        <v>289788</v>
      </c>
      <c r="L4" s="60">
        <f>IF(C4="",SUMIFS($L5:$L$5986,$A5:$A$5986,A4,$E5:$E$5986,""),IF(E4="",SUMIFS($L5:$L$5986,$A5:$A$5986,A4,$C5:$C$5986,C4,$G5:$G$5986,""),IF(G4="",SUMIFS($L5:$L$5986,$A5:$A$5986,A4,$C5:$C$5986,C4,$E5:$E$5986,E4),0)))</f>
        <v>262875</v>
      </c>
      <c r="M4" s="61">
        <f t="shared" ref="M4:M5" si="1">K4-L4</f>
        <v>26913</v>
      </c>
      <c r="N4" s="47"/>
      <c r="O4" s="48"/>
      <c r="P4" s="49"/>
      <c r="Q4" s="50">
        <f>IF(C4="",SUMIFS($Q$3:$Q$5534,$A$3:$A$5534,A4,$C$3:$C$5534,"&gt;0",$E$3:$E$5534,""),IF(E4="",SUMIFS($Q$3:$Q$5534,$A$3:$A$5534,A4,$C$3:$C$5534,C4,$E$3:$E$5534,"&gt;0",$G$3:$G$5534,""),IF(G4="",SUMIFS($Q$3:$Q$5534,$A$3:$A$5534,A4,$C$3:$C$5534,C4,$E$3:$E$5534,E4,$G$3:$G$5534,"&gt;0"))))</f>
        <v>0</v>
      </c>
      <c r="R4" s="51"/>
    </row>
    <row r="5" spans="1:18" ht="18" customHeight="1">
      <c r="A5" s="43">
        <v>1</v>
      </c>
      <c r="B5" s="44" t="s">
        <v>5</v>
      </c>
      <c r="C5" s="52">
        <v>1</v>
      </c>
      <c r="D5" s="44" t="s">
        <v>6</v>
      </c>
      <c r="E5" s="53">
        <v>1</v>
      </c>
      <c r="F5" s="54" t="s">
        <v>7</v>
      </c>
      <c r="G5" s="53"/>
      <c r="H5" s="54"/>
      <c r="I5" s="53"/>
      <c r="J5" s="53"/>
      <c r="K5" s="62">
        <f>IF(C5="",SUMIFS($K6:$K$5986,$A6:$A$5986,A5,$E6:$E$5986,""),IF(E5="",SUMIFS($K6:$K$5986,$A6:$A$5986,A5,$C6:$C$5986,C5,$G6:$G$5986,""),IF(G5="",SUMIFS($K6:$K$5986,$A6:$A$5986,A5,$C6:$C$5986,C5,$E6:$E$5986,E5),0)))</f>
        <v>244663</v>
      </c>
      <c r="L5" s="62">
        <f>IF(C5="",SUMIFS($L6:$L$5986,$A6:$A$5986,A5,$E6:$E$5986,""),IF(E5="",SUMIFS($L6:$L$5986,$A6:$A$5986,A5,$C6:$C$5986,C5,$G6:$G$5986,""),IF(G5="",SUMIFS($L6:$L$5986,$A6:$A$5986,A5,$C6:$C$5986,C5,$E6:$E$5986,E5),0)))</f>
        <v>216983</v>
      </c>
      <c r="M5" s="63">
        <f t="shared" si="1"/>
        <v>27680</v>
      </c>
      <c r="N5" s="55"/>
      <c r="O5" s="56"/>
      <c r="P5" s="57"/>
      <c r="Q5" s="58">
        <f>IF(C5="",SUMIFS($Q$3:$Q$5534,$A$3:$A$5534,A5,$C$3:$C$5534,"&gt;0",$E$3:$E$5534,""),IF(E5="",SUMIFS($Q$3:$Q$5534,$A$3:$A$5534,A5,$C$3:$C$5534,C5,$E$3:$E$5534,"&gt;0",$G$3:$G$5534,""),IF(G5="",SUMIFS($Q$3:$Q$5534,$A$3:$A$5534,A5,$C$3:$C$5534,C5,$E$3:$E$5534,E5,$G$3:$G$5534,"&gt;0"))))</f>
        <v>0</v>
      </c>
      <c r="R5" s="59"/>
    </row>
    <row r="6" spans="1:18" ht="18" customHeight="1">
      <c r="A6" s="17">
        <v>1</v>
      </c>
      <c r="B6" s="18" t="s">
        <v>5</v>
      </c>
      <c r="C6" s="18">
        <v>1</v>
      </c>
      <c r="D6" s="18" t="s">
        <v>6</v>
      </c>
      <c r="E6" s="18">
        <v>1</v>
      </c>
      <c r="F6" s="18" t="s">
        <v>7</v>
      </c>
      <c r="G6" s="19">
        <v>1</v>
      </c>
      <c r="H6" s="19" t="s">
        <v>8</v>
      </c>
      <c r="I6" s="19"/>
      <c r="J6" s="24"/>
      <c r="K6" s="22"/>
      <c r="L6" s="22"/>
      <c r="M6" s="22"/>
      <c r="N6" s="28"/>
      <c r="O6" s="22"/>
      <c r="P6" s="27"/>
      <c r="Q6" s="20"/>
      <c r="R6" s="27"/>
    </row>
    <row r="7" spans="1:18" ht="18" customHeight="1">
      <c r="A7" s="17">
        <v>1</v>
      </c>
      <c r="B7" s="18" t="s">
        <v>5</v>
      </c>
      <c r="C7" s="18">
        <v>1</v>
      </c>
      <c r="D7" s="18" t="s">
        <v>6</v>
      </c>
      <c r="E7" s="18">
        <v>1</v>
      </c>
      <c r="F7" s="18" t="s">
        <v>7</v>
      </c>
      <c r="G7" s="18">
        <v>1</v>
      </c>
      <c r="H7" s="18" t="s">
        <v>8</v>
      </c>
      <c r="I7" s="19">
        <v>1</v>
      </c>
      <c r="J7" s="24" t="s">
        <v>8</v>
      </c>
      <c r="K7" s="22">
        <v>239868</v>
      </c>
      <c r="L7" s="22">
        <v>211248</v>
      </c>
      <c r="M7" s="22">
        <f>K7-L7</f>
        <v>28620</v>
      </c>
      <c r="N7" s="28" t="s">
        <v>704</v>
      </c>
      <c r="O7" s="22">
        <v>13440000</v>
      </c>
      <c r="P7" s="27"/>
      <c r="Q7" s="20"/>
      <c r="R7" s="27" t="s">
        <v>9</v>
      </c>
    </row>
    <row r="8" spans="1:18" ht="18" customHeight="1">
      <c r="A8" s="17">
        <v>1</v>
      </c>
      <c r="B8" s="18" t="s">
        <v>5</v>
      </c>
      <c r="C8" s="18">
        <v>1</v>
      </c>
      <c r="D8" s="18" t="s">
        <v>6</v>
      </c>
      <c r="E8" s="18">
        <v>1</v>
      </c>
      <c r="F8" s="18" t="s">
        <v>7</v>
      </c>
      <c r="G8" s="18">
        <v>1</v>
      </c>
      <c r="H8" s="18" t="s">
        <v>8</v>
      </c>
      <c r="I8" s="18">
        <v>1</v>
      </c>
      <c r="J8" s="25" t="s">
        <v>8</v>
      </c>
      <c r="K8" s="22"/>
      <c r="L8" s="22"/>
      <c r="M8" s="22"/>
      <c r="N8" s="28" t="s">
        <v>705</v>
      </c>
      <c r="O8" s="22">
        <v>226428826</v>
      </c>
      <c r="P8" s="27"/>
      <c r="Q8" s="20"/>
      <c r="R8" s="27" t="s">
        <v>9</v>
      </c>
    </row>
    <row r="9" spans="1:18" ht="18" customHeight="1">
      <c r="A9" s="17">
        <v>1</v>
      </c>
      <c r="B9" s="18" t="s">
        <v>5</v>
      </c>
      <c r="C9" s="18">
        <v>1</v>
      </c>
      <c r="D9" s="18" t="s">
        <v>6</v>
      </c>
      <c r="E9" s="18">
        <v>1</v>
      </c>
      <c r="F9" s="18" t="s">
        <v>7</v>
      </c>
      <c r="G9" s="19">
        <v>2</v>
      </c>
      <c r="H9" s="19" t="s">
        <v>10</v>
      </c>
      <c r="I9" s="19"/>
      <c r="J9" s="24"/>
      <c r="K9" s="22"/>
      <c r="L9" s="22"/>
      <c r="M9" s="22"/>
      <c r="N9" s="28"/>
      <c r="O9" s="22"/>
      <c r="P9" s="27"/>
      <c r="Q9" s="20"/>
      <c r="R9" s="27"/>
    </row>
    <row r="10" spans="1:18" ht="18" customHeight="1">
      <c r="A10" s="17">
        <v>1</v>
      </c>
      <c r="B10" s="18" t="s">
        <v>5</v>
      </c>
      <c r="C10" s="18">
        <v>1</v>
      </c>
      <c r="D10" s="18" t="s">
        <v>6</v>
      </c>
      <c r="E10" s="18">
        <v>1</v>
      </c>
      <c r="F10" s="18" t="s">
        <v>7</v>
      </c>
      <c r="G10" s="18">
        <v>2</v>
      </c>
      <c r="H10" s="18" t="s">
        <v>10</v>
      </c>
      <c r="I10" s="19">
        <v>1</v>
      </c>
      <c r="J10" s="24" t="s">
        <v>10</v>
      </c>
      <c r="K10" s="22">
        <v>4795</v>
      </c>
      <c r="L10" s="22">
        <v>5735</v>
      </c>
      <c r="M10" s="22">
        <f>K10-L10</f>
        <v>-940</v>
      </c>
      <c r="N10" s="28" t="s">
        <v>11</v>
      </c>
      <c r="O10" s="22">
        <v>4795351</v>
      </c>
      <c r="P10" s="27"/>
      <c r="Q10" s="20"/>
      <c r="R10" s="27" t="s">
        <v>9</v>
      </c>
    </row>
    <row r="11" spans="1:18" ht="18" customHeight="1">
      <c r="A11" s="43">
        <v>1</v>
      </c>
      <c r="B11" s="44" t="s">
        <v>5</v>
      </c>
      <c r="C11" s="52">
        <v>1</v>
      </c>
      <c r="D11" s="44" t="s">
        <v>6</v>
      </c>
      <c r="E11" s="53">
        <v>2</v>
      </c>
      <c r="F11" s="54" t="s">
        <v>12</v>
      </c>
      <c r="G11" s="53"/>
      <c r="H11" s="54"/>
      <c r="I11" s="53"/>
      <c r="J11" s="53"/>
      <c r="K11" s="62">
        <f>IF(C11="",SUMIFS($K12:$K$5986,$A12:$A$5986,A11,$E12:$E$5986,""),IF(E11="",SUMIFS($K12:$K$5986,$A12:$A$5986,A11,$C12:$C$5986,C11,$G12:$G$5986,""),IF(G11="",SUMIFS($K12:$K$5986,$A12:$A$5986,A11,$C12:$C$5986,C11,$E12:$E$5986,E11),0)))</f>
        <v>45125</v>
      </c>
      <c r="L11" s="62">
        <f>IF(C11="",SUMIFS($L12:$L$5986,$A12:$A$5986,A11,$E12:$E$5986,""),IF(E11="",SUMIFS($L12:$L$5986,$A12:$A$5986,A11,$C12:$C$5986,C11,$G12:$G$5986,""),IF(G11="",SUMIFS($L12:$L$5986,$A12:$A$5986,A11,$C12:$C$5986,C11,$E12:$E$5986,E11),0)))</f>
        <v>45892</v>
      </c>
      <c r="M11" s="63">
        <f t="shared" ref="M11" si="2">K11-L11</f>
        <v>-767</v>
      </c>
      <c r="N11" s="55"/>
      <c r="O11" s="56"/>
      <c r="P11" s="57"/>
      <c r="Q11" s="58">
        <f>IF(C11="",SUMIFS($Q$3:$Q$5534,$A$3:$A$5534,A11,$C$3:$C$5534,"&gt;0",$E$3:$E$5534,""),IF(E11="",SUMIFS($Q$3:$Q$5534,$A$3:$A$5534,A11,$C$3:$C$5534,C11,$E$3:$E$5534,"&gt;0",$G$3:$G$5534,""),IF(G11="",SUMIFS($Q$3:$Q$5534,$A$3:$A$5534,A11,$C$3:$C$5534,C11,$E$3:$E$5534,E11,$G$3:$G$5534,"&gt;0"))))</f>
        <v>0</v>
      </c>
      <c r="R11" s="59"/>
    </row>
    <row r="12" spans="1:18" ht="18" customHeight="1">
      <c r="A12" s="17">
        <v>1</v>
      </c>
      <c r="B12" s="18" t="s">
        <v>5</v>
      </c>
      <c r="C12" s="18">
        <v>1</v>
      </c>
      <c r="D12" s="18" t="s">
        <v>6</v>
      </c>
      <c r="E12" s="18">
        <v>2</v>
      </c>
      <c r="F12" s="18" t="s">
        <v>12</v>
      </c>
      <c r="G12" s="19">
        <v>1</v>
      </c>
      <c r="H12" s="19" t="s">
        <v>8</v>
      </c>
      <c r="I12" s="19"/>
      <c r="J12" s="24"/>
      <c r="K12" s="22"/>
      <c r="L12" s="22"/>
      <c r="M12" s="22"/>
      <c r="N12" s="28"/>
      <c r="O12" s="22"/>
      <c r="P12" s="27"/>
      <c r="Q12" s="20"/>
      <c r="R12" s="27"/>
    </row>
    <row r="13" spans="1:18" ht="18" customHeight="1">
      <c r="A13" s="17">
        <v>1</v>
      </c>
      <c r="B13" s="18" t="s">
        <v>5</v>
      </c>
      <c r="C13" s="18">
        <v>1</v>
      </c>
      <c r="D13" s="18" t="s">
        <v>6</v>
      </c>
      <c r="E13" s="18">
        <v>2</v>
      </c>
      <c r="F13" s="18" t="s">
        <v>12</v>
      </c>
      <c r="G13" s="18">
        <v>1</v>
      </c>
      <c r="H13" s="18" t="s">
        <v>8</v>
      </c>
      <c r="I13" s="19">
        <v>1</v>
      </c>
      <c r="J13" s="24" t="s">
        <v>8</v>
      </c>
      <c r="K13" s="22">
        <v>44894</v>
      </c>
      <c r="L13" s="22">
        <v>45653</v>
      </c>
      <c r="M13" s="22">
        <f>K13-L13</f>
        <v>-759</v>
      </c>
      <c r="N13" s="28" t="s">
        <v>706</v>
      </c>
      <c r="O13" s="22">
        <v>19183990</v>
      </c>
      <c r="P13" s="27"/>
      <c r="Q13" s="20"/>
      <c r="R13" s="27" t="s">
        <v>9</v>
      </c>
    </row>
    <row r="14" spans="1:18" ht="18" customHeight="1">
      <c r="A14" s="17">
        <v>1</v>
      </c>
      <c r="B14" s="18" t="s">
        <v>5</v>
      </c>
      <c r="C14" s="18">
        <v>1</v>
      </c>
      <c r="D14" s="18" t="s">
        <v>6</v>
      </c>
      <c r="E14" s="18">
        <v>2</v>
      </c>
      <c r="F14" s="18" t="s">
        <v>12</v>
      </c>
      <c r="G14" s="18">
        <v>1</v>
      </c>
      <c r="H14" s="18" t="s">
        <v>8</v>
      </c>
      <c r="I14" s="18">
        <v>1</v>
      </c>
      <c r="J14" s="25" t="s">
        <v>8</v>
      </c>
      <c r="K14" s="22"/>
      <c r="L14" s="22"/>
      <c r="M14" s="22"/>
      <c r="N14" s="28" t="s">
        <v>707</v>
      </c>
      <c r="O14" s="22">
        <v>25710868</v>
      </c>
      <c r="P14" s="27"/>
      <c r="Q14" s="20"/>
      <c r="R14" s="27" t="s">
        <v>9</v>
      </c>
    </row>
    <row r="15" spans="1:18" ht="18" customHeight="1">
      <c r="A15" s="17">
        <v>1</v>
      </c>
      <c r="B15" s="18" t="s">
        <v>5</v>
      </c>
      <c r="C15" s="18">
        <v>1</v>
      </c>
      <c r="D15" s="18" t="s">
        <v>6</v>
      </c>
      <c r="E15" s="18">
        <v>2</v>
      </c>
      <c r="F15" s="18" t="s">
        <v>12</v>
      </c>
      <c r="G15" s="19">
        <v>2</v>
      </c>
      <c r="H15" s="19" t="s">
        <v>10</v>
      </c>
      <c r="I15" s="19"/>
      <c r="J15" s="24"/>
      <c r="K15" s="22"/>
      <c r="L15" s="22"/>
      <c r="M15" s="22"/>
      <c r="N15" s="28"/>
      <c r="O15" s="22"/>
      <c r="P15" s="27"/>
      <c r="Q15" s="20"/>
      <c r="R15" s="27"/>
    </row>
    <row r="16" spans="1:18" ht="18" customHeight="1">
      <c r="A16" s="17">
        <v>1</v>
      </c>
      <c r="B16" s="18" t="s">
        <v>5</v>
      </c>
      <c r="C16" s="18">
        <v>1</v>
      </c>
      <c r="D16" s="18" t="s">
        <v>6</v>
      </c>
      <c r="E16" s="18">
        <v>2</v>
      </c>
      <c r="F16" s="18" t="s">
        <v>12</v>
      </c>
      <c r="G16" s="18">
        <v>2</v>
      </c>
      <c r="H16" s="18" t="s">
        <v>10</v>
      </c>
      <c r="I16" s="19">
        <v>1</v>
      </c>
      <c r="J16" s="24" t="s">
        <v>10</v>
      </c>
      <c r="K16" s="22">
        <v>231</v>
      </c>
      <c r="L16" s="22">
        <v>239</v>
      </c>
      <c r="M16" s="22">
        <f>K16-L16</f>
        <v>-8</v>
      </c>
      <c r="N16" s="28" t="s">
        <v>13</v>
      </c>
      <c r="O16" s="22">
        <v>211500</v>
      </c>
      <c r="P16" s="27"/>
      <c r="Q16" s="20"/>
      <c r="R16" s="27" t="s">
        <v>9</v>
      </c>
    </row>
    <row r="17" spans="1:18" ht="18" customHeight="1">
      <c r="A17" s="17">
        <v>1</v>
      </c>
      <c r="B17" s="18" t="s">
        <v>5</v>
      </c>
      <c r="C17" s="18">
        <v>1</v>
      </c>
      <c r="D17" s="18" t="s">
        <v>6</v>
      </c>
      <c r="E17" s="18">
        <v>2</v>
      </c>
      <c r="F17" s="18" t="s">
        <v>12</v>
      </c>
      <c r="G17" s="18">
        <v>2</v>
      </c>
      <c r="H17" s="18" t="s">
        <v>10</v>
      </c>
      <c r="I17" s="18">
        <v>1</v>
      </c>
      <c r="J17" s="25" t="s">
        <v>10</v>
      </c>
      <c r="K17" s="22"/>
      <c r="L17" s="22"/>
      <c r="M17" s="22"/>
      <c r="N17" s="28" t="s">
        <v>14</v>
      </c>
      <c r="O17" s="22">
        <v>19800</v>
      </c>
      <c r="P17" s="27"/>
      <c r="Q17" s="20"/>
      <c r="R17" s="27" t="s">
        <v>9</v>
      </c>
    </row>
    <row r="18" spans="1:18" ht="18" customHeight="1">
      <c r="A18" s="17">
        <v>1</v>
      </c>
      <c r="B18" s="18" t="s">
        <v>5</v>
      </c>
      <c r="C18" s="18">
        <v>1</v>
      </c>
      <c r="D18" s="18" t="s">
        <v>6</v>
      </c>
      <c r="E18" s="18">
        <v>2</v>
      </c>
      <c r="F18" s="18" t="s">
        <v>12</v>
      </c>
      <c r="G18" s="18">
        <v>2</v>
      </c>
      <c r="H18" s="18" t="s">
        <v>10</v>
      </c>
      <c r="I18" s="18">
        <v>1</v>
      </c>
      <c r="J18" s="25" t="s">
        <v>10</v>
      </c>
      <c r="K18" s="22"/>
      <c r="L18" s="22"/>
      <c r="M18" s="22"/>
      <c r="N18" s="28" t="s">
        <v>15</v>
      </c>
      <c r="O18" s="22"/>
      <c r="P18" s="27"/>
      <c r="Q18" s="20"/>
      <c r="R18" s="27" t="s">
        <v>9</v>
      </c>
    </row>
    <row r="19" spans="1:18" ht="18" customHeight="1">
      <c r="A19" s="43">
        <v>1</v>
      </c>
      <c r="B19" s="44" t="s">
        <v>5</v>
      </c>
      <c r="C19" s="45">
        <v>2</v>
      </c>
      <c r="D19" s="45" t="s">
        <v>16</v>
      </c>
      <c r="E19" s="46"/>
      <c r="F19" s="45"/>
      <c r="G19" s="46"/>
      <c r="H19" s="45"/>
      <c r="I19" s="46"/>
      <c r="J19" s="46"/>
      <c r="K19" s="60">
        <f>IF(C19="",SUMIFS($K20:$K$5986,$A20:$A$5986,A19,$E20:$E$5986,""),IF(E19="",SUMIFS($K20:$K$5986,$A20:$A$5986,A19,$C20:$C$5986,C19,$G20:$G$5986,""),IF(G19="",SUMIFS($K20:$K$5986,$A20:$A$5986,A19,$C20:$C$5986,C19,$E20:$E$5986,E19),0)))</f>
        <v>479928</v>
      </c>
      <c r="L19" s="60">
        <f>IF(C19="",SUMIFS($L20:$L$5986,$A20:$A$5986,A19,$E20:$E$5986,""),IF(E19="",SUMIFS($L20:$L$5986,$A20:$A$5986,A19,$C20:$C$5986,C19,$G20:$G$5986,""),IF(G19="",SUMIFS($L20:$L$5986,$A20:$A$5986,A19,$C20:$C$5986,C19,$E20:$E$5986,E19),0)))</f>
        <v>483619</v>
      </c>
      <c r="M19" s="61">
        <f t="shared" ref="M19:M20" si="3">K19-L19</f>
        <v>-3691</v>
      </c>
      <c r="N19" s="47"/>
      <c r="O19" s="48"/>
      <c r="P19" s="49"/>
      <c r="Q19" s="50">
        <f>IF(C19="",SUMIFS($Q$3:$Q$5534,$A$3:$A$5534,A19,$C$3:$C$5534,"&gt;0",$E$3:$E$5534,""),IF(E19="",SUMIFS($Q$3:$Q$5534,$A$3:$A$5534,A19,$C$3:$C$5534,C19,$E$3:$E$5534,"&gt;0",$G$3:$G$5534,""),IF(G19="",SUMIFS($Q$3:$Q$5534,$A$3:$A$5534,A19,$C$3:$C$5534,C19,$E$3:$E$5534,E19,$G$3:$G$5534,"&gt;0"))))</f>
        <v>0</v>
      </c>
      <c r="R19" s="51"/>
    </row>
    <row r="20" spans="1:18" ht="18" customHeight="1">
      <c r="A20" s="43">
        <v>1</v>
      </c>
      <c r="B20" s="44" t="s">
        <v>5</v>
      </c>
      <c r="C20" s="52">
        <v>2</v>
      </c>
      <c r="D20" s="44" t="s">
        <v>16</v>
      </c>
      <c r="E20" s="53">
        <v>1</v>
      </c>
      <c r="F20" s="54" t="s">
        <v>17</v>
      </c>
      <c r="G20" s="53"/>
      <c r="H20" s="54"/>
      <c r="I20" s="53"/>
      <c r="J20" s="53"/>
      <c r="K20" s="62">
        <f>IF(C20="",SUMIFS($K21:$K$5986,$A21:$A$5986,A20,$E21:$E$5986,""),IF(E20="",SUMIFS($K21:$K$5986,$A21:$A$5986,A20,$C21:$C$5986,C20,$G21:$G$5986,""),IF(G20="",SUMIFS($K21:$K$5986,$A21:$A$5986,A20,$C21:$C$5986,C20,$E21:$E$5986,E20),0)))</f>
        <v>466473</v>
      </c>
      <c r="L20" s="62">
        <f>IF(C20="",SUMIFS($L21:$L$5986,$A21:$A$5986,A20,$E21:$E$5986,""),IF(E20="",SUMIFS($L21:$L$5986,$A21:$A$5986,A20,$C21:$C$5986,C20,$G21:$G$5986,""),IF(G20="",SUMIFS($L21:$L$5986,$A21:$A$5986,A20,$C21:$C$5986,C20,$E21:$E$5986,E20),0)))</f>
        <v>470253</v>
      </c>
      <c r="M20" s="63">
        <f t="shared" si="3"/>
        <v>-3780</v>
      </c>
      <c r="N20" s="55"/>
      <c r="O20" s="56"/>
      <c r="P20" s="57"/>
      <c r="Q20" s="58">
        <f>IF(C20="",SUMIFS($Q$3:$Q$5534,$A$3:$A$5534,A20,$C$3:$C$5534,"&gt;0",$E$3:$E$5534,""),IF(E20="",SUMIFS($Q$3:$Q$5534,$A$3:$A$5534,A20,$C$3:$C$5534,C20,$E$3:$E$5534,"&gt;0",$G$3:$G$5534,""),IF(G20="",SUMIFS($Q$3:$Q$5534,$A$3:$A$5534,A20,$C$3:$C$5534,C20,$E$3:$E$5534,E20,$G$3:$G$5534,"&gt;0"))))</f>
        <v>0</v>
      </c>
      <c r="R20" s="59"/>
    </row>
    <row r="21" spans="1:18" ht="18" customHeight="1">
      <c r="A21" s="17">
        <v>1</v>
      </c>
      <c r="B21" s="18" t="s">
        <v>5</v>
      </c>
      <c r="C21" s="18">
        <v>2</v>
      </c>
      <c r="D21" s="18" t="s">
        <v>16</v>
      </c>
      <c r="E21" s="18">
        <v>1</v>
      </c>
      <c r="F21" s="18" t="s">
        <v>17</v>
      </c>
      <c r="G21" s="19">
        <v>1</v>
      </c>
      <c r="H21" s="19" t="s">
        <v>8</v>
      </c>
      <c r="I21" s="19"/>
      <c r="J21" s="24"/>
      <c r="K21" s="22"/>
      <c r="L21" s="22"/>
      <c r="M21" s="22"/>
      <c r="N21" s="28"/>
      <c r="O21" s="22"/>
      <c r="P21" s="27"/>
      <c r="Q21" s="20"/>
      <c r="R21" s="27"/>
    </row>
    <row r="22" spans="1:18" ht="18" customHeight="1">
      <c r="A22" s="17">
        <v>1</v>
      </c>
      <c r="B22" s="18" t="s">
        <v>5</v>
      </c>
      <c r="C22" s="18">
        <v>2</v>
      </c>
      <c r="D22" s="18" t="s">
        <v>16</v>
      </c>
      <c r="E22" s="18">
        <v>1</v>
      </c>
      <c r="F22" s="18" t="s">
        <v>17</v>
      </c>
      <c r="G22" s="18">
        <v>1</v>
      </c>
      <c r="H22" s="18" t="s">
        <v>8</v>
      </c>
      <c r="I22" s="19">
        <v>1</v>
      </c>
      <c r="J22" s="24" t="s">
        <v>8</v>
      </c>
      <c r="K22" s="22">
        <v>457011</v>
      </c>
      <c r="L22" s="22">
        <v>458159</v>
      </c>
      <c r="M22" s="22">
        <f>K22-L22</f>
        <v>-1148</v>
      </c>
      <c r="N22" s="28" t="s">
        <v>708</v>
      </c>
      <c r="O22" s="22">
        <v>114271115</v>
      </c>
      <c r="P22" s="27"/>
      <c r="Q22" s="20"/>
      <c r="R22" s="27" t="s">
        <v>9</v>
      </c>
    </row>
    <row r="23" spans="1:18" ht="18" customHeight="1">
      <c r="A23" s="17">
        <v>1</v>
      </c>
      <c r="B23" s="18" t="s">
        <v>5</v>
      </c>
      <c r="C23" s="18">
        <v>2</v>
      </c>
      <c r="D23" s="18" t="s">
        <v>16</v>
      </c>
      <c r="E23" s="18">
        <v>1</v>
      </c>
      <c r="F23" s="18" t="s">
        <v>17</v>
      </c>
      <c r="G23" s="18">
        <v>1</v>
      </c>
      <c r="H23" s="18" t="s">
        <v>8</v>
      </c>
      <c r="I23" s="18">
        <v>1</v>
      </c>
      <c r="J23" s="25" t="s">
        <v>8</v>
      </c>
      <c r="K23" s="22"/>
      <c r="L23" s="22"/>
      <c r="M23" s="22"/>
      <c r="N23" s="28" t="s">
        <v>709</v>
      </c>
      <c r="O23" s="22">
        <v>215203230</v>
      </c>
      <c r="P23" s="27"/>
      <c r="Q23" s="20"/>
      <c r="R23" s="27" t="s">
        <v>9</v>
      </c>
    </row>
    <row r="24" spans="1:18" ht="18" customHeight="1">
      <c r="A24" s="17">
        <v>1</v>
      </c>
      <c r="B24" s="18" t="s">
        <v>5</v>
      </c>
      <c r="C24" s="18">
        <v>2</v>
      </c>
      <c r="D24" s="18" t="s">
        <v>16</v>
      </c>
      <c r="E24" s="18">
        <v>1</v>
      </c>
      <c r="F24" s="18" t="s">
        <v>17</v>
      </c>
      <c r="G24" s="18">
        <v>1</v>
      </c>
      <c r="H24" s="18" t="s">
        <v>8</v>
      </c>
      <c r="I24" s="18">
        <v>1</v>
      </c>
      <c r="J24" s="25" t="s">
        <v>8</v>
      </c>
      <c r="K24" s="22"/>
      <c r="L24" s="22"/>
      <c r="M24" s="22"/>
      <c r="N24" s="28" t="s">
        <v>710</v>
      </c>
      <c r="O24" s="22">
        <v>127537083</v>
      </c>
      <c r="P24" s="27"/>
      <c r="Q24" s="20"/>
      <c r="R24" s="27" t="s">
        <v>9</v>
      </c>
    </row>
    <row r="25" spans="1:18" ht="18" customHeight="1">
      <c r="A25" s="17">
        <v>1</v>
      </c>
      <c r="B25" s="18" t="s">
        <v>5</v>
      </c>
      <c r="C25" s="18">
        <v>2</v>
      </c>
      <c r="D25" s="18" t="s">
        <v>16</v>
      </c>
      <c r="E25" s="18">
        <v>1</v>
      </c>
      <c r="F25" s="18" t="s">
        <v>17</v>
      </c>
      <c r="G25" s="18">
        <v>1</v>
      </c>
      <c r="H25" s="18" t="s">
        <v>8</v>
      </c>
      <c r="I25" s="18">
        <v>1</v>
      </c>
      <c r="J25" s="25" t="s">
        <v>8</v>
      </c>
      <c r="K25" s="22"/>
      <c r="L25" s="22"/>
      <c r="M25" s="22"/>
      <c r="N25" s="28" t="s">
        <v>18</v>
      </c>
      <c r="O25" s="22"/>
      <c r="P25" s="27"/>
      <c r="Q25" s="20"/>
      <c r="R25" s="27" t="s">
        <v>9</v>
      </c>
    </row>
    <row r="26" spans="1:18" ht="18" customHeight="1">
      <c r="A26" s="17">
        <v>1</v>
      </c>
      <c r="B26" s="18" t="s">
        <v>5</v>
      </c>
      <c r="C26" s="18">
        <v>2</v>
      </c>
      <c r="D26" s="18" t="s">
        <v>16</v>
      </c>
      <c r="E26" s="18">
        <v>1</v>
      </c>
      <c r="F26" s="18" t="s">
        <v>17</v>
      </c>
      <c r="G26" s="19">
        <v>2</v>
      </c>
      <c r="H26" s="19" t="s">
        <v>10</v>
      </c>
      <c r="I26" s="19"/>
      <c r="J26" s="24"/>
      <c r="K26" s="22"/>
      <c r="L26" s="22"/>
      <c r="M26" s="22"/>
      <c r="N26" s="28"/>
      <c r="O26" s="22"/>
      <c r="P26" s="27"/>
      <c r="Q26" s="20"/>
      <c r="R26" s="27"/>
    </row>
    <row r="27" spans="1:18" ht="18" customHeight="1">
      <c r="A27" s="17">
        <v>1</v>
      </c>
      <c r="B27" s="18" t="s">
        <v>5</v>
      </c>
      <c r="C27" s="18">
        <v>2</v>
      </c>
      <c r="D27" s="18" t="s">
        <v>16</v>
      </c>
      <c r="E27" s="18">
        <v>1</v>
      </c>
      <c r="F27" s="18" t="s">
        <v>17</v>
      </c>
      <c r="G27" s="18">
        <v>2</v>
      </c>
      <c r="H27" s="18" t="s">
        <v>10</v>
      </c>
      <c r="I27" s="19">
        <v>1</v>
      </c>
      <c r="J27" s="24" t="s">
        <v>10</v>
      </c>
      <c r="K27" s="22">
        <v>9462</v>
      </c>
      <c r="L27" s="22">
        <v>12094</v>
      </c>
      <c r="M27" s="22">
        <f>K27-L27</f>
        <v>-2632</v>
      </c>
      <c r="N27" s="28" t="s">
        <v>19</v>
      </c>
      <c r="O27" s="22">
        <v>9462000</v>
      </c>
      <c r="P27" s="27"/>
      <c r="Q27" s="20"/>
      <c r="R27" s="27" t="s">
        <v>9</v>
      </c>
    </row>
    <row r="28" spans="1:18" ht="18" customHeight="1">
      <c r="A28" s="17">
        <v>1</v>
      </c>
      <c r="B28" s="18" t="s">
        <v>5</v>
      </c>
      <c r="C28" s="18">
        <v>2</v>
      </c>
      <c r="D28" s="18" t="s">
        <v>16</v>
      </c>
      <c r="E28" s="18">
        <v>1</v>
      </c>
      <c r="F28" s="18" t="s">
        <v>17</v>
      </c>
      <c r="G28" s="18">
        <v>2</v>
      </c>
      <c r="H28" s="18" t="s">
        <v>10</v>
      </c>
      <c r="I28" s="18">
        <v>1</v>
      </c>
      <c r="J28" s="25" t="s">
        <v>10</v>
      </c>
      <c r="K28" s="22"/>
      <c r="L28" s="22"/>
      <c r="M28" s="22"/>
      <c r="N28" s="28" t="s">
        <v>15</v>
      </c>
      <c r="O28" s="22"/>
      <c r="P28" s="27"/>
      <c r="Q28" s="20"/>
      <c r="R28" s="27" t="s">
        <v>9</v>
      </c>
    </row>
    <row r="29" spans="1:18" ht="18" customHeight="1">
      <c r="A29" s="43">
        <v>1</v>
      </c>
      <c r="B29" s="44" t="s">
        <v>5</v>
      </c>
      <c r="C29" s="52">
        <v>2</v>
      </c>
      <c r="D29" s="44" t="s">
        <v>16</v>
      </c>
      <c r="E29" s="53">
        <v>2</v>
      </c>
      <c r="F29" s="54" t="s">
        <v>20</v>
      </c>
      <c r="G29" s="53"/>
      <c r="H29" s="54"/>
      <c r="I29" s="53"/>
      <c r="J29" s="53"/>
      <c r="K29" s="62">
        <f>IF(C29="",SUMIFS($K30:$K$5986,$A30:$A$5986,A29,$E30:$E$5986,""),IF(E29="",SUMIFS($K30:$K$5986,$A30:$A$5986,A29,$C30:$C$5986,C29,$G30:$G$5986,""),IF(G29="",SUMIFS($K30:$K$5986,$A30:$A$5986,A29,$C30:$C$5986,C29,$E30:$E$5986,E29),0)))</f>
        <v>13455</v>
      </c>
      <c r="L29" s="62">
        <f>IF(C29="",SUMIFS($L30:$L$5986,$A30:$A$5986,A29,$E30:$E$5986,""),IF(E29="",SUMIFS($L30:$L$5986,$A30:$A$5986,A29,$C30:$C$5986,C29,$G30:$G$5986,""),IF(G29="",SUMIFS($L30:$L$5986,$A30:$A$5986,A29,$C30:$C$5986,C29,$E30:$E$5986,E29),0)))</f>
        <v>13366</v>
      </c>
      <c r="M29" s="63">
        <f t="shared" ref="M29" si="4">K29-L29</f>
        <v>89</v>
      </c>
      <c r="N29" s="55"/>
      <c r="O29" s="56"/>
      <c r="P29" s="57"/>
      <c r="Q29" s="58">
        <f>IF(C29="",SUMIFS($Q$3:$Q$5534,$A$3:$A$5534,A29,$C$3:$C$5534,"&gt;0",$E$3:$E$5534,""),IF(E29="",SUMIFS($Q$3:$Q$5534,$A$3:$A$5534,A29,$C$3:$C$5534,C29,$E$3:$E$5534,"&gt;0",$G$3:$G$5534,""),IF(G29="",SUMIFS($Q$3:$Q$5534,$A$3:$A$5534,A29,$C$3:$C$5534,C29,$E$3:$E$5534,E29,$G$3:$G$5534,"&gt;0"))))</f>
        <v>0</v>
      </c>
      <c r="R29" s="59"/>
    </row>
    <row r="30" spans="1:18" ht="18" customHeight="1">
      <c r="A30" s="17">
        <v>1</v>
      </c>
      <c r="B30" s="18" t="s">
        <v>5</v>
      </c>
      <c r="C30" s="18">
        <v>2</v>
      </c>
      <c r="D30" s="18" t="s">
        <v>16</v>
      </c>
      <c r="E30" s="18">
        <v>2</v>
      </c>
      <c r="F30" s="18" t="s">
        <v>20</v>
      </c>
      <c r="G30" s="19">
        <v>1</v>
      </c>
      <c r="H30" s="19" t="s">
        <v>8</v>
      </c>
      <c r="I30" s="19"/>
      <c r="J30" s="24"/>
      <c r="K30" s="22"/>
      <c r="L30" s="22"/>
      <c r="M30" s="22"/>
      <c r="N30" s="28"/>
      <c r="O30" s="22"/>
      <c r="P30" s="27"/>
      <c r="Q30" s="20"/>
      <c r="R30" s="27"/>
    </row>
    <row r="31" spans="1:18" ht="18" customHeight="1">
      <c r="A31" s="17">
        <v>1</v>
      </c>
      <c r="B31" s="18" t="s">
        <v>5</v>
      </c>
      <c r="C31" s="18">
        <v>2</v>
      </c>
      <c r="D31" s="18" t="s">
        <v>16</v>
      </c>
      <c r="E31" s="18">
        <v>2</v>
      </c>
      <c r="F31" s="18" t="s">
        <v>20</v>
      </c>
      <c r="G31" s="18">
        <v>1</v>
      </c>
      <c r="H31" s="18" t="s">
        <v>8</v>
      </c>
      <c r="I31" s="19">
        <v>1</v>
      </c>
      <c r="J31" s="24" t="s">
        <v>20</v>
      </c>
      <c r="K31" s="22">
        <v>13455</v>
      </c>
      <c r="L31" s="22">
        <v>13366</v>
      </c>
      <c r="M31" s="22">
        <f>K31-L31</f>
        <v>89</v>
      </c>
      <c r="N31" s="28" t="s">
        <v>21</v>
      </c>
      <c r="O31" s="22">
        <v>9295000</v>
      </c>
      <c r="P31" s="27"/>
      <c r="Q31" s="20"/>
      <c r="R31" s="27" t="s">
        <v>9</v>
      </c>
    </row>
    <row r="32" spans="1:18" ht="18" customHeight="1">
      <c r="A32" s="17">
        <v>1</v>
      </c>
      <c r="B32" s="18" t="s">
        <v>5</v>
      </c>
      <c r="C32" s="18">
        <v>2</v>
      </c>
      <c r="D32" s="18" t="s">
        <v>16</v>
      </c>
      <c r="E32" s="18">
        <v>2</v>
      </c>
      <c r="F32" s="18" t="s">
        <v>20</v>
      </c>
      <c r="G32" s="18">
        <v>1</v>
      </c>
      <c r="H32" s="18" t="s">
        <v>8</v>
      </c>
      <c r="I32" s="18">
        <v>1</v>
      </c>
      <c r="J32" s="25" t="s">
        <v>20</v>
      </c>
      <c r="K32" s="22"/>
      <c r="L32" s="22"/>
      <c r="M32" s="22"/>
      <c r="N32" s="28" t="s">
        <v>22</v>
      </c>
      <c r="O32" s="22">
        <v>3888000</v>
      </c>
      <c r="P32" s="27"/>
      <c r="Q32" s="20"/>
      <c r="R32" s="27" t="s">
        <v>9</v>
      </c>
    </row>
    <row r="33" spans="1:18" ht="18" customHeight="1">
      <c r="A33" s="17">
        <v>1</v>
      </c>
      <c r="B33" s="18" t="s">
        <v>5</v>
      </c>
      <c r="C33" s="18">
        <v>2</v>
      </c>
      <c r="D33" s="18" t="s">
        <v>16</v>
      </c>
      <c r="E33" s="18">
        <v>2</v>
      </c>
      <c r="F33" s="18" t="s">
        <v>20</v>
      </c>
      <c r="G33" s="18">
        <v>1</v>
      </c>
      <c r="H33" s="18" t="s">
        <v>8</v>
      </c>
      <c r="I33" s="18">
        <v>1</v>
      </c>
      <c r="J33" s="25" t="s">
        <v>20</v>
      </c>
      <c r="K33" s="22"/>
      <c r="L33" s="22"/>
      <c r="M33" s="22"/>
      <c r="N33" s="28" t="s">
        <v>23</v>
      </c>
      <c r="O33" s="22">
        <v>272400</v>
      </c>
      <c r="P33" s="27"/>
      <c r="Q33" s="20"/>
      <c r="R33" s="27" t="s">
        <v>9</v>
      </c>
    </row>
    <row r="34" spans="1:18" ht="18" customHeight="1">
      <c r="A34" s="43">
        <v>1</v>
      </c>
      <c r="B34" s="44" t="s">
        <v>5</v>
      </c>
      <c r="C34" s="45">
        <v>3</v>
      </c>
      <c r="D34" s="45" t="s">
        <v>24</v>
      </c>
      <c r="E34" s="46"/>
      <c r="F34" s="45"/>
      <c r="G34" s="46"/>
      <c r="H34" s="45"/>
      <c r="I34" s="46"/>
      <c r="J34" s="46"/>
      <c r="K34" s="60">
        <f>IF(C34="",SUMIFS($K35:$K$5986,$A35:$A$5986,A34,$E35:$E$5986,""),IF(E34="",SUMIFS($K35:$K$5986,$A35:$A$5986,A34,$C35:$C$5986,C34,$G35:$G$5986,""),IF(G34="",SUMIFS($K35:$K$5986,$A35:$A$5986,A34,$C35:$C$5986,C34,$E35:$E$5986,E34),0)))</f>
        <v>27514</v>
      </c>
      <c r="L34" s="60">
        <f>IF(C34="",SUMIFS($L35:$L$5986,$A35:$A$5986,A34,$E35:$E$5986,""),IF(E34="",SUMIFS($L35:$L$5986,$A35:$A$5986,A34,$C35:$C$5986,C34,$G35:$G$5986,""),IF(G34="",SUMIFS($L35:$L$5986,$A35:$A$5986,A34,$C35:$C$5986,C34,$E35:$E$5986,E34),0)))</f>
        <v>25975</v>
      </c>
      <c r="M34" s="61">
        <f t="shared" ref="M34:M35" si="5">K34-L34</f>
        <v>1539</v>
      </c>
      <c r="N34" s="47"/>
      <c r="O34" s="48"/>
      <c r="P34" s="49"/>
      <c r="Q34" s="50">
        <f>IF(C34="",SUMIFS($Q$3:$Q$5534,$A$3:$A$5534,A34,$C$3:$C$5534,"&gt;0",$E$3:$E$5534,""),IF(E34="",SUMIFS($Q$3:$Q$5534,$A$3:$A$5534,A34,$C$3:$C$5534,C34,$E$3:$E$5534,"&gt;0",$G$3:$G$5534,""),IF(G34="",SUMIFS($Q$3:$Q$5534,$A$3:$A$5534,A34,$C$3:$C$5534,C34,$E$3:$E$5534,E34,$G$3:$G$5534,"&gt;0"))))</f>
        <v>0</v>
      </c>
      <c r="R34" s="51"/>
    </row>
    <row r="35" spans="1:18" ht="18" customHeight="1">
      <c r="A35" s="43">
        <v>1</v>
      </c>
      <c r="B35" s="44" t="s">
        <v>5</v>
      </c>
      <c r="C35" s="52">
        <v>3</v>
      </c>
      <c r="D35" s="44" t="s">
        <v>24</v>
      </c>
      <c r="E35" s="53">
        <v>1</v>
      </c>
      <c r="F35" s="54" t="s">
        <v>24</v>
      </c>
      <c r="G35" s="53"/>
      <c r="H35" s="54"/>
      <c r="I35" s="53"/>
      <c r="J35" s="53"/>
      <c r="K35" s="62">
        <f>IF(C35="",SUMIFS($K36:$K$5986,$A36:$A$5986,A35,$E36:$E$5986,""),IF(E35="",SUMIFS($K36:$K$5986,$A36:$A$5986,A35,$C36:$C$5986,C35,$G36:$G$5986,""),IF(G35="",SUMIFS($K36:$K$5986,$A36:$A$5986,A35,$C36:$C$5986,C35,$E36:$E$5986,E35),0)))</f>
        <v>27514</v>
      </c>
      <c r="L35" s="62">
        <f>IF(C35="",SUMIFS($L36:$L$5986,$A36:$A$5986,A35,$E36:$E$5986,""),IF(E35="",SUMIFS($L36:$L$5986,$A36:$A$5986,A35,$C36:$C$5986,C35,$G36:$G$5986,""),IF(G35="",SUMIFS($L36:$L$5986,$A36:$A$5986,A35,$C36:$C$5986,C35,$E36:$E$5986,E35),0)))</f>
        <v>25975</v>
      </c>
      <c r="M35" s="63">
        <f t="shared" si="5"/>
        <v>1539</v>
      </c>
      <c r="N35" s="55"/>
      <c r="O35" s="56"/>
      <c r="P35" s="57"/>
      <c r="Q35" s="58">
        <f>IF(C35="",SUMIFS($Q$3:$Q$5534,$A$3:$A$5534,A35,$C$3:$C$5534,"&gt;0",$E$3:$E$5534,""),IF(E35="",SUMIFS($Q$3:$Q$5534,$A$3:$A$5534,A35,$C$3:$C$5534,C35,$E$3:$E$5534,"&gt;0",$G$3:$G$5534,""),IF(G35="",SUMIFS($Q$3:$Q$5534,$A$3:$A$5534,A35,$C$3:$C$5534,C35,$E$3:$E$5534,E35,$G$3:$G$5534,"&gt;0"))))</f>
        <v>0</v>
      </c>
      <c r="R35" s="59"/>
    </row>
    <row r="36" spans="1:18" ht="18" customHeight="1">
      <c r="A36" s="17">
        <v>1</v>
      </c>
      <c r="B36" s="18" t="s">
        <v>5</v>
      </c>
      <c r="C36" s="18">
        <v>3</v>
      </c>
      <c r="D36" s="18" t="s">
        <v>24</v>
      </c>
      <c r="E36" s="18">
        <v>1</v>
      </c>
      <c r="F36" s="18" t="s">
        <v>24</v>
      </c>
      <c r="G36" s="19">
        <v>1</v>
      </c>
      <c r="H36" s="19" t="s">
        <v>8</v>
      </c>
      <c r="I36" s="19"/>
      <c r="J36" s="24"/>
      <c r="K36" s="22"/>
      <c r="L36" s="22"/>
      <c r="M36" s="22"/>
      <c r="N36" s="28"/>
      <c r="O36" s="22"/>
      <c r="P36" s="27"/>
      <c r="Q36" s="20"/>
      <c r="R36" s="27"/>
    </row>
    <row r="37" spans="1:18" ht="18" customHeight="1">
      <c r="A37" s="17">
        <v>1</v>
      </c>
      <c r="B37" s="18" t="s">
        <v>5</v>
      </c>
      <c r="C37" s="18">
        <v>3</v>
      </c>
      <c r="D37" s="18" t="s">
        <v>24</v>
      </c>
      <c r="E37" s="18">
        <v>1</v>
      </c>
      <c r="F37" s="18" t="s">
        <v>24</v>
      </c>
      <c r="G37" s="18">
        <v>1</v>
      </c>
      <c r="H37" s="18" t="s">
        <v>8</v>
      </c>
      <c r="I37" s="19">
        <v>1</v>
      </c>
      <c r="J37" s="24" t="s">
        <v>8</v>
      </c>
      <c r="K37" s="22">
        <v>27199</v>
      </c>
      <c r="L37" s="22">
        <v>25514</v>
      </c>
      <c r="M37" s="22">
        <f>K37-L37</f>
        <v>1685</v>
      </c>
      <c r="N37" s="28" t="s">
        <v>711</v>
      </c>
      <c r="O37" s="22">
        <v>622080</v>
      </c>
      <c r="P37" s="27"/>
      <c r="Q37" s="20"/>
      <c r="R37" s="27" t="s">
        <v>9</v>
      </c>
    </row>
    <row r="38" spans="1:18" ht="18" customHeight="1">
      <c r="A38" s="17">
        <v>1</v>
      </c>
      <c r="B38" s="18" t="s">
        <v>5</v>
      </c>
      <c r="C38" s="18">
        <v>3</v>
      </c>
      <c r="D38" s="18" t="s">
        <v>24</v>
      </c>
      <c r="E38" s="18">
        <v>1</v>
      </c>
      <c r="F38" s="18" t="s">
        <v>24</v>
      </c>
      <c r="G38" s="18">
        <v>1</v>
      </c>
      <c r="H38" s="18" t="s">
        <v>8</v>
      </c>
      <c r="I38" s="18">
        <v>1</v>
      </c>
      <c r="J38" s="25" t="s">
        <v>8</v>
      </c>
      <c r="K38" s="22"/>
      <c r="L38" s="22"/>
      <c r="M38" s="22"/>
      <c r="N38" s="28" t="s">
        <v>712</v>
      </c>
      <c r="O38" s="22">
        <v>86400</v>
      </c>
      <c r="P38" s="27"/>
      <c r="Q38" s="20"/>
      <c r="R38" s="27" t="s">
        <v>9</v>
      </c>
    </row>
    <row r="39" spans="1:18" ht="18" customHeight="1">
      <c r="A39" s="17">
        <v>1</v>
      </c>
      <c r="B39" s="18" t="s">
        <v>5</v>
      </c>
      <c r="C39" s="18">
        <v>3</v>
      </c>
      <c r="D39" s="18" t="s">
        <v>24</v>
      </c>
      <c r="E39" s="18">
        <v>1</v>
      </c>
      <c r="F39" s="18" t="s">
        <v>24</v>
      </c>
      <c r="G39" s="18">
        <v>1</v>
      </c>
      <c r="H39" s="18" t="s">
        <v>8</v>
      </c>
      <c r="I39" s="18">
        <v>1</v>
      </c>
      <c r="J39" s="25" t="s">
        <v>8</v>
      </c>
      <c r="K39" s="22"/>
      <c r="L39" s="22"/>
      <c r="M39" s="22"/>
      <c r="N39" s="28" t="s">
        <v>713</v>
      </c>
      <c r="O39" s="22">
        <v>96768</v>
      </c>
      <c r="P39" s="27"/>
      <c r="Q39" s="20"/>
      <c r="R39" s="27" t="s">
        <v>9</v>
      </c>
    </row>
    <row r="40" spans="1:18" ht="18" customHeight="1">
      <c r="A40" s="17">
        <v>1</v>
      </c>
      <c r="B40" s="18" t="s">
        <v>5</v>
      </c>
      <c r="C40" s="18">
        <v>3</v>
      </c>
      <c r="D40" s="18" t="s">
        <v>24</v>
      </c>
      <c r="E40" s="18">
        <v>1</v>
      </c>
      <c r="F40" s="18" t="s">
        <v>24</v>
      </c>
      <c r="G40" s="18">
        <v>1</v>
      </c>
      <c r="H40" s="18" t="s">
        <v>8</v>
      </c>
      <c r="I40" s="18">
        <v>1</v>
      </c>
      <c r="J40" s="25" t="s">
        <v>8</v>
      </c>
      <c r="K40" s="22"/>
      <c r="L40" s="22"/>
      <c r="M40" s="22"/>
      <c r="N40" s="28" t="s">
        <v>714</v>
      </c>
      <c r="O40" s="22">
        <v>63936</v>
      </c>
      <c r="P40" s="27"/>
      <c r="Q40" s="20"/>
      <c r="R40" s="27" t="s">
        <v>9</v>
      </c>
    </row>
    <row r="41" spans="1:18" ht="18" customHeight="1">
      <c r="A41" s="17">
        <v>1</v>
      </c>
      <c r="B41" s="18" t="s">
        <v>5</v>
      </c>
      <c r="C41" s="18">
        <v>3</v>
      </c>
      <c r="D41" s="18" t="s">
        <v>24</v>
      </c>
      <c r="E41" s="18">
        <v>1</v>
      </c>
      <c r="F41" s="18" t="s">
        <v>24</v>
      </c>
      <c r="G41" s="18">
        <v>1</v>
      </c>
      <c r="H41" s="18" t="s">
        <v>8</v>
      </c>
      <c r="I41" s="18">
        <v>1</v>
      </c>
      <c r="J41" s="25" t="s">
        <v>8</v>
      </c>
      <c r="K41" s="22"/>
      <c r="L41" s="22"/>
      <c r="M41" s="22"/>
      <c r="N41" s="28" t="s">
        <v>715</v>
      </c>
      <c r="O41" s="22">
        <v>243552</v>
      </c>
      <c r="P41" s="27"/>
      <c r="Q41" s="20"/>
      <c r="R41" s="27" t="s">
        <v>9</v>
      </c>
    </row>
    <row r="42" spans="1:18" ht="18" customHeight="1">
      <c r="A42" s="17">
        <v>1</v>
      </c>
      <c r="B42" s="18" t="s">
        <v>5</v>
      </c>
      <c r="C42" s="18">
        <v>3</v>
      </c>
      <c r="D42" s="18" t="s">
        <v>24</v>
      </c>
      <c r="E42" s="18">
        <v>1</v>
      </c>
      <c r="F42" s="18" t="s">
        <v>24</v>
      </c>
      <c r="G42" s="18">
        <v>1</v>
      </c>
      <c r="H42" s="18" t="s">
        <v>8</v>
      </c>
      <c r="I42" s="18">
        <v>1</v>
      </c>
      <c r="J42" s="25" t="s">
        <v>8</v>
      </c>
      <c r="K42" s="22"/>
      <c r="L42" s="22"/>
      <c r="M42" s="22"/>
      <c r="N42" s="28" t="s">
        <v>716</v>
      </c>
      <c r="O42" s="22">
        <v>1363968</v>
      </c>
      <c r="P42" s="27"/>
      <c r="Q42" s="20"/>
      <c r="R42" s="27" t="s">
        <v>9</v>
      </c>
    </row>
    <row r="43" spans="1:18" ht="18" customHeight="1">
      <c r="A43" s="17">
        <v>1</v>
      </c>
      <c r="B43" s="18" t="s">
        <v>5</v>
      </c>
      <c r="C43" s="18">
        <v>3</v>
      </c>
      <c r="D43" s="18" t="s">
        <v>24</v>
      </c>
      <c r="E43" s="18">
        <v>1</v>
      </c>
      <c r="F43" s="18" t="s">
        <v>24</v>
      </c>
      <c r="G43" s="18">
        <v>1</v>
      </c>
      <c r="H43" s="18" t="s">
        <v>8</v>
      </c>
      <c r="I43" s="18">
        <v>1</v>
      </c>
      <c r="J43" s="25" t="s">
        <v>8</v>
      </c>
      <c r="K43" s="22"/>
      <c r="L43" s="22"/>
      <c r="M43" s="22"/>
      <c r="N43" s="28" t="s">
        <v>717</v>
      </c>
      <c r="O43" s="22">
        <v>438912</v>
      </c>
      <c r="P43" s="27"/>
      <c r="Q43" s="20"/>
      <c r="R43" s="27" t="s">
        <v>9</v>
      </c>
    </row>
    <row r="44" spans="1:18" ht="18" customHeight="1">
      <c r="A44" s="17">
        <v>1</v>
      </c>
      <c r="B44" s="18" t="s">
        <v>5</v>
      </c>
      <c r="C44" s="18">
        <v>3</v>
      </c>
      <c r="D44" s="18" t="s">
        <v>24</v>
      </c>
      <c r="E44" s="18">
        <v>1</v>
      </c>
      <c r="F44" s="18" t="s">
        <v>24</v>
      </c>
      <c r="G44" s="18">
        <v>1</v>
      </c>
      <c r="H44" s="18" t="s">
        <v>8</v>
      </c>
      <c r="I44" s="18">
        <v>1</v>
      </c>
      <c r="J44" s="25" t="s">
        <v>8</v>
      </c>
      <c r="K44" s="22"/>
      <c r="L44" s="22"/>
      <c r="M44" s="22"/>
      <c r="N44" s="28" t="s">
        <v>718</v>
      </c>
      <c r="O44" s="22">
        <v>1013760</v>
      </c>
      <c r="P44" s="27"/>
      <c r="Q44" s="20"/>
      <c r="R44" s="27" t="s">
        <v>9</v>
      </c>
    </row>
    <row r="45" spans="1:18" ht="18" customHeight="1">
      <c r="A45" s="17">
        <v>1</v>
      </c>
      <c r="B45" s="18" t="s">
        <v>5</v>
      </c>
      <c r="C45" s="18">
        <v>3</v>
      </c>
      <c r="D45" s="18" t="s">
        <v>24</v>
      </c>
      <c r="E45" s="18">
        <v>1</v>
      </c>
      <c r="F45" s="18" t="s">
        <v>24</v>
      </c>
      <c r="G45" s="18">
        <v>1</v>
      </c>
      <c r="H45" s="18" t="s">
        <v>8</v>
      </c>
      <c r="I45" s="18">
        <v>1</v>
      </c>
      <c r="J45" s="25" t="s">
        <v>8</v>
      </c>
      <c r="K45" s="22"/>
      <c r="L45" s="22"/>
      <c r="M45" s="22"/>
      <c r="N45" s="28" t="s">
        <v>719</v>
      </c>
      <c r="O45" s="22">
        <v>4600</v>
      </c>
      <c r="P45" s="27"/>
      <c r="Q45" s="20"/>
      <c r="R45" s="27" t="s">
        <v>9</v>
      </c>
    </row>
    <row r="46" spans="1:18" ht="18" customHeight="1">
      <c r="A46" s="17">
        <v>1</v>
      </c>
      <c r="B46" s="18" t="s">
        <v>5</v>
      </c>
      <c r="C46" s="18">
        <v>3</v>
      </c>
      <c r="D46" s="18" t="s">
        <v>24</v>
      </c>
      <c r="E46" s="18">
        <v>1</v>
      </c>
      <c r="F46" s="18" t="s">
        <v>24</v>
      </c>
      <c r="G46" s="18">
        <v>1</v>
      </c>
      <c r="H46" s="18" t="s">
        <v>8</v>
      </c>
      <c r="I46" s="18">
        <v>1</v>
      </c>
      <c r="J46" s="25" t="s">
        <v>8</v>
      </c>
      <c r="K46" s="22"/>
      <c r="L46" s="22"/>
      <c r="M46" s="22"/>
      <c r="N46" s="28" t="s">
        <v>720</v>
      </c>
      <c r="O46" s="22">
        <v>5068800</v>
      </c>
      <c r="P46" s="27"/>
      <c r="Q46" s="20"/>
      <c r="R46" s="27" t="s">
        <v>9</v>
      </c>
    </row>
    <row r="47" spans="1:18" ht="18" customHeight="1">
      <c r="A47" s="17">
        <v>1</v>
      </c>
      <c r="B47" s="18" t="s">
        <v>5</v>
      </c>
      <c r="C47" s="18">
        <v>3</v>
      </c>
      <c r="D47" s="18" t="s">
        <v>24</v>
      </c>
      <c r="E47" s="18">
        <v>1</v>
      </c>
      <c r="F47" s="18" t="s">
        <v>24</v>
      </c>
      <c r="G47" s="18">
        <v>1</v>
      </c>
      <c r="H47" s="18" t="s">
        <v>8</v>
      </c>
      <c r="I47" s="18">
        <v>1</v>
      </c>
      <c r="J47" s="25" t="s">
        <v>8</v>
      </c>
      <c r="K47" s="22"/>
      <c r="L47" s="22"/>
      <c r="M47" s="22"/>
      <c r="N47" s="28" t="s">
        <v>721</v>
      </c>
      <c r="O47" s="22">
        <v>91000</v>
      </c>
      <c r="P47" s="27"/>
      <c r="Q47" s="20"/>
      <c r="R47" s="27" t="s">
        <v>9</v>
      </c>
    </row>
    <row r="48" spans="1:18" ht="18" customHeight="1">
      <c r="A48" s="17">
        <v>1</v>
      </c>
      <c r="B48" s="18" t="s">
        <v>5</v>
      </c>
      <c r="C48" s="18">
        <v>3</v>
      </c>
      <c r="D48" s="18" t="s">
        <v>24</v>
      </c>
      <c r="E48" s="18">
        <v>1</v>
      </c>
      <c r="F48" s="18" t="s">
        <v>24</v>
      </c>
      <c r="G48" s="18">
        <v>1</v>
      </c>
      <c r="H48" s="18" t="s">
        <v>8</v>
      </c>
      <c r="I48" s="18">
        <v>1</v>
      </c>
      <c r="J48" s="25" t="s">
        <v>8</v>
      </c>
      <c r="K48" s="22"/>
      <c r="L48" s="22"/>
      <c r="M48" s="22"/>
      <c r="N48" s="28" t="s">
        <v>722</v>
      </c>
      <c r="O48" s="22">
        <v>18105600</v>
      </c>
      <c r="P48" s="27"/>
      <c r="Q48" s="20"/>
      <c r="R48" s="27" t="s">
        <v>9</v>
      </c>
    </row>
    <row r="49" spans="1:18" ht="18" customHeight="1">
      <c r="A49" s="17">
        <v>1</v>
      </c>
      <c r="B49" s="18" t="s">
        <v>5</v>
      </c>
      <c r="C49" s="18">
        <v>3</v>
      </c>
      <c r="D49" s="18" t="s">
        <v>24</v>
      </c>
      <c r="E49" s="18">
        <v>1</v>
      </c>
      <c r="F49" s="18" t="s">
        <v>24</v>
      </c>
      <c r="G49" s="18">
        <v>1</v>
      </c>
      <c r="H49" s="18" t="s">
        <v>8</v>
      </c>
      <c r="I49" s="18">
        <v>1</v>
      </c>
      <c r="J49" s="25" t="s">
        <v>8</v>
      </c>
      <c r="K49" s="22"/>
      <c r="L49" s="22"/>
      <c r="M49" s="22"/>
      <c r="N49" s="28" t="s">
        <v>25</v>
      </c>
      <c r="O49" s="22"/>
      <c r="P49" s="27"/>
      <c r="Q49" s="20"/>
      <c r="R49" s="27" t="s">
        <v>9</v>
      </c>
    </row>
    <row r="50" spans="1:18" ht="18" customHeight="1">
      <c r="A50" s="17">
        <v>1</v>
      </c>
      <c r="B50" s="18" t="s">
        <v>5</v>
      </c>
      <c r="C50" s="18">
        <v>3</v>
      </c>
      <c r="D50" s="18" t="s">
        <v>24</v>
      </c>
      <c r="E50" s="18">
        <v>1</v>
      </c>
      <c r="F50" s="18" t="s">
        <v>24</v>
      </c>
      <c r="G50" s="18">
        <v>1</v>
      </c>
      <c r="H50" s="18" t="s">
        <v>8</v>
      </c>
      <c r="I50" s="18">
        <v>1</v>
      </c>
      <c r="J50" s="25" t="s">
        <v>8</v>
      </c>
      <c r="K50" s="22"/>
      <c r="L50" s="22"/>
      <c r="M50" s="22"/>
      <c r="N50" s="28" t="s">
        <v>26</v>
      </c>
      <c r="O50" s="22"/>
      <c r="P50" s="27"/>
      <c r="Q50" s="20"/>
      <c r="R50" s="27" t="s">
        <v>9</v>
      </c>
    </row>
    <row r="51" spans="1:18" ht="18" customHeight="1">
      <c r="A51" s="17">
        <v>1</v>
      </c>
      <c r="B51" s="18" t="s">
        <v>5</v>
      </c>
      <c r="C51" s="18">
        <v>3</v>
      </c>
      <c r="D51" s="18" t="s">
        <v>24</v>
      </c>
      <c r="E51" s="18">
        <v>1</v>
      </c>
      <c r="F51" s="18" t="s">
        <v>24</v>
      </c>
      <c r="G51" s="19">
        <v>2</v>
      </c>
      <c r="H51" s="19" t="s">
        <v>10</v>
      </c>
      <c r="I51" s="19"/>
      <c r="J51" s="24"/>
      <c r="K51" s="22"/>
      <c r="L51" s="22"/>
      <c r="M51" s="22"/>
      <c r="N51" s="28"/>
      <c r="O51" s="22"/>
      <c r="P51" s="27"/>
      <c r="Q51" s="20"/>
      <c r="R51" s="27"/>
    </row>
    <row r="52" spans="1:18" ht="18" customHeight="1">
      <c r="A52" s="17">
        <v>1</v>
      </c>
      <c r="B52" s="18" t="s">
        <v>5</v>
      </c>
      <c r="C52" s="18">
        <v>3</v>
      </c>
      <c r="D52" s="18" t="s">
        <v>24</v>
      </c>
      <c r="E52" s="18">
        <v>1</v>
      </c>
      <c r="F52" s="18" t="s">
        <v>24</v>
      </c>
      <c r="G52" s="18">
        <v>2</v>
      </c>
      <c r="H52" s="18" t="s">
        <v>10</v>
      </c>
      <c r="I52" s="19">
        <v>1</v>
      </c>
      <c r="J52" s="24" t="s">
        <v>10</v>
      </c>
      <c r="K52" s="22">
        <v>315</v>
      </c>
      <c r="L52" s="22">
        <v>461</v>
      </c>
      <c r="M52" s="22">
        <f>K52-L52</f>
        <v>-146</v>
      </c>
      <c r="N52" s="28" t="s">
        <v>27</v>
      </c>
      <c r="O52" s="22">
        <v>315000</v>
      </c>
      <c r="P52" s="27"/>
      <c r="Q52" s="20"/>
      <c r="R52" s="27" t="s">
        <v>9</v>
      </c>
    </row>
    <row r="53" spans="1:18" ht="18" customHeight="1">
      <c r="A53" s="17">
        <v>1</v>
      </c>
      <c r="B53" s="18" t="s">
        <v>5</v>
      </c>
      <c r="C53" s="18">
        <v>3</v>
      </c>
      <c r="D53" s="18" t="s">
        <v>24</v>
      </c>
      <c r="E53" s="18">
        <v>1</v>
      </c>
      <c r="F53" s="18" t="s">
        <v>24</v>
      </c>
      <c r="G53" s="18">
        <v>2</v>
      </c>
      <c r="H53" s="18" t="s">
        <v>10</v>
      </c>
      <c r="I53" s="18">
        <v>1</v>
      </c>
      <c r="J53" s="25" t="s">
        <v>10</v>
      </c>
      <c r="K53" s="22"/>
      <c r="L53" s="22"/>
      <c r="M53" s="22"/>
      <c r="N53" s="28" t="s">
        <v>15</v>
      </c>
      <c r="O53" s="22"/>
      <c r="P53" s="27"/>
      <c r="Q53" s="20"/>
      <c r="R53" s="27" t="s">
        <v>9</v>
      </c>
    </row>
    <row r="54" spans="1:18" ht="18" customHeight="1">
      <c r="A54" s="43">
        <v>1</v>
      </c>
      <c r="B54" s="44" t="s">
        <v>5</v>
      </c>
      <c r="C54" s="45">
        <v>4</v>
      </c>
      <c r="D54" s="45" t="s">
        <v>28</v>
      </c>
      <c r="E54" s="46"/>
      <c r="F54" s="45"/>
      <c r="G54" s="46"/>
      <c r="H54" s="45"/>
      <c r="I54" s="46"/>
      <c r="J54" s="46"/>
      <c r="K54" s="60">
        <f>IF(C54="",SUMIFS($K55:$K$5986,$A55:$A$5986,A54,$E55:$E$5986,""),IF(E54="",SUMIFS($K55:$K$5986,$A55:$A$5986,A54,$C55:$C$5986,C54,$G55:$G$5986,""),IF(G54="",SUMIFS($K55:$K$5986,$A55:$A$5986,A54,$C55:$C$5986,C54,$E55:$E$5986,E54),0)))</f>
        <v>66789</v>
      </c>
      <c r="L54" s="60">
        <f>IF(C54="",SUMIFS($L55:$L$5986,$A55:$A$5986,A54,$E55:$E$5986,""),IF(E54="",SUMIFS($L55:$L$5986,$A55:$A$5986,A54,$C55:$C$5986,C54,$G55:$G$5986,""),IF(G54="",SUMIFS($L55:$L$5986,$A55:$A$5986,A54,$C55:$C$5986,C54,$E55:$E$5986,E54),0)))</f>
        <v>66589</v>
      </c>
      <c r="M54" s="61">
        <f t="shared" ref="M54:M55" si="6">K54-L54</f>
        <v>200</v>
      </c>
      <c r="N54" s="47"/>
      <c r="O54" s="48"/>
      <c r="P54" s="49"/>
      <c r="Q54" s="50">
        <f>IF(C54="",SUMIFS($Q$3:$Q$5534,$A$3:$A$5534,A54,$C$3:$C$5534,"&gt;0",$E$3:$E$5534,""),IF(E54="",SUMIFS($Q$3:$Q$5534,$A$3:$A$5534,A54,$C$3:$C$5534,C54,$E$3:$E$5534,"&gt;0",$G$3:$G$5534,""),IF(G54="",SUMIFS($Q$3:$Q$5534,$A$3:$A$5534,A54,$C$3:$C$5534,C54,$E$3:$E$5534,E54,$G$3:$G$5534,"&gt;0"))))</f>
        <v>0</v>
      </c>
      <c r="R54" s="51"/>
    </row>
    <row r="55" spans="1:18" ht="18" customHeight="1">
      <c r="A55" s="43">
        <v>1</v>
      </c>
      <c r="B55" s="44" t="s">
        <v>5</v>
      </c>
      <c r="C55" s="52">
        <v>4</v>
      </c>
      <c r="D55" s="44" t="s">
        <v>28</v>
      </c>
      <c r="E55" s="53">
        <v>1</v>
      </c>
      <c r="F55" s="54" t="s">
        <v>28</v>
      </c>
      <c r="G55" s="53"/>
      <c r="H55" s="54"/>
      <c r="I55" s="53"/>
      <c r="J55" s="53"/>
      <c r="K55" s="62">
        <f>IF(C55="",SUMIFS($K56:$K$5986,$A56:$A$5986,A55,$E56:$E$5986,""),IF(E55="",SUMIFS($K56:$K$5986,$A56:$A$5986,A55,$C56:$C$5986,C55,$G56:$G$5986,""),IF(G55="",SUMIFS($K56:$K$5986,$A56:$A$5986,A55,$C56:$C$5986,C55,$E56:$E$5986,E55),0)))</f>
        <v>66789</v>
      </c>
      <c r="L55" s="62">
        <f>IF(C55="",SUMIFS($L56:$L$5986,$A56:$A$5986,A55,$E56:$E$5986,""),IF(E55="",SUMIFS($L56:$L$5986,$A56:$A$5986,A55,$C56:$C$5986,C55,$G56:$G$5986,""),IF(G55="",SUMIFS($L56:$L$5986,$A56:$A$5986,A55,$C56:$C$5986,C55,$E56:$E$5986,E55),0)))</f>
        <v>66589</v>
      </c>
      <c r="M55" s="63">
        <f t="shared" si="6"/>
        <v>200</v>
      </c>
      <c r="N55" s="55"/>
      <c r="O55" s="56"/>
      <c r="P55" s="57"/>
      <c r="Q55" s="58">
        <f>IF(C55="",SUMIFS($Q$3:$Q$5534,$A$3:$A$5534,A55,$C$3:$C$5534,"&gt;0",$E$3:$E$5534,""),IF(E55="",SUMIFS($Q$3:$Q$5534,$A$3:$A$5534,A55,$C$3:$C$5534,C55,$E$3:$E$5534,"&gt;0",$G$3:$G$5534,""),IF(G55="",SUMIFS($Q$3:$Q$5534,$A$3:$A$5534,A55,$C$3:$C$5534,C55,$E$3:$E$5534,E55,$G$3:$G$5534,"&gt;0"))))</f>
        <v>0</v>
      </c>
      <c r="R55" s="59"/>
    </row>
    <row r="56" spans="1:18" ht="18" customHeight="1">
      <c r="A56" s="17">
        <v>1</v>
      </c>
      <c r="B56" s="18" t="s">
        <v>5</v>
      </c>
      <c r="C56" s="18">
        <v>4</v>
      </c>
      <c r="D56" s="18" t="s">
        <v>28</v>
      </c>
      <c r="E56" s="18">
        <v>1</v>
      </c>
      <c r="F56" s="18" t="s">
        <v>28</v>
      </c>
      <c r="G56" s="19">
        <v>1</v>
      </c>
      <c r="H56" s="19" t="s">
        <v>8</v>
      </c>
      <c r="I56" s="19"/>
      <c r="J56" s="24"/>
      <c r="K56" s="22"/>
      <c r="L56" s="22"/>
      <c r="M56" s="22"/>
      <c r="N56" s="28"/>
      <c r="O56" s="22"/>
      <c r="P56" s="27"/>
      <c r="Q56" s="20"/>
      <c r="R56" s="27"/>
    </row>
    <row r="57" spans="1:18" ht="18" customHeight="1">
      <c r="A57" s="17">
        <v>1</v>
      </c>
      <c r="B57" s="18" t="s">
        <v>5</v>
      </c>
      <c r="C57" s="18">
        <v>4</v>
      </c>
      <c r="D57" s="18" t="s">
        <v>28</v>
      </c>
      <c r="E57" s="18">
        <v>1</v>
      </c>
      <c r="F57" s="18" t="s">
        <v>28</v>
      </c>
      <c r="G57" s="18">
        <v>1</v>
      </c>
      <c r="H57" s="18" t="s">
        <v>8</v>
      </c>
      <c r="I57" s="19">
        <v>1</v>
      </c>
      <c r="J57" s="24" t="s">
        <v>8</v>
      </c>
      <c r="K57" s="22">
        <v>66789</v>
      </c>
      <c r="L57" s="22">
        <v>66589</v>
      </c>
      <c r="M57" s="22">
        <f>K57-L57</f>
        <v>200</v>
      </c>
      <c r="N57" s="28" t="s">
        <v>817</v>
      </c>
      <c r="O57" s="22">
        <v>64985700</v>
      </c>
      <c r="P57" s="27"/>
      <c r="Q57" s="20"/>
      <c r="R57" s="27" t="s">
        <v>9</v>
      </c>
    </row>
    <row r="58" spans="1:18" ht="18" customHeight="1">
      <c r="A58" s="17">
        <v>1</v>
      </c>
      <c r="B58" s="18" t="s">
        <v>5</v>
      </c>
      <c r="C58" s="18">
        <v>4</v>
      </c>
      <c r="D58" s="18" t="s">
        <v>28</v>
      </c>
      <c r="E58" s="18">
        <v>1</v>
      </c>
      <c r="F58" s="18" t="s">
        <v>28</v>
      </c>
      <c r="G58" s="18">
        <v>1</v>
      </c>
      <c r="H58" s="18" t="s">
        <v>8</v>
      </c>
      <c r="I58" s="18">
        <v>1</v>
      </c>
      <c r="J58" s="25" t="s">
        <v>8</v>
      </c>
      <c r="K58" s="22"/>
      <c r="L58" s="22"/>
      <c r="M58" s="22"/>
      <c r="N58" s="28" t="s">
        <v>818</v>
      </c>
      <c r="O58" s="22">
        <v>1803536</v>
      </c>
      <c r="P58" s="27"/>
      <c r="Q58" s="20"/>
      <c r="R58" s="27" t="s">
        <v>9</v>
      </c>
    </row>
    <row r="59" spans="1:18" ht="18" customHeight="1">
      <c r="A59" s="43">
        <v>1</v>
      </c>
      <c r="B59" s="44" t="s">
        <v>5</v>
      </c>
      <c r="C59" s="45">
        <v>6</v>
      </c>
      <c r="D59" s="45" t="s">
        <v>29</v>
      </c>
      <c r="E59" s="46"/>
      <c r="F59" s="45"/>
      <c r="G59" s="46"/>
      <c r="H59" s="45"/>
      <c r="I59" s="46"/>
      <c r="J59" s="46"/>
      <c r="K59" s="60">
        <f>IF(C59="",SUMIFS($K60:$K$5986,$A60:$A$5986,A59,$E60:$E$5986,""),IF(E59="",SUMIFS($K60:$K$5986,$A60:$A$5986,A59,$C60:$C$5986,C59,$G60:$G$5986,""),IF(G59="",SUMIFS($K60:$K$5986,$A60:$A$5986,A59,$C60:$C$5986,C59,$E60:$E$5986,E59),0)))</f>
        <v>2486</v>
      </c>
      <c r="L59" s="60">
        <f>IF(C59="",SUMIFS($L60:$L$5986,$A60:$A$5986,A59,$E60:$E$5986,""),IF(E59="",SUMIFS($L60:$L$5986,$A60:$A$5986,A59,$C60:$C$5986,C59,$G60:$G$5986,""),IF(G59="",SUMIFS($L60:$L$5986,$A60:$A$5986,A59,$C60:$C$5986,C59,$E60:$E$5986,E59),0)))</f>
        <v>2414</v>
      </c>
      <c r="M59" s="61">
        <f t="shared" ref="M59:M60" si="7">K59-L59</f>
        <v>72</v>
      </c>
      <c r="N59" s="47"/>
      <c r="O59" s="48"/>
      <c r="P59" s="49"/>
      <c r="Q59" s="50">
        <f>IF(C59="",SUMIFS($Q$3:$Q$5534,$A$3:$A$5534,A59,$C$3:$C$5534,"&gt;0",$E$3:$E$5534,""),IF(E59="",SUMIFS($Q$3:$Q$5534,$A$3:$A$5534,A59,$C$3:$C$5534,C59,$E$3:$E$5534,"&gt;0",$G$3:$G$5534,""),IF(G59="",SUMIFS($Q$3:$Q$5534,$A$3:$A$5534,A59,$C$3:$C$5534,C59,$E$3:$E$5534,E59,$G$3:$G$5534,"&gt;0"))))</f>
        <v>0</v>
      </c>
      <c r="R59" s="51"/>
    </row>
    <row r="60" spans="1:18" ht="18" customHeight="1">
      <c r="A60" s="43">
        <v>1</v>
      </c>
      <c r="B60" s="44" t="s">
        <v>5</v>
      </c>
      <c r="C60" s="52">
        <v>6</v>
      </c>
      <c r="D60" s="44" t="s">
        <v>29</v>
      </c>
      <c r="E60" s="53">
        <v>1</v>
      </c>
      <c r="F60" s="54" t="s">
        <v>29</v>
      </c>
      <c r="G60" s="53"/>
      <c r="H60" s="54"/>
      <c r="I60" s="53"/>
      <c r="J60" s="53"/>
      <c r="K60" s="62">
        <f>IF(C60="",SUMIFS($K61:$K$5986,$A61:$A$5986,A60,$E61:$E$5986,""),IF(E60="",SUMIFS($K61:$K$5986,$A61:$A$5986,A60,$C61:$C$5986,C60,$G61:$G$5986,""),IF(G60="",SUMIFS($K61:$K$5986,$A61:$A$5986,A60,$C61:$C$5986,C60,$E61:$E$5986,E60),0)))</f>
        <v>2486</v>
      </c>
      <c r="L60" s="62">
        <f>IF(C60="",SUMIFS($L61:$L$5986,$A61:$A$5986,A60,$E61:$E$5986,""),IF(E60="",SUMIFS($L61:$L$5986,$A61:$A$5986,A60,$C61:$C$5986,C60,$G61:$G$5986,""),IF(G60="",SUMIFS($L61:$L$5986,$A61:$A$5986,A60,$C61:$C$5986,C60,$E61:$E$5986,E60),0)))</f>
        <v>2414</v>
      </c>
      <c r="M60" s="63">
        <f t="shared" si="7"/>
        <v>72</v>
      </c>
      <c r="N60" s="55"/>
      <c r="O60" s="56"/>
      <c r="P60" s="57"/>
      <c r="Q60" s="58">
        <f>IF(C60="",SUMIFS($Q$3:$Q$5534,$A$3:$A$5534,A60,$C$3:$C$5534,"&gt;0",$E$3:$E$5534,""),IF(E60="",SUMIFS($Q$3:$Q$5534,$A$3:$A$5534,A60,$C$3:$C$5534,C60,$E$3:$E$5534,"&gt;0",$G$3:$G$5534,""),IF(G60="",SUMIFS($Q$3:$Q$5534,$A$3:$A$5534,A60,$C$3:$C$5534,C60,$E$3:$E$5534,E60,$G$3:$G$5534,"&gt;0"))))</f>
        <v>0</v>
      </c>
      <c r="R60" s="59"/>
    </row>
    <row r="61" spans="1:18" ht="18" customHeight="1">
      <c r="A61" s="17">
        <v>1</v>
      </c>
      <c r="B61" s="18" t="s">
        <v>5</v>
      </c>
      <c r="C61" s="18">
        <v>6</v>
      </c>
      <c r="D61" s="18" t="s">
        <v>29</v>
      </c>
      <c r="E61" s="18">
        <v>1</v>
      </c>
      <c r="F61" s="18" t="s">
        <v>29</v>
      </c>
      <c r="G61" s="19">
        <v>1</v>
      </c>
      <c r="H61" s="19" t="s">
        <v>8</v>
      </c>
      <c r="I61" s="19"/>
      <c r="J61" s="24"/>
      <c r="K61" s="22"/>
      <c r="L61" s="22"/>
      <c r="M61" s="22"/>
      <c r="N61" s="28"/>
      <c r="O61" s="22"/>
      <c r="P61" s="27"/>
      <c r="Q61" s="20"/>
      <c r="R61" s="27"/>
    </row>
    <row r="62" spans="1:18" ht="18" customHeight="1">
      <c r="A62" s="17">
        <v>1</v>
      </c>
      <c r="B62" s="18" t="s">
        <v>5</v>
      </c>
      <c r="C62" s="18">
        <v>6</v>
      </c>
      <c r="D62" s="18" t="s">
        <v>29</v>
      </c>
      <c r="E62" s="18">
        <v>1</v>
      </c>
      <c r="F62" s="18" t="s">
        <v>29</v>
      </c>
      <c r="G62" s="18">
        <v>1</v>
      </c>
      <c r="H62" s="18" t="s">
        <v>8</v>
      </c>
      <c r="I62" s="19">
        <v>1</v>
      </c>
      <c r="J62" s="24" t="s">
        <v>8</v>
      </c>
      <c r="K62" s="22">
        <v>2457</v>
      </c>
      <c r="L62" s="22">
        <v>2382</v>
      </c>
      <c r="M62" s="22">
        <f>K62-L62</f>
        <v>75</v>
      </c>
      <c r="N62" s="28" t="s">
        <v>819</v>
      </c>
      <c r="O62" s="22">
        <v>2457600</v>
      </c>
      <c r="P62" s="27"/>
      <c r="Q62" s="20"/>
      <c r="R62" s="27" t="s">
        <v>9</v>
      </c>
    </row>
    <row r="63" spans="1:18" ht="18" customHeight="1">
      <c r="A63" s="17">
        <v>1</v>
      </c>
      <c r="B63" s="18" t="s">
        <v>5</v>
      </c>
      <c r="C63" s="18">
        <v>6</v>
      </c>
      <c r="D63" s="18" t="s">
        <v>29</v>
      </c>
      <c r="E63" s="18">
        <v>1</v>
      </c>
      <c r="F63" s="18" t="s">
        <v>29</v>
      </c>
      <c r="G63" s="19">
        <v>2</v>
      </c>
      <c r="H63" s="19" t="s">
        <v>10</v>
      </c>
      <c r="I63" s="19"/>
      <c r="J63" s="24"/>
      <c r="K63" s="22"/>
      <c r="L63" s="22"/>
      <c r="M63" s="22"/>
      <c r="N63" s="28"/>
      <c r="O63" s="22"/>
      <c r="P63" s="27"/>
      <c r="Q63" s="20"/>
      <c r="R63" s="27"/>
    </row>
    <row r="64" spans="1:18" ht="18" customHeight="1">
      <c r="A64" s="17">
        <v>1</v>
      </c>
      <c r="B64" s="18" t="s">
        <v>5</v>
      </c>
      <c r="C64" s="18">
        <v>6</v>
      </c>
      <c r="D64" s="18" t="s">
        <v>29</v>
      </c>
      <c r="E64" s="18">
        <v>1</v>
      </c>
      <c r="F64" s="18" t="s">
        <v>29</v>
      </c>
      <c r="G64" s="18">
        <v>2</v>
      </c>
      <c r="H64" s="18" t="s">
        <v>10</v>
      </c>
      <c r="I64" s="19">
        <v>1</v>
      </c>
      <c r="J64" s="24" t="s">
        <v>10</v>
      </c>
      <c r="K64" s="22">
        <v>29</v>
      </c>
      <c r="L64" s="22">
        <v>32</v>
      </c>
      <c r="M64" s="22">
        <f>K64-L64</f>
        <v>-3</v>
      </c>
      <c r="N64" s="28" t="s">
        <v>30</v>
      </c>
      <c r="O64" s="22">
        <v>29900</v>
      </c>
      <c r="P64" s="27"/>
      <c r="Q64" s="20"/>
      <c r="R64" s="27" t="s">
        <v>9</v>
      </c>
    </row>
    <row r="65" spans="1:18" ht="18" customHeight="1">
      <c r="A65" s="17">
        <v>1</v>
      </c>
      <c r="B65" s="18" t="s">
        <v>5</v>
      </c>
      <c r="C65" s="18">
        <v>6</v>
      </c>
      <c r="D65" s="18" t="s">
        <v>29</v>
      </c>
      <c r="E65" s="18">
        <v>1</v>
      </c>
      <c r="F65" s="18" t="s">
        <v>29</v>
      </c>
      <c r="G65" s="18">
        <v>2</v>
      </c>
      <c r="H65" s="18" t="s">
        <v>10</v>
      </c>
      <c r="I65" s="18">
        <v>1</v>
      </c>
      <c r="J65" s="25" t="s">
        <v>10</v>
      </c>
      <c r="K65" s="22"/>
      <c r="L65" s="22"/>
      <c r="M65" s="22"/>
      <c r="N65" s="28" t="s">
        <v>31</v>
      </c>
      <c r="O65" s="22"/>
      <c r="P65" s="27"/>
      <c r="Q65" s="20"/>
      <c r="R65" s="27" t="s">
        <v>9</v>
      </c>
    </row>
    <row r="66" spans="1:18" ht="18" customHeight="1">
      <c r="A66" s="67">
        <v>2</v>
      </c>
      <c r="B66" s="68" t="s">
        <v>32</v>
      </c>
      <c r="C66" s="68"/>
      <c r="D66" s="68"/>
      <c r="E66" s="69"/>
      <c r="F66" s="68"/>
      <c r="G66" s="69"/>
      <c r="H66" s="68"/>
      <c r="I66" s="69"/>
      <c r="J66" s="69"/>
      <c r="K66" s="70">
        <f>IF(C66="",SUMIFS($K67:$K$5986,$A67:$A$5986,A66,$E67:$E$5986,""),IF(E66="",SUMIFS($K67:$K$5986,$A67:$A$5986,A66,$C67:$C$5986,C66,$G67:$G$5986,""),IF(G66="",SUMIFS($K67:$K$5986,$A67:$A$5986,A66,$C67:$C$5986,C66,$E67:$E$5986,E66),0)))</f>
        <v>56500</v>
      </c>
      <c r="L66" s="70">
        <f>IF(C66="",SUMIFS($L67:$L$5986,$A67:$A$5986,A66,$E67:$E$5986,""),IF(E66="",SUMIFS($L67:$L$5986,$A67:$A$5986,A66,$C67:$C$5986,C66,$G67:$G$5986,""),IF(G66="",SUMIFS($L67:$L$5986,$A67:$A$5986,A66,$C67:$C$5986,C66,$E67:$E$5986,E66),0)))</f>
        <v>58300</v>
      </c>
      <c r="M66" s="71">
        <f t="shared" ref="M66:M68" si="8">K66-L66</f>
        <v>-1800</v>
      </c>
      <c r="N66" s="72"/>
      <c r="O66" s="73"/>
      <c r="P66" s="74"/>
      <c r="Q66" s="75">
        <f>IF(C66="",SUMIFS($Q$3:$Q$5534,$A$3:$A$5534,A66,$C$3:$C$5534,"&gt;0",$E$3:$E$5534,""),IF(E66="",SUMIFS($Q$3:$Q$5534,$A$3:$A$5534,A66,$C$3:$C$5534,C66,$E$3:$E$5534,"&gt;0",$G$3:$G$5534,""),IF(G66="",SUMIFS($Q$3:$Q$5534,$A$3:$A$5534,A66,$C$3:$C$5534,C66,$E$3:$E$5534,E66,$G$3:$G$5534,"&gt;0"))))</f>
        <v>0</v>
      </c>
      <c r="R66" s="76"/>
    </row>
    <row r="67" spans="1:18" ht="18" customHeight="1">
      <c r="A67" s="43">
        <v>2</v>
      </c>
      <c r="B67" s="44" t="s">
        <v>32</v>
      </c>
      <c r="C67" s="45">
        <v>1</v>
      </c>
      <c r="D67" s="45" t="s">
        <v>33</v>
      </c>
      <c r="E67" s="46"/>
      <c r="F67" s="45"/>
      <c r="G67" s="46"/>
      <c r="H67" s="45"/>
      <c r="I67" s="46"/>
      <c r="J67" s="46"/>
      <c r="K67" s="60">
        <f>IF(C67="",SUMIFS($K68:$K$5986,$A68:$A$5986,A67,$E68:$E$5986,""),IF(E67="",SUMIFS($K68:$K$5986,$A68:$A$5986,A67,$C68:$C$5986,C67,$G68:$G$5986,""),IF(G67="",SUMIFS($K68:$K$5986,$A68:$A$5986,A67,$C68:$C$5986,C67,$E68:$E$5986,E67),0)))</f>
        <v>16500</v>
      </c>
      <c r="L67" s="60">
        <f>IF(C67="",SUMIFS($L68:$L$5986,$A68:$A$5986,A67,$E68:$E$5986,""),IF(E67="",SUMIFS($L68:$L$5986,$A68:$A$5986,A67,$C68:$C$5986,C67,$G68:$G$5986,""),IF(G67="",SUMIFS($L68:$L$5986,$A68:$A$5986,A67,$C68:$C$5986,C67,$E68:$E$5986,E67),0)))</f>
        <v>18300</v>
      </c>
      <c r="M67" s="61">
        <f t="shared" si="8"/>
        <v>-1800</v>
      </c>
      <c r="N67" s="47"/>
      <c r="O67" s="48"/>
      <c r="P67" s="49"/>
      <c r="Q67" s="50">
        <f>IF(C67="",SUMIFS($Q$3:$Q$5534,$A$3:$A$5534,A67,$C$3:$C$5534,"&gt;0",$E$3:$E$5534,""),IF(E67="",SUMIFS($Q$3:$Q$5534,$A$3:$A$5534,A67,$C$3:$C$5534,C67,$E$3:$E$5534,"&gt;0",$G$3:$G$5534,""),IF(G67="",SUMIFS($Q$3:$Q$5534,$A$3:$A$5534,A67,$C$3:$C$5534,C67,$E$3:$E$5534,E67,$G$3:$G$5534,"&gt;0"))))</f>
        <v>0</v>
      </c>
      <c r="R67" s="51"/>
    </row>
    <row r="68" spans="1:18" ht="18" customHeight="1">
      <c r="A68" s="43">
        <v>2</v>
      </c>
      <c r="B68" s="44" t="s">
        <v>32</v>
      </c>
      <c r="C68" s="52">
        <v>1</v>
      </c>
      <c r="D68" s="44" t="s">
        <v>33</v>
      </c>
      <c r="E68" s="53">
        <v>1</v>
      </c>
      <c r="F68" s="54" t="s">
        <v>33</v>
      </c>
      <c r="G68" s="53"/>
      <c r="H68" s="54"/>
      <c r="I68" s="53"/>
      <c r="J68" s="53"/>
      <c r="K68" s="62">
        <f>IF(C68="",SUMIFS($K69:$K$5986,$A69:$A$5986,A68,$E69:$E$5986,""),IF(E68="",SUMIFS($K69:$K$5986,$A69:$A$5986,A68,$C69:$C$5986,C68,$G69:$G$5986,""),IF(G68="",SUMIFS($K69:$K$5986,$A69:$A$5986,A68,$C69:$C$5986,C68,$E69:$E$5986,E68),0)))</f>
        <v>16500</v>
      </c>
      <c r="L68" s="62">
        <f>IF(C68="",SUMIFS($L69:$L$5986,$A69:$A$5986,A68,$E69:$E$5986,""),IF(E68="",SUMIFS($L69:$L$5986,$A69:$A$5986,A68,$C69:$C$5986,C68,$G69:$G$5986,""),IF(G68="",SUMIFS($L69:$L$5986,$A69:$A$5986,A68,$C69:$C$5986,C68,$E69:$E$5986,E68),0)))</f>
        <v>18300</v>
      </c>
      <c r="M68" s="63">
        <f t="shared" si="8"/>
        <v>-1800</v>
      </c>
      <c r="N68" s="55"/>
      <c r="O68" s="56"/>
      <c r="P68" s="57"/>
      <c r="Q68" s="58">
        <f>IF(C68="",SUMIFS($Q$3:$Q$5534,$A$3:$A$5534,A68,$C$3:$C$5534,"&gt;0",$E$3:$E$5534,""),IF(E68="",SUMIFS($Q$3:$Q$5534,$A$3:$A$5534,A68,$C$3:$C$5534,C68,$E$3:$E$5534,"&gt;0",$G$3:$G$5534,""),IF(G68="",SUMIFS($Q$3:$Q$5534,$A$3:$A$5534,A68,$C$3:$C$5534,C68,$E$3:$E$5534,E68,$G$3:$G$5534,"&gt;0"))))</f>
        <v>0</v>
      </c>
      <c r="R68" s="59"/>
    </row>
    <row r="69" spans="1:18" ht="18" customHeight="1">
      <c r="A69" s="17">
        <v>2</v>
      </c>
      <c r="B69" s="18" t="s">
        <v>32</v>
      </c>
      <c r="C69" s="18">
        <v>1</v>
      </c>
      <c r="D69" s="18" t="s">
        <v>33</v>
      </c>
      <c r="E69" s="18">
        <v>1</v>
      </c>
      <c r="F69" s="18" t="s">
        <v>33</v>
      </c>
      <c r="G69" s="19">
        <v>1</v>
      </c>
      <c r="H69" s="19" t="s">
        <v>33</v>
      </c>
      <c r="I69" s="19"/>
      <c r="J69" s="24"/>
      <c r="K69" s="22"/>
      <c r="L69" s="22"/>
      <c r="M69" s="22"/>
      <c r="N69" s="28"/>
      <c r="O69" s="22"/>
      <c r="P69" s="27"/>
      <c r="Q69" s="20"/>
      <c r="R69" s="27"/>
    </row>
    <row r="70" spans="1:18" ht="18" customHeight="1">
      <c r="A70" s="17">
        <v>2</v>
      </c>
      <c r="B70" s="18" t="s">
        <v>32</v>
      </c>
      <c r="C70" s="18">
        <v>1</v>
      </c>
      <c r="D70" s="18" t="s">
        <v>33</v>
      </c>
      <c r="E70" s="18">
        <v>1</v>
      </c>
      <c r="F70" s="18" t="s">
        <v>33</v>
      </c>
      <c r="G70" s="18">
        <v>1</v>
      </c>
      <c r="H70" s="18" t="s">
        <v>33</v>
      </c>
      <c r="I70" s="19">
        <v>1</v>
      </c>
      <c r="J70" s="24" t="s">
        <v>33</v>
      </c>
      <c r="K70" s="22">
        <v>16500</v>
      </c>
      <c r="L70" s="22">
        <v>18300</v>
      </c>
      <c r="M70" s="22">
        <f>K70-L70</f>
        <v>-1800</v>
      </c>
      <c r="N70" s="28" t="s">
        <v>35</v>
      </c>
      <c r="O70" s="22"/>
      <c r="P70" s="27"/>
      <c r="Q70" s="20"/>
      <c r="R70" s="27" t="s">
        <v>34</v>
      </c>
    </row>
    <row r="71" spans="1:18" ht="18" customHeight="1">
      <c r="A71" s="17">
        <v>2</v>
      </c>
      <c r="B71" s="18" t="s">
        <v>32</v>
      </c>
      <c r="C71" s="18">
        <v>1</v>
      </c>
      <c r="D71" s="18" t="s">
        <v>33</v>
      </c>
      <c r="E71" s="18">
        <v>1</v>
      </c>
      <c r="F71" s="18" t="s">
        <v>33</v>
      </c>
      <c r="G71" s="18">
        <v>1</v>
      </c>
      <c r="H71" s="18" t="s">
        <v>33</v>
      </c>
      <c r="I71" s="18">
        <v>1</v>
      </c>
      <c r="J71" s="25" t="s">
        <v>33</v>
      </c>
      <c r="K71" s="22"/>
      <c r="L71" s="22"/>
      <c r="M71" s="22"/>
      <c r="N71" s="28" t="s">
        <v>36</v>
      </c>
      <c r="O71" s="22"/>
      <c r="P71" s="27"/>
      <c r="Q71" s="20"/>
      <c r="R71" s="27" t="s">
        <v>34</v>
      </c>
    </row>
    <row r="72" spans="1:18" ht="18" customHeight="1">
      <c r="A72" s="17">
        <v>2</v>
      </c>
      <c r="B72" s="18" t="s">
        <v>32</v>
      </c>
      <c r="C72" s="18">
        <v>1</v>
      </c>
      <c r="D72" s="18" t="s">
        <v>33</v>
      </c>
      <c r="E72" s="18">
        <v>1</v>
      </c>
      <c r="F72" s="18" t="s">
        <v>33</v>
      </c>
      <c r="G72" s="18">
        <v>1</v>
      </c>
      <c r="H72" s="18" t="s">
        <v>33</v>
      </c>
      <c r="I72" s="18">
        <v>1</v>
      </c>
      <c r="J72" s="25" t="s">
        <v>33</v>
      </c>
      <c r="K72" s="22"/>
      <c r="L72" s="22"/>
      <c r="M72" s="22"/>
      <c r="N72" s="28" t="s">
        <v>37</v>
      </c>
      <c r="O72" s="22"/>
      <c r="P72" s="27"/>
      <c r="Q72" s="20"/>
      <c r="R72" s="27" t="s">
        <v>34</v>
      </c>
    </row>
    <row r="73" spans="1:18" ht="18" customHeight="1">
      <c r="A73" s="17">
        <v>2</v>
      </c>
      <c r="B73" s="18" t="s">
        <v>32</v>
      </c>
      <c r="C73" s="18">
        <v>1</v>
      </c>
      <c r="D73" s="18" t="s">
        <v>33</v>
      </c>
      <c r="E73" s="18">
        <v>1</v>
      </c>
      <c r="F73" s="18" t="s">
        <v>33</v>
      </c>
      <c r="G73" s="18">
        <v>1</v>
      </c>
      <c r="H73" s="18" t="s">
        <v>33</v>
      </c>
      <c r="I73" s="18">
        <v>1</v>
      </c>
      <c r="J73" s="25" t="s">
        <v>33</v>
      </c>
      <c r="K73" s="22"/>
      <c r="L73" s="22"/>
      <c r="M73" s="22"/>
      <c r="N73" s="28" t="s">
        <v>38</v>
      </c>
      <c r="O73" s="22">
        <v>16500000</v>
      </c>
      <c r="P73" s="27"/>
      <c r="Q73" s="20"/>
      <c r="R73" s="27" t="s">
        <v>34</v>
      </c>
    </row>
    <row r="74" spans="1:18" ht="18" customHeight="1">
      <c r="A74" s="17">
        <v>2</v>
      </c>
      <c r="B74" s="18" t="s">
        <v>32</v>
      </c>
      <c r="C74" s="18">
        <v>1</v>
      </c>
      <c r="D74" s="18" t="s">
        <v>33</v>
      </c>
      <c r="E74" s="18">
        <v>1</v>
      </c>
      <c r="F74" s="18" t="s">
        <v>33</v>
      </c>
      <c r="G74" s="18">
        <v>1</v>
      </c>
      <c r="H74" s="18" t="s">
        <v>33</v>
      </c>
      <c r="I74" s="18">
        <v>1</v>
      </c>
      <c r="J74" s="25" t="s">
        <v>33</v>
      </c>
      <c r="K74" s="22"/>
      <c r="L74" s="22"/>
      <c r="M74" s="22"/>
      <c r="N74" s="28" t="s">
        <v>39</v>
      </c>
      <c r="O74" s="22"/>
      <c r="P74" s="27"/>
      <c r="Q74" s="20"/>
      <c r="R74" s="27" t="s">
        <v>34</v>
      </c>
    </row>
    <row r="75" spans="1:18" ht="18" customHeight="1">
      <c r="A75" s="43">
        <v>2</v>
      </c>
      <c r="B75" s="44" t="s">
        <v>32</v>
      </c>
      <c r="C75" s="45">
        <v>2</v>
      </c>
      <c r="D75" s="45" t="s">
        <v>40</v>
      </c>
      <c r="E75" s="46"/>
      <c r="F75" s="45"/>
      <c r="G75" s="46"/>
      <c r="H75" s="45"/>
      <c r="I75" s="46"/>
      <c r="J75" s="46"/>
      <c r="K75" s="60">
        <f>IF(C75="",SUMIFS($K76:$K$5986,$A76:$A$5986,A75,$E76:$E$5986,""),IF(E75="",SUMIFS($K76:$K$5986,$A76:$A$5986,A75,$C76:$C$5986,C75,$G76:$G$5986,""),IF(G75="",SUMIFS($K76:$K$5986,$A76:$A$5986,A75,$C76:$C$5986,C75,$E76:$E$5986,E75),0)))</f>
        <v>40000</v>
      </c>
      <c r="L75" s="60">
        <f>IF(C75="",SUMIFS($L76:$L$5986,$A76:$A$5986,A75,$E76:$E$5986,""),IF(E75="",SUMIFS($L76:$L$5986,$A76:$A$5986,A75,$C76:$C$5986,C75,$G76:$G$5986,""),IF(G75="",SUMIFS($L76:$L$5986,$A76:$A$5986,A75,$C76:$C$5986,C75,$E76:$E$5986,E75),0)))</f>
        <v>40000</v>
      </c>
      <c r="M75" s="61">
        <f t="shared" ref="M75:M76" si="9">K75-L75</f>
        <v>0</v>
      </c>
      <c r="N75" s="47"/>
      <c r="O75" s="48"/>
      <c r="P75" s="49"/>
      <c r="Q75" s="50">
        <f>IF(C75="",SUMIFS($Q$3:$Q$5534,$A$3:$A$5534,A75,$C$3:$C$5534,"&gt;0",$E$3:$E$5534,""),IF(E75="",SUMIFS($Q$3:$Q$5534,$A$3:$A$5534,A75,$C$3:$C$5534,C75,$E$3:$E$5534,"&gt;0",$G$3:$G$5534,""),IF(G75="",SUMIFS($Q$3:$Q$5534,$A$3:$A$5534,A75,$C$3:$C$5534,C75,$E$3:$E$5534,E75,$G$3:$G$5534,"&gt;0"))))</f>
        <v>0</v>
      </c>
      <c r="R75" s="51"/>
    </row>
    <row r="76" spans="1:18" ht="18" customHeight="1">
      <c r="A76" s="43">
        <v>2</v>
      </c>
      <c r="B76" s="44" t="s">
        <v>32</v>
      </c>
      <c r="C76" s="52">
        <v>2</v>
      </c>
      <c r="D76" s="44" t="s">
        <v>40</v>
      </c>
      <c r="E76" s="53">
        <v>1</v>
      </c>
      <c r="F76" s="54" t="s">
        <v>40</v>
      </c>
      <c r="G76" s="53"/>
      <c r="H76" s="54"/>
      <c r="I76" s="53"/>
      <c r="J76" s="53"/>
      <c r="K76" s="62">
        <f>IF(C76="",SUMIFS($K77:$K$5986,$A77:$A$5986,A76,$E77:$E$5986,""),IF(E76="",SUMIFS($K77:$K$5986,$A77:$A$5986,A76,$C77:$C$5986,C76,$G77:$G$5986,""),IF(G76="",SUMIFS($K77:$K$5986,$A77:$A$5986,A76,$C77:$C$5986,C76,$E77:$E$5986,E76),0)))</f>
        <v>40000</v>
      </c>
      <c r="L76" s="62">
        <f>IF(C76="",SUMIFS($L77:$L$5986,$A77:$A$5986,A76,$E77:$E$5986,""),IF(E76="",SUMIFS($L77:$L$5986,$A77:$A$5986,A76,$C77:$C$5986,C76,$G77:$G$5986,""),IF(G76="",SUMIFS($L77:$L$5986,$A77:$A$5986,A76,$C77:$C$5986,C76,$E77:$E$5986,E76),0)))</f>
        <v>40000</v>
      </c>
      <c r="M76" s="63">
        <f t="shared" si="9"/>
        <v>0</v>
      </c>
      <c r="N76" s="55"/>
      <c r="O76" s="56"/>
      <c r="P76" s="57"/>
      <c r="Q76" s="58">
        <f>IF(C76="",SUMIFS($Q$3:$Q$5534,$A$3:$A$5534,A76,$C$3:$C$5534,"&gt;0",$E$3:$E$5534,""),IF(E76="",SUMIFS($Q$3:$Q$5534,$A$3:$A$5534,A76,$C$3:$C$5534,C76,$E$3:$E$5534,"&gt;0",$G$3:$G$5534,""),IF(G76="",SUMIFS($Q$3:$Q$5534,$A$3:$A$5534,A76,$C$3:$C$5534,C76,$E$3:$E$5534,E76,$G$3:$G$5534,"&gt;0"))))</f>
        <v>0</v>
      </c>
      <c r="R76" s="59"/>
    </row>
    <row r="77" spans="1:18" ht="18" customHeight="1">
      <c r="A77" s="17">
        <v>2</v>
      </c>
      <c r="B77" s="18" t="s">
        <v>32</v>
      </c>
      <c r="C77" s="18">
        <v>2</v>
      </c>
      <c r="D77" s="18" t="s">
        <v>40</v>
      </c>
      <c r="E77" s="18">
        <v>1</v>
      </c>
      <c r="F77" s="18" t="s">
        <v>40</v>
      </c>
      <c r="G77" s="19">
        <v>1</v>
      </c>
      <c r="H77" s="19" t="s">
        <v>40</v>
      </c>
      <c r="I77" s="19"/>
      <c r="J77" s="24"/>
      <c r="K77" s="22"/>
      <c r="L77" s="22"/>
      <c r="M77" s="22"/>
      <c r="N77" s="28"/>
      <c r="O77" s="22"/>
      <c r="P77" s="27"/>
      <c r="Q77" s="20"/>
      <c r="R77" s="27"/>
    </row>
    <row r="78" spans="1:18" ht="18" customHeight="1">
      <c r="A78" s="17">
        <v>2</v>
      </c>
      <c r="B78" s="18" t="s">
        <v>32</v>
      </c>
      <c r="C78" s="18">
        <v>2</v>
      </c>
      <c r="D78" s="18" t="s">
        <v>40</v>
      </c>
      <c r="E78" s="18">
        <v>1</v>
      </c>
      <c r="F78" s="18" t="s">
        <v>40</v>
      </c>
      <c r="G78" s="18">
        <v>1</v>
      </c>
      <c r="H78" s="18" t="s">
        <v>40</v>
      </c>
      <c r="I78" s="19">
        <v>1</v>
      </c>
      <c r="J78" s="24" t="s">
        <v>40</v>
      </c>
      <c r="K78" s="22">
        <v>40000</v>
      </c>
      <c r="L78" s="22">
        <v>40000</v>
      </c>
      <c r="M78" s="22">
        <f>K78-L78</f>
        <v>0</v>
      </c>
      <c r="N78" s="28" t="s">
        <v>41</v>
      </c>
      <c r="O78" s="22"/>
      <c r="P78" s="27"/>
      <c r="Q78" s="20"/>
      <c r="R78" s="27" t="s">
        <v>34</v>
      </c>
    </row>
    <row r="79" spans="1:18" ht="18" customHeight="1">
      <c r="A79" s="17">
        <v>2</v>
      </c>
      <c r="B79" s="18" t="s">
        <v>32</v>
      </c>
      <c r="C79" s="18">
        <v>2</v>
      </c>
      <c r="D79" s="18" t="s">
        <v>40</v>
      </c>
      <c r="E79" s="18">
        <v>1</v>
      </c>
      <c r="F79" s="18" t="s">
        <v>40</v>
      </c>
      <c r="G79" s="18">
        <v>1</v>
      </c>
      <c r="H79" s="18" t="s">
        <v>40</v>
      </c>
      <c r="I79" s="18">
        <v>1</v>
      </c>
      <c r="J79" s="25" t="s">
        <v>40</v>
      </c>
      <c r="K79" s="22"/>
      <c r="L79" s="22"/>
      <c r="M79" s="22"/>
      <c r="N79" s="28" t="s">
        <v>42</v>
      </c>
      <c r="O79" s="22"/>
      <c r="P79" s="27"/>
      <c r="Q79" s="20"/>
      <c r="R79" s="27" t="s">
        <v>34</v>
      </c>
    </row>
    <row r="80" spans="1:18" ht="18" customHeight="1">
      <c r="A80" s="17">
        <v>2</v>
      </c>
      <c r="B80" s="18" t="s">
        <v>32</v>
      </c>
      <c r="C80" s="18">
        <v>2</v>
      </c>
      <c r="D80" s="18" t="s">
        <v>40</v>
      </c>
      <c r="E80" s="18">
        <v>1</v>
      </c>
      <c r="F80" s="18" t="s">
        <v>40</v>
      </c>
      <c r="G80" s="18">
        <v>1</v>
      </c>
      <c r="H80" s="18" t="s">
        <v>40</v>
      </c>
      <c r="I80" s="18">
        <v>1</v>
      </c>
      <c r="J80" s="25" t="s">
        <v>40</v>
      </c>
      <c r="K80" s="22"/>
      <c r="L80" s="22"/>
      <c r="M80" s="22"/>
      <c r="N80" s="28" t="s">
        <v>43</v>
      </c>
      <c r="O80" s="22">
        <v>40000000</v>
      </c>
      <c r="P80" s="27"/>
      <c r="Q80" s="20"/>
      <c r="R80" s="27" t="s">
        <v>34</v>
      </c>
    </row>
    <row r="81" spans="1:18" ht="18" customHeight="1">
      <c r="A81" s="67">
        <v>3</v>
      </c>
      <c r="B81" s="68" t="s">
        <v>44</v>
      </c>
      <c r="C81" s="68"/>
      <c r="D81" s="68"/>
      <c r="E81" s="69"/>
      <c r="F81" s="68"/>
      <c r="G81" s="69"/>
      <c r="H81" s="68"/>
      <c r="I81" s="69"/>
      <c r="J81" s="69"/>
      <c r="K81" s="70">
        <f>IF(C81="",SUMIFS($K82:$K$5986,$A82:$A$5986,A81,$E82:$E$5986,""),IF(E81="",SUMIFS($K82:$K$5986,$A82:$A$5986,A81,$C82:$C$5986,C81,$G82:$G$5986,""),IF(G81="",SUMIFS($K82:$K$5986,$A82:$A$5986,A81,$C82:$C$5986,C81,$E82:$E$5986,E81),0)))</f>
        <v>1100</v>
      </c>
      <c r="L81" s="70">
        <f>IF(C81="",SUMIFS($L82:$L$5986,$A82:$A$5986,A81,$E82:$E$5986,""),IF(E81="",SUMIFS($L82:$L$5986,$A82:$A$5986,A81,$C82:$C$5986,C81,$G82:$G$5986,""),IF(G81="",SUMIFS($L82:$L$5986,$A82:$A$5986,A81,$C82:$C$5986,C81,$E82:$E$5986,E81),0)))</f>
        <v>1200</v>
      </c>
      <c r="M81" s="71">
        <f t="shared" ref="M81:M83" si="10">K81-L81</f>
        <v>-100</v>
      </c>
      <c r="N81" s="72"/>
      <c r="O81" s="73"/>
      <c r="P81" s="74"/>
      <c r="Q81" s="75">
        <f>IF(C81="",SUMIFS($Q$3:$Q$5534,$A$3:$A$5534,A81,$C$3:$C$5534,"&gt;0",$E$3:$E$5534,""),IF(E81="",SUMIFS($Q$3:$Q$5534,$A$3:$A$5534,A81,$C$3:$C$5534,C81,$E$3:$E$5534,"&gt;0",$G$3:$G$5534,""),IF(G81="",SUMIFS($Q$3:$Q$5534,$A$3:$A$5534,A81,$C$3:$C$5534,C81,$E$3:$E$5534,E81,$G$3:$G$5534,"&gt;0"))))</f>
        <v>0</v>
      </c>
      <c r="R81" s="76"/>
    </row>
    <row r="82" spans="1:18" ht="18" customHeight="1">
      <c r="A82" s="43">
        <v>3</v>
      </c>
      <c r="B82" s="44" t="s">
        <v>44</v>
      </c>
      <c r="C82" s="45">
        <v>1</v>
      </c>
      <c r="D82" s="45" t="s">
        <v>44</v>
      </c>
      <c r="E82" s="46"/>
      <c r="F82" s="45"/>
      <c r="G82" s="46"/>
      <c r="H82" s="45"/>
      <c r="I82" s="46"/>
      <c r="J82" s="46"/>
      <c r="K82" s="60">
        <f>IF(C82="",SUMIFS($K83:$K$5986,$A83:$A$5986,A82,$E83:$E$5986,""),IF(E82="",SUMIFS($K83:$K$5986,$A83:$A$5986,A82,$C83:$C$5986,C82,$G83:$G$5986,""),IF(G82="",SUMIFS($K83:$K$5986,$A83:$A$5986,A82,$C83:$C$5986,C82,$E83:$E$5986,E82),0)))</f>
        <v>1100</v>
      </c>
      <c r="L82" s="60">
        <f>IF(C82="",SUMIFS($L83:$L$5986,$A83:$A$5986,A82,$E83:$E$5986,""),IF(E82="",SUMIFS($L83:$L$5986,$A83:$A$5986,A82,$C83:$C$5986,C82,$G83:$G$5986,""),IF(G82="",SUMIFS($L83:$L$5986,$A83:$A$5986,A82,$C83:$C$5986,C82,$E83:$E$5986,E82),0)))</f>
        <v>1200</v>
      </c>
      <c r="M82" s="61">
        <f t="shared" si="10"/>
        <v>-100</v>
      </c>
      <c r="N82" s="47"/>
      <c r="O82" s="48"/>
      <c r="P82" s="49"/>
      <c r="Q82" s="50">
        <f>IF(C82="",SUMIFS($Q$3:$Q$5534,$A$3:$A$5534,A82,$C$3:$C$5534,"&gt;0",$E$3:$E$5534,""),IF(E82="",SUMIFS($Q$3:$Q$5534,$A$3:$A$5534,A82,$C$3:$C$5534,C82,$E$3:$E$5534,"&gt;0",$G$3:$G$5534,""),IF(G82="",SUMIFS($Q$3:$Q$5534,$A$3:$A$5534,A82,$C$3:$C$5534,C82,$E$3:$E$5534,E82,$G$3:$G$5534,"&gt;0"))))</f>
        <v>0</v>
      </c>
      <c r="R82" s="51"/>
    </row>
    <row r="83" spans="1:18" ht="18" customHeight="1">
      <c r="A83" s="43">
        <v>3</v>
      </c>
      <c r="B83" s="44" t="s">
        <v>44</v>
      </c>
      <c r="C83" s="52">
        <v>1</v>
      </c>
      <c r="D83" s="44" t="s">
        <v>44</v>
      </c>
      <c r="E83" s="53">
        <v>1</v>
      </c>
      <c r="F83" s="54" t="s">
        <v>44</v>
      </c>
      <c r="G83" s="53"/>
      <c r="H83" s="54"/>
      <c r="I83" s="53"/>
      <c r="J83" s="53"/>
      <c r="K83" s="62">
        <f>IF(C83="",SUMIFS($K84:$K$5986,$A84:$A$5986,A83,$E84:$E$5986,""),IF(E83="",SUMIFS($K84:$K$5986,$A84:$A$5986,A83,$C84:$C$5986,C83,$G84:$G$5986,""),IF(G83="",SUMIFS($K84:$K$5986,$A84:$A$5986,A83,$C84:$C$5986,C83,$E84:$E$5986,E83),0)))</f>
        <v>1100</v>
      </c>
      <c r="L83" s="62">
        <f>IF(C83="",SUMIFS($L84:$L$5986,$A84:$A$5986,A83,$E84:$E$5986,""),IF(E83="",SUMIFS($L84:$L$5986,$A84:$A$5986,A83,$C84:$C$5986,C83,$G84:$G$5986,""),IF(G83="",SUMIFS($L84:$L$5986,$A84:$A$5986,A83,$C84:$C$5986,C83,$E84:$E$5986,E83),0)))</f>
        <v>1200</v>
      </c>
      <c r="M83" s="63">
        <f t="shared" si="10"/>
        <v>-100</v>
      </c>
      <c r="N83" s="55"/>
      <c r="O83" s="56"/>
      <c r="P83" s="57"/>
      <c r="Q83" s="58">
        <f>IF(C83="",SUMIFS($Q$3:$Q$5534,$A$3:$A$5534,A83,$C$3:$C$5534,"&gt;0",$E$3:$E$5534,""),IF(E83="",SUMIFS($Q$3:$Q$5534,$A$3:$A$5534,A83,$C$3:$C$5534,C83,$E$3:$E$5534,"&gt;0",$G$3:$G$5534,""),IF(G83="",SUMIFS($Q$3:$Q$5534,$A$3:$A$5534,A83,$C$3:$C$5534,C83,$E$3:$E$5534,E83,$G$3:$G$5534,"&gt;0"))))</f>
        <v>0</v>
      </c>
      <c r="R83" s="59"/>
    </row>
    <row r="84" spans="1:18" ht="18" customHeight="1">
      <c r="A84" s="17">
        <v>3</v>
      </c>
      <c r="B84" s="18" t="s">
        <v>44</v>
      </c>
      <c r="C84" s="18">
        <v>1</v>
      </c>
      <c r="D84" s="18" t="s">
        <v>44</v>
      </c>
      <c r="E84" s="18">
        <v>1</v>
      </c>
      <c r="F84" s="18" t="s">
        <v>44</v>
      </c>
      <c r="G84" s="19">
        <v>1</v>
      </c>
      <c r="H84" s="19" t="s">
        <v>44</v>
      </c>
      <c r="I84" s="19"/>
      <c r="J84" s="24"/>
      <c r="K84" s="22"/>
      <c r="L84" s="22"/>
      <c r="M84" s="22"/>
      <c r="N84" s="28"/>
      <c r="O84" s="22"/>
      <c r="P84" s="27"/>
      <c r="Q84" s="20"/>
      <c r="R84" s="27"/>
    </row>
    <row r="85" spans="1:18" ht="18" customHeight="1">
      <c r="A85" s="17">
        <v>3</v>
      </c>
      <c r="B85" s="18" t="s">
        <v>44</v>
      </c>
      <c r="C85" s="18">
        <v>1</v>
      </c>
      <c r="D85" s="18" t="s">
        <v>44</v>
      </c>
      <c r="E85" s="18">
        <v>1</v>
      </c>
      <c r="F85" s="18" t="s">
        <v>44</v>
      </c>
      <c r="G85" s="18">
        <v>1</v>
      </c>
      <c r="H85" s="18" t="s">
        <v>44</v>
      </c>
      <c r="I85" s="19">
        <v>1</v>
      </c>
      <c r="J85" s="24" t="s">
        <v>44</v>
      </c>
      <c r="K85" s="22">
        <v>1100</v>
      </c>
      <c r="L85" s="22">
        <v>1200</v>
      </c>
      <c r="M85" s="22">
        <f>K85-L85</f>
        <v>-100</v>
      </c>
      <c r="N85" s="28" t="s">
        <v>45</v>
      </c>
      <c r="O85" s="22"/>
      <c r="P85" s="27"/>
      <c r="Q85" s="20"/>
      <c r="R85" s="27" t="s">
        <v>34</v>
      </c>
    </row>
    <row r="86" spans="1:18" ht="18" customHeight="1">
      <c r="A86" s="17">
        <v>3</v>
      </c>
      <c r="B86" s="18" t="s">
        <v>44</v>
      </c>
      <c r="C86" s="18">
        <v>1</v>
      </c>
      <c r="D86" s="18" t="s">
        <v>44</v>
      </c>
      <c r="E86" s="18">
        <v>1</v>
      </c>
      <c r="F86" s="18" t="s">
        <v>44</v>
      </c>
      <c r="G86" s="18">
        <v>1</v>
      </c>
      <c r="H86" s="18" t="s">
        <v>44</v>
      </c>
      <c r="I86" s="18">
        <v>1</v>
      </c>
      <c r="J86" s="25" t="s">
        <v>44</v>
      </c>
      <c r="K86" s="22"/>
      <c r="L86" s="22"/>
      <c r="M86" s="22"/>
      <c r="N86" s="28" t="s">
        <v>46</v>
      </c>
      <c r="O86" s="22"/>
      <c r="P86" s="27"/>
      <c r="Q86" s="20"/>
      <c r="R86" s="27" t="s">
        <v>34</v>
      </c>
    </row>
    <row r="87" spans="1:18" ht="18" customHeight="1">
      <c r="A87" s="17">
        <v>3</v>
      </c>
      <c r="B87" s="18" t="s">
        <v>44</v>
      </c>
      <c r="C87" s="18">
        <v>1</v>
      </c>
      <c r="D87" s="18" t="s">
        <v>44</v>
      </c>
      <c r="E87" s="18">
        <v>1</v>
      </c>
      <c r="F87" s="18" t="s">
        <v>44</v>
      </c>
      <c r="G87" s="18">
        <v>1</v>
      </c>
      <c r="H87" s="18" t="s">
        <v>44</v>
      </c>
      <c r="I87" s="18">
        <v>1</v>
      </c>
      <c r="J87" s="25" t="s">
        <v>44</v>
      </c>
      <c r="K87" s="22"/>
      <c r="L87" s="22"/>
      <c r="M87" s="22"/>
      <c r="N87" s="28" t="s">
        <v>47</v>
      </c>
      <c r="O87" s="22">
        <v>1100000</v>
      </c>
      <c r="P87" s="27"/>
      <c r="Q87" s="20"/>
      <c r="R87" s="27" t="s">
        <v>34</v>
      </c>
    </row>
    <row r="88" spans="1:18" ht="18" customHeight="1">
      <c r="A88" s="17">
        <v>3</v>
      </c>
      <c r="B88" s="18" t="s">
        <v>44</v>
      </c>
      <c r="C88" s="18">
        <v>1</v>
      </c>
      <c r="D88" s="18" t="s">
        <v>44</v>
      </c>
      <c r="E88" s="18">
        <v>1</v>
      </c>
      <c r="F88" s="18" t="s">
        <v>44</v>
      </c>
      <c r="G88" s="18">
        <v>1</v>
      </c>
      <c r="H88" s="18" t="s">
        <v>44</v>
      </c>
      <c r="I88" s="18">
        <v>1</v>
      </c>
      <c r="J88" s="25" t="s">
        <v>44</v>
      </c>
      <c r="K88" s="22"/>
      <c r="L88" s="22"/>
      <c r="M88" s="22"/>
      <c r="N88" s="28" t="s">
        <v>48</v>
      </c>
      <c r="O88" s="22"/>
      <c r="P88" s="27"/>
      <c r="Q88" s="20"/>
      <c r="R88" s="27" t="s">
        <v>34</v>
      </c>
    </row>
    <row r="89" spans="1:18" ht="18" customHeight="1">
      <c r="A89" s="67">
        <v>4</v>
      </c>
      <c r="B89" s="68" t="s">
        <v>49</v>
      </c>
      <c r="C89" s="68"/>
      <c r="D89" s="68"/>
      <c r="E89" s="69"/>
      <c r="F89" s="68"/>
      <c r="G89" s="69"/>
      <c r="H89" s="68"/>
      <c r="I89" s="69"/>
      <c r="J89" s="69"/>
      <c r="K89" s="70">
        <f>IF(C89="",SUMIFS($K90:$K$5986,$A90:$A$5986,A89,$E90:$E$5986,""),IF(E89="",SUMIFS($K90:$K$5986,$A90:$A$5986,A89,$C90:$C$5986,C89,$G90:$G$5986,""),IF(G89="",SUMIFS($K90:$K$5986,$A90:$A$5986,A89,$C90:$C$5986,C89,$E90:$E$5986,E89),0)))</f>
        <v>1200</v>
      </c>
      <c r="L89" s="70">
        <f>IF(C89="",SUMIFS($L90:$L$5986,$A90:$A$5986,A89,$E90:$E$5986,""),IF(E89="",SUMIFS($L90:$L$5986,$A90:$A$5986,A89,$C90:$C$5986,C89,$G90:$G$5986,""),IF(G89="",SUMIFS($L90:$L$5986,$A90:$A$5986,A89,$C90:$C$5986,C89,$E90:$E$5986,E89),0)))</f>
        <v>1200</v>
      </c>
      <c r="M89" s="71">
        <f t="shared" ref="M89:M91" si="11">K89-L89</f>
        <v>0</v>
      </c>
      <c r="N89" s="72"/>
      <c r="O89" s="73"/>
      <c r="P89" s="74"/>
      <c r="Q89" s="75">
        <f>IF(C89="",SUMIFS($Q$3:$Q$5534,$A$3:$A$5534,A89,$C$3:$C$5534,"&gt;0",$E$3:$E$5534,""),IF(E89="",SUMIFS($Q$3:$Q$5534,$A$3:$A$5534,A89,$C$3:$C$5534,C89,$E$3:$E$5534,"&gt;0",$G$3:$G$5534,""),IF(G89="",SUMIFS($Q$3:$Q$5534,$A$3:$A$5534,A89,$C$3:$C$5534,C89,$E$3:$E$5534,E89,$G$3:$G$5534,"&gt;0"))))</f>
        <v>0</v>
      </c>
      <c r="R89" s="76"/>
    </row>
    <row r="90" spans="1:18" ht="18" customHeight="1">
      <c r="A90" s="43">
        <v>4</v>
      </c>
      <c r="B90" s="44" t="s">
        <v>49</v>
      </c>
      <c r="C90" s="45">
        <v>1</v>
      </c>
      <c r="D90" s="45" t="s">
        <v>49</v>
      </c>
      <c r="E90" s="46"/>
      <c r="F90" s="45"/>
      <c r="G90" s="46"/>
      <c r="H90" s="45"/>
      <c r="I90" s="46"/>
      <c r="J90" s="46"/>
      <c r="K90" s="60">
        <f>IF(C90="",SUMIFS($K91:$K$5986,$A91:$A$5986,A90,$E91:$E$5986,""),IF(E90="",SUMIFS($K91:$K$5986,$A91:$A$5986,A90,$C91:$C$5986,C90,$G91:$G$5986,""),IF(G90="",SUMIFS($K91:$K$5986,$A91:$A$5986,A90,$C91:$C$5986,C90,$E91:$E$5986,E90),0)))</f>
        <v>1200</v>
      </c>
      <c r="L90" s="60">
        <f>IF(C90="",SUMIFS($L91:$L$5986,$A91:$A$5986,A90,$E91:$E$5986,""),IF(E90="",SUMIFS($L91:$L$5986,$A91:$A$5986,A90,$C91:$C$5986,C90,$G91:$G$5986,""),IF(G90="",SUMIFS($L91:$L$5986,$A91:$A$5986,A90,$C91:$C$5986,C90,$E91:$E$5986,E90),0)))</f>
        <v>1200</v>
      </c>
      <c r="M90" s="61">
        <f t="shared" si="11"/>
        <v>0</v>
      </c>
      <c r="N90" s="47"/>
      <c r="O90" s="48"/>
      <c r="P90" s="49"/>
      <c r="Q90" s="50">
        <f>IF(C90="",SUMIFS($Q$3:$Q$5534,$A$3:$A$5534,A90,$C$3:$C$5534,"&gt;0",$E$3:$E$5534,""),IF(E90="",SUMIFS($Q$3:$Q$5534,$A$3:$A$5534,A90,$C$3:$C$5534,C90,$E$3:$E$5534,"&gt;0",$G$3:$G$5534,""),IF(G90="",SUMIFS($Q$3:$Q$5534,$A$3:$A$5534,A90,$C$3:$C$5534,C90,$E$3:$E$5534,E90,$G$3:$G$5534,"&gt;0"))))</f>
        <v>0</v>
      </c>
      <c r="R90" s="51"/>
    </row>
    <row r="91" spans="1:18" ht="18" customHeight="1">
      <c r="A91" s="43">
        <v>4</v>
      </c>
      <c r="B91" s="44" t="s">
        <v>49</v>
      </c>
      <c r="C91" s="52">
        <v>1</v>
      </c>
      <c r="D91" s="44" t="s">
        <v>49</v>
      </c>
      <c r="E91" s="53">
        <v>1</v>
      </c>
      <c r="F91" s="54" t="s">
        <v>49</v>
      </c>
      <c r="G91" s="53"/>
      <c r="H91" s="54"/>
      <c r="I91" s="53"/>
      <c r="J91" s="53"/>
      <c r="K91" s="62">
        <f>IF(C91="",SUMIFS($K92:$K$5986,$A92:$A$5986,A91,$E92:$E$5986,""),IF(E91="",SUMIFS($K92:$K$5986,$A92:$A$5986,A91,$C92:$C$5986,C91,$G92:$G$5986,""),IF(G91="",SUMIFS($K92:$K$5986,$A92:$A$5986,A91,$C92:$C$5986,C91,$E92:$E$5986,E91),0)))</f>
        <v>1200</v>
      </c>
      <c r="L91" s="62">
        <f>IF(C91="",SUMIFS($L92:$L$5986,$A92:$A$5986,A91,$E92:$E$5986,""),IF(E91="",SUMIFS($L92:$L$5986,$A92:$A$5986,A91,$C92:$C$5986,C91,$G92:$G$5986,""),IF(G91="",SUMIFS($L92:$L$5986,$A92:$A$5986,A91,$C92:$C$5986,C91,$E92:$E$5986,E91),0)))</f>
        <v>1200</v>
      </c>
      <c r="M91" s="63">
        <f t="shared" si="11"/>
        <v>0</v>
      </c>
      <c r="N91" s="55"/>
      <c r="O91" s="56"/>
      <c r="P91" s="57"/>
      <c r="Q91" s="58">
        <f>IF(C91="",SUMIFS($Q$3:$Q$5534,$A$3:$A$5534,A91,$C$3:$C$5534,"&gt;0",$E$3:$E$5534,""),IF(E91="",SUMIFS($Q$3:$Q$5534,$A$3:$A$5534,A91,$C$3:$C$5534,C91,$E$3:$E$5534,"&gt;0",$G$3:$G$5534,""),IF(G91="",SUMIFS($Q$3:$Q$5534,$A$3:$A$5534,A91,$C$3:$C$5534,C91,$E$3:$E$5534,E91,$G$3:$G$5534,"&gt;0"))))</f>
        <v>0</v>
      </c>
      <c r="R91" s="59"/>
    </row>
    <row r="92" spans="1:18" ht="18" customHeight="1">
      <c r="A92" s="17">
        <v>4</v>
      </c>
      <c r="B92" s="18" t="s">
        <v>49</v>
      </c>
      <c r="C92" s="18">
        <v>1</v>
      </c>
      <c r="D92" s="18" t="s">
        <v>49</v>
      </c>
      <c r="E92" s="18">
        <v>1</v>
      </c>
      <c r="F92" s="18" t="s">
        <v>49</v>
      </c>
      <c r="G92" s="19">
        <v>1</v>
      </c>
      <c r="H92" s="19" t="s">
        <v>49</v>
      </c>
      <c r="I92" s="19"/>
      <c r="J92" s="24"/>
      <c r="K92" s="22"/>
      <c r="L92" s="22"/>
      <c r="M92" s="22"/>
      <c r="N92" s="28"/>
      <c r="O92" s="22"/>
      <c r="P92" s="27"/>
      <c r="Q92" s="20"/>
      <c r="R92" s="27"/>
    </row>
    <row r="93" spans="1:18" ht="18" customHeight="1">
      <c r="A93" s="17">
        <v>4</v>
      </c>
      <c r="B93" s="18" t="s">
        <v>49</v>
      </c>
      <c r="C93" s="18">
        <v>1</v>
      </c>
      <c r="D93" s="18" t="s">
        <v>49</v>
      </c>
      <c r="E93" s="18">
        <v>1</v>
      </c>
      <c r="F93" s="18" t="s">
        <v>49</v>
      </c>
      <c r="G93" s="18">
        <v>1</v>
      </c>
      <c r="H93" s="18" t="s">
        <v>49</v>
      </c>
      <c r="I93" s="19">
        <v>1</v>
      </c>
      <c r="J93" s="24" t="s">
        <v>49</v>
      </c>
      <c r="K93" s="22">
        <v>1200</v>
      </c>
      <c r="L93" s="22">
        <v>1200</v>
      </c>
      <c r="M93" s="22">
        <f>K93-L93</f>
        <v>0</v>
      </c>
      <c r="N93" s="28" t="s">
        <v>50</v>
      </c>
      <c r="O93" s="22"/>
      <c r="P93" s="27"/>
      <c r="Q93" s="20"/>
      <c r="R93" s="27" t="s">
        <v>34</v>
      </c>
    </row>
    <row r="94" spans="1:18" ht="18" customHeight="1">
      <c r="A94" s="17">
        <v>4</v>
      </c>
      <c r="B94" s="18" t="s">
        <v>49</v>
      </c>
      <c r="C94" s="18">
        <v>1</v>
      </c>
      <c r="D94" s="18" t="s">
        <v>49</v>
      </c>
      <c r="E94" s="18">
        <v>1</v>
      </c>
      <c r="F94" s="18" t="s">
        <v>49</v>
      </c>
      <c r="G94" s="18">
        <v>1</v>
      </c>
      <c r="H94" s="18" t="s">
        <v>49</v>
      </c>
      <c r="I94" s="18">
        <v>1</v>
      </c>
      <c r="J94" s="25" t="s">
        <v>49</v>
      </c>
      <c r="K94" s="22"/>
      <c r="L94" s="22"/>
      <c r="M94" s="22"/>
      <c r="N94" s="28" t="s">
        <v>51</v>
      </c>
      <c r="O94" s="22">
        <v>1200000</v>
      </c>
      <c r="P94" s="27"/>
      <c r="Q94" s="20"/>
      <c r="R94" s="27" t="s">
        <v>34</v>
      </c>
    </row>
    <row r="95" spans="1:18" ht="18" customHeight="1">
      <c r="A95" s="67">
        <v>5</v>
      </c>
      <c r="B95" s="68" t="s">
        <v>52</v>
      </c>
      <c r="C95" s="68"/>
      <c r="D95" s="68"/>
      <c r="E95" s="69"/>
      <c r="F95" s="68"/>
      <c r="G95" s="69"/>
      <c r="H95" s="68"/>
      <c r="I95" s="69"/>
      <c r="J95" s="69"/>
      <c r="K95" s="70">
        <f>IF(C95="",SUMIFS($K96:$K$5986,$A96:$A$5986,A95,$E96:$E$5986,""),IF(E95="",SUMIFS($K96:$K$5986,$A96:$A$5986,A95,$C96:$C$5986,C95,$G96:$G$5986,""),IF(G95="",SUMIFS($K96:$K$5986,$A96:$A$5986,A95,$C96:$C$5986,C95,$E96:$E$5986,E95),0)))</f>
        <v>450</v>
      </c>
      <c r="L95" s="70">
        <f>IF(C95="",SUMIFS($L96:$L$5986,$A96:$A$5986,A95,$E96:$E$5986,""),IF(E95="",SUMIFS($L96:$L$5986,$A96:$A$5986,A95,$C96:$C$5986,C95,$G96:$G$5986,""),IF(G95="",SUMIFS($L96:$L$5986,$A96:$A$5986,A95,$C96:$C$5986,C95,$E96:$E$5986,E95),0)))</f>
        <v>450</v>
      </c>
      <c r="M95" s="71">
        <f t="shared" ref="M95:M97" si="12">K95-L95</f>
        <v>0</v>
      </c>
      <c r="N95" s="72"/>
      <c r="O95" s="73"/>
      <c r="P95" s="74"/>
      <c r="Q95" s="75">
        <f>IF(C95="",SUMIFS($Q$3:$Q$5534,$A$3:$A$5534,A95,$C$3:$C$5534,"&gt;0",$E$3:$E$5534,""),IF(E95="",SUMIFS($Q$3:$Q$5534,$A$3:$A$5534,A95,$C$3:$C$5534,C95,$E$3:$E$5534,"&gt;0",$G$3:$G$5534,""),IF(G95="",SUMIFS($Q$3:$Q$5534,$A$3:$A$5534,A95,$C$3:$C$5534,C95,$E$3:$E$5534,E95,$G$3:$G$5534,"&gt;0"))))</f>
        <v>0</v>
      </c>
      <c r="R95" s="76"/>
    </row>
    <row r="96" spans="1:18" ht="18" customHeight="1">
      <c r="A96" s="43">
        <v>5</v>
      </c>
      <c r="B96" s="44" t="s">
        <v>52</v>
      </c>
      <c r="C96" s="45">
        <v>1</v>
      </c>
      <c r="D96" s="45" t="s">
        <v>52</v>
      </c>
      <c r="E96" s="46"/>
      <c r="F96" s="45"/>
      <c r="G96" s="46"/>
      <c r="H96" s="45"/>
      <c r="I96" s="46"/>
      <c r="J96" s="46"/>
      <c r="K96" s="60">
        <f>IF(C96="",SUMIFS($K97:$K$5986,$A97:$A$5986,A96,$E97:$E$5986,""),IF(E96="",SUMIFS($K97:$K$5986,$A97:$A$5986,A96,$C97:$C$5986,C96,$G97:$G$5986,""),IF(G96="",SUMIFS($K97:$K$5986,$A97:$A$5986,A96,$C97:$C$5986,C96,$E97:$E$5986,E96),0)))</f>
        <v>450</v>
      </c>
      <c r="L96" s="60">
        <f>IF(C96="",SUMIFS($L97:$L$5986,$A97:$A$5986,A96,$E97:$E$5986,""),IF(E96="",SUMIFS($L97:$L$5986,$A97:$A$5986,A96,$C97:$C$5986,C96,$G97:$G$5986,""),IF(G96="",SUMIFS($L97:$L$5986,$A97:$A$5986,A96,$C97:$C$5986,C96,$E97:$E$5986,E96),0)))</f>
        <v>450</v>
      </c>
      <c r="M96" s="61">
        <f t="shared" si="12"/>
        <v>0</v>
      </c>
      <c r="N96" s="47"/>
      <c r="O96" s="48"/>
      <c r="P96" s="49"/>
      <c r="Q96" s="50">
        <f>IF(C96="",SUMIFS($Q$3:$Q$5534,$A$3:$A$5534,A96,$C$3:$C$5534,"&gt;0",$E$3:$E$5534,""),IF(E96="",SUMIFS($Q$3:$Q$5534,$A$3:$A$5534,A96,$C$3:$C$5534,C96,$E$3:$E$5534,"&gt;0",$G$3:$G$5534,""),IF(G96="",SUMIFS($Q$3:$Q$5534,$A$3:$A$5534,A96,$C$3:$C$5534,C96,$E$3:$E$5534,E96,$G$3:$G$5534,"&gt;0"))))</f>
        <v>0</v>
      </c>
      <c r="R96" s="51"/>
    </row>
    <row r="97" spans="1:18" ht="18" customHeight="1">
      <c r="A97" s="43">
        <v>5</v>
      </c>
      <c r="B97" s="44" t="s">
        <v>52</v>
      </c>
      <c r="C97" s="52">
        <v>1</v>
      </c>
      <c r="D97" s="44" t="s">
        <v>52</v>
      </c>
      <c r="E97" s="53">
        <v>1</v>
      </c>
      <c r="F97" s="54" t="s">
        <v>52</v>
      </c>
      <c r="G97" s="53"/>
      <c r="H97" s="54"/>
      <c r="I97" s="53"/>
      <c r="J97" s="53"/>
      <c r="K97" s="62">
        <f>IF(C97="",SUMIFS($K98:$K$5986,$A98:$A$5986,A97,$E98:$E$5986,""),IF(E97="",SUMIFS($K98:$K$5986,$A98:$A$5986,A97,$C98:$C$5986,C97,$G98:$G$5986,""),IF(G97="",SUMIFS($K98:$K$5986,$A98:$A$5986,A97,$C98:$C$5986,C97,$E98:$E$5986,E97),0)))</f>
        <v>450</v>
      </c>
      <c r="L97" s="62">
        <f>IF(C97="",SUMIFS($L98:$L$5986,$A98:$A$5986,A97,$E98:$E$5986,""),IF(E97="",SUMIFS($L98:$L$5986,$A98:$A$5986,A97,$C98:$C$5986,C97,$G98:$G$5986,""),IF(G97="",SUMIFS($L98:$L$5986,$A98:$A$5986,A97,$C98:$C$5986,C97,$E98:$E$5986,E97),0)))</f>
        <v>450</v>
      </c>
      <c r="M97" s="63">
        <f t="shared" si="12"/>
        <v>0</v>
      </c>
      <c r="N97" s="55"/>
      <c r="O97" s="56"/>
      <c r="P97" s="57"/>
      <c r="Q97" s="58">
        <f>IF(C97="",SUMIFS($Q$3:$Q$5534,$A$3:$A$5534,A97,$C$3:$C$5534,"&gt;0",$E$3:$E$5534,""),IF(E97="",SUMIFS($Q$3:$Q$5534,$A$3:$A$5534,A97,$C$3:$C$5534,C97,$E$3:$E$5534,"&gt;0",$G$3:$G$5534,""),IF(G97="",SUMIFS($Q$3:$Q$5534,$A$3:$A$5534,A97,$C$3:$C$5534,C97,$E$3:$E$5534,E97,$G$3:$G$5534,"&gt;0"))))</f>
        <v>0</v>
      </c>
      <c r="R97" s="59"/>
    </row>
    <row r="98" spans="1:18" ht="18" customHeight="1">
      <c r="A98" s="17">
        <v>5</v>
      </c>
      <c r="B98" s="18" t="s">
        <v>52</v>
      </c>
      <c r="C98" s="18">
        <v>1</v>
      </c>
      <c r="D98" s="18" t="s">
        <v>52</v>
      </c>
      <c r="E98" s="18">
        <v>1</v>
      </c>
      <c r="F98" s="18" t="s">
        <v>52</v>
      </c>
      <c r="G98" s="19">
        <v>1</v>
      </c>
      <c r="H98" s="19" t="s">
        <v>52</v>
      </c>
      <c r="I98" s="19"/>
      <c r="J98" s="24"/>
      <c r="K98" s="22"/>
      <c r="L98" s="22"/>
      <c r="M98" s="22"/>
      <c r="N98" s="28"/>
      <c r="O98" s="22"/>
      <c r="P98" s="27"/>
      <c r="Q98" s="20"/>
      <c r="R98" s="27"/>
    </row>
    <row r="99" spans="1:18" ht="18" customHeight="1">
      <c r="A99" s="17">
        <v>5</v>
      </c>
      <c r="B99" s="18" t="s">
        <v>52</v>
      </c>
      <c r="C99" s="18">
        <v>1</v>
      </c>
      <c r="D99" s="18" t="s">
        <v>52</v>
      </c>
      <c r="E99" s="18">
        <v>1</v>
      </c>
      <c r="F99" s="18" t="s">
        <v>52</v>
      </c>
      <c r="G99" s="18">
        <v>1</v>
      </c>
      <c r="H99" s="18" t="s">
        <v>52</v>
      </c>
      <c r="I99" s="19">
        <v>1</v>
      </c>
      <c r="J99" s="24" t="s">
        <v>52</v>
      </c>
      <c r="K99" s="22">
        <v>450</v>
      </c>
      <c r="L99" s="22">
        <v>450</v>
      </c>
      <c r="M99" s="22">
        <f>K99-L99</f>
        <v>0</v>
      </c>
      <c r="N99" s="28" t="s">
        <v>53</v>
      </c>
      <c r="O99" s="22"/>
      <c r="P99" s="27"/>
      <c r="Q99" s="20"/>
      <c r="R99" s="27" t="s">
        <v>34</v>
      </c>
    </row>
    <row r="100" spans="1:18" ht="18" customHeight="1">
      <c r="A100" s="17">
        <v>5</v>
      </c>
      <c r="B100" s="18" t="s">
        <v>52</v>
      </c>
      <c r="C100" s="18">
        <v>1</v>
      </c>
      <c r="D100" s="18" t="s">
        <v>52</v>
      </c>
      <c r="E100" s="18">
        <v>1</v>
      </c>
      <c r="F100" s="18" t="s">
        <v>52</v>
      </c>
      <c r="G100" s="18">
        <v>1</v>
      </c>
      <c r="H100" s="18" t="s">
        <v>52</v>
      </c>
      <c r="I100" s="18">
        <v>1</v>
      </c>
      <c r="J100" s="25" t="s">
        <v>52</v>
      </c>
      <c r="K100" s="22"/>
      <c r="L100" s="22"/>
      <c r="M100" s="22"/>
      <c r="N100" s="28" t="s">
        <v>54</v>
      </c>
      <c r="O100" s="22">
        <v>450000</v>
      </c>
      <c r="P100" s="27"/>
      <c r="Q100" s="20"/>
      <c r="R100" s="27" t="s">
        <v>34</v>
      </c>
    </row>
    <row r="101" spans="1:18" ht="18" customHeight="1">
      <c r="A101" s="67">
        <v>6</v>
      </c>
      <c r="B101" s="68" t="s">
        <v>55</v>
      </c>
      <c r="C101" s="68"/>
      <c r="D101" s="68"/>
      <c r="E101" s="69"/>
      <c r="F101" s="68"/>
      <c r="G101" s="69"/>
      <c r="H101" s="68"/>
      <c r="I101" s="69"/>
      <c r="J101" s="69"/>
      <c r="K101" s="70">
        <f>IF(C101="",SUMIFS($K102:$K$5986,$A102:$A$5986,A101,$E102:$E$5986,""),IF(E101="",SUMIFS($K102:$K$5986,$A102:$A$5986,A101,$C102:$C$5986,C101,$G102:$G$5986,""),IF(G101="",SUMIFS($K102:$K$5986,$A102:$A$5986,A101,$C102:$C$5986,C101,$E102:$E$5986,E101),0)))</f>
        <v>178000</v>
      </c>
      <c r="L101" s="70">
        <f>IF(C101="",SUMIFS($L102:$L$5986,$A102:$A$5986,A101,$E102:$E$5986,""),IF(E101="",SUMIFS($L102:$L$5986,$A102:$A$5986,A101,$C102:$C$5986,C101,$G102:$G$5986,""),IF(G101="",SUMIFS($L102:$L$5986,$A102:$A$5986,A101,$C102:$C$5986,C101,$E102:$E$5986,E101),0)))</f>
        <v>106000</v>
      </c>
      <c r="M101" s="71">
        <f t="shared" ref="M101:M103" si="13">K101-L101</f>
        <v>72000</v>
      </c>
      <c r="N101" s="72"/>
      <c r="O101" s="73"/>
      <c r="P101" s="74"/>
      <c r="Q101" s="75">
        <f>IF(C101="",SUMIFS($Q$3:$Q$5534,$A$3:$A$5534,A101,$C$3:$C$5534,"&gt;0",$E$3:$E$5534,""),IF(E101="",SUMIFS($Q$3:$Q$5534,$A$3:$A$5534,A101,$C$3:$C$5534,C101,$E$3:$E$5534,"&gt;0",$G$3:$G$5534,""),IF(G101="",SUMIFS($Q$3:$Q$5534,$A$3:$A$5534,A101,$C$3:$C$5534,C101,$E$3:$E$5534,E101,$G$3:$G$5534,"&gt;0"))))</f>
        <v>0</v>
      </c>
      <c r="R101" s="76"/>
    </row>
    <row r="102" spans="1:18" ht="18" customHeight="1">
      <c r="A102" s="43">
        <v>6</v>
      </c>
      <c r="B102" s="44" t="s">
        <v>55</v>
      </c>
      <c r="C102" s="45">
        <v>1</v>
      </c>
      <c r="D102" s="45" t="s">
        <v>55</v>
      </c>
      <c r="E102" s="46"/>
      <c r="F102" s="45"/>
      <c r="G102" s="46"/>
      <c r="H102" s="45"/>
      <c r="I102" s="46"/>
      <c r="J102" s="46"/>
      <c r="K102" s="60">
        <f>IF(C102="",SUMIFS($K103:$K$5986,$A103:$A$5986,A102,$E103:$E$5986,""),IF(E102="",SUMIFS($K103:$K$5986,$A103:$A$5986,A102,$C103:$C$5986,C102,$G103:$G$5986,""),IF(G102="",SUMIFS($K103:$K$5986,$A103:$A$5986,A102,$C103:$C$5986,C102,$E103:$E$5986,E102),0)))</f>
        <v>178000</v>
      </c>
      <c r="L102" s="60">
        <f>IF(C102="",SUMIFS($L103:$L$5986,$A103:$A$5986,A102,$E103:$E$5986,""),IF(E102="",SUMIFS($L103:$L$5986,$A103:$A$5986,A102,$C103:$C$5986,C102,$G103:$G$5986,""),IF(G102="",SUMIFS($L103:$L$5986,$A103:$A$5986,A102,$C103:$C$5986,C102,$E103:$E$5986,E102),0)))</f>
        <v>106000</v>
      </c>
      <c r="M102" s="61">
        <f t="shared" si="13"/>
        <v>72000</v>
      </c>
      <c r="N102" s="47"/>
      <c r="O102" s="48"/>
      <c r="P102" s="49"/>
      <c r="Q102" s="50">
        <f>IF(C102="",SUMIFS($Q$3:$Q$5534,$A$3:$A$5534,A102,$C$3:$C$5534,"&gt;0",$E$3:$E$5534,""),IF(E102="",SUMIFS($Q$3:$Q$5534,$A$3:$A$5534,A102,$C$3:$C$5534,C102,$E$3:$E$5534,"&gt;0",$G$3:$G$5534,""),IF(G102="",SUMIFS($Q$3:$Q$5534,$A$3:$A$5534,A102,$C$3:$C$5534,C102,$E$3:$E$5534,E102,$G$3:$G$5534,"&gt;0"))))</f>
        <v>0</v>
      </c>
      <c r="R102" s="51"/>
    </row>
    <row r="103" spans="1:18" ht="18" customHeight="1">
      <c r="A103" s="43">
        <v>6</v>
      </c>
      <c r="B103" s="44" t="s">
        <v>55</v>
      </c>
      <c r="C103" s="52">
        <v>1</v>
      </c>
      <c r="D103" s="44" t="s">
        <v>55</v>
      </c>
      <c r="E103" s="53">
        <v>1</v>
      </c>
      <c r="F103" s="54" t="s">
        <v>55</v>
      </c>
      <c r="G103" s="53"/>
      <c r="H103" s="54"/>
      <c r="I103" s="53"/>
      <c r="J103" s="53"/>
      <c r="K103" s="62">
        <f>IF(C103="",SUMIFS($K104:$K$5986,$A104:$A$5986,A103,$E104:$E$5986,""),IF(E103="",SUMIFS($K104:$K$5986,$A104:$A$5986,A103,$C104:$C$5986,C103,$G104:$G$5986,""),IF(G103="",SUMIFS($K104:$K$5986,$A104:$A$5986,A103,$C104:$C$5986,C103,$E104:$E$5986,E103),0)))</f>
        <v>178000</v>
      </c>
      <c r="L103" s="62">
        <f>IF(C103="",SUMIFS($L104:$L$5986,$A104:$A$5986,A103,$E104:$E$5986,""),IF(E103="",SUMIFS($L104:$L$5986,$A104:$A$5986,A103,$C104:$C$5986,C103,$G104:$G$5986,""),IF(G103="",SUMIFS($L104:$L$5986,$A104:$A$5986,A103,$C104:$C$5986,C103,$E104:$E$5986,E103),0)))</f>
        <v>106000</v>
      </c>
      <c r="M103" s="63">
        <f t="shared" si="13"/>
        <v>72000</v>
      </c>
      <c r="N103" s="55"/>
      <c r="O103" s="56"/>
      <c r="P103" s="57"/>
      <c r="Q103" s="58">
        <f>IF(C103="",SUMIFS($Q$3:$Q$5534,$A$3:$A$5534,A103,$C$3:$C$5534,"&gt;0",$E$3:$E$5534,""),IF(E103="",SUMIFS($Q$3:$Q$5534,$A$3:$A$5534,A103,$C$3:$C$5534,C103,$E$3:$E$5534,"&gt;0",$G$3:$G$5534,""),IF(G103="",SUMIFS($Q$3:$Q$5534,$A$3:$A$5534,A103,$C$3:$C$5534,C103,$E$3:$E$5534,E103,$G$3:$G$5534,"&gt;0"))))</f>
        <v>0</v>
      </c>
      <c r="R103" s="59"/>
    </row>
    <row r="104" spans="1:18" ht="18" customHeight="1">
      <c r="A104" s="17">
        <v>6</v>
      </c>
      <c r="B104" s="18" t="s">
        <v>55</v>
      </c>
      <c r="C104" s="18">
        <v>1</v>
      </c>
      <c r="D104" s="18" t="s">
        <v>55</v>
      </c>
      <c r="E104" s="18">
        <v>1</v>
      </c>
      <c r="F104" s="18" t="s">
        <v>55</v>
      </c>
      <c r="G104" s="19">
        <v>1</v>
      </c>
      <c r="H104" s="19" t="s">
        <v>55</v>
      </c>
      <c r="I104" s="19"/>
      <c r="J104" s="24"/>
      <c r="K104" s="22"/>
      <c r="L104" s="22"/>
      <c r="M104" s="22"/>
      <c r="N104" s="28"/>
      <c r="O104" s="22"/>
      <c r="P104" s="27"/>
      <c r="Q104" s="20"/>
      <c r="R104" s="27"/>
    </row>
    <row r="105" spans="1:18" ht="18" customHeight="1">
      <c r="A105" s="17">
        <v>6</v>
      </c>
      <c r="B105" s="18" t="s">
        <v>55</v>
      </c>
      <c r="C105" s="18">
        <v>1</v>
      </c>
      <c r="D105" s="18" t="s">
        <v>55</v>
      </c>
      <c r="E105" s="18">
        <v>1</v>
      </c>
      <c r="F105" s="18" t="s">
        <v>55</v>
      </c>
      <c r="G105" s="18">
        <v>1</v>
      </c>
      <c r="H105" s="18" t="s">
        <v>55</v>
      </c>
      <c r="I105" s="19">
        <v>1</v>
      </c>
      <c r="J105" s="24" t="s">
        <v>55</v>
      </c>
      <c r="K105" s="22">
        <v>178000</v>
      </c>
      <c r="L105" s="22">
        <v>106000</v>
      </c>
      <c r="M105" s="22">
        <f>K105-L105</f>
        <v>72000</v>
      </c>
      <c r="N105" s="28" t="s">
        <v>56</v>
      </c>
      <c r="O105" s="22"/>
      <c r="P105" s="27"/>
      <c r="Q105" s="20"/>
      <c r="R105" s="27" t="s">
        <v>34</v>
      </c>
    </row>
    <row r="106" spans="1:18" ht="18" customHeight="1">
      <c r="A106" s="17">
        <v>6</v>
      </c>
      <c r="B106" s="18" t="s">
        <v>55</v>
      </c>
      <c r="C106" s="18">
        <v>1</v>
      </c>
      <c r="D106" s="18" t="s">
        <v>55</v>
      </c>
      <c r="E106" s="18">
        <v>1</v>
      </c>
      <c r="F106" s="18" t="s">
        <v>55</v>
      </c>
      <c r="G106" s="18">
        <v>1</v>
      </c>
      <c r="H106" s="18" t="s">
        <v>55</v>
      </c>
      <c r="I106" s="18">
        <v>1</v>
      </c>
      <c r="J106" s="25" t="s">
        <v>55</v>
      </c>
      <c r="K106" s="22"/>
      <c r="L106" s="22"/>
      <c r="M106" s="22"/>
      <c r="N106" s="28" t="s">
        <v>57</v>
      </c>
      <c r="O106" s="22"/>
      <c r="P106" s="27"/>
      <c r="Q106" s="20"/>
      <c r="R106" s="27" t="s">
        <v>34</v>
      </c>
    </row>
    <row r="107" spans="1:18" ht="18" customHeight="1">
      <c r="A107" s="17">
        <v>6</v>
      </c>
      <c r="B107" s="18" t="s">
        <v>55</v>
      </c>
      <c r="C107" s="18">
        <v>1</v>
      </c>
      <c r="D107" s="18" t="s">
        <v>55</v>
      </c>
      <c r="E107" s="18">
        <v>1</v>
      </c>
      <c r="F107" s="18" t="s">
        <v>55</v>
      </c>
      <c r="G107" s="18">
        <v>1</v>
      </c>
      <c r="H107" s="18" t="s">
        <v>55</v>
      </c>
      <c r="I107" s="18">
        <v>1</v>
      </c>
      <c r="J107" s="25" t="s">
        <v>55</v>
      </c>
      <c r="K107" s="22"/>
      <c r="L107" s="22"/>
      <c r="M107" s="22"/>
      <c r="N107" s="28" t="s">
        <v>58</v>
      </c>
      <c r="O107" s="22">
        <v>178000000</v>
      </c>
      <c r="P107" s="27"/>
      <c r="Q107" s="20"/>
      <c r="R107" s="27" t="s">
        <v>34</v>
      </c>
    </row>
    <row r="108" spans="1:18" ht="18" customHeight="1">
      <c r="A108" s="67">
        <v>7</v>
      </c>
      <c r="B108" s="68" t="s">
        <v>59</v>
      </c>
      <c r="C108" s="68"/>
      <c r="D108" s="68"/>
      <c r="E108" s="69"/>
      <c r="F108" s="68"/>
      <c r="G108" s="69"/>
      <c r="H108" s="68"/>
      <c r="I108" s="69"/>
      <c r="J108" s="69"/>
      <c r="K108" s="70">
        <f>IF(C108="",SUMIFS($K109:$K$5986,$A109:$A$5986,A108,$E109:$E$5986,""),IF(E108="",SUMIFS($K109:$K$5986,$A109:$A$5986,A108,$C109:$C$5986,C108,$G109:$G$5986,""),IF(G108="",SUMIFS($K109:$K$5986,$A109:$A$5986,A108,$C109:$C$5986,C108,$E109:$E$5986,E108),0)))</f>
        <v>38000</v>
      </c>
      <c r="L108" s="70">
        <f>IF(C108="",SUMIFS($L109:$L$5986,$A109:$A$5986,A108,$E109:$E$5986,""),IF(E108="",SUMIFS($L109:$L$5986,$A109:$A$5986,A108,$C109:$C$5986,C108,$G109:$G$5986,""),IF(G108="",SUMIFS($L109:$L$5986,$A109:$A$5986,A108,$C109:$C$5986,C108,$E109:$E$5986,E108),0)))</f>
        <v>38600</v>
      </c>
      <c r="M108" s="71">
        <f t="shared" ref="M108:M110" si="14">K108-L108</f>
        <v>-600</v>
      </c>
      <c r="N108" s="72"/>
      <c r="O108" s="73"/>
      <c r="P108" s="74"/>
      <c r="Q108" s="75">
        <f>IF(C108="",SUMIFS($Q$3:$Q$5534,$A$3:$A$5534,A108,$C$3:$C$5534,"&gt;0",$E$3:$E$5534,""),IF(E108="",SUMIFS($Q$3:$Q$5534,$A$3:$A$5534,A108,$C$3:$C$5534,C108,$E$3:$E$5534,"&gt;0",$G$3:$G$5534,""),IF(G108="",SUMIFS($Q$3:$Q$5534,$A$3:$A$5534,A108,$C$3:$C$5534,C108,$E$3:$E$5534,E108,$G$3:$G$5534,"&gt;0"))))</f>
        <v>0</v>
      </c>
      <c r="R108" s="76"/>
    </row>
    <row r="109" spans="1:18" ht="18" customHeight="1">
      <c r="A109" s="43">
        <v>7</v>
      </c>
      <c r="B109" s="44" t="s">
        <v>59</v>
      </c>
      <c r="C109" s="45">
        <v>1</v>
      </c>
      <c r="D109" s="45" t="s">
        <v>59</v>
      </c>
      <c r="E109" s="46"/>
      <c r="F109" s="45"/>
      <c r="G109" s="46"/>
      <c r="H109" s="45"/>
      <c r="I109" s="46"/>
      <c r="J109" s="46"/>
      <c r="K109" s="60">
        <f>IF(C109="",SUMIFS($K110:$K$5986,$A110:$A$5986,A109,$E110:$E$5986,""),IF(E109="",SUMIFS($K110:$K$5986,$A110:$A$5986,A109,$C110:$C$5986,C109,$G110:$G$5986,""),IF(G109="",SUMIFS($K110:$K$5986,$A110:$A$5986,A109,$C110:$C$5986,C109,$E110:$E$5986,E109),0)))</f>
        <v>38000</v>
      </c>
      <c r="L109" s="60">
        <f>IF(C109="",SUMIFS($L110:$L$5986,$A110:$A$5986,A109,$E110:$E$5986,""),IF(E109="",SUMIFS($L110:$L$5986,$A110:$A$5986,A109,$C110:$C$5986,C109,$G110:$G$5986,""),IF(G109="",SUMIFS($L110:$L$5986,$A110:$A$5986,A109,$C110:$C$5986,C109,$E110:$E$5986,E109),0)))</f>
        <v>38600</v>
      </c>
      <c r="M109" s="61">
        <f t="shared" si="14"/>
        <v>-600</v>
      </c>
      <c r="N109" s="47"/>
      <c r="O109" s="48"/>
      <c r="P109" s="49"/>
      <c r="Q109" s="50">
        <f>IF(C109="",SUMIFS($Q$3:$Q$5534,$A$3:$A$5534,A109,$C$3:$C$5534,"&gt;0",$E$3:$E$5534,""),IF(E109="",SUMIFS($Q$3:$Q$5534,$A$3:$A$5534,A109,$C$3:$C$5534,C109,$E$3:$E$5534,"&gt;0",$G$3:$G$5534,""),IF(G109="",SUMIFS($Q$3:$Q$5534,$A$3:$A$5534,A109,$C$3:$C$5534,C109,$E$3:$E$5534,E109,$G$3:$G$5534,"&gt;0"))))</f>
        <v>0</v>
      </c>
      <c r="R109" s="51"/>
    </row>
    <row r="110" spans="1:18" ht="18" customHeight="1">
      <c r="A110" s="43">
        <v>7</v>
      </c>
      <c r="B110" s="44" t="s">
        <v>59</v>
      </c>
      <c r="C110" s="52">
        <v>1</v>
      </c>
      <c r="D110" s="44" t="s">
        <v>59</v>
      </c>
      <c r="E110" s="53">
        <v>1</v>
      </c>
      <c r="F110" s="54" t="s">
        <v>59</v>
      </c>
      <c r="G110" s="53"/>
      <c r="H110" s="54"/>
      <c r="I110" s="53"/>
      <c r="J110" s="53"/>
      <c r="K110" s="62">
        <f>IF(C110="",SUMIFS($K111:$K$5986,$A111:$A$5986,A110,$E111:$E$5986,""),IF(E110="",SUMIFS($K111:$K$5986,$A111:$A$5986,A110,$C111:$C$5986,C110,$G111:$G$5986,""),IF(G110="",SUMIFS($K111:$K$5986,$A111:$A$5986,A110,$C111:$C$5986,C110,$E111:$E$5986,E110),0)))</f>
        <v>38000</v>
      </c>
      <c r="L110" s="62">
        <f>IF(C110="",SUMIFS($L111:$L$5986,$A111:$A$5986,A110,$E111:$E$5986,""),IF(E110="",SUMIFS($L111:$L$5986,$A111:$A$5986,A110,$C111:$C$5986,C110,$G111:$G$5986,""),IF(G110="",SUMIFS($L111:$L$5986,$A111:$A$5986,A110,$C111:$C$5986,C110,$E111:$E$5986,E110),0)))</f>
        <v>38600</v>
      </c>
      <c r="M110" s="63">
        <f t="shared" si="14"/>
        <v>-600</v>
      </c>
      <c r="N110" s="55"/>
      <c r="O110" s="56"/>
      <c r="P110" s="57"/>
      <c r="Q110" s="58">
        <f>IF(C110="",SUMIFS($Q$3:$Q$5534,$A$3:$A$5534,A110,$C$3:$C$5534,"&gt;0",$E$3:$E$5534,""),IF(E110="",SUMIFS($Q$3:$Q$5534,$A$3:$A$5534,A110,$C$3:$C$5534,C110,$E$3:$E$5534,"&gt;0",$G$3:$G$5534,""),IF(G110="",SUMIFS($Q$3:$Q$5534,$A$3:$A$5534,A110,$C$3:$C$5534,C110,$E$3:$E$5534,E110,$G$3:$G$5534,"&gt;0"))))</f>
        <v>0</v>
      </c>
      <c r="R110" s="59"/>
    </row>
    <row r="111" spans="1:18" ht="18" customHeight="1">
      <c r="A111" s="17">
        <v>7</v>
      </c>
      <c r="B111" s="18" t="s">
        <v>59</v>
      </c>
      <c r="C111" s="18">
        <v>1</v>
      </c>
      <c r="D111" s="18" t="s">
        <v>59</v>
      </c>
      <c r="E111" s="18">
        <v>1</v>
      </c>
      <c r="F111" s="18" t="s">
        <v>59</v>
      </c>
      <c r="G111" s="19">
        <v>1</v>
      </c>
      <c r="H111" s="19" t="s">
        <v>59</v>
      </c>
      <c r="I111" s="19"/>
      <c r="J111" s="24"/>
      <c r="K111" s="22"/>
      <c r="L111" s="22"/>
      <c r="M111" s="22"/>
      <c r="N111" s="28"/>
      <c r="O111" s="22"/>
      <c r="P111" s="27"/>
      <c r="Q111" s="20"/>
      <c r="R111" s="27"/>
    </row>
    <row r="112" spans="1:18" ht="18" customHeight="1">
      <c r="A112" s="17">
        <v>7</v>
      </c>
      <c r="B112" s="18" t="s">
        <v>59</v>
      </c>
      <c r="C112" s="18">
        <v>1</v>
      </c>
      <c r="D112" s="18" t="s">
        <v>59</v>
      </c>
      <c r="E112" s="18">
        <v>1</v>
      </c>
      <c r="F112" s="18" t="s">
        <v>59</v>
      </c>
      <c r="G112" s="18">
        <v>1</v>
      </c>
      <c r="H112" s="18" t="s">
        <v>59</v>
      </c>
      <c r="I112" s="19">
        <v>1</v>
      </c>
      <c r="J112" s="24" t="s">
        <v>59</v>
      </c>
      <c r="K112" s="22">
        <v>38000</v>
      </c>
      <c r="L112" s="22">
        <v>38600</v>
      </c>
      <c r="M112" s="22">
        <f>K112-L112</f>
        <v>-600</v>
      </c>
      <c r="N112" s="28" t="s">
        <v>60</v>
      </c>
      <c r="O112" s="22"/>
      <c r="P112" s="27"/>
      <c r="Q112" s="20"/>
      <c r="R112" s="27" t="s">
        <v>34</v>
      </c>
    </row>
    <row r="113" spans="1:18" ht="18" customHeight="1">
      <c r="A113" s="17">
        <v>7</v>
      </c>
      <c r="B113" s="18" t="s">
        <v>59</v>
      </c>
      <c r="C113" s="18">
        <v>1</v>
      </c>
      <c r="D113" s="18" t="s">
        <v>59</v>
      </c>
      <c r="E113" s="18">
        <v>1</v>
      </c>
      <c r="F113" s="18" t="s">
        <v>59</v>
      </c>
      <c r="G113" s="18">
        <v>1</v>
      </c>
      <c r="H113" s="18" t="s">
        <v>59</v>
      </c>
      <c r="I113" s="18">
        <v>1</v>
      </c>
      <c r="J113" s="25" t="s">
        <v>59</v>
      </c>
      <c r="K113" s="22"/>
      <c r="L113" s="22"/>
      <c r="M113" s="22"/>
      <c r="N113" s="28" t="s">
        <v>61</v>
      </c>
      <c r="O113" s="22"/>
      <c r="P113" s="27"/>
      <c r="Q113" s="20"/>
      <c r="R113" s="27" t="s">
        <v>34</v>
      </c>
    </row>
    <row r="114" spans="1:18" ht="18" customHeight="1">
      <c r="A114" s="17">
        <v>7</v>
      </c>
      <c r="B114" s="18" t="s">
        <v>59</v>
      </c>
      <c r="C114" s="18">
        <v>1</v>
      </c>
      <c r="D114" s="18" t="s">
        <v>59</v>
      </c>
      <c r="E114" s="18">
        <v>1</v>
      </c>
      <c r="F114" s="18" t="s">
        <v>59</v>
      </c>
      <c r="G114" s="18">
        <v>1</v>
      </c>
      <c r="H114" s="18" t="s">
        <v>59</v>
      </c>
      <c r="I114" s="18">
        <v>1</v>
      </c>
      <c r="J114" s="25" t="s">
        <v>59</v>
      </c>
      <c r="K114" s="22"/>
      <c r="L114" s="22"/>
      <c r="M114" s="22"/>
      <c r="N114" s="28" t="s">
        <v>62</v>
      </c>
      <c r="O114" s="22">
        <v>38000000</v>
      </c>
      <c r="P114" s="27"/>
      <c r="Q114" s="20"/>
      <c r="R114" s="27" t="s">
        <v>34</v>
      </c>
    </row>
    <row r="115" spans="1:18" ht="18" customHeight="1">
      <c r="A115" s="17">
        <v>7</v>
      </c>
      <c r="B115" s="18" t="s">
        <v>59</v>
      </c>
      <c r="C115" s="18">
        <v>1</v>
      </c>
      <c r="D115" s="18" t="s">
        <v>59</v>
      </c>
      <c r="E115" s="18">
        <v>1</v>
      </c>
      <c r="F115" s="18" t="s">
        <v>59</v>
      </c>
      <c r="G115" s="18">
        <v>1</v>
      </c>
      <c r="H115" s="18" t="s">
        <v>59</v>
      </c>
      <c r="I115" s="18">
        <v>1</v>
      </c>
      <c r="J115" s="25" t="s">
        <v>59</v>
      </c>
      <c r="K115" s="22"/>
      <c r="L115" s="22"/>
      <c r="M115" s="22"/>
      <c r="N115" s="28" t="s">
        <v>63</v>
      </c>
      <c r="O115" s="22"/>
      <c r="P115" s="27"/>
      <c r="Q115" s="20"/>
      <c r="R115" s="27" t="s">
        <v>34</v>
      </c>
    </row>
    <row r="116" spans="1:18" ht="18" customHeight="1">
      <c r="A116" s="67">
        <v>8</v>
      </c>
      <c r="B116" s="68" t="s">
        <v>64</v>
      </c>
      <c r="C116" s="68"/>
      <c r="D116" s="68"/>
      <c r="E116" s="69"/>
      <c r="F116" s="68"/>
      <c r="G116" s="69"/>
      <c r="H116" s="68"/>
      <c r="I116" s="69"/>
      <c r="J116" s="69"/>
      <c r="K116" s="70">
        <f>IF(C116="",SUMIFS($K117:$K$5986,$A117:$A$5986,A116,$E117:$E$5986,""),IF(E116="",SUMIFS($K117:$K$5986,$A117:$A$5986,A116,$C117:$C$5986,C116,$G117:$G$5986,""),IF(G116="",SUMIFS($K117:$K$5986,$A117:$A$5986,A116,$C117:$C$5986,C116,$E117:$E$5986,E116),0)))</f>
        <v>13700</v>
      </c>
      <c r="L116" s="70">
        <f>IF(C116="",SUMIFS($L117:$L$5986,$A117:$A$5986,A116,$E117:$E$5986,""),IF(E116="",SUMIFS($L117:$L$5986,$A117:$A$5986,A116,$C117:$C$5986,C116,$G117:$G$5986,""),IF(G116="",SUMIFS($L117:$L$5986,$A117:$A$5986,A116,$C117:$C$5986,C116,$E117:$E$5986,E116),0)))</f>
        <v>11400</v>
      </c>
      <c r="M116" s="71">
        <f t="shared" ref="M116:M118" si="15">K116-L116</f>
        <v>2300</v>
      </c>
      <c r="N116" s="72"/>
      <c r="O116" s="73"/>
      <c r="P116" s="74"/>
      <c r="Q116" s="75">
        <f>IF(C116="",SUMIFS($Q$3:$Q$5534,$A$3:$A$5534,A116,$C$3:$C$5534,"&gt;0",$E$3:$E$5534,""),IF(E116="",SUMIFS($Q$3:$Q$5534,$A$3:$A$5534,A116,$C$3:$C$5534,C116,$E$3:$E$5534,"&gt;0",$G$3:$G$5534,""),IF(G116="",SUMIFS($Q$3:$Q$5534,$A$3:$A$5534,A116,$C$3:$C$5534,C116,$E$3:$E$5534,E116,$G$3:$G$5534,"&gt;0"))))</f>
        <v>0</v>
      </c>
      <c r="R116" s="76"/>
    </row>
    <row r="117" spans="1:18" ht="18" customHeight="1">
      <c r="A117" s="43">
        <v>8</v>
      </c>
      <c r="B117" s="44" t="s">
        <v>64</v>
      </c>
      <c r="C117" s="45">
        <v>1</v>
      </c>
      <c r="D117" s="45" t="s">
        <v>64</v>
      </c>
      <c r="E117" s="46"/>
      <c r="F117" s="45"/>
      <c r="G117" s="46"/>
      <c r="H117" s="45"/>
      <c r="I117" s="46"/>
      <c r="J117" s="46"/>
      <c r="K117" s="60">
        <f>IF(C117="",SUMIFS($K118:$K$5986,$A118:$A$5986,A117,$E118:$E$5986,""),IF(E117="",SUMIFS($K118:$K$5986,$A118:$A$5986,A117,$C118:$C$5986,C117,$G118:$G$5986,""),IF(G117="",SUMIFS($K118:$K$5986,$A118:$A$5986,A117,$C118:$C$5986,C117,$E118:$E$5986,E117),0)))</f>
        <v>13700</v>
      </c>
      <c r="L117" s="60">
        <f>IF(C117="",SUMIFS($L118:$L$5986,$A118:$A$5986,A117,$E118:$E$5986,""),IF(E117="",SUMIFS($L118:$L$5986,$A118:$A$5986,A117,$C118:$C$5986,C117,$G118:$G$5986,""),IF(G117="",SUMIFS($L118:$L$5986,$A118:$A$5986,A117,$C118:$C$5986,C117,$E118:$E$5986,E117),0)))</f>
        <v>11400</v>
      </c>
      <c r="M117" s="61">
        <f t="shared" si="15"/>
        <v>2300</v>
      </c>
      <c r="N117" s="47"/>
      <c r="O117" s="48"/>
      <c r="P117" s="49"/>
      <c r="Q117" s="50">
        <f>IF(C117="",SUMIFS($Q$3:$Q$5534,$A$3:$A$5534,A117,$C$3:$C$5534,"&gt;0",$E$3:$E$5534,""),IF(E117="",SUMIFS($Q$3:$Q$5534,$A$3:$A$5534,A117,$C$3:$C$5534,C117,$E$3:$E$5534,"&gt;0",$G$3:$G$5534,""),IF(G117="",SUMIFS($Q$3:$Q$5534,$A$3:$A$5534,A117,$C$3:$C$5534,C117,$E$3:$E$5534,E117,$G$3:$G$5534,"&gt;0"))))</f>
        <v>0</v>
      </c>
      <c r="R117" s="51"/>
    </row>
    <row r="118" spans="1:18" ht="18" customHeight="1">
      <c r="A118" s="43">
        <v>8</v>
      </c>
      <c r="B118" s="44" t="s">
        <v>64</v>
      </c>
      <c r="C118" s="52">
        <v>1</v>
      </c>
      <c r="D118" s="44" t="s">
        <v>64</v>
      </c>
      <c r="E118" s="53">
        <v>1</v>
      </c>
      <c r="F118" s="54" t="s">
        <v>64</v>
      </c>
      <c r="G118" s="53"/>
      <c r="H118" s="54"/>
      <c r="I118" s="53"/>
      <c r="J118" s="53"/>
      <c r="K118" s="62">
        <f>IF(C118="",SUMIFS($K119:$K$5986,$A119:$A$5986,A118,$E119:$E$5986,""),IF(E118="",SUMIFS($K119:$K$5986,$A119:$A$5986,A118,$C119:$C$5986,C118,$G119:$G$5986,""),IF(G118="",SUMIFS($K119:$K$5986,$A119:$A$5986,A118,$C119:$C$5986,C118,$E119:$E$5986,E118),0)))</f>
        <v>13700</v>
      </c>
      <c r="L118" s="62">
        <f>IF(C118="",SUMIFS($L119:$L$5986,$A119:$A$5986,A118,$E119:$E$5986,""),IF(E118="",SUMIFS($L119:$L$5986,$A119:$A$5986,A118,$C119:$C$5986,C118,$G119:$G$5986,""),IF(G118="",SUMIFS($L119:$L$5986,$A119:$A$5986,A118,$C119:$C$5986,C118,$E119:$E$5986,E118),0)))</f>
        <v>11400</v>
      </c>
      <c r="M118" s="63">
        <f t="shared" si="15"/>
        <v>2300</v>
      </c>
      <c r="N118" s="55"/>
      <c r="O118" s="56"/>
      <c r="P118" s="57"/>
      <c r="Q118" s="58">
        <f>IF(C118="",SUMIFS($Q$3:$Q$5534,$A$3:$A$5534,A118,$C$3:$C$5534,"&gt;0",$E$3:$E$5534,""),IF(E118="",SUMIFS($Q$3:$Q$5534,$A$3:$A$5534,A118,$C$3:$C$5534,C118,$E$3:$E$5534,"&gt;0",$G$3:$G$5534,""),IF(G118="",SUMIFS($Q$3:$Q$5534,$A$3:$A$5534,A118,$C$3:$C$5534,C118,$E$3:$E$5534,E118,$G$3:$G$5534,"&gt;0"))))</f>
        <v>0</v>
      </c>
      <c r="R118" s="59"/>
    </row>
    <row r="119" spans="1:18" ht="18" customHeight="1">
      <c r="A119" s="17">
        <v>8</v>
      </c>
      <c r="B119" s="18" t="s">
        <v>64</v>
      </c>
      <c r="C119" s="18">
        <v>1</v>
      </c>
      <c r="D119" s="18" t="s">
        <v>64</v>
      </c>
      <c r="E119" s="18">
        <v>1</v>
      </c>
      <c r="F119" s="18" t="s">
        <v>64</v>
      </c>
      <c r="G119" s="19">
        <v>1</v>
      </c>
      <c r="H119" s="19" t="s">
        <v>64</v>
      </c>
      <c r="I119" s="19"/>
      <c r="J119" s="24"/>
      <c r="K119" s="22"/>
      <c r="L119" s="22"/>
      <c r="M119" s="22"/>
      <c r="N119" s="28"/>
      <c r="O119" s="22"/>
      <c r="P119" s="27"/>
      <c r="Q119" s="20"/>
      <c r="R119" s="27"/>
    </row>
    <row r="120" spans="1:18" ht="18" customHeight="1">
      <c r="A120" s="17">
        <v>8</v>
      </c>
      <c r="B120" s="18" t="s">
        <v>64</v>
      </c>
      <c r="C120" s="18">
        <v>1</v>
      </c>
      <c r="D120" s="18" t="s">
        <v>64</v>
      </c>
      <c r="E120" s="18">
        <v>1</v>
      </c>
      <c r="F120" s="18" t="s">
        <v>64</v>
      </c>
      <c r="G120" s="18">
        <v>1</v>
      </c>
      <c r="H120" s="18" t="s">
        <v>64</v>
      </c>
      <c r="I120" s="19">
        <v>1</v>
      </c>
      <c r="J120" s="24" t="s">
        <v>64</v>
      </c>
      <c r="K120" s="22">
        <v>13700</v>
      </c>
      <c r="L120" s="22">
        <v>11400</v>
      </c>
      <c r="M120" s="22">
        <f>K120-L120</f>
        <v>2300</v>
      </c>
      <c r="N120" s="28" t="s">
        <v>65</v>
      </c>
      <c r="O120" s="22"/>
      <c r="P120" s="27"/>
      <c r="Q120" s="20"/>
      <c r="R120" s="27" t="s">
        <v>34</v>
      </c>
    </row>
    <row r="121" spans="1:18" ht="18" customHeight="1">
      <c r="A121" s="17">
        <v>8</v>
      </c>
      <c r="B121" s="18" t="s">
        <v>64</v>
      </c>
      <c r="C121" s="18">
        <v>1</v>
      </c>
      <c r="D121" s="18" t="s">
        <v>64</v>
      </c>
      <c r="E121" s="18">
        <v>1</v>
      </c>
      <c r="F121" s="18" t="s">
        <v>64</v>
      </c>
      <c r="G121" s="18">
        <v>1</v>
      </c>
      <c r="H121" s="18" t="s">
        <v>64</v>
      </c>
      <c r="I121" s="18">
        <v>1</v>
      </c>
      <c r="J121" s="25" t="s">
        <v>64</v>
      </c>
      <c r="K121" s="22"/>
      <c r="L121" s="22"/>
      <c r="M121" s="22"/>
      <c r="N121" s="28" t="s">
        <v>66</v>
      </c>
      <c r="O121" s="22"/>
      <c r="P121" s="27"/>
      <c r="Q121" s="20"/>
      <c r="R121" s="27" t="s">
        <v>34</v>
      </c>
    </row>
    <row r="122" spans="1:18" ht="18" customHeight="1">
      <c r="A122" s="17">
        <v>8</v>
      </c>
      <c r="B122" s="18" t="s">
        <v>64</v>
      </c>
      <c r="C122" s="18">
        <v>1</v>
      </c>
      <c r="D122" s="18" t="s">
        <v>64</v>
      </c>
      <c r="E122" s="18">
        <v>1</v>
      </c>
      <c r="F122" s="18" t="s">
        <v>64</v>
      </c>
      <c r="G122" s="18">
        <v>1</v>
      </c>
      <c r="H122" s="18" t="s">
        <v>64</v>
      </c>
      <c r="I122" s="18">
        <v>1</v>
      </c>
      <c r="J122" s="25" t="s">
        <v>64</v>
      </c>
      <c r="K122" s="22"/>
      <c r="L122" s="22"/>
      <c r="M122" s="22"/>
      <c r="N122" s="28" t="s">
        <v>67</v>
      </c>
      <c r="O122" s="22">
        <v>13700000</v>
      </c>
      <c r="P122" s="27"/>
      <c r="Q122" s="20"/>
      <c r="R122" s="27" t="s">
        <v>34</v>
      </c>
    </row>
    <row r="123" spans="1:18" ht="18" customHeight="1">
      <c r="A123" s="17">
        <v>8</v>
      </c>
      <c r="B123" s="18" t="s">
        <v>64</v>
      </c>
      <c r="C123" s="18">
        <v>1</v>
      </c>
      <c r="D123" s="18" t="s">
        <v>64</v>
      </c>
      <c r="E123" s="18">
        <v>1</v>
      </c>
      <c r="F123" s="18" t="s">
        <v>64</v>
      </c>
      <c r="G123" s="18">
        <v>1</v>
      </c>
      <c r="H123" s="18" t="s">
        <v>64</v>
      </c>
      <c r="I123" s="18">
        <v>1</v>
      </c>
      <c r="J123" s="25" t="s">
        <v>64</v>
      </c>
      <c r="K123" s="22"/>
      <c r="L123" s="22"/>
      <c r="M123" s="22"/>
      <c r="N123" s="28" t="s">
        <v>68</v>
      </c>
      <c r="O123" s="22"/>
      <c r="P123" s="27"/>
      <c r="Q123" s="20"/>
      <c r="R123" s="27" t="s">
        <v>34</v>
      </c>
    </row>
    <row r="124" spans="1:18" ht="18" customHeight="1">
      <c r="A124" s="17">
        <v>8</v>
      </c>
      <c r="B124" s="18" t="s">
        <v>64</v>
      </c>
      <c r="C124" s="18">
        <v>1</v>
      </c>
      <c r="D124" s="18" t="s">
        <v>64</v>
      </c>
      <c r="E124" s="18">
        <v>1</v>
      </c>
      <c r="F124" s="18" t="s">
        <v>64</v>
      </c>
      <c r="G124" s="18">
        <v>1</v>
      </c>
      <c r="H124" s="18" t="s">
        <v>64</v>
      </c>
      <c r="I124" s="18">
        <v>1</v>
      </c>
      <c r="J124" s="25" t="s">
        <v>64</v>
      </c>
      <c r="K124" s="22"/>
      <c r="L124" s="22"/>
      <c r="M124" s="22"/>
      <c r="N124" s="28" t="s">
        <v>69</v>
      </c>
      <c r="O124" s="22"/>
      <c r="P124" s="27"/>
      <c r="Q124" s="20"/>
      <c r="R124" s="27" t="s">
        <v>34</v>
      </c>
    </row>
    <row r="125" spans="1:18" ht="18" customHeight="1">
      <c r="A125" s="67">
        <v>9</v>
      </c>
      <c r="B125" s="68" t="s">
        <v>70</v>
      </c>
      <c r="C125" s="68"/>
      <c r="D125" s="68"/>
      <c r="E125" s="69"/>
      <c r="F125" s="68"/>
      <c r="G125" s="69"/>
      <c r="H125" s="68"/>
      <c r="I125" s="69"/>
      <c r="J125" s="69"/>
      <c r="K125" s="70">
        <f>IF(C125="",SUMIFS($K126:$K$5986,$A126:$A$5986,A125,$E126:$E$5986,""),IF(E125="",SUMIFS($K126:$K$5986,$A126:$A$5986,A125,$C126:$C$5986,C125,$G126:$G$5986,""),IF(G125="",SUMIFS($K126:$K$5986,$A126:$A$5986,A125,$C126:$C$5986,C125,$E126:$E$5986,E125),0)))</f>
        <v>2300</v>
      </c>
      <c r="L125" s="70">
        <f>IF(C125="",SUMIFS($L126:$L$5986,$A126:$A$5986,A125,$E126:$E$5986,""),IF(E125="",SUMIFS($L126:$L$5986,$A126:$A$5986,A125,$C126:$C$5986,C125,$G126:$G$5986,""),IF(G125="",SUMIFS($L126:$L$5986,$A126:$A$5986,A125,$C126:$C$5986,C125,$E126:$E$5986,E125),0)))</f>
        <v>1800</v>
      </c>
      <c r="M125" s="71">
        <f t="shared" ref="M125:M127" si="16">K125-L125</f>
        <v>500</v>
      </c>
      <c r="N125" s="72"/>
      <c r="O125" s="73"/>
      <c r="P125" s="74"/>
      <c r="Q125" s="75">
        <f>IF(C125="",SUMIFS($Q$3:$Q$5534,$A$3:$A$5534,A125,$C$3:$C$5534,"&gt;0",$E$3:$E$5534,""),IF(E125="",SUMIFS($Q$3:$Q$5534,$A$3:$A$5534,A125,$C$3:$C$5534,C125,$E$3:$E$5534,"&gt;0",$G$3:$G$5534,""),IF(G125="",SUMIFS($Q$3:$Q$5534,$A$3:$A$5534,A125,$C$3:$C$5534,C125,$E$3:$E$5534,E125,$G$3:$G$5534,"&gt;0"))))</f>
        <v>0</v>
      </c>
      <c r="R125" s="76"/>
    </row>
    <row r="126" spans="1:18" ht="18" customHeight="1">
      <c r="A126" s="43">
        <v>9</v>
      </c>
      <c r="B126" s="44" t="s">
        <v>70</v>
      </c>
      <c r="C126" s="45">
        <v>1</v>
      </c>
      <c r="D126" s="45" t="s">
        <v>70</v>
      </c>
      <c r="E126" s="46"/>
      <c r="F126" s="45"/>
      <c r="G126" s="46"/>
      <c r="H126" s="45"/>
      <c r="I126" s="46"/>
      <c r="J126" s="46"/>
      <c r="K126" s="60">
        <f>IF(C126="",SUMIFS($K127:$K$5986,$A127:$A$5986,A126,$E127:$E$5986,""),IF(E126="",SUMIFS($K127:$K$5986,$A127:$A$5986,A126,$C127:$C$5986,C126,$G127:$G$5986,""),IF(G126="",SUMIFS($K127:$K$5986,$A127:$A$5986,A126,$C127:$C$5986,C126,$E127:$E$5986,E126),0)))</f>
        <v>2300</v>
      </c>
      <c r="L126" s="60">
        <f>IF(C126="",SUMIFS($L127:$L$5986,$A127:$A$5986,A126,$E127:$E$5986,""),IF(E126="",SUMIFS($L127:$L$5986,$A127:$A$5986,A126,$C127:$C$5986,C126,$G127:$G$5986,""),IF(G126="",SUMIFS($L127:$L$5986,$A127:$A$5986,A126,$C127:$C$5986,C126,$E127:$E$5986,E126),0)))</f>
        <v>1800</v>
      </c>
      <c r="M126" s="61">
        <f t="shared" si="16"/>
        <v>500</v>
      </c>
      <c r="N126" s="47"/>
      <c r="O126" s="48"/>
      <c r="P126" s="49"/>
      <c r="Q126" s="50">
        <f>IF(C126="",SUMIFS($Q$3:$Q$5534,$A$3:$A$5534,A126,$C$3:$C$5534,"&gt;0",$E$3:$E$5534,""),IF(E126="",SUMIFS($Q$3:$Q$5534,$A$3:$A$5534,A126,$C$3:$C$5534,C126,$E$3:$E$5534,"&gt;0",$G$3:$G$5534,""),IF(G126="",SUMIFS($Q$3:$Q$5534,$A$3:$A$5534,A126,$C$3:$C$5534,C126,$E$3:$E$5534,E126,$G$3:$G$5534,"&gt;0"))))</f>
        <v>0</v>
      </c>
      <c r="R126" s="51"/>
    </row>
    <row r="127" spans="1:18" ht="18" customHeight="1">
      <c r="A127" s="43">
        <v>9</v>
      </c>
      <c r="B127" s="44" t="s">
        <v>70</v>
      </c>
      <c r="C127" s="52">
        <v>1</v>
      </c>
      <c r="D127" s="44" t="s">
        <v>70</v>
      </c>
      <c r="E127" s="53">
        <v>1</v>
      </c>
      <c r="F127" s="54" t="s">
        <v>70</v>
      </c>
      <c r="G127" s="53"/>
      <c r="H127" s="54"/>
      <c r="I127" s="53"/>
      <c r="J127" s="53"/>
      <c r="K127" s="62">
        <f>IF(C127="",SUMIFS($K128:$K$5986,$A128:$A$5986,A127,$E128:$E$5986,""),IF(E127="",SUMIFS($K128:$K$5986,$A128:$A$5986,A127,$C128:$C$5986,C127,$G128:$G$5986,""),IF(G127="",SUMIFS($K128:$K$5986,$A128:$A$5986,A127,$C128:$C$5986,C127,$E128:$E$5986,E127),0)))</f>
        <v>2300</v>
      </c>
      <c r="L127" s="62">
        <f>IF(C127="",SUMIFS($L128:$L$5986,$A128:$A$5986,A127,$E128:$E$5986,""),IF(E127="",SUMIFS($L128:$L$5986,$A128:$A$5986,A127,$C128:$C$5986,C127,$G128:$G$5986,""),IF(G127="",SUMIFS($L128:$L$5986,$A128:$A$5986,A127,$C128:$C$5986,C127,$E128:$E$5986,E127),0)))</f>
        <v>1800</v>
      </c>
      <c r="M127" s="63">
        <f t="shared" si="16"/>
        <v>500</v>
      </c>
      <c r="N127" s="55"/>
      <c r="O127" s="56"/>
      <c r="P127" s="57"/>
      <c r="Q127" s="58">
        <f>IF(C127="",SUMIFS($Q$3:$Q$5534,$A$3:$A$5534,A127,$C$3:$C$5534,"&gt;0",$E$3:$E$5534,""),IF(E127="",SUMIFS($Q$3:$Q$5534,$A$3:$A$5534,A127,$C$3:$C$5534,C127,$E$3:$E$5534,"&gt;0",$G$3:$G$5534,""),IF(G127="",SUMIFS($Q$3:$Q$5534,$A$3:$A$5534,A127,$C$3:$C$5534,C127,$E$3:$E$5534,E127,$G$3:$G$5534,"&gt;0"))))</f>
        <v>0</v>
      </c>
      <c r="R127" s="59"/>
    </row>
    <row r="128" spans="1:18" ht="18" customHeight="1">
      <c r="A128" s="17">
        <v>9</v>
      </c>
      <c r="B128" s="18" t="s">
        <v>70</v>
      </c>
      <c r="C128" s="18">
        <v>1</v>
      </c>
      <c r="D128" s="18" t="s">
        <v>70</v>
      </c>
      <c r="E128" s="18">
        <v>1</v>
      </c>
      <c r="F128" s="18" t="s">
        <v>70</v>
      </c>
      <c r="G128" s="19">
        <v>1</v>
      </c>
      <c r="H128" s="19" t="s">
        <v>70</v>
      </c>
      <c r="I128" s="19"/>
      <c r="J128" s="24"/>
      <c r="K128" s="22"/>
      <c r="L128" s="22"/>
      <c r="M128" s="22"/>
      <c r="N128" s="28"/>
      <c r="O128" s="22"/>
      <c r="P128" s="27"/>
      <c r="Q128" s="20"/>
      <c r="R128" s="27"/>
    </row>
    <row r="129" spans="1:18" ht="18" customHeight="1">
      <c r="A129" s="17">
        <v>9</v>
      </c>
      <c r="B129" s="18" t="s">
        <v>70</v>
      </c>
      <c r="C129" s="18">
        <v>1</v>
      </c>
      <c r="D129" s="18" t="s">
        <v>70</v>
      </c>
      <c r="E129" s="18">
        <v>1</v>
      </c>
      <c r="F129" s="18" t="s">
        <v>70</v>
      </c>
      <c r="G129" s="18">
        <v>1</v>
      </c>
      <c r="H129" s="18" t="s">
        <v>70</v>
      </c>
      <c r="I129" s="19">
        <v>1</v>
      </c>
      <c r="J129" s="24" t="s">
        <v>70</v>
      </c>
      <c r="K129" s="22">
        <v>2300</v>
      </c>
      <c r="L129" s="22">
        <v>1800</v>
      </c>
      <c r="M129" s="22">
        <f>K129-L129</f>
        <v>500</v>
      </c>
      <c r="N129" s="28" t="s">
        <v>71</v>
      </c>
      <c r="O129" s="22"/>
      <c r="P129" s="27"/>
      <c r="Q129" s="20"/>
      <c r="R129" s="27" t="s">
        <v>34</v>
      </c>
    </row>
    <row r="130" spans="1:18" ht="18" customHeight="1">
      <c r="A130" s="17">
        <v>9</v>
      </c>
      <c r="B130" s="18" t="s">
        <v>70</v>
      </c>
      <c r="C130" s="18">
        <v>1</v>
      </c>
      <c r="D130" s="18" t="s">
        <v>70</v>
      </c>
      <c r="E130" s="18">
        <v>1</v>
      </c>
      <c r="F130" s="18" t="s">
        <v>70</v>
      </c>
      <c r="G130" s="18">
        <v>1</v>
      </c>
      <c r="H130" s="18" t="s">
        <v>70</v>
      </c>
      <c r="I130" s="18">
        <v>1</v>
      </c>
      <c r="J130" s="25" t="s">
        <v>70</v>
      </c>
      <c r="K130" s="22"/>
      <c r="L130" s="22"/>
      <c r="M130" s="22"/>
      <c r="N130" s="28" t="s">
        <v>72</v>
      </c>
      <c r="O130" s="22">
        <v>2300000</v>
      </c>
      <c r="P130" s="27"/>
      <c r="Q130" s="20"/>
      <c r="R130" s="27" t="s">
        <v>34</v>
      </c>
    </row>
    <row r="131" spans="1:18" ht="18" customHeight="1">
      <c r="A131" s="17">
        <v>9</v>
      </c>
      <c r="B131" s="18" t="s">
        <v>70</v>
      </c>
      <c r="C131" s="18">
        <v>1</v>
      </c>
      <c r="D131" s="18" t="s">
        <v>70</v>
      </c>
      <c r="E131" s="18">
        <v>1</v>
      </c>
      <c r="F131" s="18" t="s">
        <v>70</v>
      </c>
      <c r="G131" s="18">
        <v>1</v>
      </c>
      <c r="H131" s="18" t="s">
        <v>70</v>
      </c>
      <c r="I131" s="18">
        <v>1</v>
      </c>
      <c r="J131" s="25" t="s">
        <v>70</v>
      </c>
      <c r="K131" s="22"/>
      <c r="L131" s="22"/>
      <c r="M131" s="22"/>
      <c r="N131" s="28" t="s">
        <v>73</v>
      </c>
      <c r="O131" s="22"/>
      <c r="P131" s="27"/>
      <c r="Q131" s="20"/>
      <c r="R131" s="27" t="s">
        <v>34</v>
      </c>
    </row>
    <row r="132" spans="1:18" ht="18" customHeight="1">
      <c r="A132" s="67">
        <v>10</v>
      </c>
      <c r="B132" s="68" t="s">
        <v>74</v>
      </c>
      <c r="C132" s="68"/>
      <c r="D132" s="68"/>
      <c r="E132" s="69"/>
      <c r="F132" s="68"/>
      <c r="G132" s="69"/>
      <c r="H132" s="68"/>
      <c r="I132" s="69"/>
      <c r="J132" s="69"/>
      <c r="K132" s="70">
        <f>IF(C132="",SUMIFS($K133:$K$5986,$A133:$A$5986,A132,$E133:$E$5986,""),IF(E132="",SUMIFS($K133:$K$5986,$A133:$A$5986,A132,$C133:$C$5986,C132,$G133:$G$5986,""),IF(G132="",SUMIFS($K133:$K$5986,$A133:$A$5986,A132,$C133:$C$5986,C132,$E133:$E$5986,E132),0)))</f>
        <v>2163000</v>
      </c>
      <c r="L132" s="70">
        <f>IF(C132="",SUMIFS($L133:$L$5986,$A133:$A$5986,A132,$E133:$E$5986,""),IF(E132="",SUMIFS($L133:$L$5986,$A133:$A$5986,A132,$C133:$C$5986,C132,$G133:$G$5986,""),IF(G132="",SUMIFS($L133:$L$5986,$A133:$A$5986,A132,$C133:$C$5986,C132,$E133:$E$5986,E132),0)))</f>
        <v>2180000</v>
      </c>
      <c r="M132" s="71">
        <f t="shared" ref="M132:M134" si="17">K132-L132</f>
        <v>-17000</v>
      </c>
      <c r="N132" s="72"/>
      <c r="O132" s="73"/>
      <c r="P132" s="74"/>
      <c r="Q132" s="75">
        <f>IF(C132="",SUMIFS($Q$3:$Q$5534,$A$3:$A$5534,A132,$C$3:$C$5534,"&gt;0",$E$3:$E$5534,""),IF(E132="",SUMIFS($Q$3:$Q$5534,$A$3:$A$5534,A132,$C$3:$C$5534,C132,$E$3:$E$5534,"&gt;0",$G$3:$G$5534,""),IF(G132="",SUMIFS($Q$3:$Q$5534,$A$3:$A$5534,A132,$C$3:$C$5534,C132,$E$3:$E$5534,E132,$G$3:$G$5534,"&gt;0"))))</f>
        <v>0</v>
      </c>
      <c r="R132" s="76"/>
    </row>
    <row r="133" spans="1:18" ht="18" customHeight="1">
      <c r="A133" s="43">
        <v>10</v>
      </c>
      <c r="B133" s="44" t="s">
        <v>74</v>
      </c>
      <c r="C133" s="45">
        <v>1</v>
      </c>
      <c r="D133" s="45" t="s">
        <v>74</v>
      </c>
      <c r="E133" s="46"/>
      <c r="F133" s="45"/>
      <c r="G133" s="46"/>
      <c r="H133" s="45"/>
      <c r="I133" s="46"/>
      <c r="J133" s="46"/>
      <c r="K133" s="60">
        <f>IF(C133="",SUMIFS($K134:$K$5986,$A134:$A$5986,A133,$E134:$E$5986,""),IF(E133="",SUMIFS($K134:$K$5986,$A134:$A$5986,A133,$C134:$C$5986,C133,$G134:$G$5986,""),IF(G133="",SUMIFS($K134:$K$5986,$A134:$A$5986,A133,$C134:$C$5986,C133,$E134:$E$5986,E133),0)))</f>
        <v>2163000</v>
      </c>
      <c r="L133" s="60">
        <f>IF(C133="",SUMIFS($L134:$L$5986,$A134:$A$5986,A133,$E134:$E$5986,""),IF(E133="",SUMIFS($L134:$L$5986,$A134:$A$5986,A133,$C134:$C$5986,C133,$G134:$G$5986,""),IF(G133="",SUMIFS($L134:$L$5986,$A134:$A$5986,A133,$C134:$C$5986,C133,$E134:$E$5986,E133),0)))</f>
        <v>2180000</v>
      </c>
      <c r="M133" s="61">
        <f t="shared" si="17"/>
        <v>-17000</v>
      </c>
      <c r="N133" s="47"/>
      <c r="O133" s="48"/>
      <c r="P133" s="49"/>
      <c r="Q133" s="50">
        <f>IF(C133="",SUMIFS($Q$3:$Q$5534,$A$3:$A$5534,A133,$C$3:$C$5534,"&gt;0",$E$3:$E$5534,""),IF(E133="",SUMIFS($Q$3:$Q$5534,$A$3:$A$5534,A133,$C$3:$C$5534,C133,$E$3:$E$5534,"&gt;0",$G$3:$G$5534,""),IF(G133="",SUMIFS($Q$3:$Q$5534,$A$3:$A$5534,A133,$C$3:$C$5534,C133,$E$3:$E$5534,E133,$G$3:$G$5534,"&gt;0"))))</f>
        <v>0</v>
      </c>
      <c r="R133" s="51"/>
    </row>
    <row r="134" spans="1:18" ht="18" customHeight="1">
      <c r="A134" s="43">
        <v>10</v>
      </c>
      <c r="B134" s="44" t="s">
        <v>74</v>
      </c>
      <c r="C134" s="52">
        <v>1</v>
      </c>
      <c r="D134" s="44" t="s">
        <v>74</v>
      </c>
      <c r="E134" s="53">
        <v>1</v>
      </c>
      <c r="F134" s="54" t="s">
        <v>74</v>
      </c>
      <c r="G134" s="53"/>
      <c r="H134" s="54"/>
      <c r="I134" s="53"/>
      <c r="J134" s="53"/>
      <c r="K134" s="62">
        <f>IF(C134="",SUMIFS($K135:$K$5986,$A135:$A$5986,A134,$E135:$E$5986,""),IF(E134="",SUMIFS($K135:$K$5986,$A135:$A$5986,A134,$C135:$C$5986,C134,$G135:$G$5986,""),IF(G134="",SUMIFS($K135:$K$5986,$A135:$A$5986,A134,$C135:$C$5986,C134,$E135:$E$5986,E134),0)))</f>
        <v>2163000</v>
      </c>
      <c r="L134" s="62">
        <f>IF(C134="",SUMIFS($L135:$L$5986,$A135:$A$5986,A134,$E135:$E$5986,""),IF(E134="",SUMIFS($L135:$L$5986,$A135:$A$5986,A134,$C135:$C$5986,C134,$G135:$G$5986,""),IF(G134="",SUMIFS($L135:$L$5986,$A135:$A$5986,A134,$C135:$C$5986,C134,$E135:$E$5986,E134),0)))</f>
        <v>2180000</v>
      </c>
      <c r="M134" s="63">
        <f t="shared" si="17"/>
        <v>-17000</v>
      </c>
      <c r="N134" s="55"/>
      <c r="O134" s="56"/>
      <c r="P134" s="57"/>
      <c r="Q134" s="58">
        <f>IF(C134="",SUMIFS($Q$3:$Q$5534,$A$3:$A$5534,A134,$C$3:$C$5534,"&gt;0",$E$3:$E$5534,""),IF(E134="",SUMIFS($Q$3:$Q$5534,$A$3:$A$5534,A134,$C$3:$C$5534,C134,$E$3:$E$5534,"&gt;0",$G$3:$G$5534,""),IF(G134="",SUMIFS($Q$3:$Q$5534,$A$3:$A$5534,A134,$C$3:$C$5534,C134,$E$3:$E$5534,E134,$G$3:$G$5534,"&gt;0"))))</f>
        <v>0</v>
      </c>
      <c r="R134" s="59"/>
    </row>
    <row r="135" spans="1:18" ht="18" customHeight="1">
      <c r="A135" s="17">
        <v>10</v>
      </c>
      <c r="B135" s="18" t="s">
        <v>74</v>
      </c>
      <c r="C135" s="18">
        <v>1</v>
      </c>
      <c r="D135" s="18" t="s">
        <v>74</v>
      </c>
      <c r="E135" s="18">
        <v>1</v>
      </c>
      <c r="F135" s="18" t="s">
        <v>74</v>
      </c>
      <c r="G135" s="19">
        <v>1</v>
      </c>
      <c r="H135" s="19" t="s">
        <v>74</v>
      </c>
      <c r="I135" s="19"/>
      <c r="J135" s="24"/>
      <c r="K135" s="22"/>
      <c r="L135" s="22"/>
      <c r="M135" s="22"/>
      <c r="N135" s="28"/>
      <c r="O135" s="22"/>
      <c r="P135" s="27"/>
      <c r="Q135" s="20"/>
      <c r="R135" s="27"/>
    </row>
    <row r="136" spans="1:18" ht="18" customHeight="1">
      <c r="A136" s="17">
        <v>10</v>
      </c>
      <c r="B136" s="18" t="s">
        <v>74</v>
      </c>
      <c r="C136" s="18">
        <v>1</v>
      </c>
      <c r="D136" s="18" t="s">
        <v>74</v>
      </c>
      <c r="E136" s="18">
        <v>1</v>
      </c>
      <c r="F136" s="18" t="s">
        <v>74</v>
      </c>
      <c r="G136" s="18">
        <v>1</v>
      </c>
      <c r="H136" s="18" t="s">
        <v>74</v>
      </c>
      <c r="I136" s="19">
        <v>1</v>
      </c>
      <c r="J136" s="24" t="s">
        <v>75</v>
      </c>
      <c r="K136" s="22">
        <v>1920000</v>
      </c>
      <c r="L136" s="22">
        <v>2000000</v>
      </c>
      <c r="M136" s="22">
        <f>K136-L136</f>
        <v>-80000</v>
      </c>
      <c r="N136" s="28" t="s">
        <v>76</v>
      </c>
      <c r="O136" s="22"/>
      <c r="P136" s="27"/>
      <c r="Q136" s="20"/>
      <c r="R136" s="27" t="s">
        <v>34</v>
      </c>
    </row>
    <row r="137" spans="1:18" ht="18" customHeight="1">
      <c r="A137" s="17">
        <v>10</v>
      </c>
      <c r="B137" s="18" t="s">
        <v>74</v>
      </c>
      <c r="C137" s="18">
        <v>1</v>
      </c>
      <c r="D137" s="18" t="s">
        <v>74</v>
      </c>
      <c r="E137" s="18">
        <v>1</v>
      </c>
      <c r="F137" s="18" t="s">
        <v>74</v>
      </c>
      <c r="G137" s="18">
        <v>1</v>
      </c>
      <c r="H137" s="18" t="s">
        <v>74</v>
      </c>
      <c r="I137" s="18">
        <v>1</v>
      </c>
      <c r="J137" s="25" t="s">
        <v>75</v>
      </c>
      <c r="K137" s="22"/>
      <c r="L137" s="22"/>
      <c r="M137" s="22"/>
      <c r="N137" s="28" t="s">
        <v>77</v>
      </c>
      <c r="O137" s="22"/>
      <c r="P137" s="27"/>
      <c r="Q137" s="20"/>
      <c r="R137" s="27" t="s">
        <v>34</v>
      </c>
    </row>
    <row r="138" spans="1:18" ht="18" customHeight="1">
      <c r="A138" s="17">
        <v>10</v>
      </c>
      <c r="B138" s="18" t="s">
        <v>74</v>
      </c>
      <c r="C138" s="18">
        <v>1</v>
      </c>
      <c r="D138" s="18" t="s">
        <v>74</v>
      </c>
      <c r="E138" s="18">
        <v>1</v>
      </c>
      <c r="F138" s="18" t="s">
        <v>74</v>
      </c>
      <c r="G138" s="18">
        <v>1</v>
      </c>
      <c r="H138" s="18" t="s">
        <v>74</v>
      </c>
      <c r="I138" s="18">
        <v>1</v>
      </c>
      <c r="J138" s="25" t="s">
        <v>75</v>
      </c>
      <c r="K138" s="22"/>
      <c r="L138" s="22"/>
      <c r="M138" s="22"/>
      <c r="N138" s="28" t="s">
        <v>78</v>
      </c>
      <c r="O138" s="22">
        <v>1920000000</v>
      </c>
      <c r="P138" s="27"/>
      <c r="Q138" s="20"/>
      <c r="R138" s="27" t="s">
        <v>34</v>
      </c>
    </row>
    <row r="139" spans="1:18" ht="18" customHeight="1">
      <c r="A139" s="17">
        <v>10</v>
      </c>
      <c r="B139" s="18" t="s">
        <v>74</v>
      </c>
      <c r="C139" s="18">
        <v>1</v>
      </c>
      <c r="D139" s="18" t="s">
        <v>74</v>
      </c>
      <c r="E139" s="18">
        <v>1</v>
      </c>
      <c r="F139" s="18" t="s">
        <v>74</v>
      </c>
      <c r="G139" s="18">
        <v>1</v>
      </c>
      <c r="H139" s="18" t="s">
        <v>74</v>
      </c>
      <c r="I139" s="18">
        <v>1</v>
      </c>
      <c r="J139" s="25" t="s">
        <v>75</v>
      </c>
      <c r="K139" s="22"/>
      <c r="L139" s="22"/>
      <c r="M139" s="22"/>
      <c r="N139" s="339" t="s">
        <v>79</v>
      </c>
      <c r="O139" s="22"/>
      <c r="P139" s="27"/>
      <c r="Q139" s="20"/>
      <c r="R139" s="27" t="s">
        <v>34</v>
      </c>
    </row>
    <row r="140" spans="1:18" ht="18" customHeight="1">
      <c r="A140" s="17">
        <v>10</v>
      </c>
      <c r="B140" s="18" t="s">
        <v>74</v>
      </c>
      <c r="C140" s="18">
        <v>1</v>
      </c>
      <c r="D140" s="18" t="s">
        <v>74</v>
      </c>
      <c r="E140" s="18">
        <v>1</v>
      </c>
      <c r="F140" s="18" t="s">
        <v>74</v>
      </c>
      <c r="G140" s="18">
        <v>1</v>
      </c>
      <c r="H140" s="18" t="s">
        <v>74</v>
      </c>
      <c r="I140" s="18">
        <v>1</v>
      </c>
      <c r="J140" s="25" t="s">
        <v>75</v>
      </c>
      <c r="K140" s="22"/>
      <c r="L140" s="22"/>
      <c r="M140" s="22"/>
      <c r="N140" s="339" t="s">
        <v>6803</v>
      </c>
      <c r="O140" s="22"/>
      <c r="P140" s="27"/>
      <c r="Q140" s="20"/>
      <c r="R140" s="27" t="s">
        <v>34</v>
      </c>
    </row>
    <row r="141" spans="1:18" ht="18" customHeight="1">
      <c r="A141" s="17">
        <v>10</v>
      </c>
      <c r="B141" s="18" t="s">
        <v>74</v>
      </c>
      <c r="C141" s="18">
        <v>1</v>
      </c>
      <c r="D141" s="18" t="s">
        <v>74</v>
      </c>
      <c r="E141" s="18">
        <v>1</v>
      </c>
      <c r="F141" s="18" t="s">
        <v>74</v>
      </c>
      <c r="G141" s="18">
        <v>1</v>
      </c>
      <c r="H141" s="18" t="s">
        <v>74</v>
      </c>
      <c r="I141" s="19">
        <v>2</v>
      </c>
      <c r="J141" s="24" t="s">
        <v>80</v>
      </c>
      <c r="K141" s="22">
        <v>243000</v>
      </c>
      <c r="L141" s="22">
        <v>180000</v>
      </c>
      <c r="M141" s="22">
        <f>K141-L141</f>
        <v>63000</v>
      </c>
      <c r="N141" s="339" t="s">
        <v>81</v>
      </c>
      <c r="O141" s="22"/>
      <c r="P141" s="27"/>
      <c r="Q141" s="20"/>
      <c r="R141" s="27" t="s">
        <v>34</v>
      </c>
    </row>
    <row r="142" spans="1:18" ht="18" customHeight="1">
      <c r="A142" s="17">
        <v>10</v>
      </c>
      <c r="B142" s="18" t="s">
        <v>74</v>
      </c>
      <c r="C142" s="18">
        <v>1</v>
      </c>
      <c r="D142" s="18" t="s">
        <v>74</v>
      </c>
      <c r="E142" s="18">
        <v>1</v>
      </c>
      <c r="F142" s="18" t="s">
        <v>74</v>
      </c>
      <c r="G142" s="18">
        <v>1</v>
      </c>
      <c r="H142" s="18" t="s">
        <v>74</v>
      </c>
      <c r="I142" s="18">
        <v>2</v>
      </c>
      <c r="J142" s="25" t="s">
        <v>80</v>
      </c>
      <c r="K142" s="22"/>
      <c r="L142" s="22"/>
      <c r="M142" s="22"/>
      <c r="N142" s="339" t="s">
        <v>82</v>
      </c>
      <c r="O142" s="22"/>
      <c r="P142" s="27"/>
      <c r="Q142" s="20"/>
      <c r="R142" s="27" t="s">
        <v>34</v>
      </c>
    </row>
    <row r="143" spans="1:18" ht="18" customHeight="1">
      <c r="A143" s="17">
        <v>10</v>
      </c>
      <c r="B143" s="18" t="s">
        <v>74</v>
      </c>
      <c r="C143" s="18">
        <v>1</v>
      </c>
      <c r="D143" s="18" t="s">
        <v>74</v>
      </c>
      <c r="E143" s="18">
        <v>1</v>
      </c>
      <c r="F143" s="18" t="s">
        <v>74</v>
      </c>
      <c r="G143" s="18">
        <v>1</v>
      </c>
      <c r="H143" s="18" t="s">
        <v>74</v>
      </c>
      <c r="I143" s="18">
        <v>2</v>
      </c>
      <c r="J143" s="25" t="s">
        <v>80</v>
      </c>
      <c r="K143" s="22"/>
      <c r="L143" s="22"/>
      <c r="M143" s="22"/>
      <c r="N143" s="339" t="s">
        <v>6804</v>
      </c>
      <c r="O143" s="22"/>
      <c r="P143" s="27"/>
      <c r="Q143" s="20"/>
      <c r="R143" s="27" t="s">
        <v>34</v>
      </c>
    </row>
    <row r="144" spans="1:18" ht="18" customHeight="1">
      <c r="A144" s="17">
        <v>10</v>
      </c>
      <c r="B144" s="18" t="s">
        <v>74</v>
      </c>
      <c r="C144" s="18">
        <v>1</v>
      </c>
      <c r="D144" s="18" t="s">
        <v>74</v>
      </c>
      <c r="E144" s="18">
        <v>1</v>
      </c>
      <c r="F144" s="18" t="s">
        <v>74</v>
      </c>
      <c r="G144" s="18">
        <v>1</v>
      </c>
      <c r="H144" s="18" t="s">
        <v>74</v>
      </c>
      <c r="I144" s="18">
        <v>2</v>
      </c>
      <c r="J144" s="25" t="s">
        <v>80</v>
      </c>
      <c r="K144" s="22"/>
      <c r="L144" s="22"/>
      <c r="M144" s="22"/>
      <c r="N144" s="28" t="s">
        <v>83</v>
      </c>
      <c r="O144" s="22"/>
      <c r="P144" s="27"/>
      <c r="Q144" s="20"/>
      <c r="R144" s="27" t="s">
        <v>34</v>
      </c>
    </row>
    <row r="145" spans="1:18" ht="18" customHeight="1">
      <c r="A145" s="17">
        <v>10</v>
      </c>
      <c r="B145" s="18" t="s">
        <v>74</v>
      </c>
      <c r="C145" s="18">
        <v>1</v>
      </c>
      <c r="D145" s="18" t="s">
        <v>74</v>
      </c>
      <c r="E145" s="18">
        <v>1</v>
      </c>
      <c r="F145" s="18" t="s">
        <v>74</v>
      </c>
      <c r="G145" s="18">
        <v>1</v>
      </c>
      <c r="H145" s="18" t="s">
        <v>74</v>
      </c>
      <c r="I145" s="18">
        <v>2</v>
      </c>
      <c r="J145" s="25" t="s">
        <v>80</v>
      </c>
      <c r="K145" s="22"/>
      <c r="L145" s="22"/>
      <c r="M145" s="22"/>
      <c r="N145" s="28" t="s">
        <v>84</v>
      </c>
      <c r="O145" s="22">
        <v>243000000</v>
      </c>
      <c r="P145" s="27"/>
      <c r="Q145" s="20"/>
      <c r="R145" s="27" t="s">
        <v>34</v>
      </c>
    </row>
    <row r="146" spans="1:18" ht="18" customHeight="1">
      <c r="A146" s="17">
        <v>10</v>
      </c>
      <c r="B146" s="18" t="s">
        <v>74</v>
      </c>
      <c r="C146" s="18">
        <v>1</v>
      </c>
      <c r="D146" s="18" t="s">
        <v>74</v>
      </c>
      <c r="E146" s="18">
        <v>1</v>
      </c>
      <c r="F146" s="18" t="s">
        <v>74</v>
      </c>
      <c r="G146" s="18">
        <v>1</v>
      </c>
      <c r="H146" s="18" t="s">
        <v>74</v>
      </c>
      <c r="I146" s="18">
        <v>2</v>
      </c>
      <c r="J146" s="25" t="s">
        <v>80</v>
      </c>
      <c r="K146" s="22"/>
      <c r="L146" s="22"/>
      <c r="M146" s="22"/>
      <c r="N146" s="28" t="s">
        <v>85</v>
      </c>
      <c r="O146" s="22"/>
      <c r="P146" s="27"/>
      <c r="Q146" s="20"/>
      <c r="R146" s="27" t="s">
        <v>34</v>
      </c>
    </row>
    <row r="147" spans="1:18" ht="18" customHeight="1">
      <c r="A147" s="17">
        <v>10</v>
      </c>
      <c r="B147" s="18" t="s">
        <v>74</v>
      </c>
      <c r="C147" s="18">
        <v>1</v>
      </c>
      <c r="D147" s="18" t="s">
        <v>74</v>
      </c>
      <c r="E147" s="18">
        <v>1</v>
      </c>
      <c r="F147" s="18" t="s">
        <v>74</v>
      </c>
      <c r="G147" s="18">
        <v>1</v>
      </c>
      <c r="H147" s="18" t="s">
        <v>74</v>
      </c>
      <c r="I147" s="18">
        <v>2</v>
      </c>
      <c r="J147" s="25" t="s">
        <v>80</v>
      </c>
      <c r="K147" s="22"/>
      <c r="L147" s="22"/>
      <c r="M147" s="22"/>
      <c r="N147" s="28" t="s">
        <v>86</v>
      </c>
      <c r="O147" s="22"/>
      <c r="P147" s="27"/>
      <c r="Q147" s="20"/>
      <c r="R147" s="27" t="s">
        <v>34</v>
      </c>
    </row>
    <row r="148" spans="1:18" ht="18" customHeight="1">
      <c r="A148" s="17">
        <v>10</v>
      </c>
      <c r="B148" s="18" t="s">
        <v>74</v>
      </c>
      <c r="C148" s="18">
        <v>1</v>
      </c>
      <c r="D148" s="18" t="s">
        <v>74</v>
      </c>
      <c r="E148" s="18">
        <v>1</v>
      </c>
      <c r="F148" s="18" t="s">
        <v>74</v>
      </c>
      <c r="G148" s="18">
        <v>1</v>
      </c>
      <c r="H148" s="18" t="s">
        <v>74</v>
      </c>
      <c r="I148" s="18">
        <v>2</v>
      </c>
      <c r="J148" s="25" t="s">
        <v>80</v>
      </c>
      <c r="K148" s="22"/>
      <c r="L148" s="22"/>
      <c r="M148" s="22"/>
      <c r="N148" s="28" t="s">
        <v>87</v>
      </c>
      <c r="O148" s="22"/>
      <c r="P148" s="27"/>
      <c r="Q148" s="20"/>
      <c r="R148" s="27" t="s">
        <v>34</v>
      </c>
    </row>
    <row r="149" spans="1:18" ht="18" customHeight="1">
      <c r="A149" s="67">
        <v>11</v>
      </c>
      <c r="B149" s="68" t="s">
        <v>88</v>
      </c>
      <c r="C149" s="68"/>
      <c r="D149" s="68"/>
      <c r="E149" s="69"/>
      <c r="F149" s="68"/>
      <c r="G149" s="69"/>
      <c r="H149" s="68"/>
      <c r="I149" s="69"/>
      <c r="J149" s="69"/>
      <c r="K149" s="70">
        <f>IF(C149="",SUMIFS($K150:$K$5986,$A150:$A$5986,A149,$E150:$E$5986,""),IF(E149="",SUMIFS($K150:$K$5986,$A150:$A$5986,A149,$C150:$C$5986,C149,$G150:$G$5986,""),IF(G149="",SUMIFS($K150:$K$5986,$A150:$A$5986,A149,$C150:$C$5986,C149,$E150:$E$5986,E149),0)))</f>
        <v>1000</v>
      </c>
      <c r="L149" s="70">
        <f>IF(C149="",SUMIFS($L150:$L$5986,$A150:$A$5986,A149,$E150:$E$5986,""),IF(E149="",SUMIFS($L150:$L$5986,$A150:$A$5986,A149,$C150:$C$5986,C149,$G150:$G$5986,""),IF(G149="",SUMIFS($L150:$L$5986,$A150:$A$5986,A149,$C150:$C$5986,C149,$E150:$E$5986,E149),0)))</f>
        <v>1200</v>
      </c>
      <c r="M149" s="71">
        <f t="shared" ref="M149:M151" si="18">K149-L149</f>
        <v>-200</v>
      </c>
      <c r="N149" s="72"/>
      <c r="O149" s="73"/>
      <c r="P149" s="74"/>
      <c r="Q149" s="75">
        <f>IF(C149="",SUMIFS($Q$3:$Q$5534,$A$3:$A$5534,A149,$C$3:$C$5534,"&gt;0",$E$3:$E$5534,""),IF(E149="",SUMIFS($Q$3:$Q$5534,$A$3:$A$5534,A149,$C$3:$C$5534,C149,$E$3:$E$5534,"&gt;0",$G$3:$G$5534,""),IF(G149="",SUMIFS($Q$3:$Q$5534,$A$3:$A$5534,A149,$C$3:$C$5534,C149,$E$3:$E$5534,E149,$G$3:$G$5534,"&gt;0"))))</f>
        <v>0</v>
      </c>
      <c r="R149" s="76"/>
    </row>
    <row r="150" spans="1:18" ht="18" customHeight="1">
      <c r="A150" s="43">
        <v>11</v>
      </c>
      <c r="B150" s="44" t="s">
        <v>88</v>
      </c>
      <c r="C150" s="45">
        <v>1</v>
      </c>
      <c r="D150" s="45" t="s">
        <v>88</v>
      </c>
      <c r="E150" s="46"/>
      <c r="F150" s="45"/>
      <c r="G150" s="46"/>
      <c r="H150" s="45"/>
      <c r="I150" s="46"/>
      <c r="J150" s="46"/>
      <c r="K150" s="60">
        <f>IF(C150="",SUMIFS($K151:$K$5986,$A151:$A$5986,A150,$E151:$E$5986,""),IF(E150="",SUMIFS($K151:$K$5986,$A151:$A$5986,A150,$C151:$C$5986,C150,$G151:$G$5986,""),IF(G150="",SUMIFS($K151:$K$5986,$A151:$A$5986,A150,$C151:$C$5986,C150,$E151:$E$5986,E150),0)))</f>
        <v>1000</v>
      </c>
      <c r="L150" s="60">
        <f>IF(C150="",SUMIFS($L151:$L$5986,$A151:$A$5986,A150,$E151:$E$5986,""),IF(E150="",SUMIFS($L151:$L$5986,$A151:$A$5986,A150,$C151:$C$5986,C150,$G151:$G$5986,""),IF(G150="",SUMIFS($L151:$L$5986,$A151:$A$5986,A150,$C151:$C$5986,C150,$E151:$E$5986,E150),0)))</f>
        <v>1200</v>
      </c>
      <c r="M150" s="61">
        <f t="shared" si="18"/>
        <v>-200</v>
      </c>
      <c r="N150" s="47"/>
      <c r="O150" s="48"/>
      <c r="P150" s="49"/>
      <c r="Q150" s="50">
        <f>IF(C150="",SUMIFS($Q$3:$Q$5534,$A$3:$A$5534,A150,$C$3:$C$5534,"&gt;0",$E$3:$E$5534,""),IF(E150="",SUMIFS($Q$3:$Q$5534,$A$3:$A$5534,A150,$C$3:$C$5534,C150,$E$3:$E$5534,"&gt;0",$G$3:$G$5534,""),IF(G150="",SUMIFS($Q$3:$Q$5534,$A$3:$A$5534,A150,$C$3:$C$5534,C150,$E$3:$E$5534,E150,$G$3:$G$5534,"&gt;0"))))</f>
        <v>0</v>
      </c>
      <c r="R150" s="51"/>
    </row>
    <row r="151" spans="1:18" ht="18" customHeight="1">
      <c r="A151" s="43">
        <v>11</v>
      </c>
      <c r="B151" s="44" t="s">
        <v>88</v>
      </c>
      <c r="C151" s="52">
        <v>1</v>
      </c>
      <c r="D151" s="44" t="s">
        <v>88</v>
      </c>
      <c r="E151" s="53">
        <v>1</v>
      </c>
      <c r="F151" s="54" t="s">
        <v>88</v>
      </c>
      <c r="G151" s="53"/>
      <c r="H151" s="54"/>
      <c r="I151" s="53"/>
      <c r="J151" s="53"/>
      <c r="K151" s="62">
        <f>IF(C151="",SUMIFS($K152:$K$5986,$A152:$A$5986,A151,$E152:$E$5986,""),IF(E151="",SUMIFS($K152:$K$5986,$A152:$A$5986,A151,$C152:$C$5986,C151,$G152:$G$5986,""),IF(G151="",SUMIFS($K152:$K$5986,$A152:$A$5986,A151,$C152:$C$5986,C151,$E152:$E$5986,E151),0)))</f>
        <v>1000</v>
      </c>
      <c r="L151" s="62">
        <f>IF(C151="",SUMIFS($L152:$L$5986,$A152:$A$5986,A151,$E152:$E$5986,""),IF(E151="",SUMIFS($L152:$L$5986,$A152:$A$5986,A151,$C152:$C$5986,C151,$G152:$G$5986,""),IF(G151="",SUMIFS($L152:$L$5986,$A152:$A$5986,A151,$C152:$C$5986,C151,$E152:$E$5986,E151),0)))</f>
        <v>1200</v>
      </c>
      <c r="M151" s="63">
        <f t="shared" si="18"/>
        <v>-200</v>
      </c>
      <c r="N151" s="55"/>
      <c r="O151" s="56"/>
      <c r="P151" s="57"/>
      <c r="Q151" s="58">
        <f>IF(C151="",SUMIFS($Q$3:$Q$5534,$A$3:$A$5534,A151,$C$3:$C$5534,"&gt;0",$E$3:$E$5534,""),IF(E151="",SUMIFS($Q$3:$Q$5534,$A$3:$A$5534,A151,$C$3:$C$5534,C151,$E$3:$E$5534,"&gt;0",$G$3:$G$5534,""),IF(G151="",SUMIFS($Q$3:$Q$5534,$A$3:$A$5534,A151,$C$3:$C$5534,C151,$E$3:$E$5534,E151,$G$3:$G$5534,"&gt;0"))))</f>
        <v>0</v>
      </c>
      <c r="R151" s="59"/>
    </row>
    <row r="152" spans="1:18" ht="18" customHeight="1">
      <c r="A152" s="17">
        <v>11</v>
      </c>
      <c r="B152" s="18" t="s">
        <v>88</v>
      </c>
      <c r="C152" s="18">
        <v>1</v>
      </c>
      <c r="D152" s="18" t="s">
        <v>88</v>
      </c>
      <c r="E152" s="18">
        <v>1</v>
      </c>
      <c r="F152" s="18" t="s">
        <v>88</v>
      </c>
      <c r="G152" s="19">
        <v>1</v>
      </c>
      <c r="H152" s="19" t="s">
        <v>88</v>
      </c>
      <c r="I152" s="19"/>
      <c r="J152" s="24"/>
      <c r="K152" s="22"/>
      <c r="L152" s="22"/>
      <c r="M152" s="22"/>
      <c r="N152" s="28"/>
      <c r="O152" s="22"/>
      <c r="P152" s="27"/>
      <c r="Q152" s="20"/>
      <c r="R152" s="27"/>
    </row>
    <row r="153" spans="1:18" ht="18" customHeight="1">
      <c r="A153" s="17">
        <v>11</v>
      </c>
      <c r="B153" s="18" t="s">
        <v>88</v>
      </c>
      <c r="C153" s="18">
        <v>1</v>
      </c>
      <c r="D153" s="18" t="s">
        <v>88</v>
      </c>
      <c r="E153" s="18">
        <v>1</v>
      </c>
      <c r="F153" s="18" t="s">
        <v>88</v>
      </c>
      <c r="G153" s="18">
        <v>1</v>
      </c>
      <c r="H153" s="18" t="s">
        <v>88</v>
      </c>
      <c r="I153" s="19">
        <v>1</v>
      </c>
      <c r="J153" s="24" t="s">
        <v>88</v>
      </c>
      <c r="K153" s="22">
        <v>1000</v>
      </c>
      <c r="L153" s="22">
        <v>1200</v>
      </c>
      <c r="M153" s="22">
        <f>K153-L153</f>
        <v>-200</v>
      </c>
      <c r="N153" s="28" t="s">
        <v>89</v>
      </c>
      <c r="O153" s="22"/>
      <c r="P153" s="27"/>
      <c r="Q153" s="20"/>
      <c r="R153" s="27" t="s">
        <v>34</v>
      </c>
    </row>
    <row r="154" spans="1:18" ht="18" customHeight="1">
      <c r="A154" s="17">
        <v>11</v>
      </c>
      <c r="B154" s="18" t="s">
        <v>88</v>
      </c>
      <c r="C154" s="18">
        <v>1</v>
      </c>
      <c r="D154" s="18" t="s">
        <v>88</v>
      </c>
      <c r="E154" s="18">
        <v>1</v>
      </c>
      <c r="F154" s="18" t="s">
        <v>88</v>
      </c>
      <c r="G154" s="18">
        <v>1</v>
      </c>
      <c r="H154" s="18" t="s">
        <v>88</v>
      </c>
      <c r="I154" s="18">
        <v>1</v>
      </c>
      <c r="J154" s="25" t="s">
        <v>88</v>
      </c>
      <c r="K154" s="22"/>
      <c r="L154" s="22"/>
      <c r="M154" s="22"/>
      <c r="N154" s="28" t="s">
        <v>90</v>
      </c>
      <c r="O154" s="22">
        <v>1000000</v>
      </c>
      <c r="P154" s="27"/>
      <c r="Q154" s="20"/>
      <c r="R154" s="27" t="s">
        <v>34</v>
      </c>
    </row>
    <row r="155" spans="1:18" ht="18" customHeight="1">
      <c r="A155" s="17">
        <v>11</v>
      </c>
      <c r="B155" s="18" t="s">
        <v>88</v>
      </c>
      <c r="C155" s="18">
        <v>1</v>
      </c>
      <c r="D155" s="18" t="s">
        <v>88</v>
      </c>
      <c r="E155" s="18">
        <v>1</v>
      </c>
      <c r="F155" s="18" t="s">
        <v>88</v>
      </c>
      <c r="G155" s="18">
        <v>1</v>
      </c>
      <c r="H155" s="18" t="s">
        <v>88</v>
      </c>
      <c r="I155" s="18">
        <v>1</v>
      </c>
      <c r="J155" s="25" t="s">
        <v>88</v>
      </c>
      <c r="K155" s="22"/>
      <c r="L155" s="22"/>
      <c r="M155" s="22"/>
      <c r="N155" s="28" t="s">
        <v>91</v>
      </c>
      <c r="O155" s="22"/>
      <c r="P155" s="27"/>
      <c r="Q155" s="20"/>
      <c r="R155" s="27" t="s">
        <v>34</v>
      </c>
    </row>
    <row r="156" spans="1:18" ht="18" customHeight="1">
      <c r="A156" s="67">
        <v>12</v>
      </c>
      <c r="B156" s="68" t="s">
        <v>92</v>
      </c>
      <c r="C156" s="68"/>
      <c r="D156" s="68"/>
      <c r="E156" s="69"/>
      <c r="F156" s="68"/>
      <c r="G156" s="69"/>
      <c r="H156" s="68"/>
      <c r="I156" s="69"/>
      <c r="J156" s="69"/>
      <c r="K156" s="70">
        <f>IF(C156="",SUMIFS($K157:$K$5986,$A157:$A$5986,A156,$E157:$E$5986,""),IF(E156="",SUMIFS($K157:$K$5986,$A157:$A$5986,A156,$C157:$C$5986,C156,$G157:$G$5986,""),IF(G156="",SUMIFS($K157:$K$5986,$A157:$A$5986,A156,$C157:$C$5986,C156,$E157:$E$5986,E156),0)))</f>
        <v>18338</v>
      </c>
      <c r="L156" s="70">
        <f>IF(C156="",SUMIFS($L157:$L$5986,$A157:$A$5986,A156,$E157:$E$5986,""),IF(E156="",SUMIFS($L157:$L$5986,$A157:$A$5986,A156,$C157:$C$5986,C156,$G157:$G$5986,""),IF(G156="",SUMIFS($L157:$L$5986,$A157:$A$5986,A156,$C157:$C$5986,C156,$E157:$E$5986,E156),0)))</f>
        <v>25054</v>
      </c>
      <c r="M156" s="71">
        <f t="shared" ref="M156:M158" si="19">K156-L156</f>
        <v>-6716</v>
      </c>
      <c r="N156" s="72"/>
      <c r="O156" s="73"/>
      <c r="P156" s="74"/>
      <c r="Q156" s="75">
        <f>IF(C156="",SUMIFS($Q$3:$Q$5534,$A$3:$A$5534,A156,$C$3:$C$5534,"&gt;0",$E$3:$E$5534,""),IF(E156="",SUMIFS($Q$3:$Q$5534,$A$3:$A$5534,A156,$C$3:$C$5534,C156,$E$3:$E$5534,"&gt;0",$G$3:$G$5534,""),IF(G156="",SUMIFS($Q$3:$Q$5534,$A$3:$A$5534,A156,$C$3:$C$5534,C156,$E$3:$E$5534,E156,$G$3:$G$5534,"&gt;0"))))</f>
        <v>18338</v>
      </c>
      <c r="R156" s="76"/>
    </row>
    <row r="157" spans="1:18" ht="18" customHeight="1">
      <c r="A157" s="43">
        <v>12</v>
      </c>
      <c r="B157" s="44" t="s">
        <v>92</v>
      </c>
      <c r="C157" s="45">
        <v>2</v>
      </c>
      <c r="D157" s="45" t="s">
        <v>93</v>
      </c>
      <c r="E157" s="46"/>
      <c r="F157" s="45"/>
      <c r="G157" s="46"/>
      <c r="H157" s="45"/>
      <c r="I157" s="46"/>
      <c r="J157" s="46"/>
      <c r="K157" s="60">
        <f>IF(C157="",SUMIFS($K158:$K$5986,$A158:$A$5986,A157,$E158:$E$5986,""),IF(E157="",SUMIFS($K158:$K$5986,$A158:$A$5986,A157,$C158:$C$5986,C157,$G158:$G$5986,""),IF(G157="",SUMIFS($K158:$K$5986,$A158:$A$5986,A157,$C158:$C$5986,C157,$E158:$E$5986,E157),0)))</f>
        <v>18338</v>
      </c>
      <c r="L157" s="60">
        <f>IF(C157="",SUMIFS($L158:$L$5986,$A158:$A$5986,A157,$E158:$E$5986,""),IF(E157="",SUMIFS($L158:$L$5986,$A158:$A$5986,A157,$C158:$C$5986,C157,$G158:$G$5986,""),IF(G157="",SUMIFS($L158:$L$5986,$A158:$A$5986,A157,$C158:$C$5986,C157,$E158:$E$5986,E157),0)))</f>
        <v>25054</v>
      </c>
      <c r="M157" s="61">
        <f t="shared" si="19"/>
        <v>-6716</v>
      </c>
      <c r="N157" s="47"/>
      <c r="O157" s="48"/>
      <c r="P157" s="49"/>
      <c r="Q157" s="50">
        <f>IF(C157="",SUMIFS($Q$3:$Q$5534,$A$3:$A$5534,A157,$C$3:$C$5534,"&gt;0",$E$3:$E$5534,""),IF(E157="",SUMIFS($Q$3:$Q$5534,$A$3:$A$5534,A157,$C$3:$C$5534,C157,$E$3:$E$5534,"&gt;0",$G$3:$G$5534,""),IF(G157="",SUMIFS($Q$3:$Q$5534,$A$3:$A$5534,A157,$C$3:$C$5534,C157,$E$3:$E$5534,E157,$G$3:$G$5534,"&gt;0"))))</f>
        <v>18338</v>
      </c>
      <c r="R157" s="51"/>
    </row>
    <row r="158" spans="1:18" ht="18" customHeight="1">
      <c r="A158" s="43">
        <v>12</v>
      </c>
      <c r="B158" s="44" t="s">
        <v>92</v>
      </c>
      <c r="C158" s="52">
        <v>2</v>
      </c>
      <c r="D158" s="44" t="s">
        <v>93</v>
      </c>
      <c r="E158" s="53">
        <v>1</v>
      </c>
      <c r="F158" s="54" t="s">
        <v>94</v>
      </c>
      <c r="G158" s="53"/>
      <c r="H158" s="54"/>
      <c r="I158" s="53"/>
      <c r="J158" s="53"/>
      <c r="K158" s="62">
        <f>IF(C158="",SUMIFS($K159:$K$5986,$A159:$A$5986,A158,$E159:$E$5986,""),IF(E158="",SUMIFS($K159:$K$5986,$A159:$A$5986,A158,$C159:$C$5986,C158,$G159:$G$5986,""),IF(G158="",SUMIFS($K159:$K$5986,$A159:$A$5986,A158,$C159:$C$5986,C158,$E159:$E$5986,E158),0)))</f>
        <v>1694</v>
      </c>
      <c r="L158" s="62">
        <f>IF(C158="",SUMIFS($L159:$L$5986,$A159:$A$5986,A158,$E159:$E$5986,""),IF(E158="",SUMIFS($L159:$L$5986,$A159:$A$5986,A158,$C159:$C$5986,C158,$G159:$G$5986,""),IF(G158="",SUMIFS($L159:$L$5986,$A159:$A$5986,A158,$C159:$C$5986,C158,$E159:$E$5986,E158),0)))</f>
        <v>2698</v>
      </c>
      <c r="M158" s="63">
        <f t="shared" si="19"/>
        <v>-1004</v>
      </c>
      <c r="N158" s="55"/>
      <c r="O158" s="56"/>
      <c r="P158" s="57"/>
      <c r="Q158" s="58">
        <f>IF(C158="",SUMIFS($Q$3:$Q$5534,$A$3:$A$5534,A158,$C$3:$C$5534,"&gt;0",$E$3:$E$5534,""),IF(E158="",SUMIFS($Q$3:$Q$5534,$A$3:$A$5534,A158,$C$3:$C$5534,C158,$E$3:$E$5534,"&gt;0",$G$3:$G$5534,""),IF(G158="",SUMIFS($Q$3:$Q$5534,$A$3:$A$5534,A158,$C$3:$C$5534,C158,$E$3:$E$5534,E158,$G$3:$G$5534,"&gt;0"))))</f>
        <v>1694</v>
      </c>
      <c r="R158" s="59"/>
    </row>
    <row r="159" spans="1:18" ht="18" customHeight="1">
      <c r="A159" s="17">
        <v>12</v>
      </c>
      <c r="B159" s="18" t="s">
        <v>92</v>
      </c>
      <c r="C159" s="18">
        <v>2</v>
      </c>
      <c r="D159" s="18" t="s">
        <v>93</v>
      </c>
      <c r="E159" s="18">
        <v>1</v>
      </c>
      <c r="F159" s="18" t="s">
        <v>94</v>
      </c>
      <c r="G159" s="19">
        <v>2</v>
      </c>
      <c r="H159" s="19" t="s">
        <v>95</v>
      </c>
      <c r="I159" s="19"/>
      <c r="J159" s="24"/>
      <c r="K159" s="22"/>
      <c r="L159" s="22"/>
      <c r="M159" s="22"/>
      <c r="N159" s="28"/>
      <c r="O159" s="22"/>
      <c r="P159" s="27"/>
      <c r="Q159" s="20"/>
      <c r="R159" s="27"/>
    </row>
    <row r="160" spans="1:18" ht="18" customHeight="1">
      <c r="A160" s="17">
        <v>12</v>
      </c>
      <c r="B160" s="18" t="s">
        <v>92</v>
      </c>
      <c r="C160" s="18">
        <v>2</v>
      </c>
      <c r="D160" s="18" t="s">
        <v>93</v>
      </c>
      <c r="E160" s="18">
        <v>1</v>
      </c>
      <c r="F160" s="18" t="s">
        <v>94</v>
      </c>
      <c r="G160" s="18">
        <v>2</v>
      </c>
      <c r="H160" s="18" t="s">
        <v>95</v>
      </c>
      <c r="I160" s="19">
        <v>1</v>
      </c>
      <c r="J160" s="24" t="s">
        <v>96</v>
      </c>
      <c r="K160" s="22">
        <v>1396</v>
      </c>
      <c r="L160" s="22">
        <v>2400</v>
      </c>
      <c r="M160" s="22">
        <f t="shared" ref="M160:M161" si="20">K160-L160</f>
        <v>-1004</v>
      </c>
      <c r="N160" s="339" t="s">
        <v>6912</v>
      </c>
      <c r="O160" s="22">
        <v>1396800</v>
      </c>
      <c r="P160" s="27" t="s">
        <v>767</v>
      </c>
      <c r="Q160" s="20">
        <v>1396</v>
      </c>
      <c r="R160" s="27" t="s">
        <v>97</v>
      </c>
    </row>
    <row r="161" spans="1:18" ht="18" customHeight="1">
      <c r="A161" s="17">
        <v>12</v>
      </c>
      <c r="B161" s="18" t="s">
        <v>92</v>
      </c>
      <c r="C161" s="18">
        <v>2</v>
      </c>
      <c r="D161" s="18" t="s">
        <v>93</v>
      </c>
      <c r="E161" s="18">
        <v>1</v>
      </c>
      <c r="F161" s="18" t="s">
        <v>94</v>
      </c>
      <c r="G161" s="18">
        <v>2</v>
      </c>
      <c r="H161" s="18" t="s">
        <v>95</v>
      </c>
      <c r="I161" s="19">
        <v>4</v>
      </c>
      <c r="J161" s="24" t="s">
        <v>98</v>
      </c>
      <c r="K161" s="22">
        <v>144</v>
      </c>
      <c r="L161" s="22">
        <v>144</v>
      </c>
      <c r="M161" s="22">
        <f t="shared" si="20"/>
        <v>0</v>
      </c>
      <c r="N161" s="28" t="s">
        <v>6913</v>
      </c>
      <c r="O161" s="22">
        <v>144000</v>
      </c>
      <c r="P161" s="27" t="s">
        <v>767</v>
      </c>
      <c r="Q161" s="20">
        <v>144</v>
      </c>
      <c r="R161" s="27" t="s">
        <v>97</v>
      </c>
    </row>
    <row r="162" spans="1:18" ht="18" customHeight="1">
      <c r="A162" s="17">
        <v>12</v>
      </c>
      <c r="B162" s="18" t="s">
        <v>92</v>
      </c>
      <c r="C162" s="18">
        <v>2</v>
      </c>
      <c r="D162" s="18" t="s">
        <v>93</v>
      </c>
      <c r="E162" s="18">
        <v>1</v>
      </c>
      <c r="F162" s="18" t="s">
        <v>94</v>
      </c>
      <c r="G162" s="18">
        <v>2</v>
      </c>
      <c r="H162" s="18" t="s">
        <v>95</v>
      </c>
      <c r="I162" s="19">
        <v>7</v>
      </c>
      <c r="J162" s="24" t="s">
        <v>99</v>
      </c>
      <c r="K162" s="22">
        <v>150</v>
      </c>
      <c r="L162" s="22">
        <v>150</v>
      </c>
      <c r="M162" s="22">
        <f t="shared" ref="M162:M163" si="21">K162-L162</f>
        <v>0</v>
      </c>
      <c r="N162" s="28" t="s">
        <v>820</v>
      </c>
      <c r="O162" s="22">
        <v>150000</v>
      </c>
      <c r="P162" s="27" t="s">
        <v>767</v>
      </c>
      <c r="Q162" s="20">
        <v>150</v>
      </c>
      <c r="R162" s="27" t="s">
        <v>97</v>
      </c>
    </row>
    <row r="163" spans="1:18" ht="18" customHeight="1">
      <c r="A163" s="17">
        <v>12</v>
      </c>
      <c r="B163" s="18" t="s">
        <v>92</v>
      </c>
      <c r="C163" s="18">
        <v>2</v>
      </c>
      <c r="D163" s="18" t="s">
        <v>93</v>
      </c>
      <c r="E163" s="18">
        <v>1</v>
      </c>
      <c r="F163" s="18" t="s">
        <v>94</v>
      </c>
      <c r="G163" s="18">
        <v>2</v>
      </c>
      <c r="H163" s="18" t="s">
        <v>95</v>
      </c>
      <c r="I163" s="19">
        <v>11</v>
      </c>
      <c r="J163" s="24" t="s">
        <v>100</v>
      </c>
      <c r="K163" s="22">
        <v>3</v>
      </c>
      <c r="L163" s="22">
        <v>3</v>
      </c>
      <c r="M163" s="22">
        <f t="shared" si="21"/>
        <v>0</v>
      </c>
      <c r="N163" s="28" t="s">
        <v>821</v>
      </c>
      <c r="O163" s="22">
        <v>3750</v>
      </c>
      <c r="P163" s="27" t="s">
        <v>767</v>
      </c>
      <c r="Q163" s="20">
        <v>3</v>
      </c>
      <c r="R163" s="27" t="s">
        <v>97</v>
      </c>
    </row>
    <row r="164" spans="1:18" ht="18" customHeight="1">
      <c r="A164" s="17">
        <v>12</v>
      </c>
      <c r="B164" s="18" t="s">
        <v>92</v>
      </c>
      <c r="C164" s="18">
        <v>2</v>
      </c>
      <c r="D164" s="18" t="s">
        <v>93</v>
      </c>
      <c r="E164" s="18">
        <v>1</v>
      </c>
      <c r="F164" s="18" t="s">
        <v>94</v>
      </c>
      <c r="G164" s="19">
        <v>3</v>
      </c>
      <c r="H164" s="19" t="s">
        <v>101</v>
      </c>
      <c r="I164" s="19"/>
      <c r="J164" s="24"/>
      <c r="K164" s="22"/>
      <c r="L164" s="22"/>
      <c r="M164" s="22"/>
      <c r="N164" s="28"/>
      <c r="O164" s="22"/>
      <c r="P164" s="27"/>
      <c r="Q164" s="20"/>
      <c r="R164" s="27"/>
    </row>
    <row r="165" spans="1:18" ht="18" customHeight="1">
      <c r="A165" s="17">
        <v>12</v>
      </c>
      <c r="B165" s="18" t="s">
        <v>92</v>
      </c>
      <c r="C165" s="18">
        <v>2</v>
      </c>
      <c r="D165" s="18" t="s">
        <v>93</v>
      </c>
      <c r="E165" s="18">
        <v>1</v>
      </c>
      <c r="F165" s="18" t="s">
        <v>94</v>
      </c>
      <c r="G165" s="18">
        <v>3</v>
      </c>
      <c r="H165" s="18" t="s">
        <v>101</v>
      </c>
      <c r="I165" s="19">
        <v>10</v>
      </c>
      <c r="J165" s="24" t="s">
        <v>102</v>
      </c>
      <c r="K165" s="22">
        <v>1</v>
      </c>
      <c r="L165" s="22">
        <v>1</v>
      </c>
      <c r="M165" s="22">
        <f>K165-L165</f>
        <v>0</v>
      </c>
      <c r="N165" s="28" t="s">
        <v>103</v>
      </c>
      <c r="O165" s="22">
        <v>1000</v>
      </c>
      <c r="P165" s="27" t="s">
        <v>771</v>
      </c>
      <c r="Q165" s="20">
        <v>1</v>
      </c>
      <c r="R165" s="27" t="s">
        <v>97</v>
      </c>
    </row>
    <row r="166" spans="1:18" ht="18" customHeight="1">
      <c r="A166" s="43">
        <v>12</v>
      </c>
      <c r="B166" s="44" t="s">
        <v>92</v>
      </c>
      <c r="C166" s="52">
        <v>2</v>
      </c>
      <c r="D166" s="44" t="s">
        <v>93</v>
      </c>
      <c r="E166" s="53">
        <v>2</v>
      </c>
      <c r="F166" s="54" t="s">
        <v>104</v>
      </c>
      <c r="G166" s="53"/>
      <c r="H166" s="54"/>
      <c r="I166" s="53"/>
      <c r="J166" s="53"/>
      <c r="K166" s="62">
        <f>IF(C166="",SUMIFS($K167:$K$5986,$A167:$A$5986,A166,$E167:$E$5986,""),IF(E166="",SUMIFS($K167:$K$5986,$A167:$A$5986,A166,$C167:$C$5986,C166,$G167:$G$5986,""),IF(G166="",SUMIFS($K167:$K$5986,$A167:$A$5986,A166,$C167:$C$5986,C166,$E167:$E$5986,E166),0)))</f>
        <v>5830</v>
      </c>
      <c r="L166" s="62">
        <f>IF(C166="",SUMIFS($L167:$L$5986,$A167:$A$5986,A166,$E167:$E$5986,""),IF(E166="",SUMIFS($L167:$L$5986,$A167:$A$5986,A166,$C167:$C$5986,C166,$G167:$G$5986,""),IF(G166="",SUMIFS($L167:$L$5986,$A167:$A$5986,A166,$C167:$C$5986,C166,$E167:$E$5986,E166),0)))</f>
        <v>5945</v>
      </c>
      <c r="M166" s="63">
        <f t="shared" ref="M166" si="22">K166-L166</f>
        <v>-115</v>
      </c>
      <c r="N166" s="55"/>
      <c r="O166" s="56"/>
      <c r="P166" s="57"/>
      <c r="Q166" s="58">
        <f>IF(C166="",SUMIFS($Q$3:$Q$5534,$A$3:$A$5534,A166,$C$3:$C$5534,"&gt;0",$E$3:$E$5534,""),IF(E166="",SUMIFS($Q$3:$Q$5534,$A$3:$A$5534,A166,$C$3:$C$5534,C166,$E$3:$E$5534,"&gt;0",$G$3:$G$5534,""),IF(G166="",SUMIFS($Q$3:$Q$5534,$A$3:$A$5534,A166,$C$3:$C$5534,C166,$E$3:$E$5534,E166,$G$3:$G$5534,"&gt;0"))))</f>
        <v>5830</v>
      </c>
      <c r="R166" s="59"/>
    </row>
    <row r="167" spans="1:18" ht="18" customHeight="1">
      <c r="A167" s="17">
        <v>12</v>
      </c>
      <c r="B167" s="18" t="s">
        <v>92</v>
      </c>
      <c r="C167" s="18">
        <v>2</v>
      </c>
      <c r="D167" s="18" t="s">
        <v>93</v>
      </c>
      <c r="E167" s="18">
        <v>2</v>
      </c>
      <c r="F167" s="18" t="s">
        <v>104</v>
      </c>
      <c r="G167" s="19">
        <v>1</v>
      </c>
      <c r="H167" s="19" t="s">
        <v>105</v>
      </c>
      <c r="I167" s="19"/>
      <c r="J167" s="24"/>
      <c r="K167" s="22"/>
      <c r="L167" s="22"/>
      <c r="M167" s="22"/>
      <c r="N167" s="28"/>
      <c r="O167" s="22"/>
      <c r="P167" s="27"/>
      <c r="Q167" s="20"/>
      <c r="R167" s="27"/>
    </row>
    <row r="168" spans="1:18" ht="18" customHeight="1">
      <c r="A168" s="17">
        <v>12</v>
      </c>
      <c r="B168" s="18" t="s">
        <v>92</v>
      </c>
      <c r="C168" s="18">
        <v>2</v>
      </c>
      <c r="D168" s="18" t="s">
        <v>93</v>
      </c>
      <c r="E168" s="18">
        <v>2</v>
      </c>
      <c r="F168" s="18" t="s">
        <v>104</v>
      </c>
      <c r="G168" s="18">
        <v>1</v>
      </c>
      <c r="H168" s="18" t="s">
        <v>105</v>
      </c>
      <c r="I168" s="19">
        <v>3</v>
      </c>
      <c r="J168" s="24" t="s">
        <v>106</v>
      </c>
      <c r="K168" s="22">
        <v>1800</v>
      </c>
      <c r="L168" s="22">
        <v>1800</v>
      </c>
      <c r="M168" s="22">
        <f t="shared" ref="M168:M170" si="23">K168-L168</f>
        <v>0</v>
      </c>
      <c r="N168" s="28" t="s">
        <v>723</v>
      </c>
      <c r="O168" s="22">
        <v>1800000</v>
      </c>
      <c r="P168" s="27" t="s">
        <v>773</v>
      </c>
      <c r="Q168" s="20">
        <v>1800</v>
      </c>
      <c r="R168" s="27" t="s">
        <v>97</v>
      </c>
    </row>
    <row r="169" spans="1:18" ht="18" customHeight="1">
      <c r="A169" s="17">
        <v>12</v>
      </c>
      <c r="B169" s="18" t="s">
        <v>92</v>
      </c>
      <c r="C169" s="18">
        <v>2</v>
      </c>
      <c r="D169" s="18" t="s">
        <v>93</v>
      </c>
      <c r="E169" s="18">
        <v>2</v>
      </c>
      <c r="F169" s="18" t="s">
        <v>104</v>
      </c>
      <c r="G169" s="18">
        <v>1</v>
      </c>
      <c r="H169" s="18" t="s">
        <v>105</v>
      </c>
      <c r="I169" s="19">
        <v>4</v>
      </c>
      <c r="J169" s="24" t="s">
        <v>107</v>
      </c>
      <c r="K169" s="22">
        <v>1400</v>
      </c>
      <c r="L169" s="22">
        <v>1400</v>
      </c>
      <c r="M169" s="22">
        <f t="shared" si="23"/>
        <v>0</v>
      </c>
      <c r="N169" s="28" t="s">
        <v>724</v>
      </c>
      <c r="O169" s="22">
        <v>1400000</v>
      </c>
      <c r="P169" s="27" t="s">
        <v>773</v>
      </c>
      <c r="Q169" s="20">
        <v>1400</v>
      </c>
      <c r="R169" s="27" t="s">
        <v>97</v>
      </c>
    </row>
    <row r="170" spans="1:18" ht="18" customHeight="1">
      <c r="A170" s="17">
        <v>12</v>
      </c>
      <c r="B170" s="18" t="s">
        <v>92</v>
      </c>
      <c r="C170" s="18">
        <v>2</v>
      </c>
      <c r="D170" s="18" t="s">
        <v>93</v>
      </c>
      <c r="E170" s="18">
        <v>2</v>
      </c>
      <c r="F170" s="18" t="s">
        <v>104</v>
      </c>
      <c r="G170" s="18">
        <v>1</v>
      </c>
      <c r="H170" s="18" t="s">
        <v>105</v>
      </c>
      <c r="I170" s="19">
        <v>5</v>
      </c>
      <c r="J170" s="24" t="s">
        <v>108</v>
      </c>
      <c r="K170" s="22">
        <v>1000</v>
      </c>
      <c r="L170" s="22">
        <v>1000</v>
      </c>
      <c r="M170" s="22">
        <f t="shared" si="23"/>
        <v>0</v>
      </c>
      <c r="N170" s="28" t="s">
        <v>725</v>
      </c>
      <c r="O170" s="22">
        <v>100000</v>
      </c>
      <c r="P170" s="27" t="s">
        <v>773</v>
      </c>
      <c r="Q170" s="20">
        <v>1000</v>
      </c>
      <c r="R170" s="27" t="s">
        <v>97</v>
      </c>
    </row>
    <row r="171" spans="1:18" ht="18" customHeight="1">
      <c r="A171" s="17">
        <v>12</v>
      </c>
      <c r="B171" s="18" t="s">
        <v>92</v>
      </c>
      <c r="C171" s="18">
        <v>2</v>
      </c>
      <c r="D171" s="18" t="s">
        <v>93</v>
      </c>
      <c r="E171" s="18">
        <v>2</v>
      </c>
      <c r="F171" s="18" t="s">
        <v>104</v>
      </c>
      <c r="G171" s="18">
        <v>1</v>
      </c>
      <c r="H171" s="18" t="s">
        <v>105</v>
      </c>
      <c r="I171" s="18">
        <v>5</v>
      </c>
      <c r="J171" s="25" t="s">
        <v>108</v>
      </c>
      <c r="K171" s="22"/>
      <c r="L171" s="22"/>
      <c r="M171" s="22"/>
      <c r="N171" s="28" t="s">
        <v>726</v>
      </c>
      <c r="O171" s="22">
        <v>750000</v>
      </c>
      <c r="P171" s="27"/>
      <c r="Q171" s="20"/>
      <c r="R171" s="27" t="s">
        <v>97</v>
      </c>
    </row>
    <row r="172" spans="1:18" ht="18" customHeight="1">
      <c r="A172" s="17">
        <v>12</v>
      </c>
      <c r="B172" s="18" t="s">
        <v>92</v>
      </c>
      <c r="C172" s="18">
        <v>2</v>
      </c>
      <c r="D172" s="18" t="s">
        <v>93</v>
      </c>
      <c r="E172" s="18">
        <v>2</v>
      </c>
      <c r="F172" s="18" t="s">
        <v>104</v>
      </c>
      <c r="G172" s="18">
        <v>1</v>
      </c>
      <c r="H172" s="18" t="s">
        <v>105</v>
      </c>
      <c r="I172" s="18">
        <v>5</v>
      </c>
      <c r="J172" s="25" t="s">
        <v>108</v>
      </c>
      <c r="K172" s="22"/>
      <c r="L172" s="22"/>
      <c r="M172" s="22"/>
      <c r="N172" s="339" t="s">
        <v>727</v>
      </c>
      <c r="O172" s="22">
        <v>150000</v>
      </c>
      <c r="P172" s="27"/>
      <c r="Q172" s="20"/>
      <c r="R172" s="27" t="s">
        <v>97</v>
      </c>
    </row>
    <row r="173" spans="1:18" ht="18" customHeight="1">
      <c r="A173" s="17">
        <v>12</v>
      </c>
      <c r="B173" s="18" t="s">
        <v>92</v>
      </c>
      <c r="C173" s="18">
        <v>2</v>
      </c>
      <c r="D173" s="18" t="s">
        <v>93</v>
      </c>
      <c r="E173" s="18">
        <v>2</v>
      </c>
      <c r="F173" s="18" t="s">
        <v>104</v>
      </c>
      <c r="G173" s="18">
        <v>1</v>
      </c>
      <c r="H173" s="18" t="s">
        <v>105</v>
      </c>
      <c r="I173" s="19">
        <v>6</v>
      </c>
      <c r="J173" s="24" t="s">
        <v>109</v>
      </c>
      <c r="K173" s="22">
        <v>600</v>
      </c>
      <c r="L173" s="22">
        <v>600</v>
      </c>
      <c r="M173" s="22">
        <f t="shared" ref="M173" si="24">K173-L173</f>
        <v>0</v>
      </c>
      <c r="N173" s="339" t="s">
        <v>728</v>
      </c>
      <c r="O173" s="22">
        <v>420000</v>
      </c>
      <c r="P173" s="27" t="s">
        <v>773</v>
      </c>
      <c r="Q173" s="20">
        <v>600</v>
      </c>
      <c r="R173" s="27" t="s">
        <v>97</v>
      </c>
    </row>
    <row r="174" spans="1:18" ht="18" customHeight="1">
      <c r="A174" s="17">
        <v>12</v>
      </c>
      <c r="B174" s="18" t="s">
        <v>92</v>
      </c>
      <c r="C174" s="18">
        <v>2</v>
      </c>
      <c r="D174" s="18" t="s">
        <v>93</v>
      </c>
      <c r="E174" s="18">
        <v>2</v>
      </c>
      <c r="F174" s="18" t="s">
        <v>104</v>
      </c>
      <c r="G174" s="18">
        <v>1</v>
      </c>
      <c r="H174" s="18" t="s">
        <v>105</v>
      </c>
      <c r="I174" s="18">
        <v>6</v>
      </c>
      <c r="J174" s="25" t="s">
        <v>109</v>
      </c>
      <c r="K174" s="22"/>
      <c r="L174" s="22"/>
      <c r="M174" s="22"/>
      <c r="N174" s="339" t="s">
        <v>729</v>
      </c>
      <c r="O174" s="22">
        <v>20000</v>
      </c>
      <c r="P174" s="27"/>
      <c r="Q174" s="20"/>
      <c r="R174" s="27" t="s">
        <v>97</v>
      </c>
    </row>
    <row r="175" spans="1:18" ht="18" customHeight="1">
      <c r="A175" s="17">
        <v>12</v>
      </c>
      <c r="B175" s="18" t="s">
        <v>92</v>
      </c>
      <c r="C175" s="18">
        <v>2</v>
      </c>
      <c r="D175" s="18" t="s">
        <v>93</v>
      </c>
      <c r="E175" s="18">
        <v>2</v>
      </c>
      <c r="F175" s="18" t="s">
        <v>104</v>
      </c>
      <c r="G175" s="18">
        <v>1</v>
      </c>
      <c r="H175" s="18" t="s">
        <v>105</v>
      </c>
      <c r="I175" s="18">
        <v>6</v>
      </c>
      <c r="J175" s="25" t="s">
        <v>109</v>
      </c>
      <c r="K175" s="22"/>
      <c r="L175" s="22"/>
      <c r="M175" s="22"/>
      <c r="N175" s="339" t="s">
        <v>111</v>
      </c>
      <c r="O175" s="22"/>
      <c r="P175" s="27"/>
      <c r="Q175" s="20"/>
      <c r="R175" s="27" t="s">
        <v>97</v>
      </c>
    </row>
    <row r="176" spans="1:18" ht="18" customHeight="1">
      <c r="A176" s="17">
        <v>12</v>
      </c>
      <c r="B176" s="18" t="s">
        <v>92</v>
      </c>
      <c r="C176" s="18">
        <v>2</v>
      </c>
      <c r="D176" s="18" t="s">
        <v>93</v>
      </c>
      <c r="E176" s="18">
        <v>2</v>
      </c>
      <c r="F176" s="18" t="s">
        <v>104</v>
      </c>
      <c r="G176" s="18">
        <v>1</v>
      </c>
      <c r="H176" s="18" t="s">
        <v>105</v>
      </c>
      <c r="I176" s="18">
        <v>6</v>
      </c>
      <c r="J176" s="25" t="s">
        <v>109</v>
      </c>
      <c r="K176" s="22"/>
      <c r="L176" s="22"/>
      <c r="M176" s="22"/>
      <c r="N176" s="28" t="s">
        <v>730</v>
      </c>
      <c r="O176" s="22">
        <v>160000</v>
      </c>
      <c r="P176" s="27"/>
      <c r="Q176" s="20"/>
      <c r="R176" s="27" t="s">
        <v>97</v>
      </c>
    </row>
    <row r="177" spans="1:18" ht="18" customHeight="1">
      <c r="A177" s="17">
        <v>12</v>
      </c>
      <c r="B177" s="18" t="s">
        <v>92</v>
      </c>
      <c r="C177" s="18">
        <v>2</v>
      </c>
      <c r="D177" s="18" t="s">
        <v>93</v>
      </c>
      <c r="E177" s="18">
        <v>2</v>
      </c>
      <c r="F177" s="18" t="s">
        <v>104</v>
      </c>
      <c r="G177" s="18">
        <v>1</v>
      </c>
      <c r="H177" s="18" t="s">
        <v>105</v>
      </c>
      <c r="I177" s="19">
        <v>7</v>
      </c>
      <c r="J177" s="24" t="s">
        <v>112</v>
      </c>
      <c r="K177" s="22">
        <v>100</v>
      </c>
      <c r="L177" s="22">
        <v>100</v>
      </c>
      <c r="M177" s="22">
        <f t="shared" ref="M177:M182" si="25">K177-L177</f>
        <v>0</v>
      </c>
      <c r="N177" s="28" t="s">
        <v>731</v>
      </c>
      <c r="O177" s="22">
        <v>100000</v>
      </c>
      <c r="P177" s="27" t="s">
        <v>773</v>
      </c>
      <c r="Q177" s="20">
        <v>100</v>
      </c>
      <c r="R177" s="27" t="s">
        <v>97</v>
      </c>
    </row>
    <row r="178" spans="1:18" ht="18" customHeight="1">
      <c r="A178" s="17">
        <v>12</v>
      </c>
      <c r="B178" s="18" t="s">
        <v>92</v>
      </c>
      <c r="C178" s="18">
        <v>2</v>
      </c>
      <c r="D178" s="18" t="s">
        <v>93</v>
      </c>
      <c r="E178" s="18">
        <v>2</v>
      </c>
      <c r="F178" s="18" t="s">
        <v>104</v>
      </c>
      <c r="G178" s="18">
        <v>1</v>
      </c>
      <c r="H178" s="18" t="s">
        <v>105</v>
      </c>
      <c r="I178" s="19">
        <v>8</v>
      </c>
      <c r="J178" s="24" t="s">
        <v>113</v>
      </c>
      <c r="K178" s="22">
        <v>450</v>
      </c>
      <c r="L178" s="22">
        <v>540</v>
      </c>
      <c r="M178" s="22">
        <f t="shared" si="25"/>
        <v>-90</v>
      </c>
      <c r="N178" s="28" t="s">
        <v>732</v>
      </c>
      <c r="O178" s="22">
        <v>450000</v>
      </c>
      <c r="P178" s="27" t="s">
        <v>773</v>
      </c>
      <c r="Q178" s="20">
        <v>450</v>
      </c>
      <c r="R178" s="27" t="s">
        <v>97</v>
      </c>
    </row>
    <row r="179" spans="1:18" ht="18" customHeight="1">
      <c r="A179" s="17">
        <v>12</v>
      </c>
      <c r="B179" s="18" t="s">
        <v>92</v>
      </c>
      <c r="C179" s="18">
        <v>2</v>
      </c>
      <c r="D179" s="18" t="s">
        <v>93</v>
      </c>
      <c r="E179" s="18">
        <v>2</v>
      </c>
      <c r="F179" s="18" t="s">
        <v>104</v>
      </c>
      <c r="G179" s="18">
        <v>1</v>
      </c>
      <c r="H179" s="18" t="s">
        <v>105</v>
      </c>
      <c r="I179" s="19">
        <v>10</v>
      </c>
      <c r="J179" s="24" t="s">
        <v>114</v>
      </c>
      <c r="K179" s="22">
        <v>400</v>
      </c>
      <c r="L179" s="22">
        <v>400</v>
      </c>
      <c r="M179" s="22">
        <f t="shared" si="25"/>
        <v>0</v>
      </c>
      <c r="N179" s="28" t="s">
        <v>733</v>
      </c>
      <c r="O179" s="22">
        <v>400000</v>
      </c>
      <c r="P179" s="27" t="s">
        <v>773</v>
      </c>
      <c r="Q179" s="20">
        <v>400</v>
      </c>
      <c r="R179" s="27" t="s">
        <v>97</v>
      </c>
    </row>
    <row r="180" spans="1:18" ht="18" customHeight="1">
      <c r="A180" s="17">
        <v>12</v>
      </c>
      <c r="B180" s="18" t="s">
        <v>92</v>
      </c>
      <c r="C180" s="18">
        <v>2</v>
      </c>
      <c r="D180" s="18" t="s">
        <v>93</v>
      </c>
      <c r="E180" s="18">
        <v>2</v>
      </c>
      <c r="F180" s="18" t="s">
        <v>104</v>
      </c>
      <c r="G180" s="18">
        <v>1</v>
      </c>
      <c r="H180" s="18" t="s">
        <v>105</v>
      </c>
      <c r="I180" s="19">
        <v>11</v>
      </c>
      <c r="J180" s="24" t="s">
        <v>115</v>
      </c>
      <c r="K180" s="22">
        <v>50</v>
      </c>
      <c r="L180" s="22">
        <v>75</v>
      </c>
      <c r="M180" s="22">
        <f t="shared" si="25"/>
        <v>-25</v>
      </c>
      <c r="N180" s="28" t="s">
        <v>734</v>
      </c>
      <c r="O180" s="22">
        <v>50000</v>
      </c>
      <c r="P180" s="27" t="s">
        <v>773</v>
      </c>
      <c r="Q180" s="20">
        <v>50</v>
      </c>
      <c r="R180" s="27" t="s">
        <v>97</v>
      </c>
    </row>
    <row r="181" spans="1:18" ht="18" customHeight="1">
      <c r="A181" s="17">
        <v>12</v>
      </c>
      <c r="B181" s="18" t="s">
        <v>92</v>
      </c>
      <c r="C181" s="18">
        <v>2</v>
      </c>
      <c r="D181" s="18" t="s">
        <v>93</v>
      </c>
      <c r="E181" s="18">
        <v>2</v>
      </c>
      <c r="F181" s="18" t="s">
        <v>104</v>
      </c>
      <c r="G181" s="18">
        <v>1</v>
      </c>
      <c r="H181" s="18" t="s">
        <v>105</v>
      </c>
      <c r="I181" s="19">
        <v>13</v>
      </c>
      <c r="J181" s="24" t="s">
        <v>116</v>
      </c>
      <c r="K181" s="22">
        <v>30</v>
      </c>
      <c r="L181" s="22">
        <v>30</v>
      </c>
      <c r="M181" s="22">
        <f t="shared" si="25"/>
        <v>0</v>
      </c>
      <c r="N181" s="28" t="s">
        <v>735</v>
      </c>
      <c r="O181" s="22">
        <v>30000</v>
      </c>
      <c r="P181" s="27" t="s">
        <v>773</v>
      </c>
      <c r="Q181" s="20">
        <v>30</v>
      </c>
      <c r="R181" s="27" t="s">
        <v>97</v>
      </c>
    </row>
    <row r="182" spans="1:18" ht="18" customHeight="1">
      <c r="A182" s="43">
        <v>12</v>
      </c>
      <c r="B182" s="44" t="s">
        <v>92</v>
      </c>
      <c r="C182" s="52">
        <v>2</v>
      </c>
      <c r="D182" s="44" t="s">
        <v>93</v>
      </c>
      <c r="E182" s="53">
        <v>3</v>
      </c>
      <c r="F182" s="54" t="s">
        <v>117</v>
      </c>
      <c r="G182" s="53"/>
      <c r="H182" s="54"/>
      <c r="I182" s="53"/>
      <c r="J182" s="53"/>
      <c r="K182" s="62">
        <f>IF(C182="",SUMIFS($K183:$K$5986,$A183:$A$5986,A182,$E183:$E$5986,""),IF(E182="",SUMIFS($K183:$K$5986,$A183:$A$5986,A182,$C183:$C$5986,C182,$G183:$G$5986,""),IF(G182="",SUMIFS($K183:$K$5986,$A183:$A$5986,A182,$C183:$C$5986,C182,$E183:$E$5986,E182),0)))</f>
        <v>6290</v>
      </c>
      <c r="L182" s="62">
        <f>IF(C182="",SUMIFS($L183:$L$5986,$A183:$A$5986,A182,$E183:$E$5986,""),IF(E182="",SUMIFS($L183:$L$5986,$A183:$A$5986,A182,$C183:$C$5986,C182,$G183:$G$5986,""),IF(G182="",SUMIFS($L183:$L$5986,$A183:$A$5986,A182,$C183:$C$5986,C182,$E183:$E$5986,E182),0)))</f>
        <v>5778</v>
      </c>
      <c r="M182" s="63">
        <f t="shared" si="25"/>
        <v>512</v>
      </c>
      <c r="N182" s="55"/>
      <c r="O182" s="56"/>
      <c r="P182" s="57"/>
      <c r="Q182" s="58">
        <f>IF(C182="",SUMIFS($Q$3:$Q$5534,$A$3:$A$5534,A182,$C$3:$C$5534,"&gt;0",$E$3:$E$5534,""),IF(E182="",SUMIFS($Q$3:$Q$5534,$A$3:$A$5534,A182,$C$3:$C$5534,C182,$E$3:$E$5534,"&gt;0",$G$3:$G$5534,""),IF(G182="",SUMIFS($Q$3:$Q$5534,$A$3:$A$5534,A182,$C$3:$C$5534,C182,$E$3:$E$5534,E182,$G$3:$G$5534,"&gt;0"))))</f>
        <v>6290</v>
      </c>
      <c r="R182" s="59"/>
    </row>
    <row r="183" spans="1:18" ht="18" customHeight="1">
      <c r="A183" s="17">
        <v>12</v>
      </c>
      <c r="B183" s="18" t="s">
        <v>92</v>
      </c>
      <c r="C183" s="18">
        <v>2</v>
      </c>
      <c r="D183" s="18" t="s">
        <v>93</v>
      </c>
      <c r="E183" s="18">
        <v>3</v>
      </c>
      <c r="F183" s="18" t="s">
        <v>117</v>
      </c>
      <c r="G183" s="19">
        <v>1</v>
      </c>
      <c r="H183" s="19" t="s">
        <v>118</v>
      </c>
      <c r="I183" s="19"/>
      <c r="J183" s="24"/>
      <c r="K183" s="22"/>
      <c r="L183" s="22"/>
      <c r="M183" s="22"/>
      <c r="N183" s="28"/>
      <c r="O183" s="22"/>
      <c r="P183" s="27"/>
      <c r="Q183" s="20"/>
      <c r="R183" s="27"/>
    </row>
    <row r="184" spans="1:18" ht="18" customHeight="1">
      <c r="A184" s="17">
        <v>12</v>
      </c>
      <c r="B184" s="18" t="s">
        <v>92</v>
      </c>
      <c r="C184" s="18">
        <v>2</v>
      </c>
      <c r="D184" s="18" t="s">
        <v>93</v>
      </c>
      <c r="E184" s="18">
        <v>3</v>
      </c>
      <c r="F184" s="18" t="s">
        <v>117</v>
      </c>
      <c r="G184" s="18">
        <v>1</v>
      </c>
      <c r="H184" s="18" t="s">
        <v>118</v>
      </c>
      <c r="I184" s="19">
        <v>1</v>
      </c>
      <c r="J184" s="24" t="s">
        <v>119</v>
      </c>
      <c r="K184" s="22">
        <v>6290</v>
      </c>
      <c r="L184" s="22">
        <v>5778</v>
      </c>
      <c r="M184" s="22">
        <f>K184-L184</f>
        <v>512</v>
      </c>
      <c r="N184" s="28" t="s">
        <v>121</v>
      </c>
      <c r="O184" s="22"/>
      <c r="P184" s="27" t="s">
        <v>781</v>
      </c>
      <c r="Q184" s="20">
        <v>6290</v>
      </c>
      <c r="R184" s="27" t="s">
        <v>120</v>
      </c>
    </row>
    <row r="185" spans="1:18" ht="18" customHeight="1">
      <c r="A185" s="17">
        <v>12</v>
      </c>
      <c r="B185" s="18" t="s">
        <v>92</v>
      </c>
      <c r="C185" s="18">
        <v>2</v>
      </c>
      <c r="D185" s="18" t="s">
        <v>93</v>
      </c>
      <c r="E185" s="18">
        <v>3</v>
      </c>
      <c r="F185" s="18" t="s">
        <v>117</v>
      </c>
      <c r="G185" s="18">
        <v>1</v>
      </c>
      <c r="H185" s="18" t="s">
        <v>118</v>
      </c>
      <c r="I185" s="18">
        <v>1</v>
      </c>
      <c r="J185" s="25" t="s">
        <v>119</v>
      </c>
      <c r="K185" s="22"/>
      <c r="L185" s="22"/>
      <c r="M185" s="22"/>
      <c r="N185" s="339" t="s">
        <v>822</v>
      </c>
      <c r="O185" s="22">
        <v>4800000</v>
      </c>
      <c r="P185" s="27"/>
      <c r="Q185" s="20"/>
      <c r="R185" s="27" t="s">
        <v>120</v>
      </c>
    </row>
    <row r="186" spans="1:18" ht="18" customHeight="1">
      <c r="A186" s="17">
        <v>12</v>
      </c>
      <c r="B186" s="18" t="s">
        <v>92</v>
      </c>
      <c r="C186" s="18">
        <v>2</v>
      </c>
      <c r="D186" s="18" t="s">
        <v>93</v>
      </c>
      <c r="E186" s="18">
        <v>3</v>
      </c>
      <c r="F186" s="18" t="s">
        <v>117</v>
      </c>
      <c r="G186" s="18">
        <v>1</v>
      </c>
      <c r="H186" s="18" t="s">
        <v>118</v>
      </c>
      <c r="I186" s="18">
        <v>1</v>
      </c>
      <c r="J186" s="25" t="s">
        <v>119</v>
      </c>
      <c r="K186" s="22"/>
      <c r="L186" s="22"/>
      <c r="M186" s="22"/>
      <c r="N186" s="339" t="s">
        <v>6805</v>
      </c>
      <c r="O186" s="22">
        <v>320000</v>
      </c>
      <c r="P186" s="27"/>
      <c r="Q186" s="20"/>
      <c r="R186" s="27" t="s">
        <v>120</v>
      </c>
    </row>
    <row r="187" spans="1:18" ht="18" customHeight="1">
      <c r="A187" s="17">
        <v>12</v>
      </c>
      <c r="B187" s="18" t="s">
        <v>92</v>
      </c>
      <c r="C187" s="18">
        <v>2</v>
      </c>
      <c r="D187" s="18" t="s">
        <v>93</v>
      </c>
      <c r="E187" s="18">
        <v>3</v>
      </c>
      <c r="F187" s="18" t="s">
        <v>117</v>
      </c>
      <c r="G187" s="18">
        <v>1</v>
      </c>
      <c r="H187" s="18" t="s">
        <v>118</v>
      </c>
      <c r="I187" s="18">
        <v>1</v>
      </c>
      <c r="J187" s="25" t="s">
        <v>119</v>
      </c>
      <c r="K187" s="22"/>
      <c r="L187" s="22"/>
      <c r="M187" s="22"/>
      <c r="N187" s="339" t="s">
        <v>6806</v>
      </c>
      <c r="O187" s="22">
        <v>870000</v>
      </c>
      <c r="P187" s="27"/>
      <c r="Q187" s="20"/>
      <c r="R187" s="27" t="s">
        <v>120</v>
      </c>
    </row>
    <row r="188" spans="1:18" ht="18" customHeight="1">
      <c r="A188" s="17">
        <v>12</v>
      </c>
      <c r="B188" s="18" t="s">
        <v>92</v>
      </c>
      <c r="C188" s="18">
        <v>2</v>
      </c>
      <c r="D188" s="18" t="s">
        <v>93</v>
      </c>
      <c r="E188" s="18">
        <v>3</v>
      </c>
      <c r="F188" s="18" t="s">
        <v>117</v>
      </c>
      <c r="G188" s="18">
        <v>1</v>
      </c>
      <c r="H188" s="18" t="s">
        <v>118</v>
      </c>
      <c r="I188" s="18">
        <v>1</v>
      </c>
      <c r="J188" s="25" t="s">
        <v>119</v>
      </c>
      <c r="K188" s="22"/>
      <c r="L188" s="22"/>
      <c r="M188" s="22"/>
      <c r="N188" s="28" t="s">
        <v>823</v>
      </c>
      <c r="O188" s="22">
        <v>200000</v>
      </c>
      <c r="P188" s="27"/>
      <c r="Q188" s="20"/>
      <c r="R188" s="27" t="s">
        <v>120</v>
      </c>
    </row>
    <row r="189" spans="1:18" ht="18" customHeight="1">
      <c r="A189" s="17">
        <v>12</v>
      </c>
      <c r="B189" s="18" t="s">
        <v>92</v>
      </c>
      <c r="C189" s="18">
        <v>2</v>
      </c>
      <c r="D189" s="18" t="s">
        <v>93</v>
      </c>
      <c r="E189" s="18">
        <v>3</v>
      </c>
      <c r="F189" s="18" t="s">
        <v>117</v>
      </c>
      <c r="G189" s="18">
        <v>1</v>
      </c>
      <c r="H189" s="18" t="s">
        <v>118</v>
      </c>
      <c r="I189" s="18">
        <v>1</v>
      </c>
      <c r="J189" s="25" t="s">
        <v>119</v>
      </c>
      <c r="K189" s="22"/>
      <c r="L189" s="22"/>
      <c r="M189" s="22"/>
      <c r="N189" s="28" t="s">
        <v>824</v>
      </c>
      <c r="O189" s="22">
        <v>40000</v>
      </c>
      <c r="P189" s="27"/>
      <c r="Q189" s="20"/>
      <c r="R189" s="27" t="s">
        <v>120</v>
      </c>
    </row>
    <row r="190" spans="1:18" ht="18" customHeight="1">
      <c r="A190" s="17">
        <v>12</v>
      </c>
      <c r="B190" s="18" t="s">
        <v>92</v>
      </c>
      <c r="C190" s="18">
        <v>2</v>
      </c>
      <c r="D190" s="18" t="s">
        <v>93</v>
      </c>
      <c r="E190" s="18">
        <v>3</v>
      </c>
      <c r="F190" s="18" t="s">
        <v>117</v>
      </c>
      <c r="G190" s="18">
        <v>1</v>
      </c>
      <c r="H190" s="18" t="s">
        <v>118</v>
      </c>
      <c r="I190" s="18">
        <v>1</v>
      </c>
      <c r="J190" s="25" t="s">
        <v>119</v>
      </c>
      <c r="K190" s="22"/>
      <c r="L190" s="22"/>
      <c r="M190" s="22"/>
      <c r="N190" s="28" t="s">
        <v>825</v>
      </c>
      <c r="O190" s="22">
        <v>60000</v>
      </c>
      <c r="P190" s="27"/>
      <c r="Q190" s="20"/>
      <c r="R190" s="27" t="s">
        <v>120</v>
      </c>
    </row>
    <row r="191" spans="1:18" ht="18" customHeight="1">
      <c r="A191" s="43">
        <v>12</v>
      </c>
      <c r="B191" s="44" t="s">
        <v>92</v>
      </c>
      <c r="C191" s="52">
        <v>2</v>
      </c>
      <c r="D191" s="44" t="s">
        <v>93</v>
      </c>
      <c r="E191" s="53">
        <v>4</v>
      </c>
      <c r="F191" s="54" t="s">
        <v>122</v>
      </c>
      <c r="G191" s="53"/>
      <c r="H191" s="54"/>
      <c r="I191" s="53"/>
      <c r="J191" s="53"/>
      <c r="K191" s="62">
        <f>IF(C191="",SUMIFS($K192:$K$5986,$A192:$A$5986,A191,$E192:$E$5986,""),IF(E191="",SUMIFS($K192:$K$5986,$A192:$A$5986,A191,$C192:$C$5986,C191,$G192:$G$5986,""),IF(G191="",SUMIFS($K192:$K$5986,$A192:$A$5986,A191,$C192:$C$5986,C191,$E192:$E$5986,E191),0)))</f>
        <v>239</v>
      </c>
      <c r="L191" s="62">
        <f>IF(C191="",SUMIFS($L192:$L$5986,$A192:$A$5986,A191,$E192:$E$5986,""),IF(E191="",SUMIFS($L192:$L$5986,$A192:$A$5986,A191,$C192:$C$5986,C191,$G192:$G$5986,""),IF(G191="",SUMIFS($L192:$L$5986,$A192:$A$5986,A191,$C192:$C$5986,C191,$E192:$E$5986,E191),0)))</f>
        <v>256</v>
      </c>
      <c r="M191" s="63">
        <f t="shared" ref="M191" si="26">K191-L191</f>
        <v>-17</v>
      </c>
      <c r="N191" s="55"/>
      <c r="O191" s="56"/>
      <c r="P191" s="57"/>
      <c r="Q191" s="58">
        <f>IF(C191="",SUMIFS($Q$3:$Q$5534,$A$3:$A$5534,A191,$C$3:$C$5534,"&gt;0",$E$3:$E$5534,""),IF(E191="",SUMIFS($Q$3:$Q$5534,$A$3:$A$5534,A191,$C$3:$C$5534,C191,$E$3:$E$5534,"&gt;0",$G$3:$G$5534,""),IF(G191="",SUMIFS($Q$3:$Q$5534,$A$3:$A$5534,A191,$C$3:$C$5534,C191,$E$3:$E$5534,E191,$G$3:$G$5534,"&gt;0"))))</f>
        <v>239</v>
      </c>
      <c r="R191" s="59"/>
    </row>
    <row r="192" spans="1:18" ht="18" customHeight="1">
      <c r="A192" s="17">
        <v>12</v>
      </c>
      <c r="B192" s="18" t="s">
        <v>92</v>
      </c>
      <c r="C192" s="18">
        <v>2</v>
      </c>
      <c r="D192" s="18" t="s">
        <v>93</v>
      </c>
      <c r="E192" s="18">
        <v>4</v>
      </c>
      <c r="F192" s="18" t="s">
        <v>122</v>
      </c>
      <c r="G192" s="19">
        <v>1</v>
      </c>
      <c r="H192" s="19" t="s">
        <v>122</v>
      </c>
      <c r="I192" s="19"/>
      <c r="J192" s="24"/>
      <c r="K192" s="22"/>
      <c r="L192" s="22"/>
      <c r="M192" s="22"/>
      <c r="N192" s="28"/>
      <c r="O192" s="22"/>
      <c r="P192" s="27"/>
      <c r="Q192" s="20"/>
      <c r="R192" s="27"/>
    </row>
    <row r="193" spans="1:18" ht="18" customHeight="1">
      <c r="A193" s="17">
        <v>12</v>
      </c>
      <c r="B193" s="18" t="s">
        <v>92</v>
      </c>
      <c r="C193" s="18">
        <v>2</v>
      </c>
      <c r="D193" s="18" t="s">
        <v>93</v>
      </c>
      <c r="E193" s="18">
        <v>4</v>
      </c>
      <c r="F193" s="18" t="s">
        <v>122</v>
      </c>
      <c r="G193" s="18">
        <v>1</v>
      </c>
      <c r="H193" s="18" t="s">
        <v>122</v>
      </c>
      <c r="I193" s="19">
        <v>1</v>
      </c>
      <c r="J193" s="24" t="s">
        <v>123</v>
      </c>
      <c r="K193" s="22">
        <v>239</v>
      </c>
      <c r="L193" s="22">
        <v>256</v>
      </c>
      <c r="M193" s="22">
        <f>K193-L193</f>
        <v>-17</v>
      </c>
      <c r="N193" s="28" t="s">
        <v>826</v>
      </c>
      <c r="O193" s="22">
        <v>239200</v>
      </c>
      <c r="P193" s="27" t="s">
        <v>799</v>
      </c>
      <c r="Q193" s="20">
        <v>239</v>
      </c>
      <c r="R193" s="27" t="s">
        <v>124</v>
      </c>
    </row>
    <row r="194" spans="1:18" ht="18" customHeight="1">
      <c r="A194" s="43">
        <v>12</v>
      </c>
      <c r="B194" s="44" t="s">
        <v>92</v>
      </c>
      <c r="C194" s="52">
        <v>2</v>
      </c>
      <c r="D194" s="44" t="s">
        <v>93</v>
      </c>
      <c r="E194" s="53">
        <v>7</v>
      </c>
      <c r="F194" s="54" t="s">
        <v>125</v>
      </c>
      <c r="G194" s="53"/>
      <c r="H194" s="54"/>
      <c r="I194" s="53"/>
      <c r="J194" s="53"/>
      <c r="K194" s="62">
        <f>IF(C194="",SUMIFS($K195:$K$5986,$A195:$A$5986,A194,$E195:$E$5986,""),IF(E194="",SUMIFS($K195:$K$5986,$A195:$A$5986,A194,$C195:$C$5986,C194,$G195:$G$5986,""),IF(G194="",SUMIFS($K195:$K$5986,$A195:$A$5986,A194,$C195:$C$5986,C194,$E195:$E$5986,E194),0)))</f>
        <v>4285</v>
      </c>
      <c r="L194" s="62">
        <f>IF(C194="",SUMIFS($L195:$L$5986,$A195:$A$5986,A194,$E195:$E$5986,""),IF(E194="",SUMIFS($L195:$L$5986,$A195:$A$5986,A194,$C195:$C$5986,C194,$G195:$G$5986,""),IF(G194="",SUMIFS($L195:$L$5986,$A195:$A$5986,A194,$C195:$C$5986,C194,$E195:$E$5986,E194),0)))</f>
        <v>10377</v>
      </c>
      <c r="M194" s="63">
        <f t="shared" ref="M194" si="27">K194-L194</f>
        <v>-6092</v>
      </c>
      <c r="N194" s="55"/>
      <c r="O194" s="56"/>
      <c r="P194" s="57"/>
      <c r="Q194" s="58">
        <f>IF(C194="",SUMIFS($Q$3:$Q$5534,$A$3:$A$5534,A194,$C$3:$C$5534,"&gt;0",$E$3:$E$5534,""),IF(E194="",SUMIFS($Q$3:$Q$5534,$A$3:$A$5534,A194,$C$3:$C$5534,C194,$E$3:$E$5534,"&gt;0",$G$3:$G$5534,""),IF(G194="",SUMIFS($Q$3:$Q$5534,$A$3:$A$5534,A194,$C$3:$C$5534,C194,$E$3:$E$5534,E194,$G$3:$G$5534,"&gt;0"))))</f>
        <v>4285</v>
      </c>
      <c r="R194" s="59"/>
    </row>
    <row r="195" spans="1:18" ht="18" customHeight="1">
      <c r="A195" s="17">
        <v>12</v>
      </c>
      <c r="B195" s="18" t="s">
        <v>92</v>
      </c>
      <c r="C195" s="18">
        <v>2</v>
      </c>
      <c r="D195" s="18" t="s">
        <v>93</v>
      </c>
      <c r="E195" s="18">
        <v>7</v>
      </c>
      <c r="F195" s="18" t="s">
        <v>125</v>
      </c>
      <c r="G195" s="19">
        <v>1</v>
      </c>
      <c r="H195" s="19" t="s">
        <v>125</v>
      </c>
      <c r="I195" s="19"/>
      <c r="J195" s="24"/>
      <c r="K195" s="22"/>
      <c r="L195" s="22"/>
      <c r="M195" s="22"/>
      <c r="N195" s="28"/>
      <c r="O195" s="22"/>
      <c r="P195" s="27"/>
      <c r="Q195" s="20"/>
      <c r="R195" s="27"/>
    </row>
    <row r="196" spans="1:18" ht="18" customHeight="1">
      <c r="A196" s="17">
        <v>12</v>
      </c>
      <c r="B196" s="18" t="s">
        <v>92</v>
      </c>
      <c r="C196" s="18">
        <v>2</v>
      </c>
      <c r="D196" s="18" t="s">
        <v>93</v>
      </c>
      <c r="E196" s="18">
        <v>7</v>
      </c>
      <c r="F196" s="18" t="s">
        <v>125</v>
      </c>
      <c r="G196" s="18">
        <v>1</v>
      </c>
      <c r="H196" s="18" t="s">
        <v>125</v>
      </c>
      <c r="I196" s="19">
        <v>1</v>
      </c>
      <c r="J196" s="24" t="s">
        <v>126</v>
      </c>
      <c r="K196" s="22">
        <v>4285</v>
      </c>
      <c r="L196" s="22">
        <v>10377</v>
      </c>
      <c r="M196" s="22">
        <f>K196-L196</f>
        <v>-6092</v>
      </c>
      <c r="N196" s="28" t="s">
        <v>127</v>
      </c>
      <c r="O196" s="22">
        <v>4285000</v>
      </c>
      <c r="P196" s="27" t="s">
        <v>747</v>
      </c>
      <c r="Q196" s="20">
        <v>4285</v>
      </c>
      <c r="R196" s="27" t="s">
        <v>34</v>
      </c>
    </row>
    <row r="197" spans="1:18" ht="18" customHeight="1">
      <c r="A197" s="67">
        <v>13</v>
      </c>
      <c r="B197" s="68" t="s">
        <v>128</v>
      </c>
      <c r="C197" s="68"/>
      <c r="D197" s="68"/>
      <c r="E197" s="69"/>
      <c r="F197" s="68"/>
      <c r="G197" s="69"/>
      <c r="H197" s="68"/>
      <c r="I197" s="69"/>
      <c r="J197" s="69"/>
      <c r="K197" s="70">
        <f>IF(C197="",SUMIFS($K198:$K$5986,$A198:$A$5986,A197,$E198:$E$5986,""),IF(E197="",SUMIFS($K198:$K$5986,$A198:$A$5986,A197,$C198:$C$5986,C197,$G198:$G$5986,""),IF(G197="",SUMIFS($K198:$K$5986,$A198:$A$5986,A197,$C198:$C$5986,C197,$E198:$E$5986,E197),0)))</f>
        <v>80337</v>
      </c>
      <c r="L197" s="70">
        <f>IF(C197="",SUMIFS($L198:$L$5986,$A198:$A$5986,A197,$E198:$E$5986,""),IF(E197="",SUMIFS($L198:$L$5986,$A198:$A$5986,A197,$C198:$C$5986,C197,$G198:$G$5986,""),IF(G197="",SUMIFS($L198:$L$5986,$A198:$A$5986,A197,$C198:$C$5986,C197,$E198:$E$5986,E197),0)))</f>
        <v>81231</v>
      </c>
      <c r="M197" s="71">
        <f t="shared" ref="M197:M199" si="28">K197-L197</f>
        <v>-894</v>
      </c>
      <c r="N197" s="72"/>
      <c r="O197" s="73"/>
      <c r="P197" s="74"/>
      <c r="Q197" s="75">
        <f>IF(C197="",SUMIFS($Q$3:$Q$5534,$A$3:$A$5534,A197,$C$3:$C$5534,"&gt;0",$E$3:$E$5534,""),IF(E197="",SUMIFS($Q$3:$Q$5534,$A$3:$A$5534,A197,$C$3:$C$5534,C197,$E$3:$E$5534,"&gt;0",$G$3:$G$5534,""),IF(G197="",SUMIFS($Q$3:$Q$5534,$A$3:$A$5534,A197,$C$3:$C$5534,C197,$E$3:$E$5534,E197,$G$3:$G$5534,"&gt;0"))))</f>
        <v>77597</v>
      </c>
      <c r="R197" s="76"/>
    </row>
    <row r="198" spans="1:18" ht="18" customHeight="1">
      <c r="A198" s="43">
        <v>13</v>
      </c>
      <c r="B198" s="44" t="s">
        <v>128</v>
      </c>
      <c r="C198" s="45">
        <v>1</v>
      </c>
      <c r="D198" s="45" t="s">
        <v>129</v>
      </c>
      <c r="E198" s="46"/>
      <c r="F198" s="45"/>
      <c r="G198" s="46"/>
      <c r="H198" s="45"/>
      <c r="I198" s="46"/>
      <c r="J198" s="46"/>
      <c r="K198" s="60">
        <f>IF(C198="",SUMIFS($K199:$K$5986,$A199:$A$5986,A198,$E199:$E$5986,""),IF(E198="",SUMIFS($K199:$K$5986,$A199:$A$5986,A198,$C199:$C$5986,C198,$G199:$G$5986,""),IF(G198="",SUMIFS($K199:$K$5986,$A199:$A$5986,A198,$C199:$C$5986,C198,$E199:$E$5986,E198),0)))</f>
        <v>63947</v>
      </c>
      <c r="L198" s="60">
        <f>IF(C198="",SUMIFS($L199:$L$5986,$A199:$A$5986,A198,$E199:$E$5986,""),IF(E198="",SUMIFS($L199:$L$5986,$A199:$A$5986,A198,$C199:$C$5986,C198,$G199:$G$5986,""),IF(G198="",SUMIFS($L199:$L$5986,$A199:$A$5986,A198,$C199:$C$5986,C198,$E199:$E$5986,E198),0)))</f>
        <v>64847</v>
      </c>
      <c r="M198" s="61">
        <f t="shared" si="28"/>
        <v>-900</v>
      </c>
      <c r="N198" s="47"/>
      <c r="O198" s="48"/>
      <c r="P198" s="49"/>
      <c r="Q198" s="50">
        <f>IF(C198="",SUMIFS($Q$3:$Q$5534,$A$3:$A$5534,A198,$C$3:$C$5534,"&gt;0",$E$3:$E$5534,""),IF(E198="",SUMIFS($Q$3:$Q$5534,$A$3:$A$5534,A198,$C$3:$C$5534,C198,$E$3:$E$5534,"&gt;0",$G$3:$G$5534,""),IF(G198="",SUMIFS($Q$3:$Q$5534,$A$3:$A$5534,A198,$C$3:$C$5534,C198,$E$3:$E$5534,E198,$G$3:$G$5534,"&gt;0"))))</f>
        <v>61207</v>
      </c>
      <c r="R198" s="51"/>
    </row>
    <row r="199" spans="1:18" ht="18" customHeight="1">
      <c r="A199" s="43">
        <v>13</v>
      </c>
      <c r="B199" s="44" t="s">
        <v>128</v>
      </c>
      <c r="C199" s="52">
        <v>1</v>
      </c>
      <c r="D199" s="44" t="s">
        <v>129</v>
      </c>
      <c r="E199" s="53">
        <v>1</v>
      </c>
      <c r="F199" s="54" t="s">
        <v>130</v>
      </c>
      <c r="G199" s="53"/>
      <c r="H199" s="54"/>
      <c r="I199" s="53"/>
      <c r="J199" s="53"/>
      <c r="K199" s="62">
        <f>IF(C199="",SUMIFS($K200:$K$5986,$A200:$A$5986,A199,$E200:$E$5986,""),IF(E199="",SUMIFS($K200:$K$5986,$A200:$A$5986,A199,$C200:$C$5986,C199,$G200:$G$5986,""),IF(G199="",SUMIFS($K200:$K$5986,$A200:$A$5986,A199,$C200:$C$5986,C199,$E200:$E$5986,E199),0)))</f>
        <v>8477</v>
      </c>
      <c r="L199" s="62">
        <f>IF(C199="",SUMIFS($L200:$L$5986,$A200:$A$5986,A199,$E200:$E$5986,""),IF(E199="",SUMIFS($L200:$L$5986,$A200:$A$5986,A199,$C200:$C$5986,C199,$G200:$G$5986,""),IF(G199="",SUMIFS($L200:$L$5986,$A200:$A$5986,A199,$C200:$C$5986,C199,$E200:$E$5986,E199),0)))</f>
        <v>9777</v>
      </c>
      <c r="M199" s="63">
        <f t="shared" si="28"/>
        <v>-1300</v>
      </c>
      <c r="N199" s="55"/>
      <c r="O199" s="56"/>
      <c r="P199" s="57"/>
      <c r="Q199" s="58">
        <f>IF(C199="",SUMIFS($Q$3:$Q$5534,$A$3:$A$5534,A199,$C$3:$C$5534,"&gt;0",$E$3:$E$5534,""),IF(E199="",SUMIFS($Q$3:$Q$5534,$A$3:$A$5534,A199,$C$3:$C$5534,C199,$E$3:$E$5534,"&gt;0",$G$3:$G$5534,""),IF(G199="",SUMIFS($Q$3:$Q$5534,$A$3:$A$5534,A199,$C$3:$C$5534,C199,$E$3:$E$5534,E199,$G$3:$G$5534,"&gt;0"))))</f>
        <v>8477</v>
      </c>
      <c r="R199" s="59"/>
    </row>
    <row r="200" spans="1:18" ht="18" customHeight="1">
      <c r="A200" s="17">
        <v>13</v>
      </c>
      <c r="B200" s="18" t="s">
        <v>128</v>
      </c>
      <c r="C200" s="18">
        <v>1</v>
      </c>
      <c r="D200" s="18" t="s">
        <v>129</v>
      </c>
      <c r="E200" s="18">
        <v>1</v>
      </c>
      <c r="F200" s="18" t="s">
        <v>130</v>
      </c>
      <c r="G200" s="19">
        <v>1</v>
      </c>
      <c r="H200" s="19" t="s">
        <v>131</v>
      </c>
      <c r="I200" s="19"/>
      <c r="J200" s="24"/>
      <c r="K200" s="22"/>
      <c r="L200" s="22"/>
      <c r="M200" s="22"/>
      <c r="N200" s="28"/>
      <c r="O200" s="22"/>
      <c r="P200" s="27"/>
      <c r="Q200" s="20"/>
      <c r="R200" s="27"/>
    </row>
    <row r="201" spans="1:18" ht="18" customHeight="1">
      <c r="A201" s="17">
        <v>13</v>
      </c>
      <c r="B201" s="18" t="s">
        <v>128</v>
      </c>
      <c r="C201" s="18">
        <v>1</v>
      </c>
      <c r="D201" s="18" t="s">
        <v>129</v>
      </c>
      <c r="E201" s="18">
        <v>1</v>
      </c>
      <c r="F201" s="18" t="s">
        <v>130</v>
      </c>
      <c r="G201" s="18">
        <v>1</v>
      </c>
      <c r="H201" s="18" t="s">
        <v>131</v>
      </c>
      <c r="I201" s="19">
        <v>1</v>
      </c>
      <c r="J201" s="24" t="s">
        <v>132</v>
      </c>
      <c r="K201" s="22">
        <v>24</v>
      </c>
      <c r="L201" s="22">
        <v>22</v>
      </c>
      <c r="M201" s="22">
        <f>K201-L201</f>
        <v>2</v>
      </c>
      <c r="N201" s="28" t="s">
        <v>134</v>
      </c>
      <c r="O201" s="22"/>
      <c r="P201" s="27" t="s">
        <v>816</v>
      </c>
      <c r="Q201" s="20">
        <v>24</v>
      </c>
      <c r="R201" s="27" t="s">
        <v>133</v>
      </c>
    </row>
    <row r="202" spans="1:18" ht="18" customHeight="1">
      <c r="A202" s="17">
        <v>13</v>
      </c>
      <c r="B202" s="18" t="s">
        <v>128</v>
      </c>
      <c r="C202" s="18">
        <v>1</v>
      </c>
      <c r="D202" s="18" t="s">
        <v>129</v>
      </c>
      <c r="E202" s="18">
        <v>1</v>
      </c>
      <c r="F202" s="18" t="s">
        <v>130</v>
      </c>
      <c r="G202" s="18">
        <v>1</v>
      </c>
      <c r="H202" s="18" t="s">
        <v>131</v>
      </c>
      <c r="I202" s="18">
        <v>1</v>
      </c>
      <c r="J202" s="25" t="s">
        <v>132</v>
      </c>
      <c r="K202" s="22"/>
      <c r="L202" s="22"/>
      <c r="M202" s="22"/>
      <c r="N202" s="28" t="s">
        <v>135</v>
      </c>
      <c r="O202" s="22">
        <v>24000</v>
      </c>
      <c r="P202" s="27" t="s">
        <v>815</v>
      </c>
      <c r="Q202" s="20"/>
      <c r="R202" s="27" t="s">
        <v>133</v>
      </c>
    </row>
    <row r="203" spans="1:18" ht="18" customHeight="1">
      <c r="A203" s="17">
        <v>13</v>
      </c>
      <c r="B203" s="18" t="s">
        <v>128</v>
      </c>
      <c r="C203" s="18">
        <v>1</v>
      </c>
      <c r="D203" s="18" t="s">
        <v>129</v>
      </c>
      <c r="E203" s="18">
        <v>1</v>
      </c>
      <c r="F203" s="18" t="s">
        <v>130</v>
      </c>
      <c r="G203" s="18">
        <v>1</v>
      </c>
      <c r="H203" s="18" t="s">
        <v>131</v>
      </c>
      <c r="I203" s="19">
        <v>2</v>
      </c>
      <c r="J203" s="24" t="s">
        <v>136</v>
      </c>
      <c r="K203" s="22">
        <v>360</v>
      </c>
      <c r="L203" s="22">
        <v>360</v>
      </c>
      <c r="M203" s="22">
        <f>K203-L203</f>
        <v>0</v>
      </c>
      <c r="N203" s="28" t="s">
        <v>137</v>
      </c>
      <c r="O203" s="22">
        <v>360000</v>
      </c>
      <c r="P203" s="27" t="s">
        <v>799</v>
      </c>
      <c r="Q203" s="20">
        <v>360</v>
      </c>
      <c r="R203" s="27" t="s">
        <v>133</v>
      </c>
    </row>
    <row r="204" spans="1:18" ht="18" customHeight="1">
      <c r="A204" s="17">
        <v>13</v>
      </c>
      <c r="B204" s="18" t="s">
        <v>128</v>
      </c>
      <c r="C204" s="18">
        <v>1</v>
      </c>
      <c r="D204" s="18" t="s">
        <v>129</v>
      </c>
      <c r="E204" s="18">
        <v>1</v>
      </c>
      <c r="F204" s="18" t="s">
        <v>130</v>
      </c>
      <c r="G204" s="18">
        <v>1</v>
      </c>
      <c r="H204" s="18" t="s">
        <v>131</v>
      </c>
      <c r="I204" s="18">
        <v>2</v>
      </c>
      <c r="J204" s="25" t="s">
        <v>136</v>
      </c>
      <c r="K204" s="22"/>
      <c r="L204" s="22"/>
      <c r="M204" s="22"/>
      <c r="N204" s="28" t="s">
        <v>138</v>
      </c>
      <c r="O204" s="22"/>
      <c r="P204" s="27"/>
      <c r="Q204" s="20"/>
      <c r="R204" s="27" t="s">
        <v>133</v>
      </c>
    </row>
    <row r="205" spans="1:18" ht="18" customHeight="1">
      <c r="A205" s="17">
        <v>13</v>
      </c>
      <c r="B205" s="18" t="s">
        <v>128</v>
      </c>
      <c r="C205" s="18">
        <v>1</v>
      </c>
      <c r="D205" s="18" t="s">
        <v>129</v>
      </c>
      <c r="E205" s="18">
        <v>1</v>
      </c>
      <c r="F205" s="18" t="s">
        <v>130</v>
      </c>
      <c r="G205" s="19">
        <v>2</v>
      </c>
      <c r="H205" s="19" t="s">
        <v>139</v>
      </c>
      <c r="I205" s="19"/>
      <c r="J205" s="24"/>
      <c r="K205" s="22"/>
      <c r="L205" s="22"/>
      <c r="M205" s="22"/>
      <c r="N205" s="28"/>
      <c r="O205" s="22"/>
      <c r="P205" s="27"/>
      <c r="Q205" s="20"/>
      <c r="R205" s="27"/>
    </row>
    <row r="206" spans="1:18" ht="18" customHeight="1">
      <c r="A206" s="17">
        <v>13</v>
      </c>
      <c r="B206" s="18" t="s">
        <v>128</v>
      </c>
      <c r="C206" s="18">
        <v>1</v>
      </c>
      <c r="D206" s="18" t="s">
        <v>129</v>
      </c>
      <c r="E206" s="18">
        <v>1</v>
      </c>
      <c r="F206" s="18" t="s">
        <v>130</v>
      </c>
      <c r="G206" s="18">
        <v>2</v>
      </c>
      <c r="H206" s="18" t="s">
        <v>139</v>
      </c>
      <c r="I206" s="19">
        <v>1</v>
      </c>
      <c r="J206" s="24" t="s">
        <v>139</v>
      </c>
      <c r="K206" s="22">
        <v>2004</v>
      </c>
      <c r="L206" s="22">
        <v>2040</v>
      </c>
      <c r="M206" s="22">
        <f>K206-L206</f>
        <v>-36</v>
      </c>
      <c r="N206" s="339" t="s">
        <v>6914</v>
      </c>
      <c r="O206" s="22">
        <v>2004000</v>
      </c>
      <c r="P206" s="27" t="s">
        <v>757</v>
      </c>
      <c r="Q206" s="20">
        <v>2004</v>
      </c>
      <c r="R206" s="27" t="s">
        <v>140</v>
      </c>
    </row>
    <row r="207" spans="1:18" ht="18" customHeight="1">
      <c r="A207" s="17">
        <v>13</v>
      </c>
      <c r="B207" s="18" t="s">
        <v>128</v>
      </c>
      <c r="C207" s="18">
        <v>1</v>
      </c>
      <c r="D207" s="18" t="s">
        <v>129</v>
      </c>
      <c r="E207" s="18">
        <v>1</v>
      </c>
      <c r="F207" s="18" t="s">
        <v>130</v>
      </c>
      <c r="G207" s="18">
        <v>2</v>
      </c>
      <c r="H207" s="18" t="s">
        <v>139</v>
      </c>
      <c r="I207" s="18">
        <v>1</v>
      </c>
      <c r="J207" s="25" t="s">
        <v>139</v>
      </c>
      <c r="K207" s="22"/>
      <c r="L207" s="22"/>
      <c r="M207" s="22"/>
      <c r="N207" s="28" t="s">
        <v>141</v>
      </c>
      <c r="O207" s="22"/>
      <c r="P207" s="27"/>
      <c r="Q207" s="20"/>
      <c r="R207" s="27" t="s">
        <v>140</v>
      </c>
    </row>
    <row r="208" spans="1:18" ht="18" customHeight="1">
      <c r="A208" s="17">
        <v>13</v>
      </c>
      <c r="B208" s="18" t="s">
        <v>128</v>
      </c>
      <c r="C208" s="18">
        <v>1</v>
      </c>
      <c r="D208" s="18" t="s">
        <v>129</v>
      </c>
      <c r="E208" s="18">
        <v>1</v>
      </c>
      <c r="F208" s="18" t="s">
        <v>130</v>
      </c>
      <c r="G208" s="18">
        <v>2</v>
      </c>
      <c r="H208" s="18" t="s">
        <v>139</v>
      </c>
      <c r="I208" s="18">
        <v>1</v>
      </c>
      <c r="J208" s="25" t="s">
        <v>139</v>
      </c>
      <c r="K208" s="22"/>
      <c r="L208" s="22"/>
      <c r="M208" s="22"/>
      <c r="N208" s="28" t="s">
        <v>142</v>
      </c>
      <c r="O208" s="22"/>
      <c r="P208" s="27"/>
      <c r="Q208" s="20"/>
      <c r="R208" s="27" t="s">
        <v>140</v>
      </c>
    </row>
    <row r="209" spans="1:18" ht="18" customHeight="1">
      <c r="A209" s="17">
        <v>13</v>
      </c>
      <c r="B209" s="18" t="s">
        <v>128</v>
      </c>
      <c r="C209" s="18">
        <v>1</v>
      </c>
      <c r="D209" s="18" t="s">
        <v>129</v>
      </c>
      <c r="E209" s="18">
        <v>1</v>
      </c>
      <c r="F209" s="18" t="s">
        <v>130</v>
      </c>
      <c r="G209" s="19">
        <v>3</v>
      </c>
      <c r="H209" s="19" t="s">
        <v>143</v>
      </c>
      <c r="I209" s="19"/>
      <c r="J209" s="24"/>
      <c r="K209" s="22"/>
      <c r="L209" s="22"/>
      <c r="M209" s="22"/>
      <c r="N209" s="28"/>
      <c r="O209" s="22"/>
      <c r="P209" s="27"/>
      <c r="Q209" s="20"/>
      <c r="R209" s="27"/>
    </row>
    <row r="210" spans="1:18" ht="18" customHeight="1">
      <c r="A210" s="17">
        <v>13</v>
      </c>
      <c r="B210" s="18" t="s">
        <v>128</v>
      </c>
      <c r="C210" s="18">
        <v>1</v>
      </c>
      <c r="D210" s="18" t="s">
        <v>129</v>
      </c>
      <c r="E210" s="18">
        <v>1</v>
      </c>
      <c r="F210" s="18" t="s">
        <v>130</v>
      </c>
      <c r="G210" s="18">
        <v>3</v>
      </c>
      <c r="H210" s="18" t="s">
        <v>143</v>
      </c>
      <c r="I210" s="19">
        <v>1</v>
      </c>
      <c r="J210" s="24" t="s">
        <v>143</v>
      </c>
      <c r="K210" s="22">
        <v>6089</v>
      </c>
      <c r="L210" s="22">
        <v>7355</v>
      </c>
      <c r="M210" s="22">
        <f>K210-L210</f>
        <v>-1266</v>
      </c>
      <c r="N210" s="28" t="s">
        <v>143</v>
      </c>
      <c r="O210" s="22">
        <v>6089090</v>
      </c>
      <c r="P210" s="27" t="s">
        <v>758</v>
      </c>
      <c r="Q210" s="20">
        <v>6089</v>
      </c>
      <c r="R210" s="27" t="s">
        <v>133</v>
      </c>
    </row>
    <row r="211" spans="1:18" ht="18" customHeight="1">
      <c r="A211" s="17">
        <v>13</v>
      </c>
      <c r="B211" s="18" t="s">
        <v>128</v>
      </c>
      <c r="C211" s="18">
        <v>1</v>
      </c>
      <c r="D211" s="18" t="s">
        <v>129</v>
      </c>
      <c r="E211" s="18">
        <v>1</v>
      </c>
      <c r="F211" s="18" t="s">
        <v>130</v>
      </c>
      <c r="G211" s="18">
        <v>3</v>
      </c>
      <c r="H211" s="18" t="s">
        <v>143</v>
      </c>
      <c r="I211" s="18">
        <v>1</v>
      </c>
      <c r="J211" s="25" t="s">
        <v>143</v>
      </c>
      <c r="K211" s="22"/>
      <c r="L211" s="22"/>
      <c r="M211" s="22"/>
      <c r="N211" s="28" t="s">
        <v>144</v>
      </c>
      <c r="O211" s="22"/>
      <c r="P211" s="27"/>
      <c r="Q211" s="20"/>
      <c r="R211" s="27" t="s">
        <v>133</v>
      </c>
    </row>
    <row r="212" spans="1:18" ht="18" customHeight="1">
      <c r="A212" s="43">
        <v>13</v>
      </c>
      <c r="B212" s="44" t="s">
        <v>128</v>
      </c>
      <c r="C212" s="52">
        <v>1</v>
      </c>
      <c r="D212" s="44" t="s">
        <v>129</v>
      </c>
      <c r="E212" s="53">
        <v>2</v>
      </c>
      <c r="F212" s="54" t="s">
        <v>145</v>
      </c>
      <c r="G212" s="53"/>
      <c r="H212" s="54"/>
      <c r="I212" s="53"/>
      <c r="J212" s="53"/>
      <c r="K212" s="62">
        <f>IF(C212="",SUMIFS($K213:$K$5986,$A213:$A$5986,A212,$E213:$E$5986,""),IF(E212="",SUMIFS($K213:$K$5986,$A213:$A$5986,A212,$C213:$C$5986,C212,$G213:$G$5986,""),IF(G212="",SUMIFS($K213:$K$5986,$A213:$A$5986,A212,$C213:$C$5986,C212,$E213:$E$5986,E212),0)))</f>
        <v>8896</v>
      </c>
      <c r="L212" s="62">
        <f>IF(C212="",SUMIFS($L213:$L$5986,$A213:$A$5986,A212,$E213:$E$5986,""),IF(E212="",SUMIFS($L213:$L$5986,$A213:$A$5986,A212,$C213:$C$5986,C212,$G213:$G$5986,""),IF(G212="",SUMIFS($L213:$L$5986,$A213:$A$5986,A212,$C213:$C$5986,C212,$E213:$E$5986,E212),0)))</f>
        <v>8428</v>
      </c>
      <c r="M212" s="63">
        <f t="shared" ref="M212" si="29">K212-L212</f>
        <v>468</v>
      </c>
      <c r="N212" s="55"/>
      <c r="O212" s="56"/>
      <c r="P212" s="57"/>
      <c r="Q212" s="58">
        <f>IF(C212="",SUMIFS($Q$3:$Q$5534,$A$3:$A$5534,A212,$C$3:$C$5534,"&gt;0",$E$3:$E$5534,""),IF(E212="",SUMIFS($Q$3:$Q$5534,$A$3:$A$5534,A212,$C$3:$C$5534,C212,$E$3:$E$5534,"&gt;0",$G$3:$G$5534,""),IF(G212="",SUMIFS($Q$3:$Q$5534,$A$3:$A$5534,A212,$C$3:$C$5534,C212,$E$3:$E$5534,E212,$G$3:$G$5534,"&gt;0"))))</f>
        <v>8896</v>
      </c>
      <c r="R212" s="59"/>
    </row>
    <row r="213" spans="1:18" ht="18" customHeight="1">
      <c r="A213" s="17">
        <v>13</v>
      </c>
      <c r="B213" s="18" t="s">
        <v>128</v>
      </c>
      <c r="C213" s="18">
        <v>1</v>
      </c>
      <c r="D213" s="18" t="s">
        <v>129</v>
      </c>
      <c r="E213" s="18">
        <v>2</v>
      </c>
      <c r="F213" s="18" t="s">
        <v>145</v>
      </c>
      <c r="G213" s="19">
        <v>1</v>
      </c>
      <c r="H213" s="19" t="s">
        <v>146</v>
      </c>
      <c r="I213" s="19"/>
      <c r="J213" s="24"/>
      <c r="K213" s="22"/>
      <c r="L213" s="22"/>
      <c r="M213" s="22"/>
      <c r="N213" s="28"/>
      <c r="O213" s="22"/>
      <c r="P213" s="27"/>
      <c r="Q213" s="20"/>
      <c r="R213" s="27"/>
    </row>
    <row r="214" spans="1:18" ht="18" customHeight="1">
      <c r="A214" s="17">
        <v>13</v>
      </c>
      <c r="B214" s="18" t="s">
        <v>128</v>
      </c>
      <c r="C214" s="18">
        <v>1</v>
      </c>
      <c r="D214" s="18" t="s">
        <v>129</v>
      </c>
      <c r="E214" s="18">
        <v>2</v>
      </c>
      <c r="F214" s="18" t="s">
        <v>145</v>
      </c>
      <c r="G214" s="18">
        <v>1</v>
      </c>
      <c r="H214" s="18" t="s">
        <v>146</v>
      </c>
      <c r="I214" s="19">
        <v>1</v>
      </c>
      <c r="J214" s="24" t="s">
        <v>147</v>
      </c>
      <c r="K214" s="22">
        <v>4036</v>
      </c>
      <c r="L214" s="22">
        <v>4036</v>
      </c>
      <c r="M214" s="22">
        <f>K214-L214</f>
        <v>0</v>
      </c>
      <c r="N214" s="28" t="s">
        <v>6915</v>
      </c>
      <c r="O214" s="22">
        <v>36000</v>
      </c>
      <c r="P214" s="27" t="s">
        <v>769</v>
      </c>
      <c r="Q214" s="20">
        <v>4036</v>
      </c>
      <c r="R214" s="27" t="s">
        <v>97</v>
      </c>
    </row>
    <row r="215" spans="1:18" ht="18" customHeight="1">
      <c r="A215" s="17">
        <v>13</v>
      </c>
      <c r="B215" s="18" t="s">
        <v>128</v>
      </c>
      <c r="C215" s="18">
        <v>1</v>
      </c>
      <c r="D215" s="18" t="s">
        <v>129</v>
      </c>
      <c r="E215" s="18">
        <v>2</v>
      </c>
      <c r="F215" s="18" t="s">
        <v>145</v>
      </c>
      <c r="G215" s="18">
        <v>1</v>
      </c>
      <c r="H215" s="18" t="s">
        <v>146</v>
      </c>
      <c r="I215" s="18">
        <v>1</v>
      </c>
      <c r="J215" s="25" t="s">
        <v>147</v>
      </c>
      <c r="K215" s="22"/>
      <c r="L215" s="22"/>
      <c r="M215" s="22"/>
      <c r="N215" s="28" t="s">
        <v>148</v>
      </c>
      <c r="O215" s="22"/>
      <c r="P215" s="27"/>
      <c r="Q215" s="20"/>
      <c r="R215" s="27" t="s">
        <v>97</v>
      </c>
    </row>
    <row r="216" spans="1:18" ht="18" customHeight="1">
      <c r="A216" s="17">
        <v>13</v>
      </c>
      <c r="B216" s="18" t="s">
        <v>128</v>
      </c>
      <c r="C216" s="18">
        <v>1</v>
      </c>
      <c r="D216" s="18" t="s">
        <v>129</v>
      </c>
      <c r="E216" s="18">
        <v>2</v>
      </c>
      <c r="F216" s="18" t="s">
        <v>145</v>
      </c>
      <c r="G216" s="18">
        <v>1</v>
      </c>
      <c r="H216" s="18" t="s">
        <v>146</v>
      </c>
      <c r="I216" s="18">
        <v>1</v>
      </c>
      <c r="J216" s="25" t="s">
        <v>147</v>
      </c>
      <c r="K216" s="22"/>
      <c r="L216" s="22"/>
      <c r="M216" s="22"/>
      <c r="N216" s="28" t="s">
        <v>149</v>
      </c>
      <c r="O216" s="22"/>
      <c r="P216" s="27"/>
      <c r="Q216" s="20"/>
      <c r="R216" s="27" t="s">
        <v>97</v>
      </c>
    </row>
    <row r="217" spans="1:18" ht="18" customHeight="1">
      <c r="A217" s="17">
        <v>13</v>
      </c>
      <c r="B217" s="18" t="s">
        <v>128</v>
      </c>
      <c r="C217" s="18">
        <v>1</v>
      </c>
      <c r="D217" s="18" t="s">
        <v>129</v>
      </c>
      <c r="E217" s="18">
        <v>2</v>
      </c>
      <c r="F217" s="18" t="s">
        <v>145</v>
      </c>
      <c r="G217" s="18">
        <v>1</v>
      </c>
      <c r="H217" s="18" t="s">
        <v>146</v>
      </c>
      <c r="I217" s="18">
        <v>1</v>
      </c>
      <c r="J217" s="25" t="s">
        <v>147</v>
      </c>
      <c r="K217" s="22"/>
      <c r="L217" s="22"/>
      <c r="M217" s="22"/>
      <c r="N217" s="28" t="s">
        <v>150</v>
      </c>
      <c r="O217" s="22"/>
      <c r="P217" s="27"/>
      <c r="Q217" s="20"/>
      <c r="R217" s="27" t="s">
        <v>97</v>
      </c>
    </row>
    <row r="218" spans="1:18" ht="18" customHeight="1">
      <c r="A218" s="17">
        <v>13</v>
      </c>
      <c r="B218" s="18" t="s">
        <v>128</v>
      </c>
      <c r="C218" s="18">
        <v>1</v>
      </c>
      <c r="D218" s="18" t="s">
        <v>129</v>
      </c>
      <c r="E218" s="18">
        <v>2</v>
      </c>
      <c r="F218" s="18" t="s">
        <v>145</v>
      </c>
      <c r="G218" s="18">
        <v>1</v>
      </c>
      <c r="H218" s="18" t="s">
        <v>146</v>
      </c>
      <c r="I218" s="18">
        <v>1</v>
      </c>
      <c r="J218" s="25" t="s">
        <v>147</v>
      </c>
      <c r="K218" s="22"/>
      <c r="L218" s="22"/>
      <c r="M218" s="22"/>
      <c r="N218" s="28" t="s">
        <v>151</v>
      </c>
      <c r="O218" s="22"/>
      <c r="P218" s="27"/>
      <c r="Q218" s="20"/>
      <c r="R218" s="27" t="s">
        <v>97</v>
      </c>
    </row>
    <row r="219" spans="1:18" ht="18" customHeight="1">
      <c r="A219" s="17">
        <v>13</v>
      </c>
      <c r="B219" s="18" t="s">
        <v>128</v>
      </c>
      <c r="C219" s="18">
        <v>1</v>
      </c>
      <c r="D219" s="18" t="s">
        <v>129</v>
      </c>
      <c r="E219" s="18">
        <v>2</v>
      </c>
      <c r="F219" s="18" t="s">
        <v>145</v>
      </c>
      <c r="G219" s="18">
        <v>1</v>
      </c>
      <c r="H219" s="18" t="s">
        <v>146</v>
      </c>
      <c r="I219" s="18">
        <v>1</v>
      </c>
      <c r="J219" s="25" t="s">
        <v>147</v>
      </c>
      <c r="K219" s="22"/>
      <c r="L219" s="22"/>
      <c r="M219" s="22"/>
      <c r="N219" s="28" t="s">
        <v>152</v>
      </c>
      <c r="O219" s="22"/>
      <c r="P219" s="27"/>
      <c r="Q219" s="20"/>
      <c r="R219" s="27" t="s">
        <v>97</v>
      </c>
    </row>
    <row r="220" spans="1:18" ht="18" customHeight="1">
      <c r="A220" s="17">
        <v>13</v>
      </c>
      <c r="B220" s="18" t="s">
        <v>128</v>
      </c>
      <c r="C220" s="18">
        <v>1</v>
      </c>
      <c r="D220" s="18" t="s">
        <v>129</v>
      </c>
      <c r="E220" s="18">
        <v>2</v>
      </c>
      <c r="F220" s="18" t="s">
        <v>145</v>
      </c>
      <c r="G220" s="18">
        <v>1</v>
      </c>
      <c r="H220" s="18" t="s">
        <v>146</v>
      </c>
      <c r="I220" s="18">
        <v>1</v>
      </c>
      <c r="J220" s="25" t="s">
        <v>147</v>
      </c>
      <c r="K220" s="22"/>
      <c r="L220" s="22"/>
      <c r="M220" s="22"/>
      <c r="N220" s="28" t="s">
        <v>153</v>
      </c>
      <c r="O220" s="22"/>
      <c r="P220" s="27"/>
      <c r="Q220" s="20"/>
      <c r="R220" s="27" t="s">
        <v>97</v>
      </c>
    </row>
    <row r="221" spans="1:18" ht="18" customHeight="1">
      <c r="A221" s="17">
        <v>13</v>
      </c>
      <c r="B221" s="18" t="s">
        <v>128</v>
      </c>
      <c r="C221" s="18">
        <v>1</v>
      </c>
      <c r="D221" s="18" t="s">
        <v>129</v>
      </c>
      <c r="E221" s="18">
        <v>2</v>
      </c>
      <c r="F221" s="18" t="s">
        <v>145</v>
      </c>
      <c r="G221" s="18">
        <v>1</v>
      </c>
      <c r="H221" s="18" t="s">
        <v>146</v>
      </c>
      <c r="I221" s="18">
        <v>1</v>
      </c>
      <c r="J221" s="25" t="s">
        <v>147</v>
      </c>
      <c r="K221" s="22"/>
      <c r="L221" s="22"/>
      <c r="M221" s="22"/>
      <c r="N221" s="28" t="s">
        <v>154</v>
      </c>
      <c r="O221" s="22">
        <v>4000000</v>
      </c>
      <c r="P221" s="27"/>
      <c r="Q221" s="20"/>
      <c r="R221" s="27" t="s">
        <v>97</v>
      </c>
    </row>
    <row r="222" spans="1:18" ht="18" customHeight="1">
      <c r="A222" s="17">
        <v>13</v>
      </c>
      <c r="B222" s="18" t="s">
        <v>128</v>
      </c>
      <c r="C222" s="18">
        <v>1</v>
      </c>
      <c r="D222" s="18" t="s">
        <v>129</v>
      </c>
      <c r="E222" s="18">
        <v>2</v>
      </c>
      <c r="F222" s="18" t="s">
        <v>145</v>
      </c>
      <c r="G222" s="19">
        <v>2</v>
      </c>
      <c r="H222" s="19" t="s">
        <v>155</v>
      </c>
      <c r="I222" s="19"/>
      <c r="J222" s="24"/>
      <c r="K222" s="22"/>
      <c r="L222" s="22"/>
      <c r="M222" s="22"/>
      <c r="N222" s="28"/>
      <c r="O222" s="22"/>
      <c r="P222" s="27"/>
      <c r="Q222" s="20"/>
      <c r="R222" s="27"/>
    </row>
    <row r="223" spans="1:18" ht="18" customHeight="1">
      <c r="A223" s="17">
        <v>13</v>
      </c>
      <c r="B223" s="18" t="s">
        <v>128</v>
      </c>
      <c r="C223" s="18">
        <v>1</v>
      </c>
      <c r="D223" s="18" t="s">
        <v>129</v>
      </c>
      <c r="E223" s="18">
        <v>2</v>
      </c>
      <c r="F223" s="18" t="s">
        <v>145</v>
      </c>
      <c r="G223" s="18">
        <v>2</v>
      </c>
      <c r="H223" s="18" t="s">
        <v>155</v>
      </c>
      <c r="I223" s="19">
        <v>1</v>
      </c>
      <c r="J223" s="24" t="s">
        <v>156</v>
      </c>
      <c r="K223" s="22">
        <v>4860</v>
      </c>
      <c r="L223" s="22">
        <v>4392</v>
      </c>
      <c r="M223" s="22">
        <f>K223-L223</f>
        <v>468</v>
      </c>
      <c r="N223" s="28" t="s">
        <v>6916</v>
      </c>
      <c r="O223" s="22">
        <v>504000</v>
      </c>
      <c r="P223" s="27" t="s">
        <v>769</v>
      </c>
      <c r="Q223" s="20">
        <v>4860</v>
      </c>
      <c r="R223" s="27" t="s">
        <v>97</v>
      </c>
    </row>
    <row r="224" spans="1:18" ht="18" customHeight="1">
      <c r="A224" s="17">
        <v>13</v>
      </c>
      <c r="B224" s="18" t="s">
        <v>128</v>
      </c>
      <c r="C224" s="18">
        <v>1</v>
      </c>
      <c r="D224" s="18" t="s">
        <v>129</v>
      </c>
      <c r="E224" s="18">
        <v>2</v>
      </c>
      <c r="F224" s="18" t="s">
        <v>145</v>
      </c>
      <c r="G224" s="18">
        <v>2</v>
      </c>
      <c r="H224" s="18" t="s">
        <v>155</v>
      </c>
      <c r="I224" s="18">
        <v>1</v>
      </c>
      <c r="J224" s="25" t="s">
        <v>156</v>
      </c>
      <c r="K224" s="22"/>
      <c r="L224" s="22"/>
      <c r="M224" s="22"/>
      <c r="N224" s="28" t="s">
        <v>6917</v>
      </c>
      <c r="O224" s="22">
        <v>4356000</v>
      </c>
      <c r="P224" s="27"/>
      <c r="Q224" s="20"/>
      <c r="R224" s="27" t="s">
        <v>97</v>
      </c>
    </row>
    <row r="225" spans="1:18" ht="18" customHeight="1">
      <c r="A225" s="43">
        <v>13</v>
      </c>
      <c r="B225" s="44" t="s">
        <v>128</v>
      </c>
      <c r="C225" s="52">
        <v>1</v>
      </c>
      <c r="D225" s="44" t="s">
        <v>129</v>
      </c>
      <c r="E225" s="53">
        <v>3</v>
      </c>
      <c r="F225" s="54" t="s">
        <v>157</v>
      </c>
      <c r="G225" s="53"/>
      <c r="H225" s="54"/>
      <c r="I225" s="53"/>
      <c r="J225" s="53"/>
      <c r="K225" s="62">
        <f>IF(C225="",SUMIFS($K226:$K$5986,$A226:$A$5986,A225,$E226:$E$5986,""),IF(E225="",SUMIFS($K226:$K$5986,$A226:$A$5986,A225,$C226:$C$5986,C225,$G226:$G$5986,""),IF(G225="",SUMIFS($K226:$K$5986,$A226:$A$5986,A225,$C226:$C$5986,C225,$E226:$E$5986,E225),0)))</f>
        <v>605</v>
      </c>
      <c r="L225" s="62">
        <f>IF(C225="",SUMIFS($L226:$L$5986,$A226:$A$5986,A225,$E226:$E$5986,""),IF(E225="",SUMIFS($L226:$L$5986,$A226:$A$5986,A225,$C226:$C$5986,C225,$G226:$G$5986,""),IF(G225="",SUMIFS($L226:$L$5986,$A226:$A$5986,A225,$C226:$C$5986,C225,$E226:$E$5986,E225),0)))</f>
        <v>579</v>
      </c>
      <c r="M225" s="63">
        <f t="shared" ref="M225" si="30">K225-L225</f>
        <v>26</v>
      </c>
      <c r="N225" s="55"/>
      <c r="O225" s="56"/>
      <c r="P225" s="57"/>
      <c r="Q225" s="58">
        <f>IF(C225="",SUMIFS($Q$3:$Q$5534,$A$3:$A$5534,A225,$C$3:$C$5534,"&gt;0",$E$3:$E$5534,""),IF(E225="",SUMIFS($Q$3:$Q$5534,$A$3:$A$5534,A225,$C$3:$C$5534,C225,$E$3:$E$5534,"&gt;0",$G$3:$G$5534,""),IF(G225="",SUMIFS($Q$3:$Q$5534,$A$3:$A$5534,A225,$C$3:$C$5534,C225,$E$3:$E$5534,E225,$G$3:$G$5534,"&gt;0"))))</f>
        <v>605</v>
      </c>
      <c r="R225" s="59"/>
    </row>
    <row r="226" spans="1:18" ht="18" customHeight="1">
      <c r="A226" s="17">
        <v>13</v>
      </c>
      <c r="B226" s="18" t="s">
        <v>128</v>
      </c>
      <c r="C226" s="18">
        <v>1</v>
      </c>
      <c r="D226" s="18" t="s">
        <v>129</v>
      </c>
      <c r="E226" s="18">
        <v>3</v>
      </c>
      <c r="F226" s="18" t="s">
        <v>157</v>
      </c>
      <c r="G226" s="19">
        <v>1</v>
      </c>
      <c r="H226" s="19" t="s">
        <v>158</v>
      </c>
      <c r="I226" s="19"/>
      <c r="J226" s="24"/>
      <c r="K226" s="22"/>
      <c r="L226" s="22"/>
      <c r="M226" s="22"/>
      <c r="N226" s="28"/>
      <c r="O226" s="22"/>
      <c r="P226" s="27"/>
      <c r="Q226" s="20"/>
      <c r="R226" s="27"/>
    </row>
    <row r="227" spans="1:18" ht="18" customHeight="1">
      <c r="A227" s="17">
        <v>13</v>
      </c>
      <c r="B227" s="18" t="s">
        <v>128</v>
      </c>
      <c r="C227" s="18">
        <v>1</v>
      </c>
      <c r="D227" s="18" t="s">
        <v>129</v>
      </c>
      <c r="E227" s="18">
        <v>3</v>
      </c>
      <c r="F227" s="18" t="s">
        <v>157</v>
      </c>
      <c r="G227" s="18">
        <v>1</v>
      </c>
      <c r="H227" s="18" t="s">
        <v>158</v>
      </c>
      <c r="I227" s="19">
        <v>1</v>
      </c>
      <c r="J227" s="24" t="s">
        <v>159</v>
      </c>
      <c r="K227" s="22">
        <v>100</v>
      </c>
      <c r="L227" s="22">
        <v>100</v>
      </c>
      <c r="M227" s="22">
        <f t="shared" ref="M227:M229" si="31">K227-L227</f>
        <v>0</v>
      </c>
      <c r="N227" s="28" t="s">
        <v>160</v>
      </c>
      <c r="O227" s="22">
        <v>100000</v>
      </c>
      <c r="P227" s="27" t="s">
        <v>814</v>
      </c>
      <c r="Q227" s="20">
        <v>100</v>
      </c>
      <c r="R227" s="27" t="s">
        <v>120</v>
      </c>
    </row>
    <row r="228" spans="1:18" ht="18" customHeight="1">
      <c r="A228" s="17">
        <v>13</v>
      </c>
      <c r="B228" s="18" t="s">
        <v>128</v>
      </c>
      <c r="C228" s="18">
        <v>1</v>
      </c>
      <c r="D228" s="18" t="s">
        <v>129</v>
      </c>
      <c r="E228" s="18">
        <v>3</v>
      </c>
      <c r="F228" s="18" t="s">
        <v>157</v>
      </c>
      <c r="G228" s="18">
        <v>1</v>
      </c>
      <c r="H228" s="18" t="s">
        <v>158</v>
      </c>
      <c r="I228" s="18">
        <v>1</v>
      </c>
      <c r="J228" s="25" t="s">
        <v>159</v>
      </c>
      <c r="K228" s="22"/>
      <c r="L228" s="22"/>
      <c r="M228" s="22"/>
      <c r="N228" s="339"/>
      <c r="O228" s="22"/>
      <c r="P228" s="27" t="s">
        <v>815</v>
      </c>
      <c r="Q228" s="20"/>
      <c r="R228" s="27" t="s">
        <v>120</v>
      </c>
    </row>
    <row r="229" spans="1:18" ht="18" customHeight="1">
      <c r="A229" s="17">
        <v>13</v>
      </c>
      <c r="B229" s="18" t="s">
        <v>128</v>
      </c>
      <c r="C229" s="18">
        <v>1</v>
      </c>
      <c r="D229" s="18" t="s">
        <v>129</v>
      </c>
      <c r="E229" s="18">
        <v>3</v>
      </c>
      <c r="F229" s="18" t="s">
        <v>157</v>
      </c>
      <c r="G229" s="18">
        <v>1</v>
      </c>
      <c r="H229" s="18" t="s">
        <v>158</v>
      </c>
      <c r="I229" s="19">
        <v>2</v>
      </c>
      <c r="J229" s="24" t="s">
        <v>161</v>
      </c>
      <c r="K229" s="22">
        <v>505</v>
      </c>
      <c r="L229" s="22">
        <v>479</v>
      </c>
      <c r="M229" s="22">
        <f t="shared" si="31"/>
        <v>26</v>
      </c>
      <c r="N229" s="28" t="s">
        <v>162</v>
      </c>
      <c r="O229" s="22"/>
      <c r="P229" s="27" t="s">
        <v>780</v>
      </c>
      <c r="Q229" s="20">
        <v>505</v>
      </c>
      <c r="R229" s="27" t="s">
        <v>120</v>
      </c>
    </row>
    <row r="230" spans="1:18" ht="18" customHeight="1">
      <c r="A230" s="17">
        <v>13</v>
      </c>
      <c r="B230" s="18" t="s">
        <v>128</v>
      </c>
      <c r="C230" s="18">
        <v>1</v>
      </c>
      <c r="D230" s="18" t="s">
        <v>129</v>
      </c>
      <c r="E230" s="18">
        <v>3</v>
      </c>
      <c r="F230" s="18" t="s">
        <v>157</v>
      </c>
      <c r="G230" s="18">
        <v>1</v>
      </c>
      <c r="H230" s="18" t="s">
        <v>158</v>
      </c>
      <c r="I230" s="18">
        <v>2</v>
      </c>
      <c r="J230" s="25" t="s">
        <v>161</v>
      </c>
      <c r="K230" s="22"/>
      <c r="L230" s="22"/>
      <c r="M230" s="22"/>
      <c r="N230" s="28" t="s">
        <v>827</v>
      </c>
      <c r="O230" s="22">
        <v>12960</v>
      </c>
      <c r="P230" s="27"/>
      <c r="Q230" s="20"/>
      <c r="R230" s="27" t="s">
        <v>120</v>
      </c>
    </row>
    <row r="231" spans="1:18" ht="18" customHeight="1">
      <c r="A231" s="17">
        <v>13</v>
      </c>
      <c r="B231" s="18" t="s">
        <v>128</v>
      </c>
      <c r="C231" s="18">
        <v>1</v>
      </c>
      <c r="D231" s="18" t="s">
        <v>129</v>
      </c>
      <c r="E231" s="18">
        <v>3</v>
      </c>
      <c r="F231" s="18" t="s">
        <v>157</v>
      </c>
      <c r="G231" s="18">
        <v>1</v>
      </c>
      <c r="H231" s="18" t="s">
        <v>158</v>
      </c>
      <c r="I231" s="18">
        <v>2</v>
      </c>
      <c r="J231" s="25" t="s">
        <v>161</v>
      </c>
      <c r="K231" s="22"/>
      <c r="L231" s="22"/>
      <c r="M231" s="22"/>
      <c r="N231" s="28" t="s">
        <v>828</v>
      </c>
      <c r="O231" s="22">
        <v>492480</v>
      </c>
      <c r="P231" s="27"/>
      <c r="Q231" s="20"/>
      <c r="R231" s="27" t="s">
        <v>120</v>
      </c>
    </row>
    <row r="232" spans="1:18" ht="18" customHeight="1">
      <c r="A232" s="43">
        <v>13</v>
      </c>
      <c r="B232" s="44" t="s">
        <v>128</v>
      </c>
      <c r="C232" s="52">
        <v>1</v>
      </c>
      <c r="D232" s="44" t="s">
        <v>129</v>
      </c>
      <c r="E232" s="53">
        <v>5</v>
      </c>
      <c r="F232" s="54" t="s">
        <v>163</v>
      </c>
      <c r="G232" s="53"/>
      <c r="H232" s="54"/>
      <c r="I232" s="53"/>
      <c r="J232" s="53"/>
      <c r="K232" s="62">
        <f>IF(C232="",SUMIFS($K233:$K$5986,$A233:$A$5986,A232,$E233:$E$5986,""),IF(E232="",SUMIFS($K233:$K$5986,$A233:$A$5986,A232,$C233:$C$5986,C232,$G233:$G$5986,""),IF(G232="",SUMIFS($K233:$K$5986,$A233:$A$5986,A232,$C233:$C$5986,C232,$E233:$E$5986,E232),0)))</f>
        <v>11109</v>
      </c>
      <c r="L232" s="62">
        <f>IF(C232="",SUMIFS($L233:$L$5986,$A233:$A$5986,A232,$E233:$E$5986,""),IF(E232="",SUMIFS($L233:$L$5986,$A233:$A$5986,A232,$C233:$C$5986,C232,$G233:$G$5986,""),IF(G232="",SUMIFS($L233:$L$5986,$A233:$A$5986,A232,$C233:$C$5986,C232,$E233:$E$5986,E232),0)))</f>
        <v>11655</v>
      </c>
      <c r="M232" s="63">
        <f t="shared" ref="M232" si="32">K232-L232</f>
        <v>-546</v>
      </c>
      <c r="N232" s="55"/>
      <c r="O232" s="56"/>
      <c r="P232" s="57"/>
      <c r="Q232" s="58">
        <f>IF(C232="",SUMIFS($Q$3:$Q$5534,$A$3:$A$5534,A232,$C$3:$C$5534,"&gt;0",$E$3:$E$5534,""),IF(E232="",SUMIFS($Q$3:$Q$5534,$A$3:$A$5534,A232,$C$3:$C$5534,C232,$E$3:$E$5534,"&gt;0",$G$3:$G$5534,""),IF(G232="",SUMIFS($Q$3:$Q$5534,$A$3:$A$5534,A232,$C$3:$C$5534,C232,$E$3:$E$5534,E232,$G$3:$G$5534,"&gt;0"))))</f>
        <v>8369</v>
      </c>
      <c r="R232" s="59"/>
    </row>
    <row r="233" spans="1:18" ht="18" customHeight="1">
      <c r="A233" s="17">
        <v>13</v>
      </c>
      <c r="B233" s="18" t="s">
        <v>128</v>
      </c>
      <c r="C233" s="18">
        <v>1</v>
      </c>
      <c r="D233" s="18" t="s">
        <v>129</v>
      </c>
      <c r="E233" s="18">
        <v>5</v>
      </c>
      <c r="F233" s="18" t="s">
        <v>163</v>
      </c>
      <c r="G233" s="19">
        <v>1</v>
      </c>
      <c r="H233" s="19" t="s">
        <v>164</v>
      </c>
      <c r="I233" s="19"/>
      <c r="J233" s="24"/>
      <c r="K233" s="22"/>
      <c r="L233" s="22"/>
      <c r="M233" s="22"/>
      <c r="N233" s="28"/>
      <c r="O233" s="22"/>
      <c r="P233" s="27"/>
      <c r="Q233" s="20"/>
      <c r="R233" s="27"/>
    </row>
    <row r="234" spans="1:18" ht="18" customHeight="1">
      <c r="A234" s="17">
        <v>13</v>
      </c>
      <c r="B234" s="18" t="s">
        <v>128</v>
      </c>
      <c r="C234" s="18">
        <v>1</v>
      </c>
      <c r="D234" s="18" t="s">
        <v>129</v>
      </c>
      <c r="E234" s="18">
        <v>5</v>
      </c>
      <c r="F234" s="18" t="s">
        <v>163</v>
      </c>
      <c r="G234" s="18">
        <v>1</v>
      </c>
      <c r="H234" s="18" t="s">
        <v>164</v>
      </c>
      <c r="I234" s="19">
        <v>1</v>
      </c>
      <c r="J234" s="24" t="s">
        <v>165</v>
      </c>
      <c r="K234" s="22">
        <v>1691</v>
      </c>
      <c r="L234" s="22">
        <v>1700</v>
      </c>
      <c r="M234" s="22">
        <f>K234-L234</f>
        <v>-9</v>
      </c>
      <c r="N234" s="28" t="s">
        <v>167</v>
      </c>
      <c r="O234" s="22">
        <v>1691152</v>
      </c>
      <c r="P234" s="27"/>
      <c r="Q234" s="20"/>
      <c r="R234" s="27" t="s">
        <v>166</v>
      </c>
    </row>
    <row r="235" spans="1:18" ht="18" customHeight="1">
      <c r="A235" s="17">
        <v>13</v>
      </c>
      <c r="B235" s="18" t="s">
        <v>128</v>
      </c>
      <c r="C235" s="18">
        <v>1</v>
      </c>
      <c r="D235" s="18" t="s">
        <v>129</v>
      </c>
      <c r="E235" s="18">
        <v>5</v>
      </c>
      <c r="F235" s="18" t="s">
        <v>163</v>
      </c>
      <c r="G235" s="19">
        <v>2</v>
      </c>
      <c r="H235" s="19" t="s">
        <v>168</v>
      </c>
      <c r="I235" s="19"/>
      <c r="J235" s="24"/>
      <c r="K235" s="22"/>
      <c r="L235" s="22"/>
      <c r="M235" s="22"/>
      <c r="N235" s="28"/>
      <c r="O235" s="22"/>
      <c r="P235" s="27"/>
      <c r="Q235" s="20"/>
      <c r="R235" s="27"/>
    </row>
    <row r="236" spans="1:18" ht="18" customHeight="1">
      <c r="A236" s="17">
        <v>13</v>
      </c>
      <c r="B236" s="18" t="s">
        <v>128</v>
      </c>
      <c r="C236" s="18">
        <v>1</v>
      </c>
      <c r="D236" s="18" t="s">
        <v>129</v>
      </c>
      <c r="E236" s="18">
        <v>5</v>
      </c>
      <c r="F236" s="18" t="s">
        <v>163</v>
      </c>
      <c r="G236" s="18">
        <v>2</v>
      </c>
      <c r="H236" s="18" t="s">
        <v>168</v>
      </c>
      <c r="I236" s="19">
        <v>1</v>
      </c>
      <c r="J236" s="24" t="s">
        <v>169</v>
      </c>
      <c r="K236" s="22">
        <v>8369</v>
      </c>
      <c r="L236" s="22">
        <v>8414</v>
      </c>
      <c r="M236" s="22">
        <f>K236-L236</f>
        <v>-45</v>
      </c>
      <c r="N236" s="28" t="s">
        <v>6918</v>
      </c>
      <c r="O236" s="22">
        <v>1465344</v>
      </c>
      <c r="P236" s="27" t="s">
        <v>795</v>
      </c>
      <c r="Q236" s="20">
        <v>8369</v>
      </c>
      <c r="R236" s="27" t="s">
        <v>166</v>
      </c>
    </row>
    <row r="237" spans="1:18" ht="18" customHeight="1">
      <c r="A237" s="17">
        <v>13</v>
      </c>
      <c r="B237" s="18" t="s">
        <v>128</v>
      </c>
      <c r="C237" s="18">
        <v>1</v>
      </c>
      <c r="D237" s="18" t="s">
        <v>129</v>
      </c>
      <c r="E237" s="18">
        <v>5</v>
      </c>
      <c r="F237" s="18" t="s">
        <v>163</v>
      </c>
      <c r="G237" s="18">
        <v>2</v>
      </c>
      <c r="H237" s="18" t="s">
        <v>168</v>
      </c>
      <c r="I237" s="18">
        <v>1</v>
      </c>
      <c r="J237" s="25" t="s">
        <v>169</v>
      </c>
      <c r="K237" s="22"/>
      <c r="L237" s="22"/>
      <c r="M237" s="22"/>
      <c r="N237" s="28" t="s">
        <v>6919</v>
      </c>
      <c r="O237" s="22">
        <v>293760</v>
      </c>
      <c r="P237" s="27"/>
      <c r="Q237" s="20"/>
      <c r="R237" s="27" t="s">
        <v>166</v>
      </c>
    </row>
    <row r="238" spans="1:18" ht="18" customHeight="1">
      <c r="A238" s="17">
        <v>13</v>
      </c>
      <c r="B238" s="18" t="s">
        <v>128</v>
      </c>
      <c r="C238" s="18">
        <v>1</v>
      </c>
      <c r="D238" s="18" t="s">
        <v>129</v>
      </c>
      <c r="E238" s="18">
        <v>5</v>
      </c>
      <c r="F238" s="18" t="s">
        <v>163</v>
      </c>
      <c r="G238" s="18">
        <v>2</v>
      </c>
      <c r="H238" s="18" t="s">
        <v>168</v>
      </c>
      <c r="I238" s="18">
        <v>1</v>
      </c>
      <c r="J238" s="25" t="s">
        <v>169</v>
      </c>
      <c r="K238" s="22"/>
      <c r="L238" s="22"/>
      <c r="M238" s="22"/>
      <c r="N238" s="28" t="s">
        <v>6920</v>
      </c>
      <c r="O238" s="22">
        <v>6418944</v>
      </c>
      <c r="P238" s="27"/>
      <c r="Q238" s="20"/>
      <c r="R238" s="27" t="s">
        <v>166</v>
      </c>
    </row>
    <row r="239" spans="1:18" ht="18" customHeight="1">
      <c r="A239" s="17">
        <v>13</v>
      </c>
      <c r="B239" s="18" t="s">
        <v>128</v>
      </c>
      <c r="C239" s="18">
        <v>1</v>
      </c>
      <c r="D239" s="18" t="s">
        <v>129</v>
      </c>
      <c r="E239" s="18">
        <v>5</v>
      </c>
      <c r="F239" s="18" t="s">
        <v>163</v>
      </c>
      <c r="G239" s="18">
        <v>2</v>
      </c>
      <c r="H239" s="18" t="s">
        <v>168</v>
      </c>
      <c r="I239" s="18">
        <v>1</v>
      </c>
      <c r="J239" s="25" t="s">
        <v>169</v>
      </c>
      <c r="K239" s="22"/>
      <c r="L239" s="22"/>
      <c r="M239" s="22"/>
      <c r="N239" s="28" t="s">
        <v>6921</v>
      </c>
      <c r="O239" s="22">
        <v>117504</v>
      </c>
      <c r="P239" s="27"/>
      <c r="Q239" s="20"/>
      <c r="R239" s="27" t="s">
        <v>166</v>
      </c>
    </row>
    <row r="240" spans="1:18" ht="18" customHeight="1">
      <c r="A240" s="17">
        <v>13</v>
      </c>
      <c r="B240" s="18" t="s">
        <v>128</v>
      </c>
      <c r="C240" s="18">
        <v>1</v>
      </c>
      <c r="D240" s="18" t="s">
        <v>129</v>
      </c>
      <c r="E240" s="18">
        <v>5</v>
      </c>
      <c r="F240" s="18" t="s">
        <v>163</v>
      </c>
      <c r="G240" s="18">
        <v>2</v>
      </c>
      <c r="H240" s="18" t="s">
        <v>168</v>
      </c>
      <c r="I240" s="18">
        <v>1</v>
      </c>
      <c r="J240" s="25" t="s">
        <v>169</v>
      </c>
      <c r="K240" s="22"/>
      <c r="L240" s="22"/>
      <c r="M240" s="22"/>
      <c r="N240" s="28" t="s">
        <v>6922</v>
      </c>
      <c r="O240" s="22">
        <v>73728</v>
      </c>
      <c r="P240" s="27"/>
      <c r="Q240" s="20"/>
      <c r="R240" s="27" t="s">
        <v>166</v>
      </c>
    </row>
    <row r="241" spans="1:18" ht="18" customHeight="1">
      <c r="A241" s="17">
        <v>13</v>
      </c>
      <c r="B241" s="18" t="s">
        <v>128</v>
      </c>
      <c r="C241" s="18">
        <v>1</v>
      </c>
      <c r="D241" s="18" t="s">
        <v>129</v>
      </c>
      <c r="E241" s="18">
        <v>5</v>
      </c>
      <c r="F241" s="18" t="s">
        <v>163</v>
      </c>
      <c r="G241" s="18">
        <v>2</v>
      </c>
      <c r="H241" s="18" t="s">
        <v>168</v>
      </c>
      <c r="I241" s="19">
        <v>2</v>
      </c>
      <c r="J241" s="24" t="s">
        <v>170</v>
      </c>
      <c r="K241" s="22">
        <v>1049</v>
      </c>
      <c r="L241" s="22">
        <v>1541</v>
      </c>
      <c r="M241" s="22">
        <f>K241-L241</f>
        <v>-492</v>
      </c>
      <c r="N241" s="28" t="s">
        <v>171</v>
      </c>
      <c r="O241" s="22"/>
      <c r="P241" s="27"/>
      <c r="Q241" s="20"/>
      <c r="R241" s="27" t="s">
        <v>166</v>
      </c>
    </row>
    <row r="242" spans="1:18" ht="18" customHeight="1">
      <c r="A242" s="17">
        <v>13</v>
      </c>
      <c r="B242" s="18" t="s">
        <v>128</v>
      </c>
      <c r="C242" s="18">
        <v>1</v>
      </c>
      <c r="D242" s="18" t="s">
        <v>129</v>
      </c>
      <c r="E242" s="18">
        <v>5</v>
      </c>
      <c r="F242" s="18" t="s">
        <v>163</v>
      </c>
      <c r="G242" s="18">
        <v>2</v>
      </c>
      <c r="H242" s="18" t="s">
        <v>168</v>
      </c>
      <c r="I242" s="18">
        <v>2</v>
      </c>
      <c r="J242" s="25" t="s">
        <v>170</v>
      </c>
      <c r="K242" s="22"/>
      <c r="L242" s="22"/>
      <c r="M242" s="22"/>
      <c r="N242" s="28" t="s">
        <v>829</v>
      </c>
      <c r="O242" s="22">
        <v>1049421</v>
      </c>
      <c r="P242" s="27"/>
      <c r="Q242" s="20"/>
      <c r="R242" s="27" t="s">
        <v>166</v>
      </c>
    </row>
    <row r="243" spans="1:18" ht="18" customHeight="1">
      <c r="A243" s="43">
        <v>13</v>
      </c>
      <c r="B243" s="44" t="s">
        <v>128</v>
      </c>
      <c r="C243" s="52">
        <v>1</v>
      </c>
      <c r="D243" s="44" t="s">
        <v>129</v>
      </c>
      <c r="E243" s="53">
        <v>6</v>
      </c>
      <c r="F243" s="54" t="s">
        <v>172</v>
      </c>
      <c r="G243" s="53"/>
      <c r="H243" s="54"/>
      <c r="I243" s="53"/>
      <c r="J243" s="53"/>
      <c r="K243" s="62">
        <f>IF(C243="",SUMIFS($K244:$K$5986,$A244:$A$5986,A243,$E244:$E$5986,""),IF(E243="",SUMIFS($K244:$K$5986,$A244:$A$5986,A243,$C244:$C$5986,C243,$G244:$G$5986,""),IF(G243="",SUMIFS($K244:$K$5986,$A244:$A$5986,A243,$C244:$C$5986,C243,$E244:$E$5986,E243),0)))</f>
        <v>34860</v>
      </c>
      <c r="L243" s="62">
        <f>IF(C243="",SUMIFS($L244:$L$5986,$A244:$A$5986,A243,$E244:$E$5986,""),IF(E243="",SUMIFS($L244:$L$5986,$A244:$A$5986,A243,$C244:$C$5986,C243,$G244:$G$5986,""),IF(G243="",SUMIFS($L244:$L$5986,$A244:$A$5986,A243,$C244:$C$5986,C243,$E244:$E$5986,E243),0)))</f>
        <v>34408</v>
      </c>
      <c r="M243" s="63">
        <f t="shared" ref="M243" si="33">K243-L243</f>
        <v>452</v>
      </c>
      <c r="N243" s="55"/>
      <c r="O243" s="56"/>
      <c r="P243" s="57"/>
      <c r="Q243" s="58">
        <f>IF(C243="",SUMIFS($Q$3:$Q$5534,$A$3:$A$5534,A243,$C$3:$C$5534,"&gt;0",$E$3:$E$5534,""),IF(E243="",SUMIFS($Q$3:$Q$5534,$A$3:$A$5534,A243,$C$3:$C$5534,C243,$E$3:$E$5534,"&gt;0",$G$3:$G$5534,""),IF(G243="",SUMIFS($Q$3:$Q$5534,$A$3:$A$5534,A243,$C$3:$C$5534,C243,$E$3:$E$5534,E243,$G$3:$G$5534,"&gt;0"))))</f>
        <v>34860</v>
      </c>
      <c r="R243" s="59"/>
    </row>
    <row r="244" spans="1:18" ht="18" customHeight="1">
      <c r="A244" s="17">
        <v>13</v>
      </c>
      <c r="B244" s="18" t="s">
        <v>128</v>
      </c>
      <c r="C244" s="18">
        <v>1</v>
      </c>
      <c r="D244" s="18" t="s">
        <v>129</v>
      </c>
      <c r="E244" s="18">
        <v>6</v>
      </c>
      <c r="F244" s="18" t="s">
        <v>172</v>
      </c>
      <c r="G244" s="19">
        <v>1</v>
      </c>
      <c r="H244" s="19" t="s">
        <v>173</v>
      </c>
      <c r="I244" s="19"/>
      <c r="J244" s="24"/>
      <c r="K244" s="22"/>
      <c r="L244" s="22"/>
      <c r="M244" s="22"/>
      <c r="N244" s="28"/>
      <c r="O244" s="22"/>
      <c r="P244" s="27"/>
      <c r="Q244" s="20"/>
      <c r="R244" s="27"/>
    </row>
    <row r="245" spans="1:18" ht="18" customHeight="1">
      <c r="A245" s="17">
        <v>13</v>
      </c>
      <c r="B245" s="18" t="s">
        <v>128</v>
      </c>
      <c r="C245" s="18">
        <v>1</v>
      </c>
      <c r="D245" s="18" t="s">
        <v>129</v>
      </c>
      <c r="E245" s="18">
        <v>6</v>
      </c>
      <c r="F245" s="18" t="s">
        <v>172</v>
      </c>
      <c r="G245" s="18">
        <v>1</v>
      </c>
      <c r="H245" s="18" t="s">
        <v>173</v>
      </c>
      <c r="I245" s="19">
        <v>1</v>
      </c>
      <c r="J245" s="24" t="s">
        <v>174</v>
      </c>
      <c r="K245" s="22">
        <v>945</v>
      </c>
      <c r="L245" s="22">
        <v>1050</v>
      </c>
      <c r="M245" s="22">
        <f t="shared" ref="M245:M248" si="34">K245-L245</f>
        <v>-105</v>
      </c>
      <c r="N245" s="28" t="s">
        <v>830</v>
      </c>
      <c r="O245" s="22">
        <v>945000</v>
      </c>
      <c r="P245" s="27" t="s">
        <v>802</v>
      </c>
      <c r="Q245" s="20">
        <v>945</v>
      </c>
      <c r="R245" s="27" t="s">
        <v>175</v>
      </c>
    </row>
    <row r="246" spans="1:18" ht="18" customHeight="1">
      <c r="A246" s="17">
        <v>13</v>
      </c>
      <c r="B246" s="18" t="s">
        <v>128</v>
      </c>
      <c r="C246" s="18">
        <v>1</v>
      </c>
      <c r="D246" s="18" t="s">
        <v>129</v>
      </c>
      <c r="E246" s="18">
        <v>6</v>
      </c>
      <c r="F246" s="18" t="s">
        <v>172</v>
      </c>
      <c r="G246" s="18">
        <v>1</v>
      </c>
      <c r="H246" s="18" t="s">
        <v>173</v>
      </c>
      <c r="I246" s="19">
        <v>2</v>
      </c>
      <c r="J246" s="24" t="s">
        <v>176</v>
      </c>
      <c r="K246" s="22">
        <v>28233</v>
      </c>
      <c r="L246" s="22">
        <v>28708</v>
      </c>
      <c r="M246" s="22">
        <f t="shared" si="34"/>
        <v>-475</v>
      </c>
      <c r="N246" s="28" t="s">
        <v>831</v>
      </c>
      <c r="O246" s="22">
        <v>28233800</v>
      </c>
      <c r="P246" s="27" t="s">
        <v>802</v>
      </c>
      <c r="Q246" s="20">
        <v>28233</v>
      </c>
      <c r="R246" s="27" t="s">
        <v>175</v>
      </c>
    </row>
    <row r="247" spans="1:18" ht="18" customHeight="1">
      <c r="A247" s="17">
        <v>13</v>
      </c>
      <c r="B247" s="18" t="s">
        <v>128</v>
      </c>
      <c r="C247" s="18">
        <v>1</v>
      </c>
      <c r="D247" s="18" t="s">
        <v>129</v>
      </c>
      <c r="E247" s="18">
        <v>6</v>
      </c>
      <c r="F247" s="18" t="s">
        <v>172</v>
      </c>
      <c r="G247" s="18">
        <v>1</v>
      </c>
      <c r="H247" s="18" t="s">
        <v>173</v>
      </c>
      <c r="I247" s="19">
        <v>3</v>
      </c>
      <c r="J247" s="24" t="s">
        <v>177</v>
      </c>
      <c r="K247" s="22">
        <v>1</v>
      </c>
      <c r="L247" s="22">
        <v>1</v>
      </c>
      <c r="M247" s="22">
        <f t="shared" si="34"/>
        <v>0</v>
      </c>
      <c r="N247" s="28" t="s">
        <v>178</v>
      </c>
      <c r="O247" s="22">
        <v>1000</v>
      </c>
      <c r="P247" s="27" t="s">
        <v>802</v>
      </c>
      <c r="Q247" s="20">
        <v>1</v>
      </c>
      <c r="R247" s="27" t="s">
        <v>175</v>
      </c>
    </row>
    <row r="248" spans="1:18" ht="18" customHeight="1">
      <c r="A248" s="17">
        <v>13</v>
      </c>
      <c r="B248" s="18" t="s">
        <v>128</v>
      </c>
      <c r="C248" s="18">
        <v>1</v>
      </c>
      <c r="D248" s="18" t="s">
        <v>129</v>
      </c>
      <c r="E248" s="18">
        <v>6</v>
      </c>
      <c r="F248" s="18" t="s">
        <v>172</v>
      </c>
      <c r="G248" s="18">
        <v>1</v>
      </c>
      <c r="H248" s="18" t="s">
        <v>173</v>
      </c>
      <c r="I248" s="19">
        <v>4</v>
      </c>
      <c r="J248" s="24" t="s">
        <v>179</v>
      </c>
      <c r="K248" s="22">
        <v>35</v>
      </c>
      <c r="L248" s="22">
        <v>60</v>
      </c>
      <c r="M248" s="22">
        <f t="shared" si="34"/>
        <v>-25</v>
      </c>
      <c r="N248" s="28" t="s">
        <v>6923</v>
      </c>
      <c r="O248" s="22">
        <v>35000</v>
      </c>
      <c r="P248" s="27" t="s">
        <v>802</v>
      </c>
      <c r="Q248" s="20">
        <v>35</v>
      </c>
      <c r="R248" s="27" t="s">
        <v>175</v>
      </c>
    </row>
    <row r="249" spans="1:18" ht="18" customHeight="1">
      <c r="A249" s="17">
        <v>13</v>
      </c>
      <c r="B249" s="18" t="s">
        <v>128</v>
      </c>
      <c r="C249" s="18">
        <v>1</v>
      </c>
      <c r="D249" s="18" t="s">
        <v>129</v>
      </c>
      <c r="E249" s="18">
        <v>6</v>
      </c>
      <c r="F249" s="18" t="s">
        <v>172</v>
      </c>
      <c r="G249" s="19">
        <v>2</v>
      </c>
      <c r="H249" s="19" t="s">
        <v>180</v>
      </c>
      <c r="I249" s="19"/>
      <c r="J249" s="24"/>
      <c r="K249" s="22"/>
      <c r="L249" s="22"/>
      <c r="M249" s="22"/>
      <c r="N249" s="28"/>
      <c r="O249" s="22"/>
      <c r="P249" s="27"/>
      <c r="Q249" s="20"/>
      <c r="R249" s="27"/>
    </row>
    <row r="250" spans="1:18" ht="18" customHeight="1">
      <c r="A250" s="17">
        <v>13</v>
      </c>
      <c r="B250" s="18" t="s">
        <v>128</v>
      </c>
      <c r="C250" s="18">
        <v>1</v>
      </c>
      <c r="D250" s="18" t="s">
        <v>129</v>
      </c>
      <c r="E250" s="18">
        <v>6</v>
      </c>
      <c r="F250" s="18" t="s">
        <v>172</v>
      </c>
      <c r="G250" s="18">
        <v>2</v>
      </c>
      <c r="H250" s="18" t="s">
        <v>180</v>
      </c>
      <c r="I250" s="19">
        <v>1</v>
      </c>
      <c r="J250" s="24" t="s">
        <v>181</v>
      </c>
      <c r="K250" s="22">
        <v>852</v>
      </c>
      <c r="L250" s="22">
        <v>690</v>
      </c>
      <c r="M250" s="22">
        <f t="shared" ref="M250:M251" si="35">K250-L250</f>
        <v>162</v>
      </c>
      <c r="N250" s="28" t="s">
        <v>832</v>
      </c>
      <c r="O250" s="22">
        <v>852000</v>
      </c>
      <c r="P250" s="27" t="s">
        <v>805</v>
      </c>
      <c r="Q250" s="20">
        <v>852</v>
      </c>
      <c r="R250" s="27" t="s">
        <v>175</v>
      </c>
    </row>
    <row r="251" spans="1:18" ht="18" customHeight="1">
      <c r="A251" s="17">
        <v>13</v>
      </c>
      <c r="B251" s="18" t="s">
        <v>128</v>
      </c>
      <c r="C251" s="18">
        <v>1</v>
      </c>
      <c r="D251" s="18" t="s">
        <v>129</v>
      </c>
      <c r="E251" s="18">
        <v>6</v>
      </c>
      <c r="F251" s="18" t="s">
        <v>172</v>
      </c>
      <c r="G251" s="18">
        <v>2</v>
      </c>
      <c r="H251" s="18" t="s">
        <v>180</v>
      </c>
      <c r="I251" s="19">
        <v>2</v>
      </c>
      <c r="J251" s="24" t="s">
        <v>182</v>
      </c>
      <c r="K251" s="22">
        <v>1</v>
      </c>
      <c r="L251" s="22">
        <v>1</v>
      </c>
      <c r="M251" s="22">
        <f t="shared" si="35"/>
        <v>0</v>
      </c>
      <c r="N251" s="28" t="s">
        <v>178</v>
      </c>
      <c r="O251" s="22">
        <v>1000</v>
      </c>
      <c r="P251" s="27" t="s">
        <v>805</v>
      </c>
      <c r="Q251" s="20">
        <v>1</v>
      </c>
      <c r="R251" s="27" t="s">
        <v>175</v>
      </c>
    </row>
    <row r="252" spans="1:18" ht="18" customHeight="1">
      <c r="A252" s="17">
        <v>13</v>
      </c>
      <c r="B252" s="18" t="s">
        <v>128</v>
      </c>
      <c r="C252" s="18">
        <v>1</v>
      </c>
      <c r="D252" s="18" t="s">
        <v>129</v>
      </c>
      <c r="E252" s="18">
        <v>6</v>
      </c>
      <c r="F252" s="18" t="s">
        <v>172</v>
      </c>
      <c r="G252" s="19">
        <v>3</v>
      </c>
      <c r="H252" s="19" t="s">
        <v>183</v>
      </c>
      <c r="I252" s="19"/>
      <c r="J252" s="24"/>
      <c r="K252" s="22"/>
      <c r="L252" s="22"/>
      <c r="M252" s="22"/>
      <c r="N252" s="28"/>
      <c r="O252" s="22"/>
      <c r="P252" s="27"/>
      <c r="Q252" s="20"/>
      <c r="R252" s="27"/>
    </row>
    <row r="253" spans="1:18" ht="18" customHeight="1">
      <c r="A253" s="17">
        <v>13</v>
      </c>
      <c r="B253" s="18" t="s">
        <v>128</v>
      </c>
      <c r="C253" s="18">
        <v>1</v>
      </c>
      <c r="D253" s="18" t="s">
        <v>129</v>
      </c>
      <c r="E253" s="18">
        <v>6</v>
      </c>
      <c r="F253" s="18" t="s">
        <v>172</v>
      </c>
      <c r="G253" s="18">
        <v>3</v>
      </c>
      <c r="H253" s="18" t="s">
        <v>183</v>
      </c>
      <c r="I253" s="19">
        <v>1</v>
      </c>
      <c r="J253" s="24" t="s">
        <v>184</v>
      </c>
      <c r="K253" s="22">
        <v>480</v>
      </c>
      <c r="L253" s="22">
        <v>300</v>
      </c>
      <c r="M253" s="22">
        <f>K253-L253</f>
        <v>180</v>
      </c>
      <c r="N253" s="28" t="s">
        <v>185</v>
      </c>
      <c r="O253" s="22"/>
      <c r="P253" s="27" t="s">
        <v>802</v>
      </c>
      <c r="Q253" s="20">
        <v>480</v>
      </c>
      <c r="R253" s="27" t="s">
        <v>175</v>
      </c>
    </row>
    <row r="254" spans="1:18" ht="18" customHeight="1">
      <c r="A254" s="17">
        <v>13</v>
      </c>
      <c r="B254" s="18" t="s">
        <v>128</v>
      </c>
      <c r="C254" s="18">
        <v>1</v>
      </c>
      <c r="D254" s="18" t="s">
        <v>129</v>
      </c>
      <c r="E254" s="18">
        <v>6</v>
      </c>
      <c r="F254" s="18" t="s">
        <v>172</v>
      </c>
      <c r="G254" s="18">
        <v>3</v>
      </c>
      <c r="H254" s="18" t="s">
        <v>183</v>
      </c>
      <c r="I254" s="18">
        <v>1</v>
      </c>
      <c r="J254" s="25" t="s">
        <v>184</v>
      </c>
      <c r="K254" s="22"/>
      <c r="L254" s="22"/>
      <c r="M254" s="22"/>
      <c r="N254" s="28" t="s">
        <v>6924</v>
      </c>
      <c r="O254" s="22">
        <v>480000</v>
      </c>
      <c r="P254" s="27"/>
      <c r="Q254" s="20"/>
      <c r="R254" s="27" t="s">
        <v>175</v>
      </c>
    </row>
    <row r="255" spans="1:18" ht="18" customHeight="1">
      <c r="A255" s="17">
        <v>13</v>
      </c>
      <c r="B255" s="18" t="s">
        <v>128</v>
      </c>
      <c r="C255" s="18">
        <v>1</v>
      </c>
      <c r="D255" s="18" t="s">
        <v>129</v>
      </c>
      <c r="E255" s="18">
        <v>6</v>
      </c>
      <c r="F255" s="18" t="s">
        <v>172</v>
      </c>
      <c r="G255" s="19">
        <v>4</v>
      </c>
      <c r="H255" s="19" t="s">
        <v>186</v>
      </c>
      <c r="I255" s="19"/>
      <c r="J255" s="24"/>
      <c r="K255" s="22"/>
      <c r="L255" s="22"/>
      <c r="M255" s="22"/>
      <c r="N255" s="339"/>
      <c r="O255" s="22"/>
      <c r="P255" s="27"/>
      <c r="Q255" s="20"/>
      <c r="R255" s="27"/>
    </row>
    <row r="256" spans="1:18" ht="18" customHeight="1">
      <c r="A256" s="17">
        <v>13</v>
      </c>
      <c r="B256" s="18" t="s">
        <v>128</v>
      </c>
      <c r="C256" s="18">
        <v>1</v>
      </c>
      <c r="D256" s="18" t="s">
        <v>129</v>
      </c>
      <c r="E256" s="18">
        <v>6</v>
      </c>
      <c r="F256" s="18" t="s">
        <v>172</v>
      </c>
      <c r="G256" s="18">
        <v>4</v>
      </c>
      <c r="H256" s="18" t="s">
        <v>186</v>
      </c>
      <c r="I256" s="19">
        <v>1</v>
      </c>
      <c r="J256" s="24" t="s">
        <v>187</v>
      </c>
      <c r="K256" s="22">
        <v>100</v>
      </c>
      <c r="L256" s="22">
        <v>100</v>
      </c>
      <c r="M256" s="22">
        <f t="shared" ref="M256:M258" si="36">K256-L256</f>
        <v>0</v>
      </c>
      <c r="N256" s="339" t="s">
        <v>6807</v>
      </c>
      <c r="O256" s="22">
        <v>100000</v>
      </c>
      <c r="P256" s="27" t="s">
        <v>807</v>
      </c>
      <c r="Q256" s="20">
        <v>100</v>
      </c>
      <c r="R256" s="27" t="s">
        <v>188</v>
      </c>
    </row>
    <row r="257" spans="1:18" ht="18" customHeight="1">
      <c r="A257" s="17">
        <v>13</v>
      </c>
      <c r="B257" s="18" t="s">
        <v>128</v>
      </c>
      <c r="C257" s="18">
        <v>1</v>
      </c>
      <c r="D257" s="18" t="s">
        <v>129</v>
      </c>
      <c r="E257" s="18">
        <v>6</v>
      </c>
      <c r="F257" s="18" t="s">
        <v>172</v>
      </c>
      <c r="G257" s="18">
        <v>4</v>
      </c>
      <c r="H257" s="18" t="s">
        <v>186</v>
      </c>
      <c r="I257" s="19">
        <v>2</v>
      </c>
      <c r="J257" s="24" t="s">
        <v>189</v>
      </c>
      <c r="K257" s="22">
        <v>300</v>
      </c>
      <c r="L257" s="22">
        <v>300</v>
      </c>
      <c r="M257" s="22">
        <f t="shared" si="36"/>
        <v>0</v>
      </c>
      <c r="N257" s="339" t="s">
        <v>6925</v>
      </c>
      <c r="O257" s="22">
        <v>300000</v>
      </c>
      <c r="P257" s="27" t="s">
        <v>799</v>
      </c>
      <c r="Q257" s="20">
        <v>300</v>
      </c>
      <c r="R257" s="27" t="s">
        <v>124</v>
      </c>
    </row>
    <row r="258" spans="1:18" ht="18" customHeight="1">
      <c r="A258" s="17">
        <v>13</v>
      </c>
      <c r="B258" s="18" t="s">
        <v>128</v>
      </c>
      <c r="C258" s="18">
        <v>1</v>
      </c>
      <c r="D258" s="18" t="s">
        <v>129</v>
      </c>
      <c r="E258" s="18">
        <v>6</v>
      </c>
      <c r="F258" s="18" t="s">
        <v>172</v>
      </c>
      <c r="G258" s="18">
        <v>4</v>
      </c>
      <c r="H258" s="18" t="s">
        <v>186</v>
      </c>
      <c r="I258" s="19">
        <v>11</v>
      </c>
      <c r="J258" s="24" t="s">
        <v>190</v>
      </c>
      <c r="K258" s="22">
        <v>65</v>
      </c>
      <c r="L258" s="22">
        <v>70</v>
      </c>
      <c r="M258" s="22">
        <f t="shared" si="36"/>
        <v>-5</v>
      </c>
      <c r="N258" s="339" t="s">
        <v>6808</v>
      </c>
      <c r="O258" s="22">
        <v>65000</v>
      </c>
      <c r="P258" s="27" t="s">
        <v>808</v>
      </c>
      <c r="Q258" s="20">
        <v>65</v>
      </c>
      <c r="R258" s="27" t="s">
        <v>188</v>
      </c>
    </row>
    <row r="259" spans="1:18" ht="18" customHeight="1">
      <c r="A259" s="17">
        <v>13</v>
      </c>
      <c r="B259" s="18" t="s">
        <v>128</v>
      </c>
      <c r="C259" s="18">
        <v>1</v>
      </c>
      <c r="D259" s="18" t="s">
        <v>129</v>
      </c>
      <c r="E259" s="18">
        <v>6</v>
      </c>
      <c r="F259" s="18" t="s">
        <v>172</v>
      </c>
      <c r="G259" s="19">
        <v>5</v>
      </c>
      <c r="H259" s="19" t="s">
        <v>191</v>
      </c>
      <c r="I259" s="19"/>
      <c r="J259" s="24"/>
      <c r="K259" s="22"/>
      <c r="L259" s="22"/>
      <c r="M259" s="22"/>
      <c r="N259" s="339"/>
      <c r="O259" s="22"/>
      <c r="P259" s="27"/>
      <c r="Q259" s="20"/>
      <c r="R259" s="27"/>
    </row>
    <row r="260" spans="1:18" ht="18" customHeight="1">
      <c r="A260" s="17">
        <v>13</v>
      </c>
      <c r="B260" s="18" t="s">
        <v>128</v>
      </c>
      <c r="C260" s="18">
        <v>1</v>
      </c>
      <c r="D260" s="18" t="s">
        <v>129</v>
      </c>
      <c r="E260" s="18">
        <v>6</v>
      </c>
      <c r="F260" s="18" t="s">
        <v>172</v>
      </c>
      <c r="G260" s="18">
        <v>5</v>
      </c>
      <c r="H260" s="18" t="s">
        <v>191</v>
      </c>
      <c r="I260" s="19">
        <v>11</v>
      </c>
      <c r="J260" s="24" t="s">
        <v>192</v>
      </c>
      <c r="K260" s="22">
        <v>480</v>
      </c>
      <c r="L260" s="22">
        <v>420</v>
      </c>
      <c r="M260" s="22">
        <f>K260-L260</f>
        <v>60</v>
      </c>
      <c r="N260" s="339" t="s">
        <v>6926</v>
      </c>
      <c r="O260" s="22">
        <v>480000</v>
      </c>
      <c r="P260" s="27" t="s">
        <v>809</v>
      </c>
      <c r="Q260" s="20">
        <v>480</v>
      </c>
      <c r="R260" s="27" t="s">
        <v>188</v>
      </c>
    </row>
    <row r="261" spans="1:18" ht="18" customHeight="1">
      <c r="A261" s="17">
        <v>13</v>
      </c>
      <c r="B261" s="18" t="s">
        <v>128</v>
      </c>
      <c r="C261" s="18">
        <v>1</v>
      </c>
      <c r="D261" s="18" t="s">
        <v>129</v>
      </c>
      <c r="E261" s="18">
        <v>6</v>
      </c>
      <c r="F261" s="18" t="s">
        <v>172</v>
      </c>
      <c r="G261" s="18">
        <v>5</v>
      </c>
      <c r="H261" s="18" t="s">
        <v>191</v>
      </c>
      <c r="I261" s="18">
        <v>11</v>
      </c>
      <c r="J261" s="25" t="s">
        <v>192</v>
      </c>
      <c r="K261" s="22"/>
      <c r="L261" s="22"/>
      <c r="M261" s="22"/>
      <c r="N261" s="339" t="s">
        <v>193</v>
      </c>
      <c r="O261" s="22"/>
      <c r="P261" s="27"/>
      <c r="Q261" s="20"/>
      <c r="R261" s="27" t="s">
        <v>188</v>
      </c>
    </row>
    <row r="262" spans="1:18" ht="18" customHeight="1">
      <c r="A262" s="17">
        <v>13</v>
      </c>
      <c r="B262" s="18" t="s">
        <v>128</v>
      </c>
      <c r="C262" s="18">
        <v>1</v>
      </c>
      <c r="D262" s="18" t="s">
        <v>129</v>
      </c>
      <c r="E262" s="18">
        <v>6</v>
      </c>
      <c r="F262" s="18" t="s">
        <v>172</v>
      </c>
      <c r="G262" s="18">
        <v>5</v>
      </c>
      <c r="H262" s="18" t="s">
        <v>191</v>
      </c>
      <c r="I262" s="19">
        <v>12</v>
      </c>
      <c r="J262" s="24" t="s">
        <v>194</v>
      </c>
      <c r="K262" s="22">
        <v>180</v>
      </c>
      <c r="L262" s="22">
        <v>180</v>
      </c>
      <c r="M262" s="22">
        <f>K262-L262</f>
        <v>0</v>
      </c>
      <c r="N262" s="339" t="s">
        <v>833</v>
      </c>
      <c r="O262" s="22">
        <v>180000</v>
      </c>
      <c r="P262" s="27" t="s">
        <v>809</v>
      </c>
      <c r="Q262" s="20">
        <v>180</v>
      </c>
      <c r="R262" s="27" t="s">
        <v>188</v>
      </c>
    </row>
    <row r="263" spans="1:18" ht="18" customHeight="1">
      <c r="A263" s="17">
        <v>13</v>
      </c>
      <c r="B263" s="18" t="s">
        <v>128</v>
      </c>
      <c r="C263" s="18">
        <v>1</v>
      </c>
      <c r="D263" s="18" t="s">
        <v>129</v>
      </c>
      <c r="E263" s="18">
        <v>6</v>
      </c>
      <c r="F263" s="18" t="s">
        <v>172</v>
      </c>
      <c r="G263" s="18">
        <v>5</v>
      </c>
      <c r="H263" s="18" t="s">
        <v>191</v>
      </c>
      <c r="I263" s="18">
        <v>12</v>
      </c>
      <c r="J263" s="25" t="s">
        <v>194</v>
      </c>
      <c r="K263" s="22"/>
      <c r="L263" s="22"/>
      <c r="M263" s="22"/>
      <c r="N263" s="339" t="s">
        <v>6809</v>
      </c>
      <c r="O263" s="22"/>
      <c r="P263" s="27"/>
      <c r="Q263" s="20"/>
      <c r="R263" s="27" t="s">
        <v>188</v>
      </c>
    </row>
    <row r="264" spans="1:18" ht="18" customHeight="1">
      <c r="A264" s="17">
        <v>13</v>
      </c>
      <c r="B264" s="18" t="s">
        <v>128</v>
      </c>
      <c r="C264" s="18">
        <v>1</v>
      </c>
      <c r="D264" s="18" t="s">
        <v>129</v>
      </c>
      <c r="E264" s="18">
        <v>6</v>
      </c>
      <c r="F264" s="18" t="s">
        <v>172</v>
      </c>
      <c r="G264" s="18">
        <v>5</v>
      </c>
      <c r="H264" s="18" t="s">
        <v>191</v>
      </c>
      <c r="I264" s="19">
        <v>13</v>
      </c>
      <c r="J264" s="24" t="s">
        <v>195</v>
      </c>
      <c r="K264" s="22">
        <v>140</v>
      </c>
      <c r="L264" s="22">
        <v>140</v>
      </c>
      <c r="M264" s="22">
        <f>K264-L264</f>
        <v>0</v>
      </c>
      <c r="N264" s="339" t="s">
        <v>834</v>
      </c>
      <c r="O264" s="22">
        <v>140000</v>
      </c>
      <c r="P264" s="27" t="s">
        <v>809</v>
      </c>
      <c r="Q264" s="20">
        <v>140</v>
      </c>
      <c r="R264" s="27" t="s">
        <v>188</v>
      </c>
    </row>
    <row r="265" spans="1:18" ht="18" customHeight="1">
      <c r="A265" s="17">
        <v>13</v>
      </c>
      <c r="B265" s="18" t="s">
        <v>128</v>
      </c>
      <c r="C265" s="18">
        <v>1</v>
      </c>
      <c r="D265" s="18" t="s">
        <v>129</v>
      </c>
      <c r="E265" s="18">
        <v>6</v>
      </c>
      <c r="F265" s="18" t="s">
        <v>172</v>
      </c>
      <c r="G265" s="18">
        <v>5</v>
      </c>
      <c r="H265" s="18" t="s">
        <v>191</v>
      </c>
      <c r="I265" s="18">
        <v>13</v>
      </c>
      <c r="J265" s="25" t="s">
        <v>195</v>
      </c>
      <c r="K265" s="22"/>
      <c r="L265" s="22"/>
      <c r="M265" s="22"/>
      <c r="N265" s="339" t="s">
        <v>6810</v>
      </c>
      <c r="O265" s="22"/>
      <c r="P265" s="27"/>
      <c r="Q265" s="20"/>
      <c r="R265" s="27" t="s">
        <v>188</v>
      </c>
    </row>
    <row r="266" spans="1:18" ht="18" customHeight="1">
      <c r="A266" s="17">
        <v>13</v>
      </c>
      <c r="B266" s="18" t="s">
        <v>128</v>
      </c>
      <c r="C266" s="18">
        <v>1</v>
      </c>
      <c r="D266" s="18" t="s">
        <v>129</v>
      </c>
      <c r="E266" s="18">
        <v>6</v>
      </c>
      <c r="F266" s="18" t="s">
        <v>172</v>
      </c>
      <c r="G266" s="18">
        <v>5</v>
      </c>
      <c r="H266" s="18" t="s">
        <v>191</v>
      </c>
      <c r="I266" s="19">
        <v>14</v>
      </c>
      <c r="J266" s="24" t="s">
        <v>196</v>
      </c>
      <c r="K266" s="22">
        <v>165</v>
      </c>
      <c r="L266" s="22">
        <v>180</v>
      </c>
      <c r="M266" s="22">
        <f>K266-L266</f>
        <v>-15</v>
      </c>
      <c r="N266" s="339" t="s">
        <v>835</v>
      </c>
      <c r="O266" s="22">
        <v>165000</v>
      </c>
      <c r="P266" s="27" t="s">
        <v>809</v>
      </c>
      <c r="Q266" s="20">
        <v>165</v>
      </c>
      <c r="R266" s="27" t="s">
        <v>188</v>
      </c>
    </row>
    <row r="267" spans="1:18" ht="18" customHeight="1">
      <c r="A267" s="17">
        <v>13</v>
      </c>
      <c r="B267" s="18" t="s">
        <v>128</v>
      </c>
      <c r="C267" s="18">
        <v>1</v>
      </c>
      <c r="D267" s="18" t="s">
        <v>129</v>
      </c>
      <c r="E267" s="18">
        <v>6</v>
      </c>
      <c r="F267" s="18" t="s">
        <v>172</v>
      </c>
      <c r="G267" s="18">
        <v>5</v>
      </c>
      <c r="H267" s="18" t="s">
        <v>191</v>
      </c>
      <c r="I267" s="18">
        <v>14</v>
      </c>
      <c r="J267" s="25" t="s">
        <v>196</v>
      </c>
      <c r="K267" s="22"/>
      <c r="L267" s="22"/>
      <c r="M267" s="22"/>
      <c r="N267" s="339" t="s">
        <v>6810</v>
      </c>
      <c r="O267" s="22"/>
      <c r="P267" s="27"/>
      <c r="Q267" s="20"/>
      <c r="R267" s="27" t="s">
        <v>188</v>
      </c>
    </row>
    <row r="268" spans="1:18" ht="18" customHeight="1">
      <c r="A268" s="17">
        <v>13</v>
      </c>
      <c r="B268" s="18" t="s">
        <v>128</v>
      </c>
      <c r="C268" s="18">
        <v>1</v>
      </c>
      <c r="D268" s="18" t="s">
        <v>129</v>
      </c>
      <c r="E268" s="18">
        <v>6</v>
      </c>
      <c r="F268" s="18" t="s">
        <v>172</v>
      </c>
      <c r="G268" s="18">
        <v>5</v>
      </c>
      <c r="H268" s="18" t="s">
        <v>191</v>
      </c>
      <c r="I268" s="19">
        <v>15</v>
      </c>
      <c r="J268" s="24" t="s">
        <v>197</v>
      </c>
      <c r="K268" s="22">
        <v>54</v>
      </c>
      <c r="L268" s="22">
        <v>48</v>
      </c>
      <c r="M268" s="22">
        <f>K268-L268</f>
        <v>6</v>
      </c>
      <c r="N268" s="339" t="s">
        <v>836</v>
      </c>
      <c r="O268" s="22">
        <v>54000</v>
      </c>
      <c r="P268" s="27" t="s">
        <v>809</v>
      </c>
      <c r="Q268" s="20">
        <v>54</v>
      </c>
      <c r="R268" s="27" t="s">
        <v>188</v>
      </c>
    </row>
    <row r="269" spans="1:18" ht="18" customHeight="1">
      <c r="A269" s="17">
        <v>13</v>
      </c>
      <c r="B269" s="18" t="s">
        <v>128</v>
      </c>
      <c r="C269" s="18">
        <v>1</v>
      </c>
      <c r="D269" s="18" t="s">
        <v>129</v>
      </c>
      <c r="E269" s="18">
        <v>6</v>
      </c>
      <c r="F269" s="18" t="s">
        <v>172</v>
      </c>
      <c r="G269" s="18">
        <v>5</v>
      </c>
      <c r="H269" s="18" t="s">
        <v>191</v>
      </c>
      <c r="I269" s="18">
        <v>15</v>
      </c>
      <c r="J269" s="25" t="s">
        <v>197</v>
      </c>
      <c r="K269" s="22"/>
      <c r="L269" s="22"/>
      <c r="M269" s="22"/>
      <c r="N269" s="339" t="s">
        <v>6809</v>
      </c>
      <c r="O269" s="22"/>
      <c r="P269" s="27"/>
      <c r="Q269" s="20"/>
      <c r="R269" s="27" t="s">
        <v>188</v>
      </c>
    </row>
    <row r="270" spans="1:18" ht="18" customHeight="1">
      <c r="A270" s="17">
        <v>13</v>
      </c>
      <c r="B270" s="18" t="s">
        <v>128</v>
      </c>
      <c r="C270" s="18">
        <v>1</v>
      </c>
      <c r="D270" s="18" t="s">
        <v>129</v>
      </c>
      <c r="E270" s="18">
        <v>6</v>
      </c>
      <c r="F270" s="18" t="s">
        <v>172</v>
      </c>
      <c r="G270" s="18">
        <v>5</v>
      </c>
      <c r="H270" s="18" t="s">
        <v>191</v>
      </c>
      <c r="I270" s="19">
        <v>16</v>
      </c>
      <c r="J270" s="24" t="s">
        <v>198</v>
      </c>
      <c r="K270" s="22">
        <v>102</v>
      </c>
      <c r="L270" s="22">
        <v>144</v>
      </c>
      <c r="M270" s="22">
        <f>K270-L270</f>
        <v>-42</v>
      </c>
      <c r="N270" s="339" t="s">
        <v>6927</v>
      </c>
      <c r="O270" s="22">
        <v>102000</v>
      </c>
      <c r="P270" s="27" t="s">
        <v>809</v>
      </c>
      <c r="Q270" s="20">
        <v>102</v>
      </c>
      <c r="R270" s="27" t="s">
        <v>188</v>
      </c>
    </row>
    <row r="271" spans="1:18" ht="18" customHeight="1">
      <c r="A271" s="17">
        <v>13</v>
      </c>
      <c r="B271" s="18" t="s">
        <v>128</v>
      </c>
      <c r="C271" s="18">
        <v>1</v>
      </c>
      <c r="D271" s="18" t="s">
        <v>129</v>
      </c>
      <c r="E271" s="18">
        <v>6</v>
      </c>
      <c r="F271" s="18" t="s">
        <v>172</v>
      </c>
      <c r="G271" s="18">
        <v>5</v>
      </c>
      <c r="H271" s="18" t="s">
        <v>191</v>
      </c>
      <c r="I271" s="18">
        <v>16</v>
      </c>
      <c r="J271" s="25" t="s">
        <v>198</v>
      </c>
      <c r="K271" s="22"/>
      <c r="L271" s="22"/>
      <c r="M271" s="22"/>
      <c r="N271" s="339" t="s">
        <v>6809</v>
      </c>
      <c r="O271" s="22"/>
      <c r="P271" s="27"/>
      <c r="Q271" s="20"/>
      <c r="R271" s="27" t="s">
        <v>188</v>
      </c>
    </row>
    <row r="272" spans="1:18" ht="18" customHeight="1">
      <c r="A272" s="17">
        <v>13</v>
      </c>
      <c r="B272" s="18" t="s">
        <v>128</v>
      </c>
      <c r="C272" s="18">
        <v>1</v>
      </c>
      <c r="D272" s="18" t="s">
        <v>129</v>
      </c>
      <c r="E272" s="18">
        <v>6</v>
      </c>
      <c r="F272" s="18" t="s">
        <v>172</v>
      </c>
      <c r="G272" s="18">
        <v>5</v>
      </c>
      <c r="H272" s="18" t="s">
        <v>191</v>
      </c>
      <c r="I272" s="19">
        <v>17</v>
      </c>
      <c r="J272" s="24" t="s">
        <v>199</v>
      </c>
      <c r="K272" s="22">
        <v>25</v>
      </c>
      <c r="L272" s="22">
        <v>0</v>
      </c>
      <c r="M272" s="22">
        <f>K272-L272</f>
        <v>25</v>
      </c>
      <c r="N272" s="339" t="s">
        <v>837</v>
      </c>
      <c r="O272" s="22">
        <v>25000</v>
      </c>
      <c r="P272" s="27" t="s">
        <v>809</v>
      </c>
      <c r="Q272" s="20">
        <v>25</v>
      </c>
      <c r="R272" s="27" t="s">
        <v>188</v>
      </c>
    </row>
    <row r="273" spans="1:18" ht="18" customHeight="1">
      <c r="A273" s="17">
        <v>13</v>
      </c>
      <c r="B273" s="18" t="s">
        <v>128</v>
      </c>
      <c r="C273" s="18">
        <v>1</v>
      </c>
      <c r="D273" s="18" t="s">
        <v>129</v>
      </c>
      <c r="E273" s="18">
        <v>6</v>
      </c>
      <c r="F273" s="18" t="s">
        <v>172</v>
      </c>
      <c r="G273" s="19">
        <v>6</v>
      </c>
      <c r="H273" s="19" t="s">
        <v>200</v>
      </c>
      <c r="I273" s="19"/>
      <c r="J273" s="24"/>
      <c r="K273" s="22"/>
      <c r="L273" s="22"/>
      <c r="M273" s="22"/>
      <c r="N273" s="28"/>
      <c r="O273" s="22"/>
      <c r="P273" s="27"/>
      <c r="Q273" s="20"/>
      <c r="R273" s="27"/>
    </row>
    <row r="274" spans="1:18" ht="18" customHeight="1">
      <c r="A274" s="17">
        <v>13</v>
      </c>
      <c r="B274" s="18" t="s">
        <v>128</v>
      </c>
      <c r="C274" s="18">
        <v>1</v>
      </c>
      <c r="D274" s="18" t="s">
        <v>129</v>
      </c>
      <c r="E274" s="18">
        <v>6</v>
      </c>
      <c r="F274" s="18" t="s">
        <v>172</v>
      </c>
      <c r="G274" s="18">
        <v>6</v>
      </c>
      <c r="H274" s="18" t="s">
        <v>200</v>
      </c>
      <c r="I274" s="19">
        <v>1</v>
      </c>
      <c r="J274" s="24" t="s">
        <v>201</v>
      </c>
      <c r="K274" s="22">
        <v>2702</v>
      </c>
      <c r="L274" s="22">
        <v>2016</v>
      </c>
      <c r="M274" s="22">
        <f>K274-L274</f>
        <v>686</v>
      </c>
      <c r="N274" s="28" t="s">
        <v>838</v>
      </c>
      <c r="O274" s="22">
        <v>2702500</v>
      </c>
      <c r="P274" s="27" t="s">
        <v>804</v>
      </c>
      <c r="Q274" s="20">
        <v>2702</v>
      </c>
      <c r="R274" s="27" t="s">
        <v>175</v>
      </c>
    </row>
    <row r="275" spans="1:18" ht="18" customHeight="1">
      <c r="A275" s="43">
        <v>13</v>
      </c>
      <c r="B275" s="44" t="s">
        <v>128</v>
      </c>
      <c r="C275" s="45">
        <v>2</v>
      </c>
      <c r="D275" s="45" t="s">
        <v>202</v>
      </c>
      <c r="E275" s="46"/>
      <c r="F275" s="45"/>
      <c r="G275" s="46"/>
      <c r="H275" s="45"/>
      <c r="I275" s="46"/>
      <c r="J275" s="46"/>
      <c r="K275" s="60">
        <f>IF(C275="",SUMIFS($K276:$K$5986,$A276:$A$5986,A275,$E276:$E$5986,""),IF(E275="",SUMIFS($K276:$K$5986,$A276:$A$5986,A275,$C276:$C$5986,C275,$G276:$G$5986,""),IF(G275="",SUMIFS($K276:$K$5986,$A276:$A$5986,A275,$C276:$C$5986,C275,$E276:$E$5986,E275),0)))</f>
        <v>16390</v>
      </c>
      <c r="L275" s="60">
        <f>IF(C275="",SUMIFS($L276:$L$5986,$A276:$A$5986,A275,$E276:$E$5986,""),IF(E275="",SUMIFS($L276:$L$5986,$A276:$A$5986,A275,$C276:$C$5986,C275,$G276:$G$5986,""),IF(G275="",SUMIFS($L276:$L$5986,$A276:$A$5986,A275,$C276:$C$5986,C275,$E276:$E$5986,E275),0)))</f>
        <v>16384</v>
      </c>
      <c r="M275" s="61">
        <f t="shared" ref="M275:M276" si="37">K275-L275</f>
        <v>6</v>
      </c>
      <c r="N275" s="47"/>
      <c r="O275" s="48"/>
      <c r="P275" s="49"/>
      <c r="Q275" s="50">
        <f>IF(C275="",SUMIFS($Q$3:$Q$5534,$A$3:$A$5534,A275,$C$3:$C$5534,"&gt;0",$E$3:$E$5534,""),IF(E275="",SUMIFS($Q$3:$Q$5534,$A$3:$A$5534,A275,$C$3:$C$5534,C275,$E$3:$E$5534,"&gt;0",$G$3:$G$5534,""),IF(G275="",SUMIFS($Q$3:$Q$5534,$A$3:$A$5534,A275,$C$3:$C$5534,C275,$E$3:$E$5534,E275,$G$3:$G$5534,"&gt;0"))))</f>
        <v>16390</v>
      </c>
      <c r="R275" s="51"/>
    </row>
    <row r="276" spans="1:18" ht="18" customHeight="1">
      <c r="A276" s="43">
        <v>13</v>
      </c>
      <c r="B276" s="44" t="s">
        <v>128</v>
      </c>
      <c r="C276" s="52">
        <v>2</v>
      </c>
      <c r="D276" s="44" t="s">
        <v>202</v>
      </c>
      <c r="E276" s="53">
        <v>1</v>
      </c>
      <c r="F276" s="54" t="s">
        <v>203</v>
      </c>
      <c r="G276" s="53"/>
      <c r="H276" s="54"/>
      <c r="I276" s="53"/>
      <c r="J276" s="53"/>
      <c r="K276" s="62">
        <f>IF(C276="",SUMIFS($K277:$K$5986,$A277:$A$5986,A276,$E277:$E$5986,""),IF(E276="",SUMIFS($K277:$K$5986,$A277:$A$5986,A276,$C277:$C$5986,C276,$G277:$G$5986,""),IF(G276="",SUMIFS($K277:$K$5986,$A277:$A$5986,A276,$C277:$C$5986,C276,$E277:$E$5986,E276),0)))</f>
        <v>5502</v>
      </c>
      <c r="L276" s="62">
        <f>IF(C276="",SUMIFS($L277:$L$5986,$A277:$A$5986,A276,$E277:$E$5986,""),IF(E276="",SUMIFS($L277:$L$5986,$A277:$A$5986,A276,$C277:$C$5986,C276,$G277:$G$5986,""),IF(G276="",SUMIFS($L277:$L$5986,$A277:$A$5986,A276,$C277:$C$5986,C276,$E277:$E$5986,E276),0)))</f>
        <v>5447</v>
      </c>
      <c r="M276" s="63">
        <f t="shared" si="37"/>
        <v>55</v>
      </c>
      <c r="N276" s="55"/>
      <c r="O276" s="56"/>
      <c r="P276" s="57"/>
      <c r="Q276" s="58">
        <f>IF(C276="",SUMIFS($Q$3:$Q$5534,$A$3:$A$5534,A276,$C$3:$C$5534,"&gt;0",$E$3:$E$5534,""),IF(E276="",SUMIFS($Q$3:$Q$5534,$A$3:$A$5534,A276,$C$3:$C$5534,C276,$E$3:$E$5534,"&gt;0",$G$3:$G$5534,""),IF(G276="",SUMIFS($Q$3:$Q$5534,$A$3:$A$5534,A276,$C$3:$C$5534,C276,$E$3:$E$5534,E276,$G$3:$G$5534,"&gt;0"))))</f>
        <v>5502</v>
      </c>
      <c r="R276" s="59"/>
    </row>
    <row r="277" spans="1:18" ht="18" customHeight="1">
      <c r="A277" s="17">
        <v>13</v>
      </c>
      <c r="B277" s="18" t="s">
        <v>128</v>
      </c>
      <c r="C277" s="18">
        <v>2</v>
      </c>
      <c r="D277" s="18" t="s">
        <v>202</v>
      </c>
      <c r="E277" s="18">
        <v>1</v>
      </c>
      <c r="F277" s="18" t="s">
        <v>203</v>
      </c>
      <c r="G277" s="19">
        <v>1</v>
      </c>
      <c r="H277" s="19" t="s">
        <v>204</v>
      </c>
      <c r="I277" s="19"/>
      <c r="J277" s="24"/>
      <c r="K277" s="22"/>
      <c r="L277" s="22"/>
      <c r="M277" s="22"/>
      <c r="N277" s="28"/>
      <c r="O277" s="22"/>
      <c r="P277" s="27"/>
      <c r="Q277" s="20"/>
      <c r="R277" s="27"/>
    </row>
    <row r="278" spans="1:18" ht="18" customHeight="1">
      <c r="A278" s="17">
        <v>13</v>
      </c>
      <c r="B278" s="18" t="s">
        <v>128</v>
      </c>
      <c r="C278" s="18">
        <v>2</v>
      </c>
      <c r="D278" s="18" t="s">
        <v>202</v>
      </c>
      <c r="E278" s="18">
        <v>1</v>
      </c>
      <c r="F278" s="18" t="s">
        <v>203</v>
      </c>
      <c r="G278" s="18">
        <v>1</v>
      </c>
      <c r="H278" s="18" t="s">
        <v>204</v>
      </c>
      <c r="I278" s="19">
        <v>1</v>
      </c>
      <c r="J278" s="24" t="s">
        <v>205</v>
      </c>
      <c r="K278" s="22">
        <v>776</v>
      </c>
      <c r="L278" s="22">
        <v>716</v>
      </c>
      <c r="M278" s="22">
        <f>K278-L278</f>
        <v>60</v>
      </c>
      <c r="N278" s="28" t="s">
        <v>839</v>
      </c>
      <c r="O278" s="22">
        <v>750000</v>
      </c>
      <c r="P278" s="27" t="s">
        <v>759</v>
      </c>
      <c r="Q278" s="20">
        <v>776</v>
      </c>
      <c r="R278" s="27" t="s">
        <v>9</v>
      </c>
    </row>
    <row r="279" spans="1:18" ht="18" customHeight="1">
      <c r="A279" s="17">
        <v>13</v>
      </c>
      <c r="B279" s="18" t="s">
        <v>128</v>
      </c>
      <c r="C279" s="18">
        <v>2</v>
      </c>
      <c r="D279" s="18" t="s">
        <v>202</v>
      </c>
      <c r="E279" s="18">
        <v>1</v>
      </c>
      <c r="F279" s="18" t="s">
        <v>203</v>
      </c>
      <c r="G279" s="18">
        <v>1</v>
      </c>
      <c r="H279" s="18" t="s">
        <v>204</v>
      </c>
      <c r="I279" s="18">
        <v>1</v>
      </c>
      <c r="J279" s="25" t="s">
        <v>205</v>
      </c>
      <c r="K279" s="22"/>
      <c r="L279" s="22"/>
      <c r="M279" s="22"/>
      <c r="N279" s="28" t="s">
        <v>840</v>
      </c>
      <c r="O279" s="22">
        <v>26000</v>
      </c>
      <c r="P279" s="27"/>
      <c r="Q279" s="20"/>
      <c r="R279" s="27" t="s">
        <v>9</v>
      </c>
    </row>
    <row r="280" spans="1:18" ht="18" customHeight="1">
      <c r="A280" s="17">
        <v>13</v>
      </c>
      <c r="B280" s="18" t="s">
        <v>128</v>
      </c>
      <c r="C280" s="18">
        <v>2</v>
      </c>
      <c r="D280" s="18" t="s">
        <v>202</v>
      </c>
      <c r="E280" s="18">
        <v>1</v>
      </c>
      <c r="F280" s="18" t="s">
        <v>203</v>
      </c>
      <c r="G280" s="18">
        <v>1</v>
      </c>
      <c r="H280" s="18" t="s">
        <v>204</v>
      </c>
      <c r="I280" s="19">
        <v>2</v>
      </c>
      <c r="J280" s="24" t="s">
        <v>206</v>
      </c>
      <c r="K280" s="22">
        <v>386</v>
      </c>
      <c r="L280" s="22">
        <v>400</v>
      </c>
      <c r="M280" s="22">
        <f t="shared" ref="M280:M282" si="38">K280-L280</f>
        <v>-14</v>
      </c>
      <c r="N280" s="28" t="s">
        <v>206</v>
      </c>
      <c r="O280" s="22">
        <v>386000</v>
      </c>
      <c r="P280" s="27" t="s">
        <v>759</v>
      </c>
      <c r="Q280" s="20">
        <v>386</v>
      </c>
      <c r="R280" s="27" t="s">
        <v>9</v>
      </c>
    </row>
    <row r="281" spans="1:18" ht="18" customHeight="1">
      <c r="A281" s="17">
        <v>13</v>
      </c>
      <c r="B281" s="18" t="s">
        <v>128</v>
      </c>
      <c r="C281" s="18">
        <v>2</v>
      </c>
      <c r="D281" s="18" t="s">
        <v>202</v>
      </c>
      <c r="E281" s="18">
        <v>1</v>
      </c>
      <c r="F281" s="18" t="s">
        <v>203</v>
      </c>
      <c r="G281" s="18">
        <v>1</v>
      </c>
      <c r="H281" s="18" t="s">
        <v>204</v>
      </c>
      <c r="I281" s="19">
        <v>2</v>
      </c>
      <c r="J281" s="24" t="s">
        <v>206</v>
      </c>
      <c r="K281" s="22">
        <v>6</v>
      </c>
      <c r="L281" s="22">
        <v>8</v>
      </c>
      <c r="M281" s="22">
        <f t="shared" si="38"/>
        <v>-2</v>
      </c>
      <c r="N281" s="28" t="s">
        <v>207</v>
      </c>
      <c r="O281" s="22">
        <v>6000</v>
      </c>
      <c r="P281" s="27" t="s">
        <v>802</v>
      </c>
      <c r="Q281" s="20">
        <v>6</v>
      </c>
      <c r="R281" s="27" t="s">
        <v>175</v>
      </c>
    </row>
    <row r="282" spans="1:18" ht="18" customHeight="1">
      <c r="A282" s="17">
        <v>13</v>
      </c>
      <c r="B282" s="18" t="s">
        <v>128</v>
      </c>
      <c r="C282" s="18">
        <v>2</v>
      </c>
      <c r="D282" s="18" t="s">
        <v>202</v>
      </c>
      <c r="E282" s="18">
        <v>1</v>
      </c>
      <c r="F282" s="18" t="s">
        <v>203</v>
      </c>
      <c r="G282" s="18">
        <v>1</v>
      </c>
      <c r="H282" s="18" t="s">
        <v>204</v>
      </c>
      <c r="I282" s="19">
        <v>3</v>
      </c>
      <c r="J282" s="24" t="s">
        <v>208</v>
      </c>
      <c r="K282" s="22">
        <v>247</v>
      </c>
      <c r="L282" s="22">
        <v>247</v>
      </c>
      <c r="M282" s="22">
        <f t="shared" si="38"/>
        <v>0</v>
      </c>
      <c r="N282" s="28" t="s">
        <v>841</v>
      </c>
      <c r="O282" s="22">
        <v>247500</v>
      </c>
      <c r="P282" s="27" t="s">
        <v>759</v>
      </c>
      <c r="Q282" s="20">
        <v>247</v>
      </c>
      <c r="R282" s="27" t="s">
        <v>9</v>
      </c>
    </row>
    <row r="283" spans="1:18" ht="18" customHeight="1">
      <c r="A283" s="17">
        <v>13</v>
      </c>
      <c r="B283" s="18" t="s">
        <v>128</v>
      </c>
      <c r="C283" s="18">
        <v>2</v>
      </c>
      <c r="D283" s="18" t="s">
        <v>202</v>
      </c>
      <c r="E283" s="18">
        <v>1</v>
      </c>
      <c r="F283" s="18" t="s">
        <v>203</v>
      </c>
      <c r="G283" s="19">
        <v>2</v>
      </c>
      <c r="H283" s="19" t="s">
        <v>209</v>
      </c>
      <c r="I283" s="19"/>
      <c r="J283" s="24"/>
      <c r="K283" s="22"/>
      <c r="L283" s="22"/>
      <c r="M283" s="22"/>
      <c r="N283" s="28"/>
      <c r="O283" s="22"/>
      <c r="P283" s="27"/>
      <c r="Q283" s="20"/>
      <c r="R283" s="27"/>
    </row>
    <row r="284" spans="1:18" ht="18" customHeight="1">
      <c r="A284" s="17">
        <v>13</v>
      </c>
      <c r="B284" s="18" t="s">
        <v>128</v>
      </c>
      <c r="C284" s="18">
        <v>2</v>
      </c>
      <c r="D284" s="18" t="s">
        <v>202</v>
      </c>
      <c r="E284" s="18">
        <v>1</v>
      </c>
      <c r="F284" s="18" t="s">
        <v>203</v>
      </c>
      <c r="G284" s="18">
        <v>2</v>
      </c>
      <c r="H284" s="18" t="s">
        <v>209</v>
      </c>
      <c r="I284" s="19">
        <v>1</v>
      </c>
      <c r="J284" s="24" t="s">
        <v>210</v>
      </c>
      <c r="K284" s="22">
        <v>1612</v>
      </c>
      <c r="L284" s="22">
        <v>1612</v>
      </c>
      <c r="M284" s="22">
        <f>K284-L284</f>
        <v>0</v>
      </c>
      <c r="N284" s="28" t="s">
        <v>842</v>
      </c>
      <c r="O284" s="22">
        <v>630000</v>
      </c>
      <c r="P284" s="27" t="s">
        <v>760</v>
      </c>
      <c r="Q284" s="20">
        <v>1612</v>
      </c>
      <c r="R284" s="27" t="s">
        <v>140</v>
      </c>
    </row>
    <row r="285" spans="1:18" ht="18" customHeight="1">
      <c r="A285" s="17">
        <v>13</v>
      </c>
      <c r="B285" s="18" t="s">
        <v>128</v>
      </c>
      <c r="C285" s="18">
        <v>2</v>
      </c>
      <c r="D285" s="18" t="s">
        <v>202</v>
      </c>
      <c r="E285" s="18">
        <v>1</v>
      </c>
      <c r="F285" s="18" t="s">
        <v>203</v>
      </c>
      <c r="G285" s="18">
        <v>2</v>
      </c>
      <c r="H285" s="18" t="s">
        <v>209</v>
      </c>
      <c r="I285" s="18">
        <v>1</v>
      </c>
      <c r="J285" s="25" t="s">
        <v>210</v>
      </c>
      <c r="K285" s="22"/>
      <c r="L285" s="22"/>
      <c r="M285" s="22"/>
      <c r="N285" s="28" t="s">
        <v>843</v>
      </c>
      <c r="O285" s="22">
        <v>225000</v>
      </c>
      <c r="P285" s="27"/>
      <c r="Q285" s="20"/>
      <c r="R285" s="27" t="s">
        <v>140</v>
      </c>
    </row>
    <row r="286" spans="1:18" ht="18" customHeight="1">
      <c r="A286" s="17">
        <v>13</v>
      </c>
      <c r="B286" s="18" t="s">
        <v>128</v>
      </c>
      <c r="C286" s="18">
        <v>2</v>
      </c>
      <c r="D286" s="18" t="s">
        <v>202</v>
      </c>
      <c r="E286" s="18">
        <v>1</v>
      </c>
      <c r="F286" s="18" t="s">
        <v>203</v>
      </c>
      <c r="G286" s="18">
        <v>2</v>
      </c>
      <c r="H286" s="18" t="s">
        <v>209</v>
      </c>
      <c r="I286" s="18">
        <v>1</v>
      </c>
      <c r="J286" s="25" t="s">
        <v>210</v>
      </c>
      <c r="K286" s="22"/>
      <c r="L286" s="22"/>
      <c r="M286" s="22"/>
      <c r="N286" s="28" t="s">
        <v>844</v>
      </c>
      <c r="O286" s="22">
        <v>750000</v>
      </c>
      <c r="P286" s="27"/>
      <c r="Q286" s="20"/>
      <c r="R286" s="27" t="s">
        <v>140</v>
      </c>
    </row>
    <row r="287" spans="1:18" ht="18" customHeight="1">
      <c r="A287" s="17">
        <v>13</v>
      </c>
      <c r="B287" s="18" t="s">
        <v>128</v>
      </c>
      <c r="C287" s="18">
        <v>2</v>
      </c>
      <c r="D287" s="18" t="s">
        <v>202</v>
      </c>
      <c r="E287" s="18">
        <v>1</v>
      </c>
      <c r="F287" s="18" t="s">
        <v>203</v>
      </c>
      <c r="G287" s="18">
        <v>2</v>
      </c>
      <c r="H287" s="18" t="s">
        <v>209</v>
      </c>
      <c r="I287" s="18">
        <v>1</v>
      </c>
      <c r="J287" s="25" t="s">
        <v>210</v>
      </c>
      <c r="K287" s="22"/>
      <c r="L287" s="22"/>
      <c r="M287" s="22"/>
      <c r="N287" s="28" t="s">
        <v>845</v>
      </c>
      <c r="O287" s="22">
        <v>7000</v>
      </c>
      <c r="P287" s="27"/>
      <c r="Q287" s="20"/>
      <c r="R287" s="27" t="s">
        <v>140</v>
      </c>
    </row>
    <row r="288" spans="1:18" ht="18" customHeight="1">
      <c r="A288" s="17">
        <v>13</v>
      </c>
      <c r="B288" s="18" t="s">
        <v>128</v>
      </c>
      <c r="C288" s="18">
        <v>2</v>
      </c>
      <c r="D288" s="18" t="s">
        <v>202</v>
      </c>
      <c r="E288" s="18">
        <v>1</v>
      </c>
      <c r="F288" s="18" t="s">
        <v>203</v>
      </c>
      <c r="G288" s="18">
        <v>2</v>
      </c>
      <c r="H288" s="18" t="s">
        <v>209</v>
      </c>
      <c r="I288" s="19">
        <v>2</v>
      </c>
      <c r="J288" s="24" t="s">
        <v>211</v>
      </c>
      <c r="K288" s="22">
        <v>1438</v>
      </c>
      <c r="L288" s="22">
        <v>1438</v>
      </c>
      <c r="M288" s="22">
        <f>K288-L288</f>
        <v>0</v>
      </c>
      <c r="N288" s="28" t="s">
        <v>846</v>
      </c>
      <c r="O288" s="22">
        <v>400000</v>
      </c>
      <c r="P288" s="27" t="s">
        <v>760</v>
      </c>
      <c r="Q288" s="20">
        <v>1438</v>
      </c>
      <c r="R288" s="27" t="s">
        <v>140</v>
      </c>
    </row>
    <row r="289" spans="1:18" ht="18" customHeight="1">
      <c r="A289" s="17">
        <v>13</v>
      </c>
      <c r="B289" s="18" t="s">
        <v>128</v>
      </c>
      <c r="C289" s="18">
        <v>2</v>
      </c>
      <c r="D289" s="18" t="s">
        <v>202</v>
      </c>
      <c r="E289" s="18">
        <v>1</v>
      </c>
      <c r="F289" s="18" t="s">
        <v>203</v>
      </c>
      <c r="G289" s="18">
        <v>2</v>
      </c>
      <c r="H289" s="18" t="s">
        <v>209</v>
      </c>
      <c r="I289" s="18">
        <v>2</v>
      </c>
      <c r="J289" s="25" t="s">
        <v>211</v>
      </c>
      <c r="K289" s="22"/>
      <c r="L289" s="22"/>
      <c r="M289" s="22"/>
      <c r="N289" s="28" t="s">
        <v>847</v>
      </c>
      <c r="O289" s="22">
        <v>900000</v>
      </c>
      <c r="P289" s="27"/>
      <c r="Q289" s="20"/>
      <c r="R289" s="27" t="s">
        <v>140</v>
      </c>
    </row>
    <row r="290" spans="1:18" ht="18" customHeight="1">
      <c r="A290" s="17">
        <v>13</v>
      </c>
      <c r="B290" s="18" t="s">
        <v>128</v>
      </c>
      <c r="C290" s="18">
        <v>2</v>
      </c>
      <c r="D290" s="18" t="s">
        <v>202</v>
      </c>
      <c r="E290" s="18">
        <v>1</v>
      </c>
      <c r="F290" s="18" t="s">
        <v>203</v>
      </c>
      <c r="G290" s="18">
        <v>2</v>
      </c>
      <c r="H290" s="18" t="s">
        <v>209</v>
      </c>
      <c r="I290" s="18">
        <v>2</v>
      </c>
      <c r="J290" s="25" t="s">
        <v>211</v>
      </c>
      <c r="K290" s="22"/>
      <c r="L290" s="22"/>
      <c r="M290" s="22"/>
      <c r="N290" s="28" t="s">
        <v>848</v>
      </c>
      <c r="O290" s="22">
        <v>99000</v>
      </c>
      <c r="P290" s="27"/>
      <c r="Q290" s="20"/>
      <c r="R290" s="27" t="s">
        <v>140</v>
      </c>
    </row>
    <row r="291" spans="1:18" ht="18" customHeight="1">
      <c r="A291" s="17">
        <v>13</v>
      </c>
      <c r="B291" s="18" t="s">
        <v>128</v>
      </c>
      <c r="C291" s="18">
        <v>2</v>
      </c>
      <c r="D291" s="18" t="s">
        <v>202</v>
      </c>
      <c r="E291" s="18">
        <v>1</v>
      </c>
      <c r="F291" s="18" t="s">
        <v>203</v>
      </c>
      <c r="G291" s="18">
        <v>2</v>
      </c>
      <c r="H291" s="18" t="s">
        <v>209</v>
      </c>
      <c r="I291" s="18">
        <v>2</v>
      </c>
      <c r="J291" s="25" t="s">
        <v>211</v>
      </c>
      <c r="K291" s="22"/>
      <c r="L291" s="22"/>
      <c r="M291" s="22"/>
      <c r="N291" s="28" t="s">
        <v>849</v>
      </c>
      <c r="O291" s="22">
        <v>39000</v>
      </c>
      <c r="P291" s="27"/>
      <c r="Q291" s="20"/>
      <c r="R291" s="27" t="s">
        <v>140</v>
      </c>
    </row>
    <row r="292" spans="1:18" ht="18" customHeight="1">
      <c r="A292" s="17">
        <v>13</v>
      </c>
      <c r="B292" s="18" t="s">
        <v>128</v>
      </c>
      <c r="C292" s="18">
        <v>2</v>
      </c>
      <c r="D292" s="18" t="s">
        <v>202</v>
      </c>
      <c r="E292" s="18">
        <v>1</v>
      </c>
      <c r="F292" s="18" t="s">
        <v>203</v>
      </c>
      <c r="G292" s="18">
        <v>2</v>
      </c>
      <c r="H292" s="18" t="s">
        <v>209</v>
      </c>
      <c r="I292" s="19">
        <v>3</v>
      </c>
      <c r="J292" s="24" t="s">
        <v>212</v>
      </c>
      <c r="K292" s="22">
        <v>1014</v>
      </c>
      <c r="L292" s="22">
        <v>1014</v>
      </c>
      <c r="M292" s="22">
        <f>K292-L292</f>
        <v>0</v>
      </c>
      <c r="N292" s="28" t="s">
        <v>850</v>
      </c>
      <c r="O292" s="22">
        <v>900000</v>
      </c>
      <c r="P292" s="27" t="s">
        <v>760</v>
      </c>
      <c r="Q292" s="20">
        <v>1014</v>
      </c>
      <c r="R292" s="27" t="s">
        <v>140</v>
      </c>
    </row>
    <row r="293" spans="1:18" ht="18" customHeight="1">
      <c r="A293" s="17">
        <v>13</v>
      </c>
      <c r="B293" s="18" t="s">
        <v>128</v>
      </c>
      <c r="C293" s="18">
        <v>2</v>
      </c>
      <c r="D293" s="18" t="s">
        <v>202</v>
      </c>
      <c r="E293" s="18">
        <v>1</v>
      </c>
      <c r="F293" s="18" t="s">
        <v>203</v>
      </c>
      <c r="G293" s="18">
        <v>2</v>
      </c>
      <c r="H293" s="18" t="s">
        <v>209</v>
      </c>
      <c r="I293" s="18">
        <v>3</v>
      </c>
      <c r="J293" s="25" t="s">
        <v>212</v>
      </c>
      <c r="K293" s="22"/>
      <c r="L293" s="22"/>
      <c r="M293" s="22"/>
      <c r="N293" s="28" t="s">
        <v>851</v>
      </c>
      <c r="O293" s="22">
        <v>39000</v>
      </c>
      <c r="P293" s="27"/>
      <c r="Q293" s="20"/>
      <c r="R293" s="27" t="s">
        <v>140</v>
      </c>
    </row>
    <row r="294" spans="1:18" ht="18" customHeight="1">
      <c r="A294" s="17">
        <v>13</v>
      </c>
      <c r="B294" s="18" t="s">
        <v>128</v>
      </c>
      <c r="C294" s="18">
        <v>2</v>
      </c>
      <c r="D294" s="18" t="s">
        <v>202</v>
      </c>
      <c r="E294" s="18">
        <v>1</v>
      </c>
      <c r="F294" s="18" t="s">
        <v>203</v>
      </c>
      <c r="G294" s="18">
        <v>2</v>
      </c>
      <c r="H294" s="18" t="s">
        <v>209</v>
      </c>
      <c r="I294" s="18">
        <v>3</v>
      </c>
      <c r="J294" s="25" t="s">
        <v>212</v>
      </c>
      <c r="K294" s="22"/>
      <c r="L294" s="22"/>
      <c r="M294" s="22"/>
      <c r="N294" s="28" t="s">
        <v>852</v>
      </c>
      <c r="O294" s="22">
        <v>75000</v>
      </c>
      <c r="P294" s="27"/>
      <c r="Q294" s="20"/>
      <c r="R294" s="27" t="s">
        <v>140</v>
      </c>
    </row>
    <row r="295" spans="1:18" ht="18" customHeight="1">
      <c r="A295" s="17">
        <v>13</v>
      </c>
      <c r="B295" s="18" t="s">
        <v>128</v>
      </c>
      <c r="C295" s="18">
        <v>2</v>
      </c>
      <c r="D295" s="18" t="s">
        <v>202</v>
      </c>
      <c r="E295" s="18">
        <v>1</v>
      </c>
      <c r="F295" s="18" t="s">
        <v>203</v>
      </c>
      <c r="G295" s="18">
        <v>2</v>
      </c>
      <c r="H295" s="18" t="s">
        <v>209</v>
      </c>
      <c r="I295" s="337">
        <v>4</v>
      </c>
      <c r="J295" s="338" t="s">
        <v>213</v>
      </c>
      <c r="K295" s="22">
        <v>0</v>
      </c>
      <c r="L295" s="22">
        <v>12</v>
      </c>
      <c r="M295" s="22">
        <f>K295-L295</f>
        <v>-12</v>
      </c>
      <c r="N295" s="339" t="s">
        <v>853</v>
      </c>
      <c r="O295" s="22">
        <v>12500</v>
      </c>
      <c r="P295" s="27"/>
      <c r="Q295" s="20"/>
      <c r="R295" s="27" t="s">
        <v>140</v>
      </c>
    </row>
    <row r="296" spans="1:18" ht="18" customHeight="1">
      <c r="A296" s="17">
        <v>13</v>
      </c>
      <c r="B296" s="18" t="s">
        <v>128</v>
      </c>
      <c r="C296" s="18">
        <v>2</v>
      </c>
      <c r="D296" s="18" t="s">
        <v>202</v>
      </c>
      <c r="E296" s="18">
        <v>1</v>
      </c>
      <c r="F296" s="18" t="s">
        <v>203</v>
      </c>
      <c r="G296" s="18">
        <v>2</v>
      </c>
      <c r="H296" s="18" t="s">
        <v>209</v>
      </c>
      <c r="I296" s="19">
        <v>5</v>
      </c>
      <c r="J296" s="24" t="s">
        <v>214</v>
      </c>
      <c r="K296" s="22">
        <v>15</v>
      </c>
      <c r="L296" s="22">
        <v>0</v>
      </c>
      <c r="M296" s="22">
        <f>K296-L296</f>
        <v>15</v>
      </c>
      <c r="N296" s="28" t="s">
        <v>215</v>
      </c>
      <c r="O296" s="22"/>
      <c r="P296" s="27" t="s">
        <v>760</v>
      </c>
      <c r="Q296" s="20">
        <v>15</v>
      </c>
      <c r="R296" s="27" t="s">
        <v>140</v>
      </c>
    </row>
    <row r="297" spans="1:18" ht="18" customHeight="1">
      <c r="A297" s="17">
        <v>13</v>
      </c>
      <c r="B297" s="18" t="s">
        <v>128</v>
      </c>
      <c r="C297" s="18">
        <v>2</v>
      </c>
      <c r="D297" s="18" t="s">
        <v>202</v>
      </c>
      <c r="E297" s="18">
        <v>1</v>
      </c>
      <c r="F297" s="18" t="s">
        <v>203</v>
      </c>
      <c r="G297" s="18">
        <v>2</v>
      </c>
      <c r="H297" s="18" t="s">
        <v>209</v>
      </c>
      <c r="I297" s="18">
        <v>5</v>
      </c>
      <c r="J297" s="25" t="s">
        <v>214</v>
      </c>
      <c r="K297" s="22"/>
      <c r="L297" s="22"/>
      <c r="M297" s="22"/>
      <c r="N297" s="28" t="s">
        <v>854</v>
      </c>
      <c r="O297" s="22">
        <v>15000</v>
      </c>
      <c r="P297" s="27"/>
      <c r="Q297" s="20"/>
      <c r="R297" s="27" t="s">
        <v>140</v>
      </c>
    </row>
    <row r="298" spans="1:18" ht="18" customHeight="1">
      <c r="A298" s="17">
        <v>13</v>
      </c>
      <c r="B298" s="18" t="s">
        <v>128</v>
      </c>
      <c r="C298" s="18">
        <v>2</v>
      </c>
      <c r="D298" s="18" t="s">
        <v>202</v>
      </c>
      <c r="E298" s="18">
        <v>1</v>
      </c>
      <c r="F298" s="18" t="s">
        <v>203</v>
      </c>
      <c r="G298" s="18">
        <v>2</v>
      </c>
      <c r="H298" s="18" t="s">
        <v>209</v>
      </c>
      <c r="I298" s="19">
        <v>6</v>
      </c>
      <c r="J298" s="24" t="s">
        <v>216</v>
      </c>
      <c r="K298" s="22">
        <v>8</v>
      </c>
      <c r="L298" s="22">
        <v>0</v>
      </c>
      <c r="M298" s="22">
        <f>K298-L298</f>
        <v>8</v>
      </c>
      <c r="N298" s="28" t="s">
        <v>215</v>
      </c>
      <c r="O298" s="22"/>
      <c r="P298" s="27" t="s">
        <v>760</v>
      </c>
      <c r="Q298" s="20">
        <v>8</v>
      </c>
      <c r="R298" s="27" t="s">
        <v>140</v>
      </c>
    </row>
    <row r="299" spans="1:18" ht="18" customHeight="1">
      <c r="A299" s="17">
        <v>13</v>
      </c>
      <c r="B299" s="18" t="s">
        <v>128</v>
      </c>
      <c r="C299" s="18">
        <v>2</v>
      </c>
      <c r="D299" s="18" t="s">
        <v>202</v>
      </c>
      <c r="E299" s="18">
        <v>1</v>
      </c>
      <c r="F299" s="18" t="s">
        <v>203</v>
      </c>
      <c r="G299" s="18">
        <v>2</v>
      </c>
      <c r="H299" s="18" t="s">
        <v>209</v>
      </c>
      <c r="I299" s="18">
        <v>6</v>
      </c>
      <c r="J299" s="25" t="s">
        <v>216</v>
      </c>
      <c r="K299" s="22"/>
      <c r="L299" s="22"/>
      <c r="M299" s="22"/>
      <c r="N299" s="28" t="s">
        <v>855</v>
      </c>
      <c r="O299" s="22">
        <v>8000</v>
      </c>
      <c r="P299" s="27"/>
      <c r="Q299" s="20"/>
      <c r="R299" s="27" t="s">
        <v>140</v>
      </c>
    </row>
    <row r="300" spans="1:18" ht="18" customHeight="1">
      <c r="A300" s="43">
        <v>13</v>
      </c>
      <c r="B300" s="44" t="s">
        <v>128</v>
      </c>
      <c r="C300" s="52">
        <v>2</v>
      </c>
      <c r="D300" s="44" t="s">
        <v>202</v>
      </c>
      <c r="E300" s="53">
        <v>3</v>
      </c>
      <c r="F300" s="54" t="s">
        <v>217</v>
      </c>
      <c r="G300" s="53"/>
      <c r="H300" s="54"/>
      <c r="I300" s="53"/>
      <c r="J300" s="53"/>
      <c r="K300" s="62">
        <f>IF(C300="",SUMIFS($K301:$K$5986,$A301:$A$5986,A300,$E301:$E$5986,""),IF(E300="",SUMIFS($K301:$K$5986,$A301:$A$5986,A300,$C301:$C$5986,C300,$G301:$G$5986,""),IF(G300="",SUMIFS($K301:$K$5986,$A301:$A$5986,A300,$C301:$C$5986,C300,$E301:$E$5986,E300),0)))</f>
        <v>10888</v>
      </c>
      <c r="L300" s="62">
        <f>IF(C300="",SUMIFS($L301:$L$5986,$A301:$A$5986,A300,$E301:$E$5986,""),IF(E300="",SUMIFS($L301:$L$5986,$A301:$A$5986,A300,$C301:$C$5986,C300,$G301:$G$5986,""),IF(G300="",SUMIFS($L301:$L$5986,$A301:$A$5986,A300,$C301:$C$5986,C300,$E301:$E$5986,E300),0)))</f>
        <v>10937</v>
      </c>
      <c r="M300" s="63">
        <f t="shared" ref="M300" si="39">K300-L300</f>
        <v>-49</v>
      </c>
      <c r="N300" s="55"/>
      <c r="O300" s="56"/>
      <c r="P300" s="57"/>
      <c r="Q300" s="58">
        <f>IF(C300="",SUMIFS($Q$3:$Q$5534,$A$3:$A$5534,A300,$C$3:$C$5534,"&gt;0",$E$3:$E$5534,""),IF(E300="",SUMIFS($Q$3:$Q$5534,$A$3:$A$5534,A300,$C$3:$C$5534,C300,$E$3:$E$5534,"&gt;0",$G$3:$G$5534,""),IF(G300="",SUMIFS($Q$3:$Q$5534,$A$3:$A$5534,A300,$C$3:$C$5534,C300,$E$3:$E$5534,E300,$G$3:$G$5534,"&gt;0"))))</f>
        <v>10888</v>
      </c>
      <c r="R300" s="59"/>
    </row>
    <row r="301" spans="1:18" ht="18" customHeight="1">
      <c r="A301" s="17">
        <v>13</v>
      </c>
      <c r="B301" s="18" t="s">
        <v>128</v>
      </c>
      <c r="C301" s="18">
        <v>2</v>
      </c>
      <c r="D301" s="18" t="s">
        <v>202</v>
      </c>
      <c r="E301" s="18">
        <v>3</v>
      </c>
      <c r="F301" s="18" t="s">
        <v>217</v>
      </c>
      <c r="G301" s="19">
        <v>1</v>
      </c>
      <c r="H301" s="19" t="s">
        <v>218</v>
      </c>
      <c r="I301" s="19"/>
      <c r="J301" s="24"/>
      <c r="K301" s="22"/>
      <c r="L301" s="22"/>
      <c r="M301" s="22"/>
      <c r="N301" s="28"/>
      <c r="O301" s="22"/>
      <c r="P301" s="27"/>
      <c r="Q301" s="20"/>
      <c r="R301" s="27"/>
    </row>
    <row r="302" spans="1:18" ht="18" customHeight="1">
      <c r="A302" s="17">
        <v>13</v>
      </c>
      <c r="B302" s="18" t="s">
        <v>128</v>
      </c>
      <c r="C302" s="18">
        <v>2</v>
      </c>
      <c r="D302" s="18" t="s">
        <v>202</v>
      </c>
      <c r="E302" s="18">
        <v>3</v>
      </c>
      <c r="F302" s="18" t="s">
        <v>217</v>
      </c>
      <c r="G302" s="18">
        <v>1</v>
      </c>
      <c r="H302" s="18" t="s">
        <v>218</v>
      </c>
      <c r="I302" s="19">
        <v>1</v>
      </c>
      <c r="J302" s="24" t="s">
        <v>219</v>
      </c>
      <c r="K302" s="22">
        <v>10100</v>
      </c>
      <c r="L302" s="22">
        <v>10100</v>
      </c>
      <c r="M302" s="22">
        <f t="shared" ref="M302:M304" si="40">K302-L302</f>
        <v>0</v>
      </c>
      <c r="N302" s="28" t="s">
        <v>856</v>
      </c>
      <c r="O302" s="22">
        <v>10100000</v>
      </c>
      <c r="P302" s="27" t="s">
        <v>776</v>
      </c>
      <c r="Q302" s="20">
        <v>10100</v>
      </c>
      <c r="R302" s="27" t="s">
        <v>140</v>
      </c>
    </row>
    <row r="303" spans="1:18" ht="18" customHeight="1">
      <c r="A303" s="17">
        <v>13</v>
      </c>
      <c r="B303" s="18" t="s">
        <v>128</v>
      </c>
      <c r="C303" s="18">
        <v>2</v>
      </c>
      <c r="D303" s="18" t="s">
        <v>202</v>
      </c>
      <c r="E303" s="18">
        <v>3</v>
      </c>
      <c r="F303" s="18" t="s">
        <v>217</v>
      </c>
      <c r="G303" s="18">
        <v>1</v>
      </c>
      <c r="H303" s="18" t="s">
        <v>218</v>
      </c>
      <c r="I303" s="19">
        <v>2</v>
      </c>
      <c r="J303" s="24" t="s">
        <v>220</v>
      </c>
      <c r="K303" s="22">
        <v>54</v>
      </c>
      <c r="L303" s="22">
        <v>3</v>
      </c>
      <c r="M303" s="22">
        <f t="shared" si="40"/>
        <v>51</v>
      </c>
      <c r="N303" s="28" t="s">
        <v>857</v>
      </c>
      <c r="O303" s="22">
        <v>54000</v>
      </c>
      <c r="P303" s="27" t="s">
        <v>775</v>
      </c>
      <c r="Q303" s="20">
        <v>54</v>
      </c>
      <c r="R303" s="27" t="s">
        <v>140</v>
      </c>
    </row>
    <row r="304" spans="1:18" ht="18" customHeight="1">
      <c r="A304" s="17">
        <v>13</v>
      </c>
      <c r="B304" s="18" t="s">
        <v>128</v>
      </c>
      <c r="C304" s="18">
        <v>2</v>
      </c>
      <c r="D304" s="18" t="s">
        <v>202</v>
      </c>
      <c r="E304" s="18">
        <v>3</v>
      </c>
      <c r="F304" s="18" t="s">
        <v>217</v>
      </c>
      <c r="G304" s="18">
        <v>1</v>
      </c>
      <c r="H304" s="18" t="s">
        <v>218</v>
      </c>
      <c r="I304" s="19">
        <v>3</v>
      </c>
      <c r="J304" s="24" t="s">
        <v>221</v>
      </c>
      <c r="K304" s="22">
        <v>200</v>
      </c>
      <c r="L304" s="22">
        <v>300</v>
      </c>
      <c r="M304" s="22">
        <f t="shared" si="40"/>
        <v>-100</v>
      </c>
      <c r="N304" s="28" t="s">
        <v>222</v>
      </c>
      <c r="O304" s="22">
        <v>200000</v>
      </c>
      <c r="P304" s="27" t="s">
        <v>775</v>
      </c>
      <c r="Q304" s="20">
        <v>200</v>
      </c>
      <c r="R304" s="27" t="s">
        <v>140</v>
      </c>
    </row>
    <row r="305" spans="1:18" ht="18" customHeight="1">
      <c r="A305" s="17">
        <v>13</v>
      </c>
      <c r="B305" s="18" t="s">
        <v>128</v>
      </c>
      <c r="C305" s="18">
        <v>2</v>
      </c>
      <c r="D305" s="18" t="s">
        <v>202</v>
      </c>
      <c r="E305" s="18">
        <v>3</v>
      </c>
      <c r="F305" s="18" t="s">
        <v>217</v>
      </c>
      <c r="G305" s="19">
        <v>2</v>
      </c>
      <c r="H305" s="19" t="s">
        <v>223</v>
      </c>
      <c r="I305" s="19"/>
      <c r="J305" s="24"/>
      <c r="K305" s="22"/>
      <c r="L305" s="22"/>
      <c r="M305" s="22"/>
      <c r="N305" s="28"/>
      <c r="O305" s="22"/>
      <c r="P305" s="27"/>
      <c r="Q305" s="20"/>
      <c r="R305" s="27"/>
    </row>
    <row r="306" spans="1:18" ht="18" customHeight="1">
      <c r="A306" s="17">
        <v>13</v>
      </c>
      <c r="B306" s="18" t="s">
        <v>128</v>
      </c>
      <c r="C306" s="18">
        <v>2</v>
      </c>
      <c r="D306" s="18" t="s">
        <v>202</v>
      </c>
      <c r="E306" s="18">
        <v>3</v>
      </c>
      <c r="F306" s="18" t="s">
        <v>217</v>
      </c>
      <c r="G306" s="18">
        <v>2</v>
      </c>
      <c r="H306" s="18" t="s">
        <v>223</v>
      </c>
      <c r="I306" s="19">
        <v>1</v>
      </c>
      <c r="J306" s="24" t="s">
        <v>224</v>
      </c>
      <c r="K306" s="22">
        <v>94</v>
      </c>
      <c r="L306" s="22">
        <v>94</v>
      </c>
      <c r="M306" s="22">
        <f>K306-L306</f>
        <v>0</v>
      </c>
      <c r="N306" s="28" t="s">
        <v>858</v>
      </c>
      <c r="O306" s="22">
        <v>90000</v>
      </c>
      <c r="P306" s="27" t="s">
        <v>772</v>
      </c>
      <c r="Q306" s="20">
        <v>94</v>
      </c>
      <c r="R306" s="27" t="s">
        <v>140</v>
      </c>
    </row>
    <row r="307" spans="1:18" ht="18" customHeight="1">
      <c r="A307" s="17">
        <v>13</v>
      </c>
      <c r="B307" s="18" t="s">
        <v>128</v>
      </c>
      <c r="C307" s="18">
        <v>2</v>
      </c>
      <c r="D307" s="18" t="s">
        <v>202</v>
      </c>
      <c r="E307" s="18">
        <v>3</v>
      </c>
      <c r="F307" s="18" t="s">
        <v>217</v>
      </c>
      <c r="G307" s="18">
        <v>2</v>
      </c>
      <c r="H307" s="18" t="s">
        <v>223</v>
      </c>
      <c r="I307" s="18">
        <v>1</v>
      </c>
      <c r="J307" s="25" t="s">
        <v>224</v>
      </c>
      <c r="K307" s="22"/>
      <c r="L307" s="22"/>
      <c r="M307" s="22"/>
      <c r="N307" s="28" t="s">
        <v>859</v>
      </c>
      <c r="O307" s="22">
        <v>4800</v>
      </c>
      <c r="P307" s="27"/>
      <c r="Q307" s="20"/>
      <c r="R307" s="27" t="s">
        <v>140</v>
      </c>
    </row>
    <row r="308" spans="1:18" ht="18" customHeight="1">
      <c r="A308" s="17">
        <v>13</v>
      </c>
      <c r="B308" s="18" t="s">
        <v>128</v>
      </c>
      <c r="C308" s="18">
        <v>2</v>
      </c>
      <c r="D308" s="18" t="s">
        <v>202</v>
      </c>
      <c r="E308" s="18">
        <v>3</v>
      </c>
      <c r="F308" s="18" t="s">
        <v>217</v>
      </c>
      <c r="G308" s="18">
        <v>2</v>
      </c>
      <c r="H308" s="18" t="s">
        <v>223</v>
      </c>
      <c r="I308" s="19">
        <v>2</v>
      </c>
      <c r="J308" s="24" t="s">
        <v>225</v>
      </c>
      <c r="K308" s="22">
        <v>440</v>
      </c>
      <c r="L308" s="22">
        <v>440</v>
      </c>
      <c r="M308" s="22">
        <f>K308-L308</f>
        <v>0</v>
      </c>
      <c r="N308" s="28" t="s">
        <v>860</v>
      </c>
      <c r="O308" s="22">
        <v>440000</v>
      </c>
      <c r="P308" s="27" t="s">
        <v>772</v>
      </c>
      <c r="Q308" s="20">
        <v>440</v>
      </c>
      <c r="R308" s="27" t="s">
        <v>140</v>
      </c>
    </row>
    <row r="309" spans="1:18" ht="18" customHeight="1">
      <c r="A309" s="67">
        <v>14</v>
      </c>
      <c r="B309" s="68" t="s">
        <v>226</v>
      </c>
      <c r="C309" s="68"/>
      <c r="D309" s="68"/>
      <c r="E309" s="69"/>
      <c r="F309" s="68"/>
      <c r="G309" s="69"/>
      <c r="H309" s="68"/>
      <c r="I309" s="69"/>
      <c r="J309" s="69"/>
      <c r="K309" s="70">
        <f>IF(C309="",SUMIFS($K310:$K$5986,$A310:$A$5986,A309,$E310:$E$5986,""),IF(E309="",SUMIFS($K310:$K$5986,$A310:$A$5986,A309,$C310:$C$5986,C309,$G310:$G$5986,""),IF(G309="",SUMIFS($K310:$K$5986,$A310:$A$5986,A309,$C310:$C$5986,C309,$E310:$E$5986,E309),0)))</f>
        <v>545669</v>
      </c>
      <c r="L309" s="70">
        <f>IF(C309="",SUMIFS($L310:$L$5986,$A310:$A$5986,A309,$E310:$E$5986,""),IF(E309="",SUMIFS($L310:$L$5986,$A310:$A$5986,A309,$C310:$C$5986,C309,$G310:$G$5986,""),IF(G309="",SUMIFS($L310:$L$5986,$A310:$A$5986,A309,$C310:$C$5986,C309,$E310:$E$5986,E309),0)))</f>
        <v>300957</v>
      </c>
      <c r="M309" s="71">
        <f t="shared" ref="M309:M311" si="41">K309-L309</f>
        <v>244712</v>
      </c>
      <c r="N309" s="72"/>
      <c r="O309" s="73"/>
      <c r="P309" s="74"/>
      <c r="Q309" s="75">
        <f>IF(C309="",SUMIFS($Q$3:$Q$5534,$A$3:$A$5534,A309,$C$3:$C$5534,"&gt;0",$E$3:$E$5534,""),IF(E309="",SUMIFS($Q$3:$Q$5534,$A$3:$A$5534,A309,$C$3:$C$5534,C309,$E$3:$E$5534,"&gt;0",$G$3:$G$5534,""),IF(G309="",SUMIFS($Q$3:$Q$5534,$A$3:$A$5534,A309,$C$3:$C$5534,C309,$E$3:$E$5534,E309,$G$3:$G$5534,"&gt;0"))))</f>
        <v>545669</v>
      </c>
      <c r="R309" s="76"/>
    </row>
    <row r="310" spans="1:18" ht="18" customHeight="1">
      <c r="A310" s="43">
        <v>14</v>
      </c>
      <c r="B310" s="44" t="s">
        <v>226</v>
      </c>
      <c r="C310" s="45">
        <v>1</v>
      </c>
      <c r="D310" s="45" t="s">
        <v>227</v>
      </c>
      <c r="E310" s="46"/>
      <c r="F310" s="45"/>
      <c r="G310" s="46"/>
      <c r="H310" s="45"/>
      <c r="I310" s="46"/>
      <c r="J310" s="46"/>
      <c r="K310" s="60">
        <f>IF(C310="",SUMIFS($K311:$K$5986,$A311:$A$5986,A310,$E311:$E$5986,""),IF(E310="",SUMIFS($K311:$K$5986,$A311:$A$5986,A310,$C311:$C$5986,C310,$G311:$G$5986,""),IF(G310="",SUMIFS($K311:$K$5986,$A311:$A$5986,A310,$C311:$C$5986,C310,$E311:$E$5986,E310),0)))</f>
        <v>189724</v>
      </c>
      <c r="L310" s="60">
        <f>IF(C310="",SUMIFS($L311:$L$5986,$A311:$A$5986,A310,$E311:$E$5986,""),IF(E310="",SUMIFS($L311:$L$5986,$A311:$A$5986,A310,$C311:$C$5986,C310,$G311:$G$5986,""),IF(G310="",SUMIFS($L311:$L$5986,$A311:$A$5986,A310,$C311:$C$5986,C310,$E311:$E$5986,E310),0)))</f>
        <v>192322</v>
      </c>
      <c r="M310" s="61">
        <f t="shared" si="41"/>
        <v>-2598</v>
      </c>
      <c r="N310" s="47"/>
      <c r="O310" s="48"/>
      <c r="P310" s="49"/>
      <c r="Q310" s="50">
        <f>IF(C310="",SUMIFS($Q$3:$Q$5534,$A$3:$A$5534,A310,$C$3:$C$5534,"&gt;0",$E$3:$E$5534,""),IF(E310="",SUMIFS($Q$3:$Q$5534,$A$3:$A$5534,A310,$C$3:$C$5534,C310,$E$3:$E$5534,"&gt;0",$G$3:$G$5534,""),IF(G310="",SUMIFS($Q$3:$Q$5534,$A$3:$A$5534,A310,$C$3:$C$5534,C310,$E$3:$E$5534,E310,$G$3:$G$5534,"&gt;0"))))</f>
        <v>189724</v>
      </c>
      <c r="R310" s="51"/>
    </row>
    <row r="311" spans="1:18" ht="18" customHeight="1">
      <c r="A311" s="43">
        <v>14</v>
      </c>
      <c r="B311" s="44" t="s">
        <v>226</v>
      </c>
      <c r="C311" s="52">
        <v>1</v>
      </c>
      <c r="D311" s="44" t="s">
        <v>227</v>
      </c>
      <c r="E311" s="53">
        <v>1</v>
      </c>
      <c r="F311" s="54" t="s">
        <v>228</v>
      </c>
      <c r="G311" s="53"/>
      <c r="H311" s="54"/>
      <c r="I311" s="53"/>
      <c r="J311" s="53"/>
      <c r="K311" s="62">
        <f>IF(C311="",SUMIFS($K312:$K$5986,$A312:$A$5986,A311,$E312:$E$5986,""),IF(E311="",SUMIFS($K312:$K$5986,$A312:$A$5986,A311,$C312:$C$5986,C311,$G312:$G$5986,""),IF(G311="",SUMIFS($K312:$K$5986,$A312:$A$5986,A311,$C312:$C$5986,C311,$E312:$E$5986,E311),0)))</f>
        <v>189724</v>
      </c>
      <c r="L311" s="62">
        <f>IF(C311="",SUMIFS($L312:$L$5986,$A312:$A$5986,A311,$E312:$E$5986,""),IF(E311="",SUMIFS($L312:$L$5986,$A312:$A$5986,A311,$C312:$C$5986,C311,$G312:$G$5986,""),IF(G311="",SUMIFS($L312:$L$5986,$A312:$A$5986,A311,$C312:$C$5986,C311,$E312:$E$5986,E311),0)))</f>
        <v>192322</v>
      </c>
      <c r="M311" s="63">
        <f t="shared" si="41"/>
        <v>-2598</v>
      </c>
      <c r="N311" s="55"/>
      <c r="O311" s="56"/>
      <c r="P311" s="57"/>
      <c r="Q311" s="58">
        <f>IF(C311="",SUMIFS($Q$3:$Q$5534,$A$3:$A$5534,A311,$C$3:$C$5534,"&gt;0",$E$3:$E$5534,""),IF(E311="",SUMIFS($Q$3:$Q$5534,$A$3:$A$5534,A311,$C$3:$C$5534,C311,$E$3:$E$5534,"&gt;0",$G$3:$G$5534,""),IF(G311="",SUMIFS($Q$3:$Q$5534,$A$3:$A$5534,A311,$C$3:$C$5534,C311,$E$3:$E$5534,E311,$G$3:$G$5534,"&gt;0"))))</f>
        <v>189724</v>
      </c>
      <c r="R311" s="59"/>
    </row>
    <row r="312" spans="1:18" ht="18" customHeight="1">
      <c r="A312" s="17">
        <v>14</v>
      </c>
      <c r="B312" s="18" t="s">
        <v>226</v>
      </c>
      <c r="C312" s="18">
        <v>1</v>
      </c>
      <c r="D312" s="18" t="s">
        <v>227</v>
      </c>
      <c r="E312" s="18">
        <v>1</v>
      </c>
      <c r="F312" s="18" t="s">
        <v>228</v>
      </c>
      <c r="G312" s="19">
        <v>1</v>
      </c>
      <c r="H312" s="19" t="s">
        <v>229</v>
      </c>
      <c r="I312" s="19"/>
      <c r="J312" s="24"/>
      <c r="K312" s="22"/>
      <c r="L312" s="22"/>
      <c r="M312" s="22"/>
      <c r="N312" s="28"/>
      <c r="O312" s="22"/>
      <c r="P312" s="27"/>
      <c r="Q312" s="20"/>
      <c r="R312" s="27"/>
    </row>
    <row r="313" spans="1:18" ht="18" customHeight="1">
      <c r="A313" s="17">
        <v>14</v>
      </c>
      <c r="B313" s="18" t="s">
        <v>226</v>
      </c>
      <c r="C313" s="18">
        <v>1</v>
      </c>
      <c r="D313" s="18" t="s">
        <v>227</v>
      </c>
      <c r="E313" s="18">
        <v>1</v>
      </c>
      <c r="F313" s="18" t="s">
        <v>228</v>
      </c>
      <c r="G313" s="18">
        <v>1</v>
      </c>
      <c r="H313" s="18" t="s">
        <v>229</v>
      </c>
      <c r="I313" s="19">
        <v>1</v>
      </c>
      <c r="J313" s="24" t="s">
        <v>230</v>
      </c>
      <c r="K313" s="22">
        <v>10867</v>
      </c>
      <c r="L313" s="22">
        <v>4290</v>
      </c>
      <c r="M313" s="22">
        <f>K313-L313</f>
        <v>6577</v>
      </c>
      <c r="N313" s="28" t="s">
        <v>230</v>
      </c>
      <c r="O313" s="22"/>
      <c r="P313" s="27" t="s">
        <v>765</v>
      </c>
      <c r="Q313" s="20">
        <v>10867</v>
      </c>
      <c r="R313" s="27" t="s">
        <v>97</v>
      </c>
    </row>
    <row r="314" spans="1:18" ht="18" customHeight="1">
      <c r="A314" s="17">
        <v>14</v>
      </c>
      <c r="B314" s="18" t="s">
        <v>226</v>
      </c>
      <c r="C314" s="18">
        <v>1</v>
      </c>
      <c r="D314" s="18" t="s">
        <v>227</v>
      </c>
      <c r="E314" s="18">
        <v>1</v>
      </c>
      <c r="F314" s="18" t="s">
        <v>228</v>
      </c>
      <c r="G314" s="18">
        <v>1</v>
      </c>
      <c r="H314" s="18" t="s">
        <v>229</v>
      </c>
      <c r="I314" s="18">
        <v>1</v>
      </c>
      <c r="J314" s="25" t="s">
        <v>230</v>
      </c>
      <c r="K314" s="22"/>
      <c r="L314" s="22"/>
      <c r="M314" s="22"/>
      <c r="N314" s="28" t="s">
        <v>861</v>
      </c>
      <c r="O314" s="22">
        <v>10867202</v>
      </c>
      <c r="P314" s="27"/>
      <c r="Q314" s="20"/>
      <c r="R314" s="27" t="s">
        <v>97</v>
      </c>
    </row>
    <row r="315" spans="1:18" ht="18" customHeight="1">
      <c r="A315" s="17">
        <v>14</v>
      </c>
      <c r="B315" s="18" t="s">
        <v>226</v>
      </c>
      <c r="C315" s="18">
        <v>1</v>
      </c>
      <c r="D315" s="18" t="s">
        <v>227</v>
      </c>
      <c r="E315" s="18">
        <v>1</v>
      </c>
      <c r="F315" s="18" t="s">
        <v>228</v>
      </c>
      <c r="G315" s="18">
        <v>1</v>
      </c>
      <c r="H315" s="18" t="s">
        <v>229</v>
      </c>
      <c r="I315" s="19">
        <v>11</v>
      </c>
      <c r="J315" s="24" t="s">
        <v>231</v>
      </c>
      <c r="K315" s="22">
        <v>1494</v>
      </c>
      <c r="L315" s="22">
        <v>1494</v>
      </c>
      <c r="M315" s="22">
        <f t="shared" ref="M315:M320" si="42">K315-L315</f>
        <v>0</v>
      </c>
      <c r="N315" s="339" t="s">
        <v>6811</v>
      </c>
      <c r="O315" s="22">
        <v>1494500</v>
      </c>
      <c r="P315" s="27" t="s">
        <v>768</v>
      </c>
      <c r="Q315" s="20">
        <v>1494</v>
      </c>
      <c r="R315" s="27" t="s">
        <v>97</v>
      </c>
    </row>
    <row r="316" spans="1:18" ht="18" customHeight="1">
      <c r="A316" s="17">
        <v>14</v>
      </c>
      <c r="B316" s="18" t="s">
        <v>226</v>
      </c>
      <c r="C316" s="18">
        <v>1</v>
      </c>
      <c r="D316" s="18" t="s">
        <v>227</v>
      </c>
      <c r="E316" s="18">
        <v>1</v>
      </c>
      <c r="F316" s="18" t="s">
        <v>228</v>
      </c>
      <c r="G316" s="18">
        <v>1</v>
      </c>
      <c r="H316" s="18" t="s">
        <v>229</v>
      </c>
      <c r="I316" s="19">
        <v>12</v>
      </c>
      <c r="J316" s="24" t="s">
        <v>232</v>
      </c>
      <c r="K316" s="22">
        <v>5100</v>
      </c>
      <c r="L316" s="22">
        <v>5100</v>
      </c>
      <c r="M316" s="22">
        <f t="shared" si="42"/>
        <v>0</v>
      </c>
      <c r="N316" s="339" t="s">
        <v>6812</v>
      </c>
      <c r="O316" s="22">
        <v>5100000</v>
      </c>
      <c r="P316" s="27" t="s">
        <v>768</v>
      </c>
      <c r="Q316" s="20">
        <v>5100</v>
      </c>
      <c r="R316" s="27" t="s">
        <v>97</v>
      </c>
    </row>
    <row r="317" spans="1:18" ht="18" customHeight="1">
      <c r="A317" s="17">
        <v>14</v>
      </c>
      <c r="B317" s="18" t="s">
        <v>226</v>
      </c>
      <c r="C317" s="18">
        <v>1</v>
      </c>
      <c r="D317" s="18" t="s">
        <v>227</v>
      </c>
      <c r="E317" s="18">
        <v>1</v>
      </c>
      <c r="F317" s="18" t="s">
        <v>228</v>
      </c>
      <c r="G317" s="18">
        <v>1</v>
      </c>
      <c r="H317" s="18" t="s">
        <v>229</v>
      </c>
      <c r="I317" s="19">
        <v>13</v>
      </c>
      <c r="J317" s="24" t="s">
        <v>233</v>
      </c>
      <c r="K317" s="22">
        <v>250</v>
      </c>
      <c r="L317" s="22">
        <v>250</v>
      </c>
      <c r="M317" s="22">
        <f t="shared" si="42"/>
        <v>0</v>
      </c>
      <c r="N317" s="339" t="s">
        <v>6813</v>
      </c>
      <c r="O317" s="22">
        <v>250000</v>
      </c>
      <c r="P317" s="27" t="s">
        <v>768</v>
      </c>
      <c r="Q317" s="20">
        <v>250</v>
      </c>
      <c r="R317" s="27" t="s">
        <v>97</v>
      </c>
    </row>
    <row r="318" spans="1:18" ht="18" customHeight="1">
      <c r="A318" s="17">
        <v>14</v>
      </c>
      <c r="B318" s="18" t="s">
        <v>226</v>
      </c>
      <c r="C318" s="18">
        <v>1</v>
      </c>
      <c r="D318" s="18" t="s">
        <v>227</v>
      </c>
      <c r="E318" s="18">
        <v>1</v>
      </c>
      <c r="F318" s="18" t="s">
        <v>228</v>
      </c>
      <c r="G318" s="18">
        <v>1</v>
      </c>
      <c r="H318" s="18" t="s">
        <v>229</v>
      </c>
      <c r="I318" s="19">
        <v>30</v>
      </c>
      <c r="J318" s="24" t="s">
        <v>234</v>
      </c>
      <c r="K318" s="22">
        <v>82800</v>
      </c>
      <c r="L318" s="22">
        <v>85500</v>
      </c>
      <c r="M318" s="22">
        <f t="shared" si="42"/>
        <v>-2700</v>
      </c>
      <c r="N318" s="339" t="s">
        <v>862</v>
      </c>
      <c r="O318" s="22">
        <v>82800000</v>
      </c>
      <c r="P318" s="27" t="s">
        <v>768</v>
      </c>
      <c r="Q318" s="20">
        <v>82800</v>
      </c>
      <c r="R318" s="27" t="s">
        <v>97</v>
      </c>
    </row>
    <row r="319" spans="1:18" ht="18" customHeight="1">
      <c r="A319" s="17">
        <v>14</v>
      </c>
      <c r="B319" s="18" t="s">
        <v>226</v>
      </c>
      <c r="C319" s="18">
        <v>1</v>
      </c>
      <c r="D319" s="18" t="s">
        <v>227</v>
      </c>
      <c r="E319" s="18">
        <v>1</v>
      </c>
      <c r="F319" s="18" t="s">
        <v>228</v>
      </c>
      <c r="G319" s="18">
        <v>1</v>
      </c>
      <c r="H319" s="18" t="s">
        <v>229</v>
      </c>
      <c r="I319" s="19">
        <v>59</v>
      </c>
      <c r="J319" s="24" t="s">
        <v>235</v>
      </c>
      <c r="K319" s="22">
        <v>3000</v>
      </c>
      <c r="L319" s="22">
        <v>0</v>
      </c>
      <c r="M319" s="22">
        <f t="shared" si="42"/>
        <v>3000</v>
      </c>
      <c r="N319" s="339" t="s">
        <v>863</v>
      </c>
      <c r="O319" s="22">
        <v>3000000</v>
      </c>
      <c r="P319" s="27" t="s">
        <v>768</v>
      </c>
      <c r="Q319" s="20">
        <v>3000</v>
      </c>
      <c r="R319" s="27" t="s">
        <v>97</v>
      </c>
    </row>
    <row r="320" spans="1:18" ht="18" customHeight="1">
      <c r="A320" s="17">
        <v>14</v>
      </c>
      <c r="B320" s="18" t="s">
        <v>226</v>
      </c>
      <c r="C320" s="18">
        <v>1</v>
      </c>
      <c r="D320" s="18" t="s">
        <v>227</v>
      </c>
      <c r="E320" s="18">
        <v>1</v>
      </c>
      <c r="F320" s="18" t="s">
        <v>228</v>
      </c>
      <c r="G320" s="18">
        <v>1</v>
      </c>
      <c r="H320" s="18" t="s">
        <v>229</v>
      </c>
      <c r="I320" s="19">
        <v>60</v>
      </c>
      <c r="J320" s="24" t="s">
        <v>236</v>
      </c>
      <c r="K320" s="22">
        <v>120</v>
      </c>
      <c r="L320" s="22">
        <v>120</v>
      </c>
      <c r="M320" s="22">
        <f t="shared" si="42"/>
        <v>0</v>
      </c>
      <c r="N320" s="28" t="s">
        <v>864</v>
      </c>
      <c r="O320" s="22">
        <v>120000</v>
      </c>
      <c r="P320" s="27" t="s">
        <v>768</v>
      </c>
      <c r="Q320" s="20">
        <v>120</v>
      </c>
      <c r="R320" s="27" t="s">
        <v>97</v>
      </c>
    </row>
    <row r="321" spans="1:18" ht="18" customHeight="1">
      <c r="A321" s="17">
        <v>14</v>
      </c>
      <c r="B321" s="18" t="s">
        <v>226</v>
      </c>
      <c r="C321" s="18">
        <v>1</v>
      </c>
      <c r="D321" s="18" t="s">
        <v>227</v>
      </c>
      <c r="E321" s="18">
        <v>1</v>
      </c>
      <c r="F321" s="18" t="s">
        <v>228</v>
      </c>
      <c r="G321" s="19">
        <v>2</v>
      </c>
      <c r="H321" s="19" t="s">
        <v>237</v>
      </c>
      <c r="I321" s="19"/>
      <c r="J321" s="24"/>
      <c r="K321" s="22"/>
      <c r="L321" s="22"/>
      <c r="M321" s="22"/>
      <c r="N321" s="28"/>
      <c r="O321" s="22"/>
      <c r="P321" s="27"/>
      <c r="Q321" s="20"/>
      <c r="R321" s="27"/>
    </row>
    <row r="322" spans="1:18" ht="18" customHeight="1">
      <c r="A322" s="17">
        <v>14</v>
      </c>
      <c r="B322" s="18" t="s">
        <v>226</v>
      </c>
      <c r="C322" s="18">
        <v>1</v>
      </c>
      <c r="D322" s="18" t="s">
        <v>227</v>
      </c>
      <c r="E322" s="18">
        <v>1</v>
      </c>
      <c r="F322" s="18" t="s">
        <v>228</v>
      </c>
      <c r="G322" s="18">
        <v>2</v>
      </c>
      <c r="H322" s="18" t="s">
        <v>237</v>
      </c>
      <c r="I322" s="19">
        <v>2</v>
      </c>
      <c r="J322" s="24" t="s">
        <v>238</v>
      </c>
      <c r="K322" s="22">
        <v>901</v>
      </c>
      <c r="L322" s="22">
        <v>5956</v>
      </c>
      <c r="M322" s="22">
        <f>K322-L322</f>
        <v>-5055</v>
      </c>
      <c r="N322" s="28" t="s">
        <v>865</v>
      </c>
      <c r="O322" s="22">
        <v>901425</v>
      </c>
      <c r="P322" s="27" t="s">
        <v>767</v>
      </c>
      <c r="Q322" s="20">
        <v>901</v>
      </c>
      <c r="R322" s="27" t="s">
        <v>97</v>
      </c>
    </row>
    <row r="323" spans="1:18" ht="18" customHeight="1">
      <c r="A323" s="17">
        <v>14</v>
      </c>
      <c r="B323" s="18" t="s">
        <v>226</v>
      </c>
      <c r="C323" s="18">
        <v>1</v>
      </c>
      <c r="D323" s="18" t="s">
        <v>227</v>
      </c>
      <c r="E323" s="18">
        <v>1</v>
      </c>
      <c r="F323" s="18" t="s">
        <v>228</v>
      </c>
      <c r="G323" s="19">
        <v>3</v>
      </c>
      <c r="H323" s="19" t="s">
        <v>239</v>
      </c>
      <c r="I323" s="19"/>
      <c r="J323" s="24"/>
      <c r="K323" s="22"/>
      <c r="L323" s="22"/>
      <c r="M323" s="22"/>
      <c r="N323" s="28"/>
      <c r="O323" s="22"/>
      <c r="P323" s="27"/>
      <c r="Q323" s="20"/>
      <c r="R323" s="27"/>
    </row>
    <row r="324" spans="1:18" ht="18" customHeight="1">
      <c r="A324" s="17">
        <v>14</v>
      </c>
      <c r="B324" s="18" t="s">
        <v>226</v>
      </c>
      <c r="C324" s="18">
        <v>1</v>
      </c>
      <c r="D324" s="18" t="s">
        <v>227</v>
      </c>
      <c r="E324" s="18">
        <v>1</v>
      </c>
      <c r="F324" s="18" t="s">
        <v>228</v>
      </c>
      <c r="G324" s="18">
        <v>3</v>
      </c>
      <c r="H324" s="18" t="s">
        <v>239</v>
      </c>
      <c r="I324" s="19">
        <v>10</v>
      </c>
      <c r="J324" s="24" t="s">
        <v>240</v>
      </c>
      <c r="K324" s="22">
        <v>84592</v>
      </c>
      <c r="L324" s="22">
        <v>88832</v>
      </c>
      <c r="M324" s="22">
        <f>K324-L324</f>
        <v>-4240</v>
      </c>
      <c r="N324" s="28" t="s">
        <v>241</v>
      </c>
      <c r="O324" s="22">
        <v>84592000</v>
      </c>
      <c r="P324" s="27" t="s">
        <v>771</v>
      </c>
      <c r="Q324" s="20">
        <v>84592</v>
      </c>
      <c r="R324" s="27" t="s">
        <v>97</v>
      </c>
    </row>
    <row r="325" spans="1:18" ht="18" customHeight="1">
      <c r="A325" s="17">
        <v>14</v>
      </c>
      <c r="B325" s="18" t="s">
        <v>226</v>
      </c>
      <c r="C325" s="18">
        <v>1</v>
      </c>
      <c r="D325" s="18" t="s">
        <v>227</v>
      </c>
      <c r="E325" s="18">
        <v>1</v>
      </c>
      <c r="F325" s="18" t="s">
        <v>228</v>
      </c>
      <c r="G325" s="18">
        <v>3</v>
      </c>
      <c r="H325" s="18" t="s">
        <v>239</v>
      </c>
      <c r="I325" s="18">
        <v>10</v>
      </c>
      <c r="J325" s="25" t="s">
        <v>240</v>
      </c>
      <c r="K325" s="22"/>
      <c r="L325" s="22"/>
      <c r="M325" s="22"/>
      <c r="N325" s="28" t="s">
        <v>242</v>
      </c>
      <c r="O325" s="22"/>
      <c r="P325" s="27"/>
      <c r="Q325" s="20"/>
      <c r="R325" s="27" t="s">
        <v>97</v>
      </c>
    </row>
    <row r="326" spans="1:18" ht="18" customHeight="1">
      <c r="A326" s="17">
        <v>14</v>
      </c>
      <c r="B326" s="18" t="s">
        <v>226</v>
      </c>
      <c r="C326" s="18">
        <v>1</v>
      </c>
      <c r="D326" s="18" t="s">
        <v>227</v>
      </c>
      <c r="E326" s="18">
        <v>1</v>
      </c>
      <c r="F326" s="18" t="s">
        <v>228</v>
      </c>
      <c r="G326" s="18">
        <v>3</v>
      </c>
      <c r="H326" s="18" t="s">
        <v>239</v>
      </c>
      <c r="I326" s="18">
        <v>10</v>
      </c>
      <c r="J326" s="25" t="s">
        <v>240</v>
      </c>
      <c r="K326" s="22"/>
      <c r="L326" s="22"/>
      <c r="M326" s="22"/>
      <c r="N326" s="28" t="s">
        <v>243</v>
      </c>
      <c r="O326" s="22"/>
      <c r="P326" s="27"/>
      <c r="Q326" s="20"/>
      <c r="R326" s="27" t="s">
        <v>97</v>
      </c>
    </row>
    <row r="327" spans="1:18" ht="18" customHeight="1">
      <c r="A327" s="17">
        <v>14</v>
      </c>
      <c r="B327" s="18" t="s">
        <v>226</v>
      </c>
      <c r="C327" s="18">
        <v>1</v>
      </c>
      <c r="D327" s="18" t="s">
        <v>227</v>
      </c>
      <c r="E327" s="18">
        <v>1</v>
      </c>
      <c r="F327" s="18" t="s">
        <v>228</v>
      </c>
      <c r="G327" s="18">
        <v>3</v>
      </c>
      <c r="H327" s="18" t="s">
        <v>239</v>
      </c>
      <c r="I327" s="18">
        <v>10</v>
      </c>
      <c r="J327" s="25" t="s">
        <v>240</v>
      </c>
      <c r="K327" s="22"/>
      <c r="L327" s="22"/>
      <c r="M327" s="22"/>
      <c r="N327" s="28" t="s">
        <v>244</v>
      </c>
      <c r="O327" s="22"/>
      <c r="P327" s="27"/>
      <c r="Q327" s="20"/>
      <c r="R327" s="27" t="s">
        <v>97</v>
      </c>
    </row>
    <row r="328" spans="1:18" ht="18" customHeight="1">
      <c r="A328" s="17">
        <v>14</v>
      </c>
      <c r="B328" s="18" t="s">
        <v>226</v>
      </c>
      <c r="C328" s="18">
        <v>1</v>
      </c>
      <c r="D328" s="18" t="s">
        <v>227</v>
      </c>
      <c r="E328" s="18">
        <v>1</v>
      </c>
      <c r="F328" s="18" t="s">
        <v>228</v>
      </c>
      <c r="G328" s="18">
        <v>3</v>
      </c>
      <c r="H328" s="18" t="s">
        <v>239</v>
      </c>
      <c r="I328" s="18">
        <v>10</v>
      </c>
      <c r="J328" s="25" t="s">
        <v>240</v>
      </c>
      <c r="K328" s="22"/>
      <c r="L328" s="22"/>
      <c r="M328" s="22"/>
      <c r="N328" s="28" t="s">
        <v>245</v>
      </c>
      <c r="O328" s="22"/>
      <c r="P328" s="27"/>
      <c r="Q328" s="20"/>
      <c r="R328" s="27" t="s">
        <v>97</v>
      </c>
    </row>
    <row r="329" spans="1:18" ht="18" customHeight="1">
      <c r="A329" s="17">
        <v>14</v>
      </c>
      <c r="B329" s="18" t="s">
        <v>226</v>
      </c>
      <c r="C329" s="18">
        <v>1</v>
      </c>
      <c r="D329" s="18" t="s">
        <v>227</v>
      </c>
      <c r="E329" s="18">
        <v>1</v>
      </c>
      <c r="F329" s="18" t="s">
        <v>228</v>
      </c>
      <c r="G329" s="18">
        <v>3</v>
      </c>
      <c r="H329" s="18" t="s">
        <v>239</v>
      </c>
      <c r="I329" s="18">
        <v>10</v>
      </c>
      <c r="J329" s="25" t="s">
        <v>240</v>
      </c>
      <c r="K329" s="22"/>
      <c r="L329" s="22"/>
      <c r="M329" s="22"/>
      <c r="N329" s="28" t="s">
        <v>246</v>
      </c>
      <c r="O329" s="22"/>
      <c r="P329" s="27"/>
      <c r="Q329" s="20"/>
      <c r="R329" s="27" t="s">
        <v>97</v>
      </c>
    </row>
    <row r="330" spans="1:18" ht="18" customHeight="1">
      <c r="A330" s="17">
        <v>14</v>
      </c>
      <c r="B330" s="18" t="s">
        <v>226</v>
      </c>
      <c r="C330" s="18">
        <v>1</v>
      </c>
      <c r="D330" s="18" t="s">
        <v>227</v>
      </c>
      <c r="E330" s="18">
        <v>1</v>
      </c>
      <c r="F330" s="18" t="s">
        <v>228</v>
      </c>
      <c r="G330" s="18">
        <v>3</v>
      </c>
      <c r="H330" s="18" t="s">
        <v>239</v>
      </c>
      <c r="I330" s="19">
        <v>30</v>
      </c>
      <c r="J330" s="24" t="s">
        <v>247</v>
      </c>
      <c r="K330" s="22">
        <v>600</v>
      </c>
      <c r="L330" s="22">
        <v>780</v>
      </c>
      <c r="M330" s="22">
        <f>K330-L330</f>
        <v>-180</v>
      </c>
      <c r="N330" s="28" t="s">
        <v>866</v>
      </c>
      <c r="O330" s="22">
        <v>600000</v>
      </c>
      <c r="P330" s="27" t="s">
        <v>771</v>
      </c>
      <c r="Q330" s="20">
        <v>600</v>
      </c>
      <c r="R330" s="27" t="s">
        <v>97</v>
      </c>
    </row>
    <row r="331" spans="1:18" ht="18" customHeight="1">
      <c r="A331" s="43">
        <v>14</v>
      </c>
      <c r="B331" s="44" t="s">
        <v>226</v>
      </c>
      <c r="C331" s="45">
        <v>2</v>
      </c>
      <c r="D331" s="45" t="s">
        <v>248</v>
      </c>
      <c r="E331" s="46"/>
      <c r="F331" s="45"/>
      <c r="G331" s="46"/>
      <c r="H331" s="45"/>
      <c r="I331" s="46"/>
      <c r="J331" s="46"/>
      <c r="K331" s="60">
        <f>IF(C331="",SUMIFS($K332:$K$5986,$A332:$A$5986,A331,$E332:$E$5986,""),IF(E331="",SUMIFS($K332:$K$5986,$A332:$A$5986,A331,$C332:$C$5986,C331,$G332:$G$5986,""),IF(G331="",SUMIFS($K332:$K$5986,$A332:$A$5986,A331,$C332:$C$5986,C331,$E332:$E$5986,E331),0)))</f>
        <v>352633</v>
      </c>
      <c r="L331" s="60">
        <f>IF(C331="",SUMIFS($L332:$L$5986,$A332:$A$5986,A331,$E332:$E$5986,""),IF(E331="",SUMIFS($L332:$L$5986,$A332:$A$5986,A331,$C332:$C$5986,C331,$G332:$G$5986,""),IF(G331="",SUMIFS($L332:$L$5986,$A332:$A$5986,A331,$C332:$C$5986,C331,$E332:$E$5986,E331),0)))</f>
        <v>105594</v>
      </c>
      <c r="M331" s="61">
        <f t="shared" ref="M331:M332" si="43">K331-L331</f>
        <v>247039</v>
      </c>
      <c r="N331" s="47"/>
      <c r="O331" s="48"/>
      <c r="P331" s="49"/>
      <c r="Q331" s="50">
        <f>IF(C331="",SUMIFS($Q$3:$Q$5534,$A$3:$A$5534,A331,$C$3:$C$5534,"&gt;0",$E$3:$E$5534,""),IF(E331="",SUMIFS($Q$3:$Q$5534,$A$3:$A$5534,A331,$C$3:$C$5534,C331,$E$3:$E$5534,"&gt;0",$G$3:$G$5534,""),IF(G331="",SUMIFS($Q$3:$Q$5534,$A$3:$A$5534,A331,$C$3:$C$5534,C331,$E$3:$E$5534,E331,$G$3:$G$5534,"&gt;0"))))</f>
        <v>352633</v>
      </c>
      <c r="R331" s="51"/>
    </row>
    <row r="332" spans="1:18" ht="18" customHeight="1">
      <c r="A332" s="43">
        <v>14</v>
      </c>
      <c r="B332" s="44" t="s">
        <v>226</v>
      </c>
      <c r="C332" s="52">
        <v>2</v>
      </c>
      <c r="D332" s="44" t="s">
        <v>248</v>
      </c>
      <c r="E332" s="53">
        <v>1</v>
      </c>
      <c r="F332" s="54" t="s">
        <v>249</v>
      </c>
      <c r="G332" s="53"/>
      <c r="H332" s="54"/>
      <c r="I332" s="53"/>
      <c r="J332" s="53"/>
      <c r="K332" s="62">
        <f>IF(C332="",SUMIFS($K333:$K$5986,$A333:$A$5986,A332,$E333:$E$5986,""),IF(E332="",SUMIFS($K333:$K$5986,$A333:$A$5986,A332,$C333:$C$5986,C332,$G333:$G$5986,""),IF(G332="",SUMIFS($K333:$K$5986,$A333:$A$5986,A332,$C333:$C$5986,C332,$E333:$E$5986,E332),0)))</f>
        <v>4090</v>
      </c>
      <c r="L332" s="62">
        <f>IF(C332="",SUMIFS($L333:$L$5986,$A333:$A$5986,A332,$E333:$E$5986,""),IF(E332="",SUMIFS($L333:$L$5986,$A333:$A$5986,A332,$C333:$C$5986,C332,$G333:$G$5986,""),IF(G332="",SUMIFS($L333:$L$5986,$A333:$A$5986,A332,$C333:$C$5986,C332,$E333:$E$5986,E332),0)))</f>
        <v>7543</v>
      </c>
      <c r="M332" s="63">
        <f t="shared" si="43"/>
        <v>-3453</v>
      </c>
      <c r="N332" s="55"/>
      <c r="O332" s="56"/>
      <c r="P332" s="57"/>
      <c r="Q332" s="58">
        <f>IF(C332="",SUMIFS($Q$3:$Q$5534,$A$3:$A$5534,A332,$C$3:$C$5534,"&gt;0",$E$3:$E$5534,""),IF(E332="",SUMIFS($Q$3:$Q$5534,$A$3:$A$5534,A332,$C$3:$C$5534,C332,$E$3:$E$5534,"&gt;0",$G$3:$G$5534,""),IF(G332="",SUMIFS($Q$3:$Q$5534,$A$3:$A$5534,A332,$C$3:$C$5534,C332,$E$3:$E$5534,E332,$G$3:$G$5534,"&gt;0"))))</f>
        <v>4090</v>
      </c>
      <c r="R332" s="59"/>
    </row>
    <row r="333" spans="1:18" ht="18" customHeight="1">
      <c r="A333" s="17">
        <v>14</v>
      </c>
      <c r="B333" s="18" t="s">
        <v>226</v>
      </c>
      <c r="C333" s="18">
        <v>2</v>
      </c>
      <c r="D333" s="18" t="s">
        <v>248</v>
      </c>
      <c r="E333" s="18">
        <v>1</v>
      </c>
      <c r="F333" s="18" t="s">
        <v>249</v>
      </c>
      <c r="G333" s="19">
        <v>11</v>
      </c>
      <c r="H333" s="19" t="s">
        <v>250</v>
      </c>
      <c r="I333" s="19"/>
      <c r="J333" s="24"/>
      <c r="K333" s="22"/>
      <c r="L333" s="22"/>
      <c r="M333" s="22"/>
      <c r="N333" s="28"/>
      <c r="O333" s="22"/>
      <c r="P333" s="27"/>
      <c r="Q333" s="20"/>
      <c r="R333" s="27"/>
    </row>
    <row r="334" spans="1:18" ht="18" customHeight="1">
      <c r="A334" s="17">
        <v>14</v>
      </c>
      <c r="B334" s="18" t="s">
        <v>226</v>
      </c>
      <c r="C334" s="18">
        <v>2</v>
      </c>
      <c r="D334" s="18" t="s">
        <v>248</v>
      </c>
      <c r="E334" s="18">
        <v>1</v>
      </c>
      <c r="F334" s="18" t="s">
        <v>249</v>
      </c>
      <c r="G334" s="18">
        <v>11</v>
      </c>
      <c r="H334" s="18" t="s">
        <v>250</v>
      </c>
      <c r="I334" s="19">
        <v>1</v>
      </c>
      <c r="J334" s="24" t="s">
        <v>251</v>
      </c>
      <c r="K334" s="22">
        <v>3364</v>
      </c>
      <c r="L334" s="22">
        <v>7543</v>
      </c>
      <c r="M334" s="22">
        <f>K334-L334</f>
        <v>-4179</v>
      </c>
      <c r="N334" s="28" t="s">
        <v>252</v>
      </c>
      <c r="O334" s="22">
        <v>1938000</v>
      </c>
      <c r="P334" s="27" t="s">
        <v>758</v>
      </c>
      <c r="Q334" s="20">
        <v>3364</v>
      </c>
      <c r="R334" s="27" t="s">
        <v>133</v>
      </c>
    </row>
    <row r="335" spans="1:18" ht="18" customHeight="1">
      <c r="A335" s="17">
        <v>14</v>
      </c>
      <c r="B335" s="18" t="s">
        <v>226</v>
      </c>
      <c r="C335" s="18">
        <v>2</v>
      </c>
      <c r="D335" s="18" t="s">
        <v>248</v>
      </c>
      <c r="E335" s="18">
        <v>1</v>
      </c>
      <c r="F335" s="18" t="s">
        <v>249</v>
      </c>
      <c r="G335" s="18">
        <v>11</v>
      </c>
      <c r="H335" s="18" t="s">
        <v>250</v>
      </c>
      <c r="I335" s="18">
        <v>1</v>
      </c>
      <c r="J335" s="25" t="s">
        <v>251</v>
      </c>
      <c r="K335" s="22"/>
      <c r="L335" s="22"/>
      <c r="M335" s="22"/>
      <c r="N335" s="28" t="s">
        <v>253</v>
      </c>
      <c r="O335" s="22"/>
      <c r="P335" s="27"/>
      <c r="Q335" s="20"/>
      <c r="R335" s="27" t="s">
        <v>133</v>
      </c>
    </row>
    <row r="336" spans="1:18" ht="18" customHeight="1">
      <c r="A336" s="17">
        <v>14</v>
      </c>
      <c r="B336" s="18" t="s">
        <v>226</v>
      </c>
      <c r="C336" s="18">
        <v>2</v>
      </c>
      <c r="D336" s="18" t="s">
        <v>248</v>
      </c>
      <c r="E336" s="18">
        <v>1</v>
      </c>
      <c r="F336" s="18" t="s">
        <v>249</v>
      </c>
      <c r="G336" s="18">
        <v>11</v>
      </c>
      <c r="H336" s="18" t="s">
        <v>250</v>
      </c>
      <c r="I336" s="18">
        <v>1</v>
      </c>
      <c r="J336" s="25" t="s">
        <v>251</v>
      </c>
      <c r="K336" s="22"/>
      <c r="L336" s="22"/>
      <c r="M336" s="22"/>
      <c r="N336" s="28" t="s">
        <v>254</v>
      </c>
      <c r="O336" s="22"/>
      <c r="P336" s="27"/>
      <c r="Q336" s="20"/>
      <c r="R336" s="27" t="s">
        <v>133</v>
      </c>
    </row>
    <row r="337" spans="1:18" ht="18" customHeight="1">
      <c r="A337" s="17">
        <v>14</v>
      </c>
      <c r="B337" s="18" t="s">
        <v>226</v>
      </c>
      <c r="C337" s="18">
        <v>2</v>
      </c>
      <c r="D337" s="18" t="s">
        <v>248</v>
      </c>
      <c r="E337" s="18">
        <v>1</v>
      </c>
      <c r="F337" s="18" t="s">
        <v>249</v>
      </c>
      <c r="G337" s="18">
        <v>11</v>
      </c>
      <c r="H337" s="18" t="s">
        <v>250</v>
      </c>
      <c r="I337" s="18">
        <v>1</v>
      </c>
      <c r="J337" s="25" t="s">
        <v>251</v>
      </c>
      <c r="K337" s="22"/>
      <c r="L337" s="22"/>
      <c r="M337" s="22"/>
      <c r="N337" s="28" t="s">
        <v>255</v>
      </c>
      <c r="O337" s="22"/>
      <c r="P337" s="27"/>
      <c r="Q337" s="20"/>
      <c r="R337" s="27" t="s">
        <v>133</v>
      </c>
    </row>
    <row r="338" spans="1:18" ht="18" customHeight="1">
      <c r="A338" s="17">
        <v>14</v>
      </c>
      <c r="B338" s="18" t="s">
        <v>226</v>
      </c>
      <c r="C338" s="18">
        <v>2</v>
      </c>
      <c r="D338" s="18" t="s">
        <v>248</v>
      </c>
      <c r="E338" s="18">
        <v>1</v>
      </c>
      <c r="F338" s="18" t="s">
        <v>249</v>
      </c>
      <c r="G338" s="18">
        <v>11</v>
      </c>
      <c r="H338" s="18" t="s">
        <v>250</v>
      </c>
      <c r="I338" s="18">
        <v>1</v>
      </c>
      <c r="J338" s="25" t="s">
        <v>251</v>
      </c>
      <c r="K338" s="22"/>
      <c r="L338" s="22"/>
      <c r="M338" s="22"/>
      <c r="N338" s="28" t="s">
        <v>256</v>
      </c>
      <c r="O338" s="22">
        <v>1426000</v>
      </c>
      <c r="P338" s="27"/>
      <c r="Q338" s="20"/>
      <c r="R338" s="27" t="s">
        <v>133</v>
      </c>
    </row>
    <row r="339" spans="1:18" ht="18" customHeight="1">
      <c r="A339" s="17">
        <v>14</v>
      </c>
      <c r="B339" s="18" t="s">
        <v>226</v>
      </c>
      <c r="C339" s="18">
        <v>2</v>
      </c>
      <c r="D339" s="18" t="s">
        <v>248</v>
      </c>
      <c r="E339" s="18">
        <v>1</v>
      </c>
      <c r="F339" s="18" t="s">
        <v>249</v>
      </c>
      <c r="G339" s="18">
        <v>11</v>
      </c>
      <c r="H339" s="18" t="s">
        <v>250</v>
      </c>
      <c r="I339" s="18">
        <v>1</v>
      </c>
      <c r="J339" s="25" t="s">
        <v>251</v>
      </c>
      <c r="K339" s="22"/>
      <c r="L339" s="22"/>
      <c r="M339" s="22"/>
      <c r="N339" s="28" t="s">
        <v>257</v>
      </c>
      <c r="O339" s="22"/>
      <c r="P339" s="27"/>
      <c r="Q339" s="20"/>
      <c r="R339" s="27" t="s">
        <v>133</v>
      </c>
    </row>
    <row r="340" spans="1:18" ht="18" customHeight="1">
      <c r="A340" s="17">
        <v>14</v>
      </c>
      <c r="B340" s="18" t="s">
        <v>226</v>
      </c>
      <c r="C340" s="18">
        <v>2</v>
      </c>
      <c r="D340" s="18" t="s">
        <v>248</v>
      </c>
      <c r="E340" s="18">
        <v>1</v>
      </c>
      <c r="F340" s="18" t="s">
        <v>249</v>
      </c>
      <c r="G340" s="18">
        <v>11</v>
      </c>
      <c r="H340" s="18" t="s">
        <v>250</v>
      </c>
      <c r="I340" s="19">
        <v>2</v>
      </c>
      <c r="J340" s="24" t="s">
        <v>258</v>
      </c>
      <c r="K340" s="22">
        <v>726</v>
      </c>
      <c r="L340" s="22">
        <v>0</v>
      </c>
      <c r="M340" s="22">
        <f>K340-L340</f>
        <v>726</v>
      </c>
      <c r="N340" s="28" t="s">
        <v>258</v>
      </c>
      <c r="O340" s="22">
        <v>726000</v>
      </c>
      <c r="P340" s="27" t="s">
        <v>760</v>
      </c>
      <c r="Q340" s="20">
        <v>726</v>
      </c>
      <c r="R340" s="27" t="s">
        <v>140</v>
      </c>
    </row>
    <row r="341" spans="1:18" ht="18" customHeight="1">
      <c r="A341" s="43">
        <v>14</v>
      </c>
      <c r="B341" s="44" t="s">
        <v>226</v>
      </c>
      <c r="C341" s="52">
        <v>2</v>
      </c>
      <c r="D341" s="44" t="s">
        <v>248</v>
      </c>
      <c r="E341" s="53">
        <v>2</v>
      </c>
      <c r="F341" s="54" t="s">
        <v>259</v>
      </c>
      <c r="G341" s="53"/>
      <c r="H341" s="54"/>
      <c r="I341" s="53"/>
      <c r="J341" s="53"/>
      <c r="K341" s="62">
        <f>IF(C341="",SUMIFS($K342:$K$5986,$A342:$A$5986,A341,$E342:$E$5986,""),IF(E341="",SUMIFS($K342:$K$5986,$A342:$A$5986,A341,$C342:$C$5986,C341,$G342:$G$5986,""),IF(G341="",SUMIFS($K342:$K$5986,$A342:$A$5986,A341,$C342:$C$5986,C341,$E342:$E$5986,E341),0)))</f>
        <v>2249</v>
      </c>
      <c r="L341" s="62">
        <f>IF(C341="",SUMIFS($L342:$L$5986,$A342:$A$5986,A341,$E342:$E$5986,""),IF(E341="",SUMIFS($L342:$L$5986,$A342:$A$5986,A341,$C342:$C$5986,C341,$G342:$G$5986,""),IF(G341="",SUMIFS($L342:$L$5986,$A342:$A$5986,A341,$C342:$C$5986,C341,$E342:$E$5986,E341),0)))</f>
        <v>2614</v>
      </c>
      <c r="M341" s="63">
        <f t="shared" ref="M341" si="44">K341-L341</f>
        <v>-365</v>
      </c>
      <c r="N341" s="55"/>
      <c r="O341" s="56"/>
      <c r="P341" s="57"/>
      <c r="Q341" s="58">
        <f>IF(C341="",SUMIFS($Q$3:$Q$5534,$A$3:$A$5534,A341,$C$3:$C$5534,"&gt;0",$E$3:$E$5534,""),IF(E341="",SUMIFS($Q$3:$Q$5534,$A$3:$A$5534,A341,$C$3:$C$5534,C341,$E$3:$E$5534,"&gt;0",$G$3:$G$5534,""),IF(G341="",SUMIFS($Q$3:$Q$5534,$A$3:$A$5534,A341,$C$3:$C$5534,C341,$E$3:$E$5534,E341,$G$3:$G$5534,"&gt;0"))))</f>
        <v>2249</v>
      </c>
      <c r="R341" s="59"/>
    </row>
    <row r="342" spans="1:18" ht="18" customHeight="1">
      <c r="A342" s="17">
        <v>14</v>
      </c>
      <c r="B342" s="18" t="s">
        <v>226</v>
      </c>
      <c r="C342" s="18">
        <v>2</v>
      </c>
      <c r="D342" s="18" t="s">
        <v>248</v>
      </c>
      <c r="E342" s="18">
        <v>2</v>
      </c>
      <c r="F342" s="18" t="s">
        <v>259</v>
      </c>
      <c r="G342" s="19">
        <v>1</v>
      </c>
      <c r="H342" s="19" t="s">
        <v>260</v>
      </c>
      <c r="I342" s="19"/>
      <c r="J342" s="24"/>
      <c r="K342" s="22"/>
      <c r="L342" s="22"/>
      <c r="M342" s="22"/>
      <c r="N342" s="28"/>
      <c r="O342" s="22"/>
      <c r="P342" s="27"/>
      <c r="Q342" s="20"/>
      <c r="R342" s="27"/>
    </row>
    <row r="343" spans="1:18" ht="18" customHeight="1">
      <c r="A343" s="17">
        <v>14</v>
      </c>
      <c r="B343" s="18" t="s">
        <v>226</v>
      </c>
      <c r="C343" s="18">
        <v>2</v>
      </c>
      <c r="D343" s="18" t="s">
        <v>248</v>
      </c>
      <c r="E343" s="18">
        <v>2</v>
      </c>
      <c r="F343" s="18" t="s">
        <v>259</v>
      </c>
      <c r="G343" s="18">
        <v>1</v>
      </c>
      <c r="H343" s="18" t="s">
        <v>260</v>
      </c>
      <c r="I343" s="19">
        <v>31</v>
      </c>
      <c r="J343" s="24" t="s">
        <v>261</v>
      </c>
      <c r="K343" s="22">
        <v>187</v>
      </c>
      <c r="L343" s="22">
        <v>187</v>
      </c>
      <c r="M343" s="22">
        <f t="shared" ref="M343:M347" si="45">K343-L343</f>
        <v>0</v>
      </c>
      <c r="N343" s="339" t="s">
        <v>6814</v>
      </c>
      <c r="O343" s="22">
        <v>187500</v>
      </c>
      <c r="P343" s="27" t="s">
        <v>768</v>
      </c>
      <c r="Q343" s="20">
        <v>187</v>
      </c>
      <c r="R343" s="27" t="s">
        <v>97</v>
      </c>
    </row>
    <row r="344" spans="1:18" ht="18" customHeight="1">
      <c r="A344" s="17">
        <v>14</v>
      </c>
      <c r="B344" s="18" t="s">
        <v>226</v>
      </c>
      <c r="C344" s="18">
        <v>2</v>
      </c>
      <c r="D344" s="18" t="s">
        <v>248</v>
      </c>
      <c r="E344" s="18">
        <v>2</v>
      </c>
      <c r="F344" s="18" t="s">
        <v>259</v>
      </c>
      <c r="G344" s="18">
        <v>1</v>
      </c>
      <c r="H344" s="18" t="s">
        <v>260</v>
      </c>
      <c r="I344" s="19">
        <v>32</v>
      </c>
      <c r="J344" s="24" t="s">
        <v>262</v>
      </c>
      <c r="K344" s="22">
        <v>19</v>
      </c>
      <c r="L344" s="22">
        <v>19</v>
      </c>
      <c r="M344" s="22">
        <f t="shared" si="45"/>
        <v>0</v>
      </c>
      <c r="N344" s="339" t="s">
        <v>6815</v>
      </c>
      <c r="O344" s="22">
        <v>19500</v>
      </c>
      <c r="P344" s="27" t="s">
        <v>768</v>
      </c>
      <c r="Q344" s="20">
        <v>19</v>
      </c>
      <c r="R344" s="27" t="s">
        <v>97</v>
      </c>
    </row>
    <row r="345" spans="1:18" ht="18" customHeight="1">
      <c r="A345" s="17">
        <v>14</v>
      </c>
      <c r="B345" s="18" t="s">
        <v>226</v>
      </c>
      <c r="C345" s="18">
        <v>2</v>
      </c>
      <c r="D345" s="18" t="s">
        <v>248</v>
      </c>
      <c r="E345" s="18">
        <v>2</v>
      </c>
      <c r="F345" s="18" t="s">
        <v>259</v>
      </c>
      <c r="G345" s="18">
        <v>1</v>
      </c>
      <c r="H345" s="18" t="s">
        <v>260</v>
      </c>
      <c r="I345" s="19">
        <v>33</v>
      </c>
      <c r="J345" s="24" t="s">
        <v>263</v>
      </c>
      <c r="K345" s="22">
        <v>43</v>
      </c>
      <c r="L345" s="22">
        <v>43</v>
      </c>
      <c r="M345" s="22">
        <f t="shared" si="45"/>
        <v>0</v>
      </c>
      <c r="N345" s="339" t="s">
        <v>6816</v>
      </c>
      <c r="O345" s="22">
        <v>43000</v>
      </c>
      <c r="P345" s="27" t="s">
        <v>768</v>
      </c>
      <c r="Q345" s="20">
        <v>43</v>
      </c>
      <c r="R345" s="27" t="s">
        <v>97</v>
      </c>
    </row>
    <row r="346" spans="1:18" ht="18" customHeight="1">
      <c r="A346" s="17">
        <v>14</v>
      </c>
      <c r="B346" s="18" t="s">
        <v>226</v>
      </c>
      <c r="C346" s="18">
        <v>2</v>
      </c>
      <c r="D346" s="18" t="s">
        <v>248</v>
      </c>
      <c r="E346" s="18">
        <v>2</v>
      </c>
      <c r="F346" s="18" t="s">
        <v>259</v>
      </c>
      <c r="G346" s="18">
        <v>1</v>
      </c>
      <c r="H346" s="18" t="s">
        <v>260</v>
      </c>
      <c r="I346" s="19">
        <v>44</v>
      </c>
      <c r="J346" s="24" t="s">
        <v>264</v>
      </c>
      <c r="K346" s="22">
        <v>2000</v>
      </c>
      <c r="L346" s="22">
        <v>2365</v>
      </c>
      <c r="M346" s="22">
        <f t="shared" si="45"/>
        <v>-365</v>
      </c>
      <c r="N346" s="339" t="s">
        <v>6817</v>
      </c>
      <c r="O346" s="22">
        <v>2000000</v>
      </c>
      <c r="P346" s="27" t="s">
        <v>768</v>
      </c>
      <c r="Q346" s="20">
        <v>2000</v>
      </c>
      <c r="R346" s="27" t="s">
        <v>97</v>
      </c>
    </row>
    <row r="347" spans="1:18" ht="18" customHeight="1">
      <c r="A347" s="43">
        <v>14</v>
      </c>
      <c r="B347" s="44" t="s">
        <v>226</v>
      </c>
      <c r="C347" s="52">
        <v>2</v>
      </c>
      <c r="D347" s="44" t="s">
        <v>248</v>
      </c>
      <c r="E347" s="53">
        <v>3</v>
      </c>
      <c r="F347" s="54" t="s">
        <v>265</v>
      </c>
      <c r="G347" s="53"/>
      <c r="H347" s="54"/>
      <c r="I347" s="53"/>
      <c r="J347" s="53"/>
      <c r="K347" s="62">
        <f>IF(C347="",SUMIFS($K348:$K$5986,$A348:$A$5986,A347,$E348:$E$5986,""),IF(E347="",SUMIFS($K348:$K$5986,$A348:$A$5986,A347,$C348:$C$5986,C347,$G348:$G$5986,""),IF(G347="",SUMIFS($K348:$K$5986,$A348:$A$5986,A347,$C348:$C$5986,C347,$E348:$E$5986,E347),0)))</f>
        <v>1490</v>
      </c>
      <c r="L347" s="62">
        <f>IF(C347="",SUMIFS($L348:$L$5986,$A348:$A$5986,A347,$E348:$E$5986,""),IF(E347="",SUMIFS($L348:$L$5986,$A348:$A$5986,A347,$C348:$C$5986,C347,$G348:$G$5986,""),IF(G347="",SUMIFS($L348:$L$5986,$A348:$A$5986,A347,$C348:$C$5986,C347,$E348:$E$5986,E347),0)))</f>
        <v>1490</v>
      </c>
      <c r="M347" s="63">
        <f t="shared" si="45"/>
        <v>0</v>
      </c>
      <c r="N347" s="55"/>
      <c r="O347" s="56"/>
      <c r="P347" s="57"/>
      <c r="Q347" s="58">
        <f>IF(C347="",SUMIFS($Q$3:$Q$5534,$A$3:$A$5534,A347,$C$3:$C$5534,"&gt;0",$E$3:$E$5534,""),IF(E347="",SUMIFS($Q$3:$Q$5534,$A$3:$A$5534,A347,$C$3:$C$5534,C347,$E$3:$E$5534,"&gt;0",$G$3:$G$5534,""),IF(G347="",SUMIFS($Q$3:$Q$5534,$A$3:$A$5534,A347,$C$3:$C$5534,C347,$E$3:$E$5534,E347,$G$3:$G$5534,"&gt;0"))))</f>
        <v>1490</v>
      </c>
      <c r="R347" s="59"/>
    </row>
    <row r="348" spans="1:18" ht="18" customHeight="1">
      <c r="A348" s="17">
        <v>14</v>
      </c>
      <c r="B348" s="18" t="s">
        <v>226</v>
      </c>
      <c r="C348" s="18">
        <v>2</v>
      </c>
      <c r="D348" s="18" t="s">
        <v>248</v>
      </c>
      <c r="E348" s="18">
        <v>3</v>
      </c>
      <c r="F348" s="18" t="s">
        <v>265</v>
      </c>
      <c r="G348" s="19">
        <v>1</v>
      </c>
      <c r="H348" s="19" t="s">
        <v>266</v>
      </c>
      <c r="I348" s="19"/>
      <c r="J348" s="24"/>
      <c r="K348" s="22"/>
      <c r="L348" s="22"/>
      <c r="M348" s="22"/>
      <c r="N348" s="28"/>
      <c r="O348" s="22"/>
      <c r="P348" s="27"/>
      <c r="Q348" s="20"/>
      <c r="R348" s="27"/>
    </row>
    <row r="349" spans="1:18" ht="18" customHeight="1">
      <c r="A349" s="17">
        <v>14</v>
      </c>
      <c r="B349" s="18" t="s">
        <v>226</v>
      </c>
      <c r="C349" s="18">
        <v>2</v>
      </c>
      <c r="D349" s="18" t="s">
        <v>248</v>
      </c>
      <c r="E349" s="18">
        <v>3</v>
      </c>
      <c r="F349" s="18" t="s">
        <v>265</v>
      </c>
      <c r="G349" s="18">
        <v>1</v>
      </c>
      <c r="H349" s="18" t="s">
        <v>266</v>
      </c>
      <c r="I349" s="19">
        <v>1</v>
      </c>
      <c r="J349" s="24" t="s">
        <v>267</v>
      </c>
      <c r="K349" s="22">
        <v>1490</v>
      </c>
      <c r="L349" s="22">
        <v>1490</v>
      </c>
      <c r="M349" s="22">
        <f>K349-L349</f>
        <v>0</v>
      </c>
      <c r="N349" s="339" t="s">
        <v>6818</v>
      </c>
      <c r="O349" s="22">
        <v>1490666</v>
      </c>
      <c r="P349" s="27" t="s">
        <v>774</v>
      </c>
      <c r="Q349" s="20">
        <v>1490</v>
      </c>
      <c r="R349" s="27" t="s">
        <v>140</v>
      </c>
    </row>
    <row r="350" spans="1:18" ht="18" customHeight="1">
      <c r="A350" s="17">
        <v>14</v>
      </c>
      <c r="B350" s="18" t="s">
        <v>226</v>
      </c>
      <c r="C350" s="18">
        <v>2</v>
      </c>
      <c r="D350" s="18" t="s">
        <v>248</v>
      </c>
      <c r="E350" s="18">
        <v>3</v>
      </c>
      <c r="F350" s="18" t="s">
        <v>265</v>
      </c>
      <c r="G350" s="18">
        <v>1</v>
      </c>
      <c r="H350" s="18" t="s">
        <v>266</v>
      </c>
      <c r="I350" s="18">
        <v>1</v>
      </c>
      <c r="J350" s="25" t="s">
        <v>267</v>
      </c>
      <c r="K350" s="22"/>
      <c r="L350" s="22"/>
      <c r="M350" s="22"/>
      <c r="N350" s="28" t="s">
        <v>268</v>
      </c>
      <c r="O350" s="22"/>
      <c r="P350" s="27"/>
      <c r="Q350" s="20"/>
      <c r="R350" s="27" t="s">
        <v>140</v>
      </c>
    </row>
    <row r="351" spans="1:18" ht="18" customHeight="1">
      <c r="A351" s="17">
        <v>14</v>
      </c>
      <c r="B351" s="18" t="s">
        <v>226</v>
      </c>
      <c r="C351" s="18">
        <v>2</v>
      </c>
      <c r="D351" s="18" t="s">
        <v>248</v>
      </c>
      <c r="E351" s="18">
        <v>3</v>
      </c>
      <c r="F351" s="18" t="s">
        <v>265</v>
      </c>
      <c r="G351" s="18">
        <v>1</v>
      </c>
      <c r="H351" s="18" t="s">
        <v>266</v>
      </c>
      <c r="I351" s="18">
        <v>1</v>
      </c>
      <c r="J351" s="25" t="s">
        <v>267</v>
      </c>
      <c r="K351" s="22"/>
      <c r="L351" s="22"/>
      <c r="M351" s="22"/>
      <c r="N351" s="28" t="s">
        <v>269</v>
      </c>
      <c r="O351" s="22"/>
      <c r="P351" s="27"/>
      <c r="Q351" s="20"/>
      <c r="R351" s="27" t="s">
        <v>140</v>
      </c>
    </row>
    <row r="352" spans="1:18" ht="18" customHeight="1">
      <c r="A352" s="43">
        <v>14</v>
      </c>
      <c r="B352" s="44" t="s">
        <v>226</v>
      </c>
      <c r="C352" s="52">
        <v>2</v>
      </c>
      <c r="D352" s="44" t="s">
        <v>248</v>
      </c>
      <c r="E352" s="53">
        <v>4</v>
      </c>
      <c r="F352" s="54" t="s">
        <v>270</v>
      </c>
      <c r="G352" s="53"/>
      <c r="H352" s="54"/>
      <c r="I352" s="53"/>
      <c r="J352" s="53"/>
      <c r="K352" s="62">
        <f>IF(C352="",SUMIFS($K353:$K$5986,$A353:$A$5986,A352,$E353:$E$5986,""),IF(E352="",SUMIFS($K353:$K$5986,$A353:$A$5986,A352,$C353:$C$5986,C352,$G353:$G$5986,""),IF(G352="",SUMIFS($K353:$K$5986,$A353:$A$5986,A352,$C353:$C$5986,C352,$E353:$E$5986,E352),0)))</f>
        <v>3300</v>
      </c>
      <c r="L352" s="62">
        <f>IF(C352="",SUMIFS($L353:$L$5986,$A353:$A$5986,A352,$E353:$E$5986,""),IF(E352="",SUMIFS($L353:$L$5986,$A353:$A$5986,A352,$C353:$C$5986,C352,$G353:$G$5986,""),IF(G352="",SUMIFS($L353:$L$5986,$A353:$A$5986,A352,$C353:$C$5986,C352,$E353:$E$5986,E352),0)))</f>
        <v>0</v>
      </c>
      <c r="M352" s="63">
        <f t="shared" ref="M352" si="46">K352-L352</f>
        <v>3300</v>
      </c>
      <c r="N352" s="55"/>
      <c r="O352" s="56"/>
      <c r="P352" s="57"/>
      <c r="Q352" s="58">
        <f>IF(C352="",SUMIFS($Q$3:$Q$5534,$A$3:$A$5534,A352,$C$3:$C$5534,"&gt;0",$E$3:$E$5534,""),IF(E352="",SUMIFS($Q$3:$Q$5534,$A$3:$A$5534,A352,$C$3:$C$5534,C352,$E$3:$E$5534,"&gt;0",$G$3:$G$5534,""),IF(G352="",SUMIFS($Q$3:$Q$5534,$A$3:$A$5534,A352,$C$3:$C$5534,C352,$E$3:$E$5534,E352,$G$3:$G$5534,"&gt;0"))))</f>
        <v>3300</v>
      </c>
      <c r="R352" s="59"/>
    </row>
    <row r="353" spans="1:18" ht="18" customHeight="1">
      <c r="A353" s="17">
        <v>14</v>
      </c>
      <c r="B353" s="18" t="s">
        <v>226</v>
      </c>
      <c r="C353" s="18">
        <v>2</v>
      </c>
      <c r="D353" s="18" t="s">
        <v>248</v>
      </c>
      <c r="E353" s="18">
        <v>4</v>
      </c>
      <c r="F353" s="18" t="s">
        <v>270</v>
      </c>
      <c r="G353" s="19">
        <v>1</v>
      </c>
      <c r="H353" s="19" t="s">
        <v>271</v>
      </c>
      <c r="I353" s="19"/>
      <c r="J353" s="24"/>
      <c r="K353" s="22"/>
      <c r="L353" s="22"/>
      <c r="M353" s="22"/>
      <c r="N353" s="28"/>
      <c r="O353" s="22"/>
      <c r="P353" s="27"/>
      <c r="Q353" s="20"/>
      <c r="R353" s="27"/>
    </row>
    <row r="354" spans="1:18" ht="18" customHeight="1">
      <c r="A354" s="17">
        <v>14</v>
      </c>
      <c r="B354" s="18" t="s">
        <v>226</v>
      </c>
      <c r="C354" s="18">
        <v>2</v>
      </c>
      <c r="D354" s="18" t="s">
        <v>248</v>
      </c>
      <c r="E354" s="18">
        <v>4</v>
      </c>
      <c r="F354" s="18" t="s">
        <v>270</v>
      </c>
      <c r="G354" s="18">
        <v>1</v>
      </c>
      <c r="H354" s="18" t="s">
        <v>271</v>
      </c>
      <c r="I354" s="19">
        <v>3</v>
      </c>
      <c r="J354" s="24" t="s">
        <v>272</v>
      </c>
      <c r="K354" s="22">
        <v>3300</v>
      </c>
      <c r="L354" s="22">
        <v>0</v>
      </c>
      <c r="M354" s="22">
        <f>K354-L354</f>
        <v>3300</v>
      </c>
      <c r="N354" s="28" t="s">
        <v>273</v>
      </c>
      <c r="O354" s="22"/>
      <c r="P354" s="27" t="s">
        <v>781</v>
      </c>
      <c r="Q354" s="20">
        <v>3300</v>
      </c>
      <c r="R354" s="27" t="s">
        <v>120</v>
      </c>
    </row>
    <row r="355" spans="1:18" ht="18" customHeight="1">
      <c r="A355" s="17">
        <v>14</v>
      </c>
      <c r="B355" s="18" t="s">
        <v>226</v>
      </c>
      <c r="C355" s="18">
        <v>2</v>
      </c>
      <c r="D355" s="18" t="s">
        <v>248</v>
      </c>
      <c r="E355" s="18">
        <v>4</v>
      </c>
      <c r="F355" s="18" t="s">
        <v>270</v>
      </c>
      <c r="G355" s="18">
        <v>1</v>
      </c>
      <c r="H355" s="18" t="s">
        <v>271</v>
      </c>
      <c r="I355" s="18">
        <v>3</v>
      </c>
      <c r="J355" s="25" t="s">
        <v>272</v>
      </c>
      <c r="K355" s="22"/>
      <c r="L355" s="22"/>
      <c r="M355" s="22"/>
      <c r="N355" s="28" t="s">
        <v>736</v>
      </c>
      <c r="O355" s="22">
        <v>3300000</v>
      </c>
      <c r="P355" s="27"/>
      <c r="Q355" s="20"/>
      <c r="R355" s="27" t="s">
        <v>120</v>
      </c>
    </row>
    <row r="356" spans="1:18" ht="18" customHeight="1">
      <c r="A356" s="43">
        <v>14</v>
      </c>
      <c r="B356" s="44" t="s">
        <v>226</v>
      </c>
      <c r="C356" s="52">
        <v>2</v>
      </c>
      <c r="D356" s="44" t="s">
        <v>248</v>
      </c>
      <c r="E356" s="53">
        <v>5</v>
      </c>
      <c r="F356" s="54" t="s">
        <v>274</v>
      </c>
      <c r="G356" s="53"/>
      <c r="H356" s="54"/>
      <c r="I356" s="53"/>
      <c r="J356" s="53"/>
      <c r="K356" s="62">
        <f>IF(C356="",SUMIFS($K357:$K$5986,$A357:$A$5986,A356,$E357:$E$5986,""),IF(E356="",SUMIFS($K357:$K$5986,$A357:$A$5986,A356,$C357:$C$5986,C356,$G357:$G$5986,""),IF(G356="",SUMIFS($K357:$K$5986,$A357:$A$5986,A356,$C357:$C$5986,C356,$E357:$E$5986,E356),0)))</f>
        <v>324656</v>
      </c>
      <c r="L356" s="62">
        <f>IF(C356="",SUMIFS($L357:$L$5986,$A357:$A$5986,A356,$E357:$E$5986,""),IF(E356="",SUMIFS($L357:$L$5986,$A357:$A$5986,A356,$C357:$C$5986,C356,$G357:$G$5986,""),IF(G356="",SUMIFS($L357:$L$5986,$A357:$A$5986,A356,$C357:$C$5986,C356,$E357:$E$5986,E356),0)))</f>
        <v>90273</v>
      </c>
      <c r="M356" s="63">
        <f t="shared" ref="M356" si="47">K356-L356</f>
        <v>234383</v>
      </c>
      <c r="N356" s="55"/>
      <c r="O356" s="56"/>
      <c r="P356" s="57"/>
      <c r="Q356" s="58">
        <f>IF(C356="",SUMIFS($Q$3:$Q$5534,$A$3:$A$5534,A356,$C$3:$C$5534,"&gt;0",$E$3:$E$5534,""),IF(E356="",SUMIFS($Q$3:$Q$5534,$A$3:$A$5534,A356,$C$3:$C$5534,C356,$E$3:$E$5534,"&gt;0",$G$3:$G$5534,""),IF(G356="",SUMIFS($Q$3:$Q$5534,$A$3:$A$5534,A356,$C$3:$C$5534,C356,$E$3:$E$5534,E356,$G$3:$G$5534,"&gt;0"))))</f>
        <v>324656</v>
      </c>
      <c r="R356" s="59"/>
    </row>
    <row r="357" spans="1:18" ht="18" customHeight="1">
      <c r="A357" s="17">
        <v>14</v>
      </c>
      <c r="B357" s="18" t="s">
        <v>226</v>
      </c>
      <c r="C357" s="18">
        <v>2</v>
      </c>
      <c r="D357" s="18" t="s">
        <v>248</v>
      </c>
      <c r="E357" s="18">
        <v>5</v>
      </c>
      <c r="F357" s="18" t="s">
        <v>274</v>
      </c>
      <c r="G357" s="19">
        <v>4</v>
      </c>
      <c r="H357" s="19" t="s">
        <v>275</v>
      </c>
      <c r="I357" s="19"/>
      <c r="J357" s="24"/>
      <c r="K357" s="22"/>
      <c r="L357" s="22"/>
      <c r="M357" s="22"/>
      <c r="N357" s="28"/>
      <c r="O357" s="22"/>
      <c r="P357" s="27"/>
      <c r="Q357" s="20"/>
      <c r="R357" s="27"/>
    </row>
    <row r="358" spans="1:18" ht="18" customHeight="1">
      <c r="A358" s="17">
        <v>14</v>
      </c>
      <c r="B358" s="18" t="s">
        <v>226</v>
      </c>
      <c r="C358" s="18">
        <v>2</v>
      </c>
      <c r="D358" s="18" t="s">
        <v>248</v>
      </c>
      <c r="E358" s="18">
        <v>5</v>
      </c>
      <c r="F358" s="18" t="s">
        <v>274</v>
      </c>
      <c r="G358" s="18">
        <v>4</v>
      </c>
      <c r="H358" s="18" t="s">
        <v>275</v>
      </c>
      <c r="I358" s="19">
        <v>1</v>
      </c>
      <c r="J358" s="24" t="s">
        <v>276</v>
      </c>
      <c r="K358" s="22">
        <v>70</v>
      </c>
      <c r="L358" s="22">
        <v>70</v>
      </c>
      <c r="M358" s="22">
        <f t="shared" ref="M358:M359" si="48">K358-L358</f>
        <v>0</v>
      </c>
      <c r="N358" s="28" t="s">
        <v>277</v>
      </c>
      <c r="O358" s="22">
        <v>70000</v>
      </c>
      <c r="P358" s="27" t="s">
        <v>790</v>
      </c>
      <c r="Q358" s="20">
        <v>70</v>
      </c>
      <c r="R358" s="27" t="s">
        <v>166</v>
      </c>
    </row>
    <row r="359" spans="1:18" ht="18" customHeight="1">
      <c r="A359" s="17">
        <v>14</v>
      </c>
      <c r="B359" s="18" t="s">
        <v>226</v>
      </c>
      <c r="C359" s="18">
        <v>2</v>
      </c>
      <c r="D359" s="18" t="s">
        <v>248</v>
      </c>
      <c r="E359" s="18">
        <v>5</v>
      </c>
      <c r="F359" s="18" t="s">
        <v>274</v>
      </c>
      <c r="G359" s="18">
        <v>4</v>
      </c>
      <c r="H359" s="18" t="s">
        <v>275</v>
      </c>
      <c r="I359" s="19">
        <v>3</v>
      </c>
      <c r="J359" s="24" t="s">
        <v>278</v>
      </c>
      <c r="K359" s="22">
        <v>103</v>
      </c>
      <c r="L359" s="22">
        <v>103</v>
      </c>
      <c r="M359" s="22">
        <f t="shared" si="48"/>
        <v>0</v>
      </c>
      <c r="N359" s="28" t="s">
        <v>279</v>
      </c>
      <c r="O359" s="22">
        <v>103000</v>
      </c>
      <c r="P359" s="27" t="s">
        <v>790</v>
      </c>
      <c r="Q359" s="20">
        <v>103</v>
      </c>
      <c r="R359" s="27" t="s">
        <v>166</v>
      </c>
    </row>
    <row r="360" spans="1:18" ht="18" customHeight="1">
      <c r="A360" s="17">
        <v>14</v>
      </c>
      <c r="B360" s="18" t="s">
        <v>226</v>
      </c>
      <c r="C360" s="18">
        <v>2</v>
      </c>
      <c r="D360" s="18" t="s">
        <v>248</v>
      </c>
      <c r="E360" s="18">
        <v>5</v>
      </c>
      <c r="F360" s="18" t="s">
        <v>274</v>
      </c>
      <c r="G360" s="19">
        <v>7</v>
      </c>
      <c r="H360" s="19" t="s">
        <v>280</v>
      </c>
      <c r="I360" s="19"/>
      <c r="J360" s="24"/>
      <c r="K360" s="22"/>
      <c r="L360" s="22"/>
      <c r="M360" s="22"/>
      <c r="N360" s="28"/>
      <c r="O360" s="22"/>
      <c r="P360" s="27"/>
      <c r="Q360" s="20"/>
      <c r="R360" s="27"/>
    </row>
    <row r="361" spans="1:18" ht="18" customHeight="1">
      <c r="A361" s="17">
        <v>14</v>
      </c>
      <c r="B361" s="18" t="s">
        <v>226</v>
      </c>
      <c r="C361" s="18">
        <v>2</v>
      </c>
      <c r="D361" s="18" t="s">
        <v>248</v>
      </c>
      <c r="E361" s="18">
        <v>5</v>
      </c>
      <c r="F361" s="18" t="s">
        <v>274</v>
      </c>
      <c r="G361" s="18">
        <v>7</v>
      </c>
      <c r="H361" s="18" t="s">
        <v>280</v>
      </c>
      <c r="I361" s="19">
        <v>1</v>
      </c>
      <c r="J361" s="24" t="s">
        <v>280</v>
      </c>
      <c r="K361" s="22">
        <v>224700</v>
      </c>
      <c r="L361" s="22">
        <v>48500</v>
      </c>
      <c r="M361" s="22">
        <f>K361-L361</f>
        <v>176200</v>
      </c>
      <c r="N361" s="28" t="s">
        <v>281</v>
      </c>
      <c r="O361" s="22"/>
      <c r="P361" s="27" t="s">
        <v>796</v>
      </c>
      <c r="Q361" s="20">
        <v>224700</v>
      </c>
      <c r="R361" s="27" t="s">
        <v>166</v>
      </c>
    </row>
    <row r="362" spans="1:18" ht="18" customHeight="1">
      <c r="A362" s="17">
        <v>14</v>
      </c>
      <c r="B362" s="18" t="s">
        <v>226</v>
      </c>
      <c r="C362" s="18">
        <v>2</v>
      </c>
      <c r="D362" s="18" t="s">
        <v>248</v>
      </c>
      <c r="E362" s="18">
        <v>5</v>
      </c>
      <c r="F362" s="18" t="s">
        <v>274</v>
      </c>
      <c r="G362" s="18">
        <v>7</v>
      </c>
      <c r="H362" s="18" t="s">
        <v>280</v>
      </c>
      <c r="I362" s="18">
        <v>1</v>
      </c>
      <c r="J362" s="25" t="s">
        <v>280</v>
      </c>
      <c r="K362" s="22"/>
      <c r="L362" s="22"/>
      <c r="M362" s="22"/>
      <c r="N362" s="28" t="s">
        <v>282</v>
      </c>
      <c r="O362" s="22">
        <v>223300000</v>
      </c>
      <c r="P362" s="27"/>
      <c r="Q362" s="20"/>
      <c r="R362" s="27" t="s">
        <v>166</v>
      </c>
    </row>
    <row r="363" spans="1:18" ht="18" customHeight="1">
      <c r="A363" s="17">
        <v>14</v>
      </c>
      <c r="B363" s="18" t="s">
        <v>226</v>
      </c>
      <c r="C363" s="18">
        <v>2</v>
      </c>
      <c r="D363" s="18" t="s">
        <v>248</v>
      </c>
      <c r="E363" s="18">
        <v>5</v>
      </c>
      <c r="F363" s="18" t="s">
        <v>274</v>
      </c>
      <c r="G363" s="18">
        <v>7</v>
      </c>
      <c r="H363" s="18" t="s">
        <v>280</v>
      </c>
      <c r="I363" s="18">
        <v>1</v>
      </c>
      <c r="J363" s="25" t="s">
        <v>280</v>
      </c>
      <c r="K363" s="22"/>
      <c r="L363" s="22"/>
      <c r="M363" s="22"/>
      <c r="N363" s="28" t="s">
        <v>283</v>
      </c>
      <c r="O363" s="22">
        <v>1400000</v>
      </c>
      <c r="P363" s="27"/>
      <c r="Q363" s="20"/>
      <c r="R363" s="27" t="s">
        <v>166</v>
      </c>
    </row>
    <row r="364" spans="1:18" ht="18" customHeight="1">
      <c r="A364" s="17">
        <v>14</v>
      </c>
      <c r="B364" s="18" t="s">
        <v>226</v>
      </c>
      <c r="C364" s="18">
        <v>2</v>
      </c>
      <c r="D364" s="18" t="s">
        <v>248</v>
      </c>
      <c r="E364" s="18">
        <v>5</v>
      </c>
      <c r="F364" s="18" t="s">
        <v>274</v>
      </c>
      <c r="G364" s="19">
        <v>8</v>
      </c>
      <c r="H364" s="32" t="s">
        <v>284</v>
      </c>
      <c r="I364" s="19"/>
      <c r="J364" s="24"/>
      <c r="K364" s="22"/>
      <c r="L364" s="22"/>
      <c r="M364" s="22"/>
      <c r="N364" s="28"/>
      <c r="O364" s="22"/>
      <c r="P364" s="27"/>
      <c r="Q364" s="20"/>
      <c r="R364" s="27"/>
    </row>
    <row r="365" spans="1:18" ht="18" customHeight="1">
      <c r="A365" s="17">
        <v>14</v>
      </c>
      <c r="B365" s="18" t="s">
        <v>226</v>
      </c>
      <c r="C365" s="18">
        <v>2</v>
      </c>
      <c r="D365" s="18" t="s">
        <v>248</v>
      </c>
      <c r="E365" s="18">
        <v>5</v>
      </c>
      <c r="F365" s="18" t="s">
        <v>274</v>
      </c>
      <c r="G365" s="18">
        <v>8</v>
      </c>
      <c r="H365" s="18" t="s">
        <v>284</v>
      </c>
      <c r="I365" s="19">
        <v>1</v>
      </c>
      <c r="J365" s="24" t="s">
        <v>284</v>
      </c>
      <c r="K365" s="22">
        <v>99783</v>
      </c>
      <c r="L365" s="22">
        <v>41600</v>
      </c>
      <c r="M365" s="22">
        <f>K365-L365</f>
        <v>58183</v>
      </c>
      <c r="N365" s="28" t="s">
        <v>285</v>
      </c>
      <c r="O365" s="22">
        <v>32500000</v>
      </c>
      <c r="P365" s="27" t="s">
        <v>791</v>
      </c>
      <c r="Q365" s="20">
        <v>13333</v>
      </c>
      <c r="R365" s="27" t="s">
        <v>166</v>
      </c>
    </row>
    <row r="366" spans="1:18" ht="18" customHeight="1">
      <c r="A366" s="17">
        <v>14</v>
      </c>
      <c r="B366" s="18" t="s">
        <v>226</v>
      </c>
      <c r="C366" s="18">
        <v>2</v>
      </c>
      <c r="D366" s="18" t="s">
        <v>248</v>
      </c>
      <c r="E366" s="18">
        <v>5</v>
      </c>
      <c r="F366" s="18" t="s">
        <v>274</v>
      </c>
      <c r="G366" s="18">
        <v>8</v>
      </c>
      <c r="H366" s="18" t="s">
        <v>284</v>
      </c>
      <c r="I366" s="18">
        <v>1</v>
      </c>
      <c r="J366" s="25" t="s">
        <v>284</v>
      </c>
      <c r="K366" s="22"/>
      <c r="L366" s="22"/>
      <c r="M366" s="22"/>
      <c r="N366" s="28" t="s">
        <v>286</v>
      </c>
      <c r="O366" s="22">
        <v>32500000</v>
      </c>
      <c r="P366" s="27" t="s">
        <v>792</v>
      </c>
      <c r="Q366" s="20">
        <v>68250</v>
      </c>
      <c r="R366" s="27" t="s">
        <v>166</v>
      </c>
    </row>
    <row r="367" spans="1:18" ht="18" customHeight="1">
      <c r="A367" s="17">
        <v>14</v>
      </c>
      <c r="B367" s="18" t="s">
        <v>226</v>
      </c>
      <c r="C367" s="18">
        <v>2</v>
      </c>
      <c r="D367" s="18" t="s">
        <v>248</v>
      </c>
      <c r="E367" s="18">
        <v>5</v>
      </c>
      <c r="F367" s="18" t="s">
        <v>274</v>
      </c>
      <c r="G367" s="18">
        <v>8</v>
      </c>
      <c r="H367" s="18" t="s">
        <v>284</v>
      </c>
      <c r="I367" s="18">
        <v>1</v>
      </c>
      <c r="J367" s="25" t="s">
        <v>284</v>
      </c>
      <c r="K367" s="22"/>
      <c r="L367" s="22"/>
      <c r="M367" s="22"/>
      <c r="N367" s="28" t="s">
        <v>287</v>
      </c>
      <c r="O367" s="22">
        <v>3250000</v>
      </c>
      <c r="P367" s="27" t="s">
        <v>793</v>
      </c>
      <c r="Q367" s="20">
        <v>18200</v>
      </c>
      <c r="R367" s="27" t="s">
        <v>166</v>
      </c>
    </row>
    <row r="368" spans="1:18" ht="18" customHeight="1">
      <c r="A368" s="17">
        <v>14</v>
      </c>
      <c r="B368" s="18" t="s">
        <v>226</v>
      </c>
      <c r="C368" s="18">
        <v>2</v>
      </c>
      <c r="D368" s="18" t="s">
        <v>248</v>
      </c>
      <c r="E368" s="18">
        <v>5</v>
      </c>
      <c r="F368" s="18" t="s">
        <v>274</v>
      </c>
      <c r="G368" s="18">
        <v>8</v>
      </c>
      <c r="H368" s="18" t="s">
        <v>284</v>
      </c>
      <c r="I368" s="18">
        <v>1</v>
      </c>
      <c r="J368" s="25" t="s">
        <v>284</v>
      </c>
      <c r="K368" s="22"/>
      <c r="L368" s="22"/>
      <c r="M368" s="22"/>
      <c r="N368" s="28" t="s">
        <v>288</v>
      </c>
      <c r="O368" s="22">
        <v>13333000</v>
      </c>
      <c r="P368" s="27"/>
      <c r="Q368" s="20"/>
      <c r="R368" s="27" t="s">
        <v>166</v>
      </c>
    </row>
    <row r="369" spans="1:18" ht="18" customHeight="1">
      <c r="A369" s="17">
        <v>14</v>
      </c>
      <c r="B369" s="18" t="s">
        <v>226</v>
      </c>
      <c r="C369" s="18">
        <v>2</v>
      </c>
      <c r="D369" s="18" t="s">
        <v>248</v>
      </c>
      <c r="E369" s="18">
        <v>5</v>
      </c>
      <c r="F369" s="18" t="s">
        <v>274</v>
      </c>
      <c r="G369" s="18">
        <v>8</v>
      </c>
      <c r="H369" s="18" t="s">
        <v>284</v>
      </c>
      <c r="I369" s="18">
        <v>1</v>
      </c>
      <c r="J369" s="25" t="s">
        <v>284</v>
      </c>
      <c r="K369" s="22"/>
      <c r="L369" s="22"/>
      <c r="M369" s="22"/>
      <c r="N369" s="28" t="s">
        <v>289</v>
      </c>
      <c r="O369" s="22">
        <v>18200000</v>
      </c>
      <c r="P369" s="27"/>
      <c r="Q369" s="20"/>
      <c r="R369" s="27" t="s">
        <v>166</v>
      </c>
    </row>
    <row r="370" spans="1:18" ht="18" customHeight="1">
      <c r="A370" s="43">
        <v>14</v>
      </c>
      <c r="B370" s="44" t="s">
        <v>226</v>
      </c>
      <c r="C370" s="52">
        <v>2</v>
      </c>
      <c r="D370" s="44" t="s">
        <v>248</v>
      </c>
      <c r="E370" s="53">
        <v>6</v>
      </c>
      <c r="F370" s="54" t="s">
        <v>290</v>
      </c>
      <c r="G370" s="53"/>
      <c r="H370" s="54"/>
      <c r="I370" s="53"/>
      <c r="J370" s="53"/>
      <c r="K370" s="62">
        <f>IF(C370="",SUMIFS($K371:$K$5986,$A371:$A$5986,A370,$E371:$E$5986,""),IF(E370="",SUMIFS($K371:$K$5986,$A371:$A$5986,A370,$C371:$C$5986,C370,$G371:$G$5986,""),IF(G370="",SUMIFS($K371:$K$5986,$A371:$A$5986,A370,$C371:$C$5986,C370,$E371:$E$5986,E370),0)))</f>
        <v>16848</v>
      </c>
      <c r="L370" s="62">
        <f>IF(C370="",SUMIFS($L371:$L$5986,$A371:$A$5986,A370,$E371:$E$5986,""),IF(E370="",SUMIFS($L371:$L$5986,$A371:$A$5986,A370,$C371:$C$5986,C370,$G371:$G$5986,""),IF(G370="",SUMIFS($L371:$L$5986,$A371:$A$5986,A370,$C371:$C$5986,C370,$E371:$E$5986,E370),0)))</f>
        <v>3674</v>
      </c>
      <c r="M370" s="63">
        <f t="shared" ref="M370" si="49">K370-L370</f>
        <v>13174</v>
      </c>
      <c r="N370" s="55"/>
      <c r="O370" s="56"/>
      <c r="P370" s="57"/>
      <c r="Q370" s="58">
        <f>IF(C370="",SUMIFS($Q$3:$Q$5534,$A$3:$A$5534,A370,$C$3:$C$5534,"&gt;0",$E$3:$E$5534,""),IF(E370="",SUMIFS($Q$3:$Q$5534,$A$3:$A$5534,A370,$C$3:$C$5534,C370,$E$3:$E$5534,"&gt;0",$G$3:$G$5534,""),IF(G370="",SUMIFS($Q$3:$Q$5534,$A$3:$A$5534,A370,$C$3:$C$5534,C370,$E$3:$E$5534,E370,$G$3:$G$5534,"&gt;0"))))</f>
        <v>16848</v>
      </c>
      <c r="R370" s="59"/>
    </row>
    <row r="371" spans="1:18" ht="18" customHeight="1">
      <c r="A371" s="17">
        <v>14</v>
      </c>
      <c r="B371" s="18" t="s">
        <v>226</v>
      </c>
      <c r="C371" s="18">
        <v>2</v>
      </c>
      <c r="D371" s="18" t="s">
        <v>248</v>
      </c>
      <c r="E371" s="18">
        <v>6</v>
      </c>
      <c r="F371" s="18" t="s">
        <v>290</v>
      </c>
      <c r="G371" s="19">
        <v>4</v>
      </c>
      <c r="H371" s="19" t="s">
        <v>291</v>
      </c>
      <c r="I371" s="19"/>
      <c r="J371" s="24"/>
      <c r="K371" s="22"/>
      <c r="L371" s="22"/>
      <c r="M371" s="22"/>
      <c r="N371" s="28"/>
      <c r="O371" s="22"/>
      <c r="P371" s="27"/>
      <c r="Q371" s="20"/>
      <c r="R371" s="27"/>
    </row>
    <row r="372" spans="1:18" ht="18" customHeight="1">
      <c r="A372" s="17">
        <v>14</v>
      </c>
      <c r="B372" s="18" t="s">
        <v>226</v>
      </c>
      <c r="C372" s="18">
        <v>2</v>
      </c>
      <c r="D372" s="18" t="s">
        <v>248</v>
      </c>
      <c r="E372" s="18">
        <v>6</v>
      </c>
      <c r="F372" s="18" t="s">
        <v>290</v>
      </c>
      <c r="G372" s="18">
        <v>4</v>
      </c>
      <c r="H372" s="18" t="s">
        <v>291</v>
      </c>
      <c r="I372" s="19">
        <v>1</v>
      </c>
      <c r="J372" s="24" t="s">
        <v>292</v>
      </c>
      <c r="K372" s="22">
        <v>50</v>
      </c>
      <c r="L372" s="22">
        <v>54</v>
      </c>
      <c r="M372" s="22">
        <f t="shared" ref="M372:M373" si="50">K372-L372</f>
        <v>-4</v>
      </c>
      <c r="N372" s="28" t="s">
        <v>737</v>
      </c>
      <c r="O372" s="22">
        <v>50260</v>
      </c>
      <c r="P372" s="27" t="s">
        <v>801</v>
      </c>
      <c r="Q372" s="20">
        <v>50</v>
      </c>
      <c r="R372" s="27" t="s">
        <v>124</v>
      </c>
    </row>
    <row r="373" spans="1:18" ht="18" customHeight="1">
      <c r="A373" s="17">
        <v>14</v>
      </c>
      <c r="B373" s="18" t="s">
        <v>226</v>
      </c>
      <c r="C373" s="18">
        <v>2</v>
      </c>
      <c r="D373" s="18" t="s">
        <v>248</v>
      </c>
      <c r="E373" s="18">
        <v>6</v>
      </c>
      <c r="F373" s="18" t="s">
        <v>290</v>
      </c>
      <c r="G373" s="18">
        <v>4</v>
      </c>
      <c r="H373" s="18" t="s">
        <v>291</v>
      </c>
      <c r="I373" s="19">
        <v>11</v>
      </c>
      <c r="J373" s="24" t="s">
        <v>293</v>
      </c>
      <c r="K373" s="22">
        <v>64</v>
      </c>
      <c r="L373" s="22">
        <v>130</v>
      </c>
      <c r="M373" s="22">
        <f t="shared" si="50"/>
        <v>-66</v>
      </c>
      <c r="N373" s="28" t="s">
        <v>738</v>
      </c>
      <c r="O373" s="22">
        <v>64105</v>
      </c>
      <c r="P373" s="27" t="s">
        <v>801</v>
      </c>
      <c r="Q373" s="20">
        <v>64</v>
      </c>
      <c r="R373" s="27" t="s">
        <v>124</v>
      </c>
    </row>
    <row r="374" spans="1:18" ht="18" customHeight="1">
      <c r="A374" s="17">
        <v>14</v>
      </c>
      <c r="B374" s="18" t="s">
        <v>226</v>
      </c>
      <c r="C374" s="18">
        <v>2</v>
      </c>
      <c r="D374" s="18" t="s">
        <v>248</v>
      </c>
      <c r="E374" s="18">
        <v>6</v>
      </c>
      <c r="F374" s="18" t="s">
        <v>290</v>
      </c>
      <c r="G374" s="19">
        <v>5</v>
      </c>
      <c r="H374" s="19" t="s">
        <v>294</v>
      </c>
      <c r="I374" s="19"/>
      <c r="J374" s="24"/>
      <c r="K374" s="22"/>
      <c r="L374" s="22"/>
      <c r="M374" s="22"/>
      <c r="N374" s="28"/>
      <c r="O374" s="22"/>
      <c r="P374" s="27"/>
      <c r="Q374" s="20"/>
      <c r="R374" s="27"/>
    </row>
    <row r="375" spans="1:18" ht="18" customHeight="1">
      <c r="A375" s="17">
        <v>14</v>
      </c>
      <c r="B375" s="18" t="s">
        <v>226</v>
      </c>
      <c r="C375" s="18">
        <v>2</v>
      </c>
      <c r="D375" s="18" t="s">
        <v>248</v>
      </c>
      <c r="E375" s="18">
        <v>6</v>
      </c>
      <c r="F375" s="18" t="s">
        <v>290</v>
      </c>
      <c r="G375" s="18">
        <v>5</v>
      </c>
      <c r="H375" s="18" t="s">
        <v>294</v>
      </c>
      <c r="I375" s="19">
        <v>1</v>
      </c>
      <c r="J375" s="24" t="s">
        <v>295</v>
      </c>
      <c r="K375" s="22">
        <v>31</v>
      </c>
      <c r="L375" s="22">
        <v>137</v>
      </c>
      <c r="M375" s="22">
        <f t="shared" ref="M375:M376" si="51">K375-L375</f>
        <v>-106</v>
      </c>
      <c r="N375" s="28" t="s">
        <v>739</v>
      </c>
      <c r="O375" s="22">
        <v>31785</v>
      </c>
      <c r="P375" s="27" t="s">
        <v>801</v>
      </c>
      <c r="Q375" s="20">
        <v>31</v>
      </c>
      <c r="R375" s="27" t="s">
        <v>124</v>
      </c>
    </row>
    <row r="376" spans="1:18" ht="18" customHeight="1">
      <c r="A376" s="17">
        <v>14</v>
      </c>
      <c r="B376" s="18" t="s">
        <v>226</v>
      </c>
      <c r="C376" s="18">
        <v>2</v>
      </c>
      <c r="D376" s="18" t="s">
        <v>248</v>
      </c>
      <c r="E376" s="18">
        <v>6</v>
      </c>
      <c r="F376" s="18" t="s">
        <v>290</v>
      </c>
      <c r="G376" s="18">
        <v>5</v>
      </c>
      <c r="H376" s="18" t="s">
        <v>294</v>
      </c>
      <c r="I376" s="19">
        <v>11</v>
      </c>
      <c r="J376" s="24" t="s">
        <v>296</v>
      </c>
      <c r="K376" s="22">
        <v>28</v>
      </c>
      <c r="L376" s="22">
        <v>57</v>
      </c>
      <c r="M376" s="22">
        <f t="shared" si="51"/>
        <v>-29</v>
      </c>
      <c r="N376" s="28" t="s">
        <v>740</v>
      </c>
      <c r="O376" s="22">
        <v>28645</v>
      </c>
      <c r="P376" s="27" t="s">
        <v>801</v>
      </c>
      <c r="Q376" s="20">
        <v>28</v>
      </c>
      <c r="R376" s="27" t="s">
        <v>124</v>
      </c>
    </row>
    <row r="377" spans="1:18" ht="18" customHeight="1">
      <c r="A377" s="17">
        <v>14</v>
      </c>
      <c r="B377" s="18" t="s">
        <v>226</v>
      </c>
      <c r="C377" s="18">
        <v>2</v>
      </c>
      <c r="D377" s="18" t="s">
        <v>248</v>
      </c>
      <c r="E377" s="18">
        <v>6</v>
      </c>
      <c r="F377" s="18" t="s">
        <v>290</v>
      </c>
      <c r="G377" s="19">
        <v>6</v>
      </c>
      <c r="H377" s="19" t="s">
        <v>297</v>
      </c>
      <c r="I377" s="19"/>
      <c r="J377" s="24"/>
      <c r="K377" s="22"/>
      <c r="L377" s="22"/>
      <c r="M377" s="22"/>
      <c r="N377" s="28"/>
      <c r="O377" s="22"/>
      <c r="P377" s="27"/>
      <c r="Q377" s="20"/>
      <c r="R377" s="27"/>
    </row>
    <row r="378" spans="1:18" ht="18" customHeight="1">
      <c r="A378" s="17">
        <v>14</v>
      </c>
      <c r="B378" s="18" t="s">
        <v>226</v>
      </c>
      <c r="C378" s="18">
        <v>2</v>
      </c>
      <c r="D378" s="18" t="s">
        <v>248</v>
      </c>
      <c r="E378" s="18">
        <v>6</v>
      </c>
      <c r="F378" s="18" t="s">
        <v>290</v>
      </c>
      <c r="G378" s="18">
        <v>6</v>
      </c>
      <c r="H378" s="18" t="s">
        <v>297</v>
      </c>
      <c r="I378" s="19">
        <v>1</v>
      </c>
      <c r="J378" s="24" t="s">
        <v>297</v>
      </c>
      <c r="K378" s="22">
        <v>2367</v>
      </c>
      <c r="L378" s="22">
        <v>3296</v>
      </c>
      <c r="M378" s="22">
        <f>K378-L378</f>
        <v>-929</v>
      </c>
      <c r="N378" s="28" t="s">
        <v>298</v>
      </c>
      <c r="O378" s="22">
        <v>2367000</v>
      </c>
      <c r="P378" s="27" t="s">
        <v>800</v>
      </c>
      <c r="Q378" s="20">
        <v>2367</v>
      </c>
      <c r="R378" s="27" t="s">
        <v>124</v>
      </c>
    </row>
    <row r="379" spans="1:18" ht="18" customHeight="1">
      <c r="A379" s="17">
        <v>14</v>
      </c>
      <c r="B379" s="18" t="s">
        <v>226</v>
      </c>
      <c r="C379" s="18">
        <v>2</v>
      </c>
      <c r="D379" s="18" t="s">
        <v>248</v>
      </c>
      <c r="E379" s="18">
        <v>6</v>
      </c>
      <c r="F379" s="18" t="s">
        <v>290</v>
      </c>
      <c r="G379" s="19">
        <v>15</v>
      </c>
      <c r="H379" s="31" t="s">
        <v>299</v>
      </c>
      <c r="I379" s="19"/>
      <c r="J379" s="24"/>
      <c r="K379" s="22"/>
      <c r="L379" s="22"/>
      <c r="M379" s="22"/>
      <c r="N379" s="28"/>
      <c r="O379" s="22"/>
      <c r="P379" s="27"/>
      <c r="Q379" s="20"/>
      <c r="R379" s="27"/>
    </row>
    <row r="380" spans="1:18" ht="18" customHeight="1">
      <c r="A380" s="17">
        <v>14</v>
      </c>
      <c r="B380" s="18" t="s">
        <v>226</v>
      </c>
      <c r="C380" s="18">
        <v>2</v>
      </c>
      <c r="D380" s="18" t="s">
        <v>248</v>
      </c>
      <c r="E380" s="18">
        <v>6</v>
      </c>
      <c r="F380" s="18" t="s">
        <v>290</v>
      </c>
      <c r="G380" s="18">
        <v>15</v>
      </c>
      <c r="H380" s="18" t="s">
        <v>299</v>
      </c>
      <c r="I380" s="19">
        <v>1</v>
      </c>
      <c r="J380" s="24" t="s">
        <v>299</v>
      </c>
      <c r="K380" s="22">
        <v>11870</v>
      </c>
      <c r="L380" s="22">
        <v>0</v>
      </c>
      <c r="M380" s="22">
        <f>K380-L380</f>
        <v>11870</v>
      </c>
      <c r="N380" s="28" t="s">
        <v>300</v>
      </c>
      <c r="O380" s="22"/>
      <c r="P380" s="27" t="s">
        <v>802</v>
      </c>
      <c r="Q380" s="20">
        <v>802</v>
      </c>
      <c r="R380" s="27" t="s">
        <v>175</v>
      </c>
    </row>
    <row r="381" spans="1:18" ht="18" customHeight="1">
      <c r="A381" s="17">
        <v>14</v>
      </c>
      <c r="B381" s="18" t="s">
        <v>226</v>
      </c>
      <c r="C381" s="18">
        <v>2</v>
      </c>
      <c r="D381" s="18" t="s">
        <v>248</v>
      </c>
      <c r="E381" s="18">
        <v>6</v>
      </c>
      <c r="F381" s="18" t="s">
        <v>290</v>
      </c>
      <c r="G381" s="18">
        <v>15</v>
      </c>
      <c r="H381" s="18" t="s">
        <v>299</v>
      </c>
      <c r="I381" s="18">
        <v>1</v>
      </c>
      <c r="J381" s="25" t="s">
        <v>299</v>
      </c>
      <c r="K381" s="22"/>
      <c r="L381" s="22"/>
      <c r="M381" s="22"/>
      <c r="N381" s="28" t="s">
        <v>301</v>
      </c>
      <c r="O381" s="22"/>
      <c r="P381" s="27" t="s">
        <v>803</v>
      </c>
      <c r="Q381" s="20">
        <v>2975</v>
      </c>
      <c r="R381" s="27" t="s">
        <v>175</v>
      </c>
    </row>
    <row r="382" spans="1:18" ht="18" customHeight="1">
      <c r="A382" s="17">
        <v>14</v>
      </c>
      <c r="B382" s="18" t="s">
        <v>226</v>
      </c>
      <c r="C382" s="18">
        <v>2</v>
      </c>
      <c r="D382" s="18" t="s">
        <v>248</v>
      </c>
      <c r="E382" s="18">
        <v>6</v>
      </c>
      <c r="F382" s="18" t="s">
        <v>290</v>
      </c>
      <c r="G382" s="18">
        <v>15</v>
      </c>
      <c r="H382" s="18" t="s">
        <v>299</v>
      </c>
      <c r="I382" s="18">
        <v>1</v>
      </c>
      <c r="J382" s="25" t="s">
        <v>299</v>
      </c>
      <c r="K382" s="22"/>
      <c r="L382" s="22"/>
      <c r="M382" s="22"/>
      <c r="N382" s="28" t="s">
        <v>867</v>
      </c>
      <c r="O382" s="22">
        <v>8093000</v>
      </c>
      <c r="P382" s="27" t="s">
        <v>804</v>
      </c>
      <c r="Q382" s="20">
        <v>8093</v>
      </c>
      <c r="R382" s="27" t="s">
        <v>175</v>
      </c>
    </row>
    <row r="383" spans="1:18" ht="18" customHeight="1">
      <c r="A383" s="17">
        <v>14</v>
      </c>
      <c r="B383" s="18" t="s">
        <v>226</v>
      </c>
      <c r="C383" s="18">
        <v>2</v>
      </c>
      <c r="D383" s="18" t="s">
        <v>248</v>
      </c>
      <c r="E383" s="18">
        <v>6</v>
      </c>
      <c r="F383" s="18" t="s">
        <v>290</v>
      </c>
      <c r="G383" s="18">
        <v>15</v>
      </c>
      <c r="H383" s="18" t="s">
        <v>299</v>
      </c>
      <c r="I383" s="18">
        <v>1</v>
      </c>
      <c r="J383" s="25" t="s">
        <v>299</v>
      </c>
      <c r="K383" s="22"/>
      <c r="L383" s="22"/>
      <c r="M383" s="22"/>
      <c r="N383" s="28" t="s">
        <v>868</v>
      </c>
      <c r="O383" s="22">
        <v>802000</v>
      </c>
      <c r="P383" s="27"/>
      <c r="Q383" s="20"/>
      <c r="R383" s="27" t="s">
        <v>175</v>
      </c>
    </row>
    <row r="384" spans="1:18" ht="18" customHeight="1">
      <c r="A384" s="17">
        <v>14</v>
      </c>
      <c r="B384" s="18" t="s">
        <v>226</v>
      </c>
      <c r="C384" s="18">
        <v>2</v>
      </c>
      <c r="D384" s="18" t="s">
        <v>248</v>
      </c>
      <c r="E384" s="18">
        <v>6</v>
      </c>
      <c r="F384" s="18" t="s">
        <v>290</v>
      </c>
      <c r="G384" s="18">
        <v>15</v>
      </c>
      <c r="H384" s="18" t="s">
        <v>299</v>
      </c>
      <c r="I384" s="18">
        <v>1</v>
      </c>
      <c r="J384" s="25" t="s">
        <v>299</v>
      </c>
      <c r="K384" s="22"/>
      <c r="L384" s="22"/>
      <c r="M384" s="22"/>
      <c r="N384" s="28" t="s">
        <v>302</v>
      </c>
      <c r="O384" s="22"/>
      <c r="P384" s="27"/>
      <c r="Q384" s="20"/>
      <c r="R384" s="27" t="s">
        <v>175</v>
      </c>
    </row>
    <row r="385" spans="1:18" ht="18" customHeight="1">
      <c r="A385" s="17">
        <v>14</v>
      </c>
      <c r="B385" s="18" t="s">
        <v>226</v>
      </c>
      <c r="C385" s="18">
        <v>2</v>
      </c>
      <c r="D385" s="18" t="s">
        <v>248</v>
      </c>
      <c r="E385" s="18">
        <v>6</v>
      </c>
      <c r="F385" s="18" t="s">
        <v>290</v>
      </c>
      <c r="G385" s="18">
        <v>15</v>
      </c>
      <c r="H385" s="18" t="s">
        <v>299</v>
      </c>
      <c r="I385" s="18">
        <v>1</v>
      </c>
      <c r="J385" s="25" t="s">
        <v>299</v>
      </c>
      <c r="K385" s="22"/>
      <c r="L385" s="22"/>
      <c r="M385" s="22"/>
      <c r="N385" s="28" t="s">
        <v>869</v>
      </c>
      <c r="O385" s="22">
        <v>491000</v>
      </c>
      <c r="P385" s="27"/>
      <c r="Q385" s="20"/>
      <c r="R385" s="27" t="s">
        <v>175</v>
      </c>
    </row>
    <row r="386" spans="1:18" ht="18" customHeight="1">
      <c r="A386" s="17">
        <v>14</v>
      </c>
      <c r="B386" s="18" t="s">
        <v>226</v>
      </c>
      <c r="C386" s="18">
        <v>2</v>
      </c>
      <c r="D386" s="18" t="s">
        <v>248</v>
      </c>
      <c r="E386" s="18">
        <v>6</v>
      </c>
      <c r="F386" s="18" t="s">
        <v>290</v>
      </c>
      <c r="G386" s="18">
        <v>15</v>
      </c>
      <c r="H386" s="18" t="s">
        <v>299</v>
      </c>
      <c r="I386" s="18">
        <v>1</v>
      </c>
      <c r="J386" s="25" t="s">
        <v>299</v>
      </c>
      <c r="K386" s="22"/>
      <c r="L386" s="22"/>
      <c r="M386" s="22"/>
      <c r="N386" s="28" t="s">
        <v>870</v>
      </c>
      <c r="O386" s="22">
        <v>2484000</v>
      </c>
      <c r="P386" s="27"/>
      <c r="Q386" s="20"/>
      <c r="R386" s="27" t="s">
        <v>175</v>
      </c>
    </row>
    <row r="387" spans="1:18" ht="18" customHeight="1">
      <c r="A387" s="17">
        <v>14</v>
      </c>
      <c r="B387" s="18" t="s">
        <v>226</v>
      </c>
      <c r="C387" s="18">
        <v>2</v>
      </c>
      <c r="D387" s="18" t="s">
        <v>248</v>
      </c>
      <c r="E387" s="18">
        <v>6</v>
      </c>
      <c r="F387" s="18" t="s">
        <v>290</v>
      </c>
      <c r="G387" s="19">
        <v>16</v>
      </c>
      <c r="H387" s="19" t="s">
        <v>303</v>
      </c>
      <c r="I387" s="19"/>
      <c r="J387" s="24"/>
      <c r="K387" s="22"/>
      <c r="L387" s="22"/>
      <c r="M387" s="22"/>
      <c r="N387" s="28"/>
      <c r="O387" s="22"/>
      <c r="P387" s="27"/>
      <c r="Q387" s="20"/>
      <c r="R387" s="27"/>
    </row>
    <row r="388" spans="1:18" ht="18" customHeight="1">
      <c r="A388" s="17">
        <v>14</v>
      </c>
      <c r="B388" s="18" t="s">
        <v>226</v>
      </c>
      <c r="C388" s="18">
        <v>2</v>
      </c>
      <c r="D388" s="18" t="s">
        <v>248</v>
      </c>
      <c r="E388" s="18">
        <v>6</v>
      </c>
      <c r="F388" s="18" t="s">
        <v>290</v>
      </c>
      <c r="G388" s="18">
        <v>16</v>
      </c>
      <c r="H388" s="18" t="s">
        <v>303</v>
      </c>
      <c r="I388" s="19">
        <v>1</v>
      </c>
      <c r="J388" s="24" t="s">
        <v>303</v>
      </c>
      <c r="K388" s="22">
        <v>2376</v>
      </c>
      <c r="L388" s="22">
        <v>0</v>
      </c>
      <c r="M388" s="22">
        <f>K388-L388</f>
        <v>2376</v>
      </c>
      <c r="N388" s="28" t="s">
        <v>304</v>
      </c>
      <c r="O388" s="22"/>
      <c r="P388" s="27" t="s">
        <v>804</v>
      </c>
      <c r="Q388" s="20">
        <v>2376</v>
      </c>
      <c r="R388" s="27" t="s">
        <v>175</v>
      </c>
    </row>
    <row r="389" spans="1:18" ht="18" customHeight="1">
      <c r="A389" s="17">
        <v>14</v>
      </c>
      <c r="B389" s="18" t="s">
        <v>226</v>
      </c>
      <c r="C389" s="18">
        <v>2</v>
      </c>
      <c r="D389" s="18" t="s">
        <v>248</v>
      </c>
      <c r="E389" s="18">
        <v>6</v>
      </c>
      <c r="F389" s="18" t="s">
        <v>290</v>
      </c>
      <c r="G389" s="18">
        <v>16</v>
      </c>
      <c r="H389" s="18" t="s">
        <v>303</v>
      </c>
      <c r="I389" s="18">
        <v>1</v>
      </c>
      <c r="J389" s="25" t="s">
        <v>303</v>
      </c>
      <c r="K389" s="22"/>
      <c r="L389" s="22"/>
      <c r="M389" s="22"/>
      <c r="N389" s="28" t="s">
        <v>871</v>
      </c>
      <c r="O389" s="22">
        <v>2376900</v>
      </c>
      <c r="P389" s="27"/>
      <c r="Q389" s="20"/>
      <c r="R389" s="27" t="s">
        <v>175</v>
      </c>
    </row>
    <row r="390" spans="1:18" ht="18" customHeight="1">
      <c r="A390" s="17">
        <v>14</v>
      </c>
      <c r="B390" s="18" t="s">
        <v>226</v>
      </c>
      <c r="C390" s="18">
        <v>2</v>
      </c>
      <c r="D390" s="18" t="s">
        <v>248</v>
      </c>
      <c r="E390" s="18">
        <v>6</v>
      </c>
      <c r="F390" s="18" t="s">
        <v>290</v>
      </c>
      <c r="G390" s="19">
        <v>17</v>
      </c>
      <c r="H390" s="19" t="s">
        <v>305</v>
      </c>
      <c r="I390" s="19"/>
      <c r="J390" s="24"/>
      <c r="K390" s="22"/>
      <c r="L390" s="22"/>
      <c r="M390" s="22"/>
      <c r="N390" s="28"/>
      <c r="O390" s="22"/>
      <c r="P390" s="27"/>
      <c r="Q390" s="20"/>
      <c r="R390" s="27"/>
    </row>
    <row r="391" spans="1:18" ht="18" customHeight="1">
      <c r="A391" s="17">
        <v>14</v>
      </c>
      <c r="B391" s="18" t="s">
        <v>226</v>
      </c>
      <c r="C391" s="18">
        <v>2</v>
      </c>
      <c r="D391" s="18" t="s">
        <v>248</v>
      </c>
      <c r="E391" s="18">
        <v>6</v>
      </c>
      <c r="F391" s="18" t="s">
        <v>290</v>
      </c>
      <c r="G391" s="18">
        <v>17</v>
      </c>
      <c r="H391" s="18" t="s">
        <v>305</v>
      </c>
      <c r="I391" s="19">
        <v>1</v>
      </c>
      <c r="J391" s="24" t="s">
        <v>305</v>
      </c>
      <c r="K391" s="22">
        <v>62</v>
      </c>
      <c r="L391" s="22">
        <v>0</v>
      </c>
      <c r="M391" s="22">
        <f>K391-L391</f>
        <v>62</v>
      </c>
      <c r="N391" s="28" t="s">
        <v>872</v>
      </c>
      <c r="O391" s="22">
        <v>62200</v>
      </c>
      <c r="P391" s="27" t="s">
        <v>802</v>
      </c>
      <c r="Q391" s="20">
        <v>62</v>
      </c>
      <c r="R391" s="27" t="s">
        <v>175</v>
      </c>
    </row>
    <row r="392" spans="1:18" ht="18" customHeight="1">
      <c r="A392" s="43">
        <v>14</v>
      </c>
      <c r="B392" s="44" t="s">
        <v>226</v>
      </c>
      <c r="C392" s="45">
        <v>3</v>
      </c>
      <c r="D392" s="45" t="s">
        <v>306</v>
      </c>
      <c r="E392" s="46"/>
      <c r="F392" s="45"/>
      <c r="G392" s="46"/>
      <c r="H392" s="45"/>
      <c r="I392" s="46"/>
      <c r="J392" s="46"/>
      <c r="K392" s="60">
        <f>IF(C392="",SUMIFS($K393:$K$5986,$A393:$A$5986,A392,$E393:$E$5986,""),IF(E392="",SUMIFS($K393:$K$5986,$A393:$A$5986,A392,$C393:$C$5986,C392,$G393:$G$5986,""),IF(G392="",SUMIFS($K393:$K$5986,$A393:$A$5986,A392,$C393:$C$5986,C392,$E393:$E$5986,E392),0)))</f>
        <v>3312</v>
      </c>
      <c r="L392" s="60">
        <f>IF(C392="",SUMIFS($L393:$L$5986,$A393:$A$5986,A392,$E393:$E$5986,""),IF(E392="",SUMIFS($L393:$L$5986,$A393:$A$5986,A392,$C393:$C$5986,C392,$G393:$G$5986,""),IF(G392="",SUMIFS($L393:$L$5986,$A393:$A$5986,A392,$C393:$C$5986,C392,$E393:$E$5986,E392),0)))</f>
        <v>3041</v>
      </c>
      <c r="M392" s="61">
        <f t="shared" ref="M392:M393" si="52">K392-L392</f>
        <v>271</v>
      </c>
      <c r="N392" s="47"/>
      <c r="O392" s="48"/>
      <c r="P392" s="49"/>
      <c r="Q392" s="50">
        <f>IF(C392="",SUMIFS($Q$3:$Q$5534,$A$3:$A$5534,A392,$C$3:$C$5534,"&gt;0",$E$3:$E$5534,""),IF(E392="",SUMIFS($Q$3:$Q$5534,$A$3:$A$5534,A392,$C$3:$C$5534,C392,$E$3:$E$5534,"&gt;0",$G$3:$G$5534,""),IF(G392="",SUMIFS($Q$3:$Q$5534,$A$3:$A$5534,A392,$C$3:$C$5534,C392,$E$3:$E$5534,E392,$G$3:$G$5534,"&gt;0"))))</f>
        <v>3312</v>
      </c>
      <c r="R392" s="51"/>
    </row>
    <row r="393" spans="1:18" ht="18" customHeight="1">
      <c r="A393" s="43">
        <v>14</v>
      </c>
      <c r="B393" s="44" t="s">
        <v>226</v>
      </c>
      <c r="C393" s="52">
        <v>3</v>
      </c>
      <c r="D393" s="44" t="s">
        <v>306</v>
      </c>
      <c r="E393" s="53">
        <v>1</v>
      </c>
      <c r="F393" s="54" t="s">
        <v>307</v>
      </c>
      <c r="G393" s="53"/>
      <c r="H393" s="54"/>
      <c r="I393" s="53"/>
      <c r="J393" s="53"/>
      <c r="K393" s="62">
        <f>IF(C393="",SUMIFS($K394:$K$5986,$A394:$A$5986,A393,$E394:$E$5986,""),IF(E393="",SUMIFS($K394:$K$5986,$A394:$A$5986,A393,$C394:$C$5986,C393,$G394:$G$5986,""),IF(G393="",SUMIFS($K394:$K$5986,$A394:$A$5986,A393,$C394:$C$5986,C393,$E394:$E$5986,E393),0)))</f>
        <v>191</v>
      </c>
      <c r="L393" s="62">
        <f>IF(C393="",SUMIFS($L394:$L$5986,$A394:$A$5986,A393,$E394:$E$5986,""),IF(E393="",SUMIFS($L394:$L$5986,$A394:$A$5986,A393,$C394:$C$5986,C393,$G394:$G$5986,""),IF(G393="",SUMIFS($L394:$L$5986,$A394:$A$5986,A393,$C394:$C$5986,C393,$E394:$E$5986,E393),0)))</f>
        <v>118</v>
      </c>
      <c r="M393" s="63">
        <f t="shared" si="52"/>
        <v>73</v>
      </c>
      <c r="N393" s="55"/>
      <c r="O393" s="56"/>
      <c r="P393" s="57"/>
      <c r="Q393" s="58">
        <f>IF(C393="",SUMIFS($Q$3:$Q$5534,$A$3:$A$5534,A393,$C$3:$C$5534,"&gt;0",$E$3:$E$5534,""),IF(E393="",SUMIFS($Q$3:$Q$5534,$A$3:$A$5534,A393,$C$3:$C$5534,C393,$E$3:$E$5534,"&gt;0",$G$3:$G$5534,""),IF(G393="",SUMIFS($Q$3:$Q$5534,$A$3:$A$5534,A393,$C$3:$C$5534,C393,$E$3:$E$5534,E393,$G$3:$G$5534,"&gt;0"))))</f>
        <v>191</v>
      </c>
      <c r="R393" s="59"/>
    </row>
    <row r="394" spans="1:18" ht="18" customHeight="1">
      <c r="A394" s="17">
        <v>14</v>
      </c>
      <c r="B394" s="18" t="s">
        <v>226</v>
      </c>
      <c r="C394" s="18">
        <v>3</v>
      </c>
      <c r="D394" s="18" t="s">
        <v>306</v>
      </c>
      <c r="E394" s="18">
        <v>1</v>
      </c>
      <c r="F394" s="18" t="s">
        <v>307</v>
      </c>
      <c r="G394" s="19">
        <v>1</v>
      </c>
      <c r="H394" s="19" t="s">
        <v>308</v>
      </c>
      <c r="I394" s="19"/>
      <c r="J394" s="24"/>
      <c r="K394" s="22"/>
      <c r="L394" s="22"/>
      <c r="M394" s="22"/>
      <c r="N394" s="28"/>
      <c r="O394" s="22"/>
      <c r="P394" s="27"/>
      <c r="Q394" s="20"/>
      <c r="R394" s="27"/>
    </row>
    <row r="395" spans="1:18" ht="18" customHeight="1">
      <c r="A395" s="17">
        <v>14</v>
      </c>
      <c r="B395" s="18" t="s">
        <v>226</v>
      </c>
      <c r="C395" s="18">
        <v>3</v>
      </c>
      <c r="D395" s="18" t="s">
        <v>306</v>
      </c>
      <c r="E395" s="18">
        <v>1</v>
      </c>
      <c r="F395" s="18" t="s">
        <v>307</v>
      </c>
      <c r="G395" s="18">
        <v>1</v>
      </c>
      <c r="H395" s="18" t="s">
        <v>308</v>
      </c>
      <c r="I395" s="19">
        <v>2</v>
      </c>
      <c r="J395" s="24" t="s">
        <v>309</v>
      </c>
      <c r="K395" s="22">
        <v>18</v>
      </c>
      <c r="L395" s="22">
        <v>18</v>
      </c>
      <c r="M395" s="22">
        <f>K395-L395</f>
        <v>0</v>
      </c>
      <c r="N395" s="28" t="s">
        <v>309</v>
      </c>
      <c r="O395" s="22">
        <v>18000</v>
      </c>
      <c r="P395" s="27" t="s">
        <v>755</v>
      </c>
      <c r="Q395" s="20">
        <v>18</v>
      </c>
      <c r="R395" s="27" t="s">
        <v>140</v>
      </c>
    </row>
    <row r="396" spans="1:18" ht="18" customHeight="1">
      <c r="A396" s="17">
        <v>14</v>
      </c>
      <c r="B396" s="18" t="s">
        <v>226</v>
      </c>
      <c r="C396" s="18">
        <v>3</v>
      </c>
      <c r="D396" s="18" t="s">
        <v>306</v>
      </c>
      <c r="E396" s="18">
        <v>1</v>
      </c>
      <c r="F396" s="18" t="s">
        <v>307</v>
      </c>
      <c r="G396" s="19">
        <v>2</v>
      </c>
      <c r="H396" s="19" t="s">
        <v>310</v>
      </c>
      <c r="I396" s="19"/>
      <c r="J396" s="24"/>
      <c r="K396" s="22"/>
      <c r="L396" s="22"/>
      <c r="M396" s="22"/>
      <c r="N396" s="28"/>
      <c r="O396" s="22"/>
      <c r="P396" s="27"/>
      <c r="Q396" s="20"/>
      <c r="R396" s="27"/>
    </row>
    <row r="397" spans="1:18" ht="18" customHeight="1">
      <c r="A397" s="17">
        <v>14</v>
      </c>
      <c r="B397" s="18" t="s">
        <v>226</v>
      </c>
      <c r="C397" s="18">
        <v>3</v>
      </c>
      <c r="D397" s="18" t="s">
        <v>306</v>
      </c>
      <c r="E397" s="18">
        <v>1</v>
      </c>
      <c r="F397" s="18" t="s">
        <v>307</v>
      </c>
      <c r="G397" s="18">
        <v>2</v>
      </c>
      <c r="H397" s="18" t="s">
        <v>310</v>
      </c>
      <c r="I397" s="19">
        <v>2</v>
      </c>
      <c r="J397" s="24" t="s">
        <v>311</v>
      </c>
      <c r="K397" s="22">
        <v>173</v>
      </c>
      <c r="L397" s="22">
        <v>100</v>
      </c>
      <c r="M397" s="22">
        <f>K397-L397</f>
        <v>73</v>
      </c>
      <c r="N397" s="28" t="s">
        <v>311</v>
      </c>
      <c r="O397" s="22">
        <v>173000</v>
      </c>
      <c r="P397" s="27" t="s">
        <v>760</v>
      </c>
      <c r="Q397" s="20">
        <v>173</v>
      </c>
      <c r="R397" s="27" t="s">
        <v>140</v>
      </c>
    </row>
    <row r="398" spans="1:18" ht="18" customHeight="1">
      <c r="A398" s="43">
        <v>14</v>
      </c>
      <c r="B398" s="44" t="s">
        <v>226</v>
      </c>
      <c r="C398" s="52">
        <v>3</v>
      </c>
      <c r="D398" s="44" t="s">
        <v>306</v>
      </c>
      <c r="E398" s="53">
        <v>2</v>
      </c>
      <c r="F398" s="54" t="s">
        <v>312</v>
      </c>
      <c r="G398" s="53"/>
      <c r="H398" s="54"/>
      <c r="I398" s="53"/>
      <c r="J398" s="53"/>
      <c r="K398" s="62">
        <f>IF(C398="",SUMIFS($K399:$K$5986,$A399:$A$5986,A398,$E399:$E$5986,""),IF(E398="",SUMIFS($K399:$K$5986,$A399:$A$5986,A398,$C399:$C$5986,C398,$G399:$G$5986,""),IF(G398="",SUMIFS($K399:$K$5986,$A399:$A$5986,A398,$C399:$C$5986,C398,$E399:$E$5986,E398),0)))</f>
        <v>3121</v>
      </c>
      <c r="L398" s="62">
        <f>IF(C398="",SUMIFS($L399:$L$5986,$A399:$A$5986,A398,$E399:$E$5986,""),IF(E398="",SUMIFS($L399:$L$5986,$A399:$A$5986,A398,$C399:$C$5986,C398,$G399:$G$5986,""),IF(G398="",SUMIFS($L399:$L$5986,$A399:$A$5986,A398,$C399:$C$5986,C398,$E399:$E$5986,E398),0)))</f>
        <v>2923</v>
      </c>
      <c r="M398" s="63">
        <f t="shared" ref="M398" si="53">K398-L398</f>
        <v>198</v>
      </c>
      <c r="N398" s="55"/>
      <c r="O398" s="56"/>
      <c r="P398" s="57"/>
      <c r="Q398" s="58">
        <f>IF(C398="",SUMIFS($Q$3:$Q$5534,$A$3:$A$5534,A398,$C$3:$C$5534,"&gt;0",$E$3:$E$5534,""),IF(E398="",SUMIFS($Q$3:$Q$5534,$A$3:$A$5534,A398,$C$3:$C$5534,C398,$E$3:$E$5534,"&gt;0",$G$3:$G$5534,""),IF(G398="",SUMIFS($Q$3:$Q$5534,$A$3:$A$5534,A398,$C$3:$C$5534,C398,$E$3:$E$5534,E398,$G$3:$G$5534,"&gt;0"))))</f>
        <v>3121</v>
      </c>
      <c r="R398" s="59"/>
    </row>
    <row r="399" spans="1:18" ht="18" customHeight="1">
      <c r="A399" s="17">
        <v>14</v>
      </c>
      <c r="B399" s="18" t="s">
        <v>226</v>
      </c>
      <c r="C399" s="18">
        <v>3</v>
      </c>
      <c r="D399" s="18" t="s">
        <v>306</v>
      </c>
      <c r="E399" s="18">
        <v>2</v>
      </c>
      <c r="F399" s="18" t="s">
        <v>312</v>
      </c>
      <c r="G399" s="19">
        <v>1</v>
      </c>
      <c r="H399" s="19" t="s">
        <v>313</v>
      </c>
      <c r="I399" s="19"/>
      <c r="J399" s="24"/>
      <c r="K399" s="22"/>
      <c r="L399" s="22"/>
      <c r="M399" s="22"/>
      <c r="N399" s="28"/>
      <c r="O399" s="22"/>
      <c r="P399" s="27"/>
      <c r="Q399" s="20"/>
      <c r="R399" s="27"/>
    </row>
    <row r="400" spans="1:18" ht="18" customHeight="1">
      <c r="A400" s="17">
        <v>14</v>
      </c>
      <c r="B400" s="18" t="s">
        <v>226</v>
      </c>
      <c r="C400" s="18">
        <v>3</v>
      </c>
      <c r="D400" s="18" t="s">
        <v>306</v>
      </c>
      <c r="E400" s="18">
        <v>2</v>
      </c>
      <c r="F400" s="18" t="s">
        <v>312</v>
      </c>
      <c r="G400" s="18">
        <v>1</v>
      </c>
      <c r="H400" s="18" t="s">
        <v>313</v>
      </c>
      <c r="I400" s="19">
        <v>2</v>
      </c>
      <c r="J400" s="24" t="s">
        <v>314</v>
      </c>
      <c r="K400" s="22">
        <v>3100</v>
      </c>
      <c r="L400" s="22">
        <v>2900</v>
      </c>
      <c r="M400" s="22">
        <f>K400-L400</f>
        <v>200</v>
      </c>
      <c r="N400" s="28" t="s">
        <v>315</v>
      </c>
      <c r="O400" s="22">
        <v>3100000</v>
      </c>
      <c r="P400" s="27" t="s">
        <v>766</v>
      </c>
      <c r="Q400" s="20">
        <v>3100</v>
      </c>
      <c r="R400" s="27" t="s">
        <v>140</v>
      </c>
    </row>
    <row r="401" spans="1:18" ht="18" customHeight="1">
      <c r="A401" s="17">
        <v>14</v>
      </c>
      <c r="B401" s="18" t="s">
        <v>226</v>
      </c>
      <c r="C401" s="18">
        <v>3</v>
      </c>
      <c r="D401" s="18" t="s">
        <v>306</v>
      </c>
      <c r="E401" s="18">
        <v>2</v>
      </c>
      <c r="F401" s="18" t="s">
        <v>312</v>
      </c>
      <c r="G401" s="18">
        <v>1</v>
      </c>
      <c r="H401" s="18" t="s">
        <v>313</v>
      </c>
      <c r="I401" s="18">
        <v>2</v>
      </c>
      <c r="J401" s="25" t="s">
        <v>314</v>
      </c>
      <c r="K401" s="22"/>
      <c r="L401" s="22"/>
      <c r="M401" s="22"/>
      <c r="N401" s="28" t="s">
        <v>6843</v>
      </c>
      <c r="O401" s="22"/>
      <c r="P401" s="27"/>
      <c r="Q401" s="20"/>
      <c r="R401" s="27" t="s">
        <v>140</v>
      </c>
    </row>
    <row r="402" spans="1:18" ht="18" customHeight="1">
      <c r="A402" s="17">
        <v>14</v>
      </c>
      <c r="B402" s="18" t="s">
        <v>226</v>
      </c>
      <c r="C402" s="18">
        <v>3</v>
      </c>
      <c r="D402" s="18" t="s">
        <v>306</v>
      </c>
      <c r="E402" s="18">
        <v>2</v>
      </c>
      <c r="F402" s="18" t="s">
        <v>312</v>
      </c>
      <c r="G402" s="19">
        <v>2</v>
      </c>
      <c r="H402" s="19" t="s">
        <v>316</v>
      </c>
      <c r="I402" s="19"/>
      <c r="J402" s="24"/>
      <c r="K402" s="22"/>
      <c r="L402" s="22"/>
      <c r="M402" s="22"/>
      <c r="N402" s="28"/>
      <c r="O402" s="22"/>
      <c r="P402" s="27"/>
      <c r="Q402" s="20"/>
      <c r="R402" s="27"/>
    </row>
    <row r="403" spans="1:18" ht="18" customHeight="1">
      <c r="A403" s="17">
        <v>14</v>
      </c>
      <c r="B403" s="18" t="s">
        <v>226</v>
      </c>
      <c r="C403" s="18">
        <v>3</v>
      </c>
      <c r="D403" s="18" t="s">
        <v>306</v>
      </c>
      <c r="E403" s="18">
        <v>2</v>
      </c>
      <c r="F403" s="18" t="s">
        <v>312</v>
      </c>
      <c r="G403" s="18">
        <v>2</v>
      </c>
      <c r="H403" s="18" t="s">
        <v>316</v>
      </c>
      <c r="I403" s="19">
        <v>3</v>
      </c>
      <c r="J403" s="24" t="s">
        <v>317</v>
      </c>
      <c r="K403" s="22">
        <v>21</v>
      </c>
      <c r="L403" s="22">
        <v>23</v>
      </c>
      <c r="M403" s="22">
        <f>K403-L403</f>
        <v>-2</v>
      </c>
      <c r="N403" s="28" t="s">
        <v>741</v>
      </c>
      <c r="O403" s="22">
        <v>21768</v>
      </c>
      <c r="P403" s="27" t="s">
        <v>771</v>
      </c>
      <c r="Q403" s="20">
        <v>21</v>
      </c>
      <c r="R403" s="27" t="s">
        <v>97</v>
      </c>
    </row>
    <row r="404" spans="1:18" ht="18" customHeight="1">
      <c r="A404" s="67">
        <v>15</v>
      </c>
      <c r="B404" s="68" t="s">
        <v>318</v>
      </c>
      <c r="C404" s="68"/>
      <c r="D404" s="68"/>
      <c r="E404" s="69"/>
      <c r="F404" s="68"/>
      <c r="G404" s="69"/>
      <c r="H404" s="68"/>
      <c r="I404" s="69"/>
      <c r="J404" s="69"/>
      <c r="K404" s="70">
        <f>IF(C404="",SUMIFS($K405:$K$5986,$A405:$A$5986,A404,$E405:$E$5986,""),IF(E404="",SUMIFS($K405:$K$5986,$A405:$A$5986,A404,$C405:$C$5986,C404,$G405:$G$5986,""),IF(G404="",SUMIFS($K405:$K$5986,$A405:$A$5986,A404,$C405:$C$5986,C404,$E405:$E$5986,E404),0)))</f>
        <v>271212</v>
      </c>
      <c r="L404" s="70">
        <f>IF(C404="",SUMIFS($L405:$L$5986,$A405:$A$5986,A404,$E405:$E$5986,""),IF(E404="",SUMIFS($L405:$L$5986,$A405:$A$5986,A404,$C405:$C$5986,C404,$G405:$G$5986,""),IF(G404="",SUMIFS($L405:$L$5986,$A405:$A$5986,A404,$C405:$C$5986,C404,$E405:$E$5986,E404),0)))</f>
        <v>284307</v>
      </c>
      <c r="M404" s="71">
        <f t="shared" ref="M404:M406" si="54">K404-L404</f>
        <v>-13095</v>
      </c>
      <c r="N404" s="72"/>
      <c r="O404" s="73"/>
      <c r="P404" s="74"/>
      <c r="Q404" s="75">
        <f>IF(C404="",SUMIFS($Q$3:$Q$5534,$A$3:$A$5534,A404,$C$3:$C$5534,"&gt;0",$E$3:$E$5534,""),IF(E404="",SUMIFS($Q$3:$Q$5534,$A$3:$A$5534,A404,$C$3:$C$5534,C404,$E$3:$E$5534,"&gt;0",$G$3:$G$5534,""),IF(G404="",SUMIFS($Q$3:$Q$5534,$A$3:$A$5534,A404,$C$3:$C$5534,C404,$E$3:$E$5534,E404,$G$3:$G$5534,"&gt;0"))))</f>
        <v>265221</v>
      </c>
      <c r="R404" s="76"/>
    </row>
    <row r="405" spans="1:18" ht="18" customHeight="1">
      <c r="A405" s="43">
        <v>15</v>
      </c>
      <c r="B405" s="44" t="s">
        <v>318</v>
      </c>
      <c r="C405" s="45">
        <v>1</v>
      </c>
      <c r="D405" s="45" t="s">
        <v>319</v>
      </c>
      <c r="E405" s="46"/>
      <c r="F405" s="45"/>
      <c r="G405" s="46"/>
      <c r="H405" s="45"/>
      <c r="I405" s="46"/>
      <c r="J405" s="46"/>
      <c r="K405" s="60">
        <f>IF(C405="",SUMIFS($K406:$K$5986,$A406:$A$5986,A405,$E406:$E$5986,""),IF(E405="",SUMIFS($K406:$K$5986,$A406:$A$5986,A405,$C406:$C$5986,C405,$G406:$G$5986,""),IF(G405="",SUMIFS($K406:$K$5986,$A406:$A$5986,A405,$C406:$C$5986,C405,$E406:$E$5986,E405),0)))</f>
        <v>143422</v>
      </c>
      <c r="L405" s="60">
        <f>IF(C405="",SUMIFS($L406:$L$5986,$A406:$A$5986,A405,$E406:$E$5986,""),IF(E405="",SUMIFS($L406:$L$5986,$A406:$A$5986,A405,$C406:$C$5986,C405,$G406:$G$5986,""),IF(G405="",SUMIFS($L406:$L$5986,$A406:$A$5986,A405,$C406:$C$5986,C405,$E406:$E$5986,E405),0)))</f>
        <v>141065</v>
      </c>
      <c r="M405" s="61">
        <f t="shared" si="54"/>
        <v>2357</v>
      </c>
      <c r="N405" s="47"/>
      <c r="O405" s="48"/>
      <c r="P405" s="49"/>
      <c r="Q405" s="50">
        <f>IF(C405="",SUMIFS($Q$3:$Q$5534,$A$3:$A$5534,A405,$C$3:$C$5534,"&gt;0",$E$3:$E$5534,""),IF(E405="",SUMIFS($Q$3:$Q$5534,$A$3:$A$5534,A405,$C$3:$C$5534,C405,$E$3:$E$5534,"&gt;0",$G$3:$G$5534,""),IF(G405="",SUMIFS($Q$3:$Q$5534,$A$3:$A$5534,A405,$C$3:$C$5534,C405,$E$3:$E$5534,E405,$G$3:$G$5534,"&gt;0"))))</f>
        <v>143422</v>
      </c>
      <c r="R405" s="51"/>
    </row>
    <row r="406" spans="1:18" ht="18" customHeight="1">
      <c r="A406" s="43">
        <v>15</v>
      </c>
      <c r="B406" s="44" t="s">
        <v>318</v>
      </c>
      <c r="C406" s="52">
        <v>1</v>
      </c>
      <c r="D406" s="44" t="s">
        <v>319</v>
      </c>
      <c r="E406" s="53">
        <v>1</v>
      </c>
      <c r="F406" s="54" t="s">
        <v>320</v>
      </c>
      <c r="G406" s="53"/>
      <c r="H406" s="54"/>
      <c r="I406" s="53"/>
      <c r="J406" s="53"/>
      <c r="K406" s="62">
        <f>IF(C406="",SUMIFS($K407:$K$5986,$A407:$A$5986,A406,$E407:$E$5986,""),IF(E406="",SUMIFS($K407:$K$5986,$A407:$A$5986,A406,$C407:$C$5986,C406,$G407:$G$5986,""),IF(G406="",SUMIFS($K407:$K$5986,$A407:$A$5986,A406,$C407:$C$5986,C406,$E407:$E$5986,E406),0)))</f>
        <v>21345</v>
      </c>
      <c r="L406" s="62">
        <f>IF(C406="",SUMIFS($L407:$L$5986,$A407:$A$5986,A406,$E407:$E$5986,""),IF(E406="",SUMIFS($L407:$L$5986,$A407:$A$5986,A406,$C407:$C$5986,C406,$G407:$G$5986,""),IF(G406="",SUMIFS($L407:$L$5986,$A407:$A$5986,A406,$C407:$C$5986,C406,$E407:$E$5986,E406),0)))</f>
        <v>21780</v>
      </c>
      <c r="M406" s="63">
        <f t="shared" si="54"/>
        <v>-435</v>
      </c>
      <c r="N406" s="55"/>
      <c r="O406" s="56"/>
      <c r="P406" s="57"/>
      <c r="Q406" s="58">
        <f>IF(C406="",SUMIFS($Q$3:$Q$5534,$A$3:$A$5534,A406,$C$3:$C$5534,"&gt;0",$E$3:$E$5534,""),IF(E406="",SUMIFS($Q$3:$Q$5534,$A$3:$A$5534,A406,$C$3:$C$5534,C406,$E$3:$E$5534,"&gt;0",$G$3:$G$5534,""),IF(G406="",SUMIFS($Q$3:$Q$5534,$A$3:$A$5534,A406,$C$3:$C$5534,C406,$E$3:$E$5534,E406,$G$3:$G$5534,"&gt;0"))))</f>
        <v>21345</v>
      </c>
      <c r="R406" s="59"/>
    </row>
    <row r="407" spans="1:18" ht="18" customHeight="1">
      <c r="A407" s="17">
        <v>15</v>
      </c>
      <c r="B407" s="18" t="s">
        <v>318</v>
      </c>
      <c r="C407" s="18">
        <v>1</v>
      </c>
      <c r="D407" s="18" t="s">
        <v>319</v>
      </c>
      <c r="E407" s="18">
        <v>1</v>
      </c>
      <c r="F407" s="18" t="s">
        <v>320</v>
      </c>
      <c r="G407" s="19">
        <v>1</v>
      </c>
      <c r="H407" s="19" t="s">
        <v>320</v>
      </c>
      <c r="I407" s="19"/>
      <c r="J407" s="24"/>
      <c r="K407" s="22"/>
      <c r="L407" s="22"/>
      <c r="M407" s="22"/>
      <c r="N407" s="28"/>
      <c r="O407" s="22"/>
      <c r="P407" s="27"/>
      <c r="Q407" s="20"/>
      <c r="R407" s="27"/>
    </row>
    <row r="408" spans="1:18" ht="18" customHeight="1">
      <c r="A408" s="17">
        <v>15</v>
      </c>
      <c r="B408" s="18" t="s">
        <v>318</v>
      </c>
      <c r="C408" s="18">
        <v>1</v>
      </c>
      <c r="D408" s="18" t="s">
        <v>319</v>
      </c>
      <c r="E408" s="18">
        <v>1</v>
      </c>
      <c r="F408" s="18" t="s">
        <v>320</v>
      </c>
      <c r="G408" s="18">
        <v>1</v>
      </c>
      <c r="H408" s="18" t="s">
        <v>320</v>
      </c>
      <c r="I408" s="19">
        <v>1</v>
      </c>
      <c r="J408" s="24" t="s">
        <v>321</v>
      </c>
      <c r="K408" s="22">
        <v>21345</v>
      </c>
      <c r="L408" s="22">
        <v>21780</v>
      </c>
      <c r="M408" s="22">
        <f>K408-L408</f>
        <v>-435</v>
      </c>
      <c r="N408" s="28" t="s">
        <v>6842</v>
      </c>
      <c r="O408" s="22">
        <v>21345000</v>
      </c>
      <c r="P408" s="27" t="s">
        <v>764</v>
      </c>
      <c r="Q408" s="20">
        <v>21345</v>
      </c>
      <c r="R408" s="27" t="s">
        <v>323</v>
      </c>
    </row>
    <row r="409" spans="1:18" ht="18" customHeight="1">
      <c r="A409" s="43">
        <v>15</v>
      </c>
      <c r="B409" s="44" t="s">
        <v>318</v>
      </c>
      <c r="C409" s="52">
        <v>1</v>
      </c>
      <c r="D409" s="44" t="s">
        <v>319</v>
      </c>
      <c r="E409" s="53">
        <v>2</v>
      </c>
      <c r="F409" s="54" t="s">
        <v>324</v>
      </c>
      <c r="G409" s="53"/>
      <c r="H409" s="54"/>
      <c r="I409" s="53"/>
      <c r="J409" s="53"/>
      <c r="K409" s="62">
        <f>IF(C409="",SUMIFS($K410:$K$5986,$A410:$A$5986,A409,$E410:$E$5986,""),IF(E409="",SUMIFS($K410:$K$5986,$A410:$A$5986,A409,$C410:$C$5986,C409,$G410:$G$5986,""),IF(G409="",SUMIFS($K410:$K$5986,$A410:$A$5986,A409,$C410:$C$5986,C409,$E410:$E$5986,E409),0)))</f>
        <v>122077</v>
      </c>
      <c r="L409" s="62">
        <f>IF(C409="",SUMIFS($L410:$L$5986,$A410:$A$5986,A409,$E410:$E$5986,""),IF(E409="",SUMIFS($L410:$L$5986,$A410:$A$5986,A409,$C410:$C$5986,C409,$G410:$G$5986,""),IF(G409="",SUMIFS($L410:$L$5986,$A410:$A$5986,A409,$C410:$C$5986,C409,$E410:$E$5986,E409),0)))</f>
        <v>119285</v>
      </c>
      <c r="M409" s="63">
        <f t="shared" ref="M409" si="55">K409-L409</f>
        <v>2792</v>
      </c>
      <c r="N409" s="55"/>
      <c r="O409" s="56"/>
      <c r="P409" s="57"/>
      <c r="Q409" s="58">
        <f>IF(C409="",SUMIFS($Q$3:$Q$5534,$A$3:$A$5534,A409,$C$3:$C$5534,"&gt;0",$E$3:$E$5534,""),IF(E409="",SUMIFS($Q$3:$Q$5534,$A$3:$A$5534,A409,$C$3:$C$5534,C409,$E$3:$E$5534,"&gt;0",$G$3:$G$5534,""),IF(G409="",SUMIFS($Q$3:$Q$5534,$A$3:$A$5534,A409,$C$3:$C$5534,C409,$E$3:$E$5534,E409,$G$3:$G$5534,"&gt;0"))))</f>
        <v>122077</v>
      </c>
      <c r="R409" s="59"/>
    </row>
    <row r="410" spans="1:18" ht="18" customHeight="1">
      <c r="A410" s="17">
        <v>15</v>
      </c>
      <c r="B410" s="18" t="s">
        <v>318</v>
      </c>
      <c r="C410" s="18">
        <v>1</v>
      </c>
      <c r="D410" s="18" t="s">
        <v>319</v>
      </c>
      <c r="E410" s="18">
        <v>2</v>
      </c>
      <c r="F410" s="18" t="s">
        <v>324</v>
      </c>
      <c r="G410" s="19">
        <v>1</v>
      </c>
      <c r="H410" s="19" t="s">
        <v>325</v>
      </c>
      <c r="I410" s="19"/>
      <c r="J410" s="24"/>
      <c r="K410" s="22"/>
      <c r="L410" s="22"/>
      <c r="M410" s="22"/>
      <c r="N410" s="28"/>
      <c r="O410" s="22"/>
      <c r="P410" s="27"/>
      <c r="Q410" s="20"/>
      <c r="R410" s="27"/>
    </row>
    <row r="411" spans="1:18" ht="18" customHeight="1">
      <c r="A411" s="17">
        <v>15</v>
      </c>
      <c r="B411" s="18" t="s">
        <v>318</v>
      </c>
      <c r="C411" s="18">
        <v>1</v>
      </c>
      <c r="D411" s="18" t="s">
        <v>319</v>
      </c>
      <c r="E411" s="18">
        <v>2</v>
      </c>
      <c r="F411" s="18" t="s">
        <v>324</v>
      </c>
      <c r="G411" s="18">
        <v>1</v>
      </c>
      <c r="H411" s="18" t="s">
        <v>325</v>
      </c>
      <c r="I411" s="19">
        <v>1</v>
      </c>
      <c r="J411" s="24" t="s">
        <v>326</v>
      </c>
      <c r="K411" s="22">
        <v>33476</v>
      </c>
      <c r="L411" s="22">
        <v>28274</v>
      </c>
      <c r="M411" s="22">
        <f>K411-L411</f>
        <v>5202</v>
      </c>
      <c r="N411" s="339" t="s">
        <v>327</v>
      </c>
      <c r="O411" s="22"/>
      <c r="P411" s="27" t="s">
        <v>765</v>
      </c>
      <c r="Q411" s="20">
        <v>33476</v>
      </c>
      <c r="R411" s="27" t="s">
        <v>97</v>
      </c>
    </row>
    <row r="412" spans="1:18" ht="18" customHeight="1">
      <c r="A412" s="17">
        <v>15</v>
      </c>
      <c r="B412" s="18" t="s">
        <v>318</v>
      </c>
      <c r="C412" s="18">
        <v>1</v>
      </c>
      <c r="D412" s="18" t="s">
        <v>319</v>
      </c>
      <c r="E412" s="18">
        <v>2</v>
      </c>
      <c r="F412" s="18" t="s">
        <v>324</v>
      </c>
      <c r="G412" s="18">
        <v>1</v>
      </c>
      <c r="H412" s="18" t="s">
        <v>325</v>
      </c>
      <c r="I412" s="18">
        <v>1</v>
      </c>
      <c r="J412" s="25" t="s">
        <v>326</v>
      </c>
      <c r="K412" s="22"/>
      <c r="L412" s="22"/>
      <c r="M412" s="22"/>
      <c r="N412" s="339" t="s">
        <v>6819</v>
      </c>
      <c r="O412" s="22">
        <v>28043362</v>
      </c>
      <c r="P412" s="27"/>
      <c r="Q412" s="20"/>
      <c r="R412" s="27" t="s">
        <v>97</v>
      </c>
    </row>
    <row r="413" spans="1:18" ht="18" customHeight="1">
      <c r="A413" s="17">
        <v>15</v>
      </c>
      <c r="B413" s="18" t="s">
        <v>318</v>
      </c>
      <c r="C413" s="18">
        <v>1</v>
      </c>
      <c r="D413" s="18" t="s">
        <v>319</v>
      </c>
      <c r="E413" s="18">
        <v>2</v>
      </c>
      <c r="F413" s="18" t="s">
        <v>324</v>
      </c>
      <c r="G413" s="18">
        <v>1</v>
      </c>
      <c r="H413" s="18" t="s">
        <v>325</v>
      </c>
      <c r="I413" s="18">
        <v>1</v>
      </c>
      <c r="J413" s="25" t="s">
        <v>326</v>
      </c>
      <c r="K413" s="22"/>
      <c r="L413" s="22"/>
      <c r="M413" s="22"/>
      <c r="N413" s="339" t="s">
        <v>328</v>
      </c>
      <c r="O413" s="22"/>
      <c r="P413" s="27"/>
      <c r="Q413" s="20"/>
      <c r="R413" s="27" t="s">
        <v>97</v>
      </c>
    </row>
    <row r="414" spans="1:18" ht="18" customHeight="1">
      <c r="A414" s="17">
        <v>15</v>
      </c>
      <c r="B414" s="18" t="s">
        <v>318</v>
      </c>
      <c r="C414" s="18">
        <v>1</v>
      </c>
      <c r="D414" s="18" t="s">
        <v>319</v>
      </c>
      <c r="E414" s="18">
        <v>2</v>
      </c>
      <c r="F414" s="18" t="s">
        <v>324</v>
      </c>
      <c r="G414" s="18">
        <v>1</v>
      </c>
      <c r="H414" s="18" t="s">
        <v>325</v>
      </c>
      <c r="I414" s="18">
        <v>1</v>
      </c>
      <c r="J414" s="25" t="s">
        <v>326</v>
      </c>
      <c r="K414" s="22"/>
      <c r="L414" s="22"/>
      <c r="M414" s="22"/>
      <c r="N414" s="339" t="s">
        <v>6820</v>
      </c>
      <c r="O414" s="22">
        <v>5433601</v>
      </c>
      <c r="P414" s="27"/>
      <c r="Q414" s="20"/>
      <c r="R414" s="27" t="s">
        <v>97</v>
      </c>
    </row>
    <row r="415" spans="1:18" ht="18" customHeight="1">
      <c r="A415" s="17">
        <v>15</v>
      </c>
      <c r="B415" s="18" t="s">
        <v>318</v>
      </c>
      <c r="C415" s="18">
        <v>1</v>
      </c>
      <c r="D415" s="18" t="s">
        <v>319</v>
      </c>
      <c r="E415" s="18">
        <v>2</v>
      </c>
      <c r="F415" s="18" t="s">
        <v>324</v>
      </c>
      <c r="G415" s="18">
        <v>1</v>
      </c>
      <c r="H415" s="18" t="s">
        <v>325</v>
      </c>
      <c r="I415" s="19">
        <v>2</v>
      </c>
      <c r="J415" s="24" t="s">
        <v>329</v>
      </c>
      <c r="K415" s="22">
        <v>22223</v>
      </c>
      <c r="L415" s="22">
        <v>21105</v>
      </c>
      <c r="M415" s="22">
        <f>K415-L415</f>
        <v>1118</v>
      </c>
      <c r="N415" s="339" t="s">
        <v>330</v>
      </c>
      <c r="O415" s="22"/>
      <c r="P415" s="27" t="s">
        <v>767</v>
      </c>
      <c r="Q415" s="20">
        <v>22223</v>
      </c>
      <c r="R415" s="27" t="s">
        <v>97</v>
      </c>
    </row>
    <row r="416" spans="1:18" ht="18" customHeight="1">
      <c r="A416" s="17">
        <v>15</v>
      </c>
      <c r="B416" s="18" t="s">
        <v>318</v>
      </c>
      <c r="C416" s="18">
        <v>1</v>
      </c>
      <c r="D416" s="18" t="s">
        <v>319</v>
      </c>
      <c r="E416" s="18">
        <v>2</v>
      </c>
      <c r="F416" s="18" t="s">
        <v>324</v>
      </c>
      <c r="G416" s="18">
        <v>1</v>
      </c>
      <c r="H416" s="18" t="s">
        <v>325</v>
      </c>
      <c r="I416" s="18">
        <v>2</v>
      </c>
      <c r="J416" s="25" t="s">
        <v>329</v>
      </c>
      <c r="K416" s="22"/>
      <c r="L416" s="22"/>
      <c r="M416" s="22"/>
      <c r="N416" s="339" t="s">
        <v>873</v>
      </c>
      <c r="O416" s="22">
        <v>22223250</v>
      </c>
      <c r="P416" s="27"/>
      <c r="Q416" s="20"/>
      <c r="R416" s="27" t="s">
        <v>97</v>
      </c>
    </row>
    <row r="417" spans="1:18" ht="18" customHeight="1">
      <c r="A417" s="17">
        <v>15</v>
      </c>
      <c r="B417" s="18" t="s">
        <v>318</v>
      </c>
      <c r="C417" s="18">
        <v>1</v>
      </c>
      <c r="D417" s="18" t="s">
        <v>319</v>
      </c>
      <c r="E417" s="18">
        <v>2</v>
      </c>
      <c r="F417" s="18" t="s">
        <v>324</v>
      </c>
      <c r="G417" s="18">
        <v>1</v>
      </c>
      <c r="H417" s="18" t="s">
        <v>325</v>
      </c>
      <c r="I417" s="19">
        <v>11</v>
      </c>
      <c r="J417" s="24" t="s">
        <v>331</v>
      </c>
      <c r="K417" s="22">
        <v>747</v>
      </c>
      <c r="L417" s="22">
        <v>747</v>
      </c>
      <c r="M417" s="22">
        <f t="shared" ref="M417:M424" si="56">K417-L417</f>
        <v>0</v>
      </c>
      <c r="N417" s="339" t="s">
        <v>6821</v>
      </c>
      <c r="O417" s="22">
        <v>747250</v>
      </c>
      <c r="P417" s="27" t="s">
        <v>768</v>
      </c>
      <c r="Q417" s="20">
        <v>747</v>
      </c>
      <c r="R417" s="27" t="s">
        <v>97</v>
      </c>
    </row>
    <row r="418" spans="1:18" ht="18" customHeight="1">
      <c r="A418" s="17">
        <v>15</v>
      </c>
      <c r="B418" s="18" t="s">
        <v>318</v>
      </c>
      <c r="C418" s="18">
        <v>1</v>
      </c>
      <c r="D418" s="18" t="s">
        <v>319</v>
      </c>
      <c r="E418" s="18">
        <v>2</v>
      </c>
      <c r="F418" s="18" t="s">
        <v>324</v>
      </c>
      <c r="G418" s="18">
        <v>1</v>
      </c>
      <c r="H418" s="18" t="s">
        <v>325</v>
      </c>
      <c r="I418" s="19">
        <v>12</v>
      </c>
      <c r="J418" s="24" t="s">
        <v>332</v>
      </c>
      <c r="K418" s="22">
        <v>2550</v>
      </c>
      <c r="L418" s="22">
        <v>2550</v>
      </c>
      <c r="M418" s="22">
        <f t="shared" si="56"/>
        <v>0</v>
      </c>
      <c r="N418" s="339" t="s">
        <v>6822</v>
      </c>
      <c r="O418" s="22">
        <v>2550000</v>
      </c>
      <c r="P418" s="27" t="s">
        <v>768</v>
      </c>
      <c r="Q418" s="20">
        <v>2550</v>
      </c>
      <c r="R418" s="27" t="s">
        <v>97</v>
      </c>
    </row>
    <row r="419" spans="1:18" ht="18" customHeight="1">
      <c r="A419" s="17">
        <v>15</v>
      </c>
      <c r="B419" s="18" t="s">
        <v>318</v>
      </c>
      <c r="C419" s="18">
        <v>1</v>
      </c>
      <c r="D419" s="18" t="s">
        <v>319</v>
      </c>
      <c r="E419" s="18">
        <v>2</v>
      </c>
      <c r="F419" s="18" t="s">
        <v>324</v>
      </c>
      <c r="G419" s="18">
        <v>1</v>
      </c>
      <c r="H419" s="18" t="s">
        <v>325</v>
      </c>
      <c r="I419" s="19">
        <v>13</v>
      </c>
      <c r="J419" s="24" t="s">
        <v>333</v>
      </c>
      <c r="K419" s="22">
        <v>125</v>
      </c>
      <c r="L419" s="22">
        <v>125</v>
      </c>
      <c r="M419" s="22">
        <f t="shared" si="56"/>
        <v>0</v>
      </c>
      <c r="N419" s="339" t="s">
        <v>6823</v>
      </c>
      <c r="O419" s="22">
        <v>125000</v>
      </c>
      <c r="P419" s="27" t="s">
        <v>768</v>
      </c>
      <c r="Q419" s="20">
        <v>125</v>
      </c>
      <c r="R419" s="27" t="s">
        <v>97</v>
      </c>
    </row>
    <row r="420" spans="1:18" ht="18" customHeight="1">
      <c r="A420" s="17">
        <v>15</v>
      </c>
      <c r="B420" s="18" t="s">
        <v>318</v>
      </c>
      <c r="C420" s="18">
        <v>1</v>
      </c>
      <c r="D420" s="18" t="s">
        <v>319</v>
      </c>
      <c r="E420" s="18">
        <v>2</v>
      </c>
      <c r="F420" s="18" t="s">
        <v>324</v>
      </c>
      <c r="G420" s="18">
        <v>1</v>
      </c>
      <c r="H420" s="18" t="s">
        <v>325</v>
      </c>
      <c r="I420" s="19">
        <v>14</v>
      </c>
      <c r="J420" s="24" t="s">
        <v>334</v>
      </c>
      <c r="K420" s="22">
        <v>48</v>
      </c>
      <c r="L420" s="22">
        <v>48</v>
      </c>
      <c r="M420" s="22">
        <f t="shared" si="56"/>
        <v>0</v>
      </c>
      <c r="N420" s="339" t="s">
        <v>6824</v>
      </c>
      <c r="O420" s="22">
        <v>48960</v>
      </c>
      <c r="P420" s="27" t="s">
        <v>768</v>
      </c>
      <c r="Q420" s="20">
        <v>48</v>
      </c>
      <c r="R420" s="27" t="s">
        <v>97</v>
      </c>
    </row>
    <row r="421" spans="1:18" ht="18" customHeight="1">
      <c r="A421" s="17">
        <v>15</v>
      </c>
      <c r="B421" s="18" t="s">
        <v>318</v>
      </c>
      <c r="C421" s="18">
        <v>1</v>
      </c>
      <c r="D421" s="18" t="s">
        <v>319</v>
      </c>
      <c r="E421" s="18">
        <v>2</v>
      </c>
      <c r="F421" s="18" t="s">
        <v>324</v>
      </c>
      <c r="G421" s="18">
        <v>1</v>
      </c>
      <c r="H421" s="18" t="s">
        <v>325</v>
      </c>
      <c r="I421" s="19">
        <v>20</v>
      </c>
      <c r="J421" s="24" t="s">
        <v>335</v>
      </c>
      <c r="K421" s="22">
        <v>41400</v>
      </c>
      <c r="L421" s="22">
        <v>42750</v>
      </c>
      <c r="M421" s="22">
        <f t="shared" si="56"/>
        <v>-1350</v>
      </c>
      <c r="N421" s="339" t="s">
        <v>874</v>
      </c>
      <c r="O421" s="22">
        <v>41400000</v>
      </c>
      <c r="P421" s="27" t="s">
        <v>768</v>
      </c>
      <c r="Q421" s="20">
        <v>41400</v>
      </c>
      <c r="R421" s="27" t="s">
        <v>97</v>
      </c>
    </row>
    <row r="422" spans="1:18" ht="18" customHeight="1">
      <c r="A422" s="17">
        <v>15</v>
      </c>
      <c r="B422" s="18" t="s">
        <v>318</v>
      </c>
      <c r="C422" s="18">
        <v>1</v>
      </c>
      <c r="D422" s="18" t="s">
        <v>319</v>
      </c>
      <c r="E422" s="18">
        <v>2</v>
      </c>
      <c r="F422" s="18" t="s">
        <v>324</v>
      </c>
      <c r="G422" s="18">
        <v>1</v>
      </c>
      <c r="H422" s="18" t="s">
        <v>325</v>
      </c>
      <c r="I422" s="19">
        <v>41</v>
      </c>
      <c r="J422" s="24" t="s">
        <v>336</v>
      </c>
      <c r="K422" s="22">
        <v>24</v>
      </c>
      <c r="L422" s="22">
        <v>24</v>
      </c>
      <c r="M422" s="22">
        <f t="shared" si="56"/>
        <v>0</v>
      </c>
      <c r="N422" s="339" t="s">
        <v>6825</v>
      </c>
      <c r="O422" s="22">
        <v>24480</v>
      </c>
      <c r="P422" s="27" t="s">
        <v>768</v>
      </c>
      <c r="Q422" s="20">
        <v>24</v>
      </c>
      <c r="R422" s="27" t="s">
        <v>97</v>
      </c>
    </row>
    <row r="423" spans="1:18" ht="18" customHeight="1">
      <c r="A423" s="17">
        <v>15</v>
      </c>
      <c r="B423" s="18" t="s">
        <v>318</v>
      </c>
      <c r="C423" s="18">
        <v>1</v>
      </c>
      <c r="D423" s="18" t="s">
        <v>319</v>
      </c>
      <c r="E423" s="18">
        <v>2</v>
      </c>
      <c r="F423" s="18" t="s">
        <v>324</v>
      </c>
      <c r="G423" s="18">
        <v>1</v>
      </c>
      <c r="H423" s="18" t="s">
        <v>325</v>
      </c>
      <c r="I423" s="19">
        <v>59</v>
      </c>
      <c r="J423" s="24" t="s">
        <v>337</v>
      </c>
      <c r="K423" s="22">
        <v>1500</v>
      </c>
      <c r="L423" s="22">
        <v>0</v>
      </c>
      <c r="M423" s="22">
        <f t="shared" si="56"/>
        <v>1500</v>
      </c>
      <c r="N423" s="339" t="s">
        <v>875</v>
      </c>
      <c r="O423" s="22">
        <v>1500000</v>
      </c>
      <c r="P423" s="27" t="s">
        <v>768</v>
      </c>
      <c r="Q423" s="20">
        <v>1500</v>
      </c>
      <c r="R423" s="27" t="s">
        <v>97</v>
      </c>
    </row>
    <row r="424" spans="1:18" ht="18" customHeight="1">
      <c r="A424" s="17">
        <v>15</v>
      </c>
      <c r="B424" s="18" t="s">
        <v>318</v>
      </c>
      <c r="C424" s="18">
        <v>1</v>
      </c>
      <c r="D424" s="18" t="s">
        <v>319</v>
      </c>
      <c r="E424" s="18">
        <v>2</v>
      </c>
      <c r="F424" s="18" t="s">
        <v>324</v>
      </c>
      <c r="G424" s="18">
        <v>1</v>
      </c>
      <c r="H424" s="18" t="s">
        <v>325</v>
      </c>
      <c r="I424" s="19">
        <v>60</v>
      </c>
      <c r="J424" s="24" t="s">
        <v>338</v>
      </c>
      <c r="K424" s="22">
        <v>60</v>
      </c>
      <c r="L424" s="22">
        <v>60</v>
      </c>
      <c r="M424" s="22">
        <f t="shared" si="56"/>
        <v>0</v>
      </c>
      <c r="N424" s="28" t="s">
        <v>876</v>
      </c>
      <c r="O424" s="22">
        <v>60000</v>
      </c>
      <c r="P424" s="27" t="s">
        <v>768</v>
      </c>
      <c r="Q424" s="20">
        <v>60</v>
      </c>
      <c r="R424" s="27" t="s">
        <v>97</v>
      </c>
    </row>
    <row r="425" spans="1:18" ht="18" customHeight="1">
      <c r="A425" s="17">
        <v>15</v>
      </c>
      <c r="B425" s="18" t="s">
        <v>318</v>
      </c>
      <c r="C425" s="18">
        <v>1</v>
      </c>
      <c r="D425" s="18" t="s">
        <v>319</v>
      </c>
      <c r="E425" s="18">
        <v>2</v>
      </c>
      <c r="F425" s="18" t="s">
        <v>324</v>
      </c>
      <c r="G425" s="19">
        <v>2</v>
      </c>
      <c r="H425" s="19" t="s">
        <v>339</v>
      </c>
      <c r="I425" s="19"/>
      <c r="J425" s="24"/>
      <c r="K425" s="22"/>
      <c r="L425" s="22"/>
      <c r="M425" s="22"/>
      <c r="N425" s="28"/>
      <c r="O425" s="22"/>
      <c r="P425" s="27"/>
      <c r="Q425" s="20"/>
      <c r="R425" s="27"/>
    </row>
    <row r="426" spans="1:18" ht="18" customHeight="1">
      <c r="A426" s="17">
        <v>15</v>
      </c>
      <c r="B426" s="18" t="s">
        <v>318</v>
      </c>
      <c r="C426" s="18">
        <v>1</v>
      </c>
      <c r="D426" s="18" t="s">
        <v>319</v>
      </c>
      <c r="E426" s="18">
        <v>2</v>
      </c>
      <c r="F426" s="18" t="s">
        <v>324</v>
      </c>
      <c r="G426" s="18">
        <v>2</v>
      </c>
      <c r="H426" s="18" t="s">
        <v>339</v>
      </c>
      <c r="I426" s="19">
        <v>2</v>
      </c>
      <c r="J426" s="24" t="s">
        <v>340</v>
      </c>
      <c r="K426" s="22">
        <v>450</v>
      </c>
      <c r="L426" s="22">
        <v>2978</v>
      </c>
      <c r="M426" s="22">
        <f>K426-L426</f>
        <v>-2528</v>
      </c>
      <c r="N426" s="28" t="s">
        <v>877</v>
      </c>
      <c r="O426" s="22">
        <v>450712</v>
      </c>
      <c r="P426" s="27" t="s">
        <v>767</v>
      </c>
      <c r="Q426" s="20">
        <v>450</v>
      </c>
      <c r="R426" s="27" t="s">
        <v>97</v>
      </c>
    </row>
    <row r="427" spans="1:18" ht="18" customHeight="1">
      <c r="A427" s="17">
        <v>15</v>
      </c>
      <c r="B427" s="18" t="s">
        <v>318</v>
      </c>
      <c r="C427" s="18">
        <v>1</v>
      </c>
      <c r="D427" s="18" t="s">
        <v>319</v>
      </c>
      <c r="E427" s="18">
        <v>2</v>
      </c>
      <c r="F427" s="18" t="s">
        <v>324</v>
      </c>
      <c r="G427" s="19">
        <v>3</v>
      </c>
      <c r="H427" s="19" t="s">
        <v>341</v>
      </c>
      <c r="I427" s="19"/>
      <c r="J427" s="24"/>
      <c r="K427" s="22"/>
      <c r="L427" s="22"/>
      <c r="M427" s="22"/>
      <c r="N427" s="28"/>
      <c r="O427" s="22"/>
      <c r="P427" s="27"/>
      <c r="Q427" s="20"/>
      <c r="R427" s="27"/>
    </row>
    <row r="428" spans="1:18" ht="18" customHeight="1">
      <c r="A428" s="17">
        <v>15</v>
      </c>
      <c r="B428" s="18" t="s">
        <v>318</v>
      </c>
      <c r="C428" s="18">
        <v>1</v>
      </c>
      <c r="D428" s="18" t="s">
        <v>319</v>
      </c>
      <c r="E428" s="18">
        <v>2</v>
      </c>
      <c r="F428" s="18" t="s">
        <v>324</v>
      </c>
      <c r="G428" s="18">
        <v>3</v>
      </c>
      <c r="H428" s="18" t="s">
        <v>341</v>
      </c>
      <c r="I428" s="19">
        <v>10</v>
      </c>
      <c r="J428" s="24" t="s">
        <v>342</v>
      </c>
      <c r="K428" s="22">
        <v>19174</v>
      </c>
      <c r="L428" s="22">
        <v>20234</v>
      </c>
      <c r="M428" s="22">
        <f>K428-L428</f>
        <v>-1060</v>
      </c>
      <c r="N428" s="28" t="s">
        <v>343</v>
      </c>
      <c r="O428" s="22">
        <v>19174000</v>
      </c>
      <c r="P428" s="27" t="s">
        <v>771</v>
      </c>
      <c r="Q428" s="20">
        <v>19174</v>
      </c>
      <c r="R428" s="27" t="s">
        <v>97</v>
      </c>
    </row>
    <row r="429" spans="1:18" ht="18" customHeight="1">
      <c r="A429" s="17">
        <v>15</v>
      </c>
      <c r="B429" s="18" t="s">
        <v>318</v>
      </c>
      <c r="C429" s="18">
        <v>1</v>
      </c>
      <c r="D429" s="18" t="s">
        <v>319</v>
      </c>
      <c r="E429" s="18">
        <v>2</v>
      </c>
      <c r="F429" s="18" t="s">
        <v>324</v>
      </c>
      <c r="G429" s="18">
        <v>3</v>
      </c>
      <c r="H429" s="18" t="s">
        <v>341</v>
      </c>
      <c r="I429" s="18">
        <v>10</v>
      </c>
      <c r="J429" s="25" t="s">
        <v>342</v>
      </c>
      <c r="K429" s="22"/>
      <c r="L429" s="22"/>
      <c r="M429" s="22"/>
      <c r="N429" s="28" t="s">
        <v>6928</v>
      </c>
      <c r="O429" s="22"/>
      <c r="P429" s="27"/>
      <c r="Q429" s="20"/>
      <c r="R429" s="27" t="s">
        <v>97</v>
      </c>
    </row>
    <row r="430" spans="1:18" ht="18" customHeight="1">
      <c r="A430" s="17">
        <v>15</v>
      </c>
      <c r="B430" s="18" t="s">
        <v>318</v>
      </c>
      <c r="C430" s="18">
        <v>1</v>
      </c>
      <c r="D430" s="18" t="s">
        <v>319</v>
      </c>
      <c r="E430" s="18">
        <v>2</v>
      </c>
      <c r="F430" s="18" t="s">
        <v>324</v>
      </c>
      <c r="G430" s="18">
        <v>3</v>
      </c>
      <c r="H430" s="18" t="s">
        <v>341</v>
      </c>
      <c r="I430" s="18">
        <v>10</v>
      </c>
      <c r="J430" s="25" t="s">
        <v>342</v>
      </c>
      <c r="K430" s="22"/>
      <c r="L430" s="22"/>
      <c r="M430" s="22"/>
      <c r="N430" s="28" t="s">
        <v>6929</v>
      </c>
      <c r="O430" s="22"/>
      <c r="P430" s="27"/>
      <c r="Q430" s="20"/>
      <c r="R430" s="27" t="s">
        <v>97</v>
      </c>
    </row>
    <row r="431" spans="1:18" ht="18" customHeight="1">
      <c r="A431" s="17">
        <v>15</v>
      </c>
      <c r="B431" s="18" t="s">
        <v>318</v>
      </c>
      <c r="C431" s="18">
        <v>1</v>
      </c>
      <c r="D431" s="18" t="s">
        <v>319</v>
      </c>
      <c r="E431" s="18">
        <v>2</v>
      </c>
      <c r="F431" s="18" t="s">
        <v>324</v>
      </c>
      <c r="G431" s="18">
        <v>3</v>
      </c>
      <c r="H431" s="18" t="s">
        <v>341</v>
      </c>
      <c r="I431" s="18">
        <v>10</v>
      </c>
      <c r="J431" s="25" t="s">
        <v>342</v>
      </c>
      <c r="K431" s="22"/>
      <c r="L431" s="22"/>
      <c r="M431" s="22"/>
      <c r="N431" s="28" t="s">
        <v>6930</v>
      </c>
      <c r="O431" s="22"/>
      <c r="P431" s="27"/>
      <c r="Q431" s="20"/>
      <c r="R431" s="27" t="s">
        <v>97</v>
      </c>
    </row>
    <row r="432" spans="1:18" ht="18" customHeight="1">
      <c r="A432" s="17">
        <v>15</v>
      </c>
      <c r="B432" s="18" t="s">
        <v>318</v>
      </c>
      <c r="C432" s="18">
        <v>1</v>
      </c>
      <c r="D432" s="18" t="s">
        <v>319</v>
      </c>
      <c r="E432" s="18">
        <v>2</v>
      </c>
      <c r="F432" s="18" t="s">
        <v>324</v>
      </c>
      <c r="G432" s="18">
        <v>3</v>
      </c>
      <c r="H432" s="18" t="s">
        <v>341</v>
      </c>
      <c r="I432" s="18">
        <v>10</v>
      </c>
      <c r="J432" s="25" t="s">
        <v>342</v>
      </c>
      <c r="K432" s="22"/>
      <c r="L432" s="22"/>
      <c r="M432" s="22"/>
      <c r="N432" s="28" t="s">
        <v>6931</v>
      </c>
      <c r="O432" s="22"/>
      <c r="P432" s="27"/>
      <c r="Q432" s="20"/>
      <c r="R432" s="27" t="s">
        <v>97</v>
      </c>
    </row>
    <row r="433" spans="1:18" ht="18" customHeight="1">
      <c r="A433" s="17">
        <v>15</v>
      </c>
      <c r="B433" s="18" t="s">
        <v>318</v>
      </c>
      <c r="C433" s="18">
        <v>1</v>
      </c>
      <c r="D433" s="18" t="s">
        <v>319</v>
      </c>
      <c r="E433" s="18">
        <v>2</v>
      </c>
      <c r="F433" s="18" t="s">
        <v>324</v>
      </c>
      <c r="G433" s="18">
        <v>3</v>
      </c>
      <c r="H433" s="18" t="s">
        <v>341</v>
      </c>
      <c r="I433" s="18">
        <v>10</v>
      </c>
      <c r="J433" s="25" t="s">
        <v>342</v>
      </c>
      <c r="K433" s="22"/>
      <c r="L433" s="22"/>
      <c r="M433" s="22"/>
      <c r="N433" s="28" t="s">
        <v>6932</v>
      </c>
      <c r="O433" s="22"/>
      <c r="P433" s="27"/>
      <c r="Q433" s="20"/>
      <c r="R433" s="27" t="s">
        <v>97</v>
      </c>
    </row>
    <row r="434" spans="1:18" ht="18" customHeight="1">
      <c r="A434" s="17">
        <v>15</v>
      </c>
      <c r="B434" s="18" t="s">
        <v>318</v>
      </c>
      <c r="C434" s="18">
        <v>1</v>
      </c>
      <c r="D434" s="18" t="s">
        <v>319</v>
      </c>
      <c r="E434" s="18">
        <v>2</v>
      </c>
      <c r="F434" s="18" t="s">
        <v>324</v>
      </c>
      <c r="G434" s="18">
        <v>3</v>
      </c>
      <c r="H434" s="18" t="s">
        <v>341</v>
      </c>
      <c r="I434" s="19">
        <v>30</v>
      </c>
      <c r="J434" s="24" t="s">
        <v>344</v>
      </c>
      <c r="K434" s="22">
        <v>300</v>
      </c>
      <c r="L434" s="22">
        <v>390</v>
      </c>
      <c r="M434" s="22">
        <f>K434-L434</f>
        <v>-90</v>
      </c>
      <c r="N434" s="28" t="s">
        <v>6933</v>
      </c>
      <c r="O434" s="22">
        <v>300000</v>
      </c>
      <c r="P434" s="27" t="s">
        <v>771</v>
      </c>
      <c r="Q434" s="20">
        <v>300</v>
      </c>
      <c r="R434" s="27" t="s">
        <v>97</v>
      </c>
    </row>
    <row r="435" spans="1:18" ht="18" customHeight="1">
      <c r="A435" s="43">
        <v>15</v>
      </c>
      <c r="B435" s="44" t="s">
        <v>318</v>
      </c>
      <c r="C435" s="45">
        <v>2</v>
      </c>
      <c r="D435" s="45" t="s">
        <v>345</v>
      </c>
      <c r="E435" s="46"/>
      <c r="F435" s="45"/>
      <c r="G435" s="46"/>
      <c r="H435" s="45"/>
      <c r="I435" s="46"/>
      <c r="J435" s="46"/>
      <c r="K435" s="60">
        <f>IF(C435="",SUMIFS($K436:$K$5986,$A436:$A$5986,A435,$E436:$E$5986,""),IF(E435="",SUMIFS($K436:$K$5986,$A436:$A$5986,A435,$C436:$C$5986,C435,$G436:$G$5986,""),IF(G435="",SUMIFS($K436:$K$5986,$A436:$A$5986,A435,$C436:$C$5986,C435,$E436:$E$5986,E435),0)))</f>
        <v>103358</v>
      </c>
      <c r="L435" s="60">
        <f>IF(C435="",SUMIFS($L436:$L$5986,$A436:$A$5986,A435,$E436:$E$5986,""),IF(E435="",SUMIFS($L436:$L$5986,$A436:$A$5986,A435,$C436:$C$5986,C435,$G436:$G$5986,""),IF(G435="",SUMIFS($L436:$L$5986,$A436:$A$5986,A435,$C436:$C$5986,C435,$E436:$E$5986,E435),0)))</f>
        <v>109661</v>
      </c>
      <c r="M435" s="61">
        <f t="shared" ref="M435:M436" si="57">K435-L435</f>
        <v>-6303</v>
      </c>
      <c r="N435" s="47"/>
      <c r="O435" s="48"/>
      <c r="P435" s="49"/>
      <c r="Q435" s="50">
        <f>IF(C435="",SUMIFS($Q$3:$Q$5534,$A$3:$A$5534,A435,$C$3:$C$5534,"&gt;0",$E$3:$E$5534,""),IF(E435="",SUMIFS($Q$3:$Q$5534,$A$3:$A$5534,A435,$C$3:$C$5534,C435,$E$3:$E$5534,"&gt;0",$G$3:$G$5534,""),IF(G435="",SUMIFS($Q$3:$Q$5534,$A$3:$A$5534,A435,$C$3:$C$5534,C435,$E$3:$E$5534,E435,$G$3:$G$5534,"&gt;0"))))</f>
        <v>97367</v>
      </c>
      <c r="R435" s="51"/>
    </row>
    <row r="436" spans="1:18" ht="18" customHeight="1">
      <c r="A436" s="43">
        <v>15</v>
      </c>
      <c r="B436" s="44" t="s">
        <v>318</v>
      </c>
      <c r="C436" s="52">
        <v>2</v>
      </c>
      <c r="D436" s="44" t="s">
        <v>345</v>
      </c>
      <c r="E436" s="53">
        <v>1</v>
      </c>
      <c r="F436" s="54" t="s">
        <v>346</v>
      </c>
      <c r="G436" s="53"/>
      <c r="H436" s="54"/>
      <c r="I436" s="53"/>
      <c r="J436" s="53"/>
      <c r="K436" s="62">
        <f>IF(C436="",SUMIFS($K437:$K$5986,$A437:$A$5986,A436,$E437:$E$5986,""),IF(E436="",SUMIFS($K437:$K$5986,$A437:$A$5986,A436,$C437:$C$5986,C436,$G437:$G$5986,""),IF(G436="",SUMIFS($K437:$K$5986,$A437:$A$5986,A436,$C437:$C$5986,C436,$E437:$E$5986,E436),0)))</f>
        <v>17041</v>
      </c>
      <c r="L436" s="62">
        <f>IF(C436="",SUMIFS($L437:$L$5986,$A437:$A$5986,A436,$E437:$E$5986,""),IF(E436="",SUMIFS($L437:$L$5986,$A437:$A$5986,A436,$C437:$C$5986,C436,$G437:$G$5986,""),IF(G436="",SUMIFS($L437:$L$5986,$A437:$A$5986,A436,$C437:$C$5986,C436,$E437:$E$5986,E436),0)))</f>
        <v>16715</v>
      </c>
      <c r="M436" s="63">
        <f t="shared" si="57"/>
        <v>326</v>
      </c>
      <c r="N436" s="55"/>
      <c r="O436" s="56"/>
      <c r="P436" s="57"/>
      <c r="Q436" s="58">
        <f>IF(C436="",SUMIFS($Q$3:$Q$5534,$A$3:$A$5534,A436,$C$3:$C$5534,"&gt;0",$E$3:$E$5534,""),IF(E436="",SUMIFS($Q$3:$Q$5534,$A$3:$A$5534,A436,$C$3:$C$5534,C436,$E$3:$E$5534,"&gt;0",$G$3:$G$5534,""),IF(G436="",SUMIFS($Q$3:$Q$5534,$A$3:$A$5534,A436,$C$3:$C$5534,C436,$E$3:$E$5534,E436,$G$3:$G$5534,"&gt;0"))))</f>
        <v>16550</v>
      </c>
      <c r="R436" s="59"/>
    </row>
    <row r="437" spans="1:18" ht="18" customHeight="1">
      <c r="A437" s="17">
        <v>15</v>
      </c>
      <c r="B437" s="18" t="s">
        <v>318</v>
      </c>
      <c r="C437" s="18">
        <v>2</v>
      </c>
      <c r="D437" s="18" t="s">
        <v>345</v>
      </c>
      <c r="E437" s="18">
        <v>1</v>
      </c>
      <c r="F437" s="18" t="s">
        <v>346</v>
      </c>
      <c r="G437" s="19">
        <v>1</v>
      </c>
      <c r="H437" s="19" t="s">
        <v>347</v>
      </c>
      <c r="I437" s="19"/>
      <c r="J437" s="24"/>
      <c r="K437" s="22"/>
      <c r="L437" s="22"/>
      <c r="M437" s="22"/>
      <c r="N437" s="28"/>
      <c r="O437" s="22"/>
      <c r="P437" s="27"/>
      <c r="Q437" s="20"/>
      <c r="R437" s="27"/>
    </row>
    <row r="438" spans="1:18" ht="18" customHeight="1">
      <c r="A438" s="17">
        <v>15</v>
      </c>
      <c r="B438" s="18" t="s">
        <v>318</v>
      </c>
      <c r="C438" s="18">
        <v>2</v>
      </c>
      <c r="D438" s="18" t="s">
        <v>345</v>
      </c>
      <c r="E438" s="18">
        <v>1</v>
      </c>
      <c r="F438" s="18" t="s">
        <v>346</v>
      </c>
      <c r="G438" s="18">
        <v>1</v>
      </c>
      <c r="H438" s="18" t="s">
        <v>347</v>
      </c>
      <c r="I438" s="19">
        <v>11</v>
      </c>
      <c r="J438" s="24" t="s">
        <v>348</v>
      </c>
      <c r="K438" s="22">
        <v>50</v>
      </c>
      <c r="L438" s="22">
        <v>40</v>
      </c>
      <c r="M438" s="22">
        <f>K438-L438</f>
        <v>10</v>
      </c>
      <c r="N438" s="28" t="s">
        <v>348</v>
      </c>
      <c r="O438" s="22">
        <v>50000</v>
      </c>
      <c r="P438" s="27" t="s">
        <v>751</v>
      </c>
      <c r="Q438" s="20">
        <v>50</v>
      </c>
      <c r="R438" s="27" t="s">
        <v>133</v>
      </c>
    </row>
    <row r="439" spans="1:18" ht="18" customHeight="1">
      <c r="A439" s="17">
        <v>15</v>
      </c>
      <c r="B439" s="18" t="s">
        <v>318</v>
      </c>
      <c r="C439" s="18">
        <v>2</v>
      </c>
      <c r="D439" s="18" t="s">
        <v>345</v>
      </c>
      <c r="E439" s="18">
        <v>1</v>
      </c>
      <c r="F439" s="18" t="s">
        <v>346</v>
      </c>
      <c r="G439" s="18">
        <v>1</v>
      </c>
      <c r="H439" s="18" t="s">
        <v>347</v>
      </c>
      <c r="I439" s="18">
        <v>11</v>
      </c>
      <c r="J439" s="25" t="s">
        <v>348</v>
      </c>
      <c r="K439" s="22"/>
      <c r="L439" s="22"/>
      <c r="M439" s="22"/>
      <c r="N439" s="28" t="s">
        <v>349</v>
      </c>
      <c r="O439" s="22"/>
      <c r="P439" s="27"/>
      <c r="Q439" s="20"/>
      <c r="R439" s="27" t="s">
        <v>133</v>
      </c>
    </row>
    <row r="440" spans="1:18" ht="18" customHeight="1">
      <c r="A440" s="17">
        <v>15</v>
      </c>
      <c r="B440" s="18" t="s">
        <v>318</v>
      </c>
      <c r="C440" s="18">
        <v>2</v>
      </c>
      <c r="D440" s="18" t="s">
        <v>345</v>
      </c>
      <c r="E440" s="18">
        <v>1</v>
      </c>
      <c r="F440" s="18" t="s">
        <v>346</v>
      </c>
      <c r="G440" s="19">
        <v>2</v>
      </c>
      <c r="H440" s="19" t="s">
        <v>350</v>
      </c>
      <c r="I440" s="19"/>
      <c r="J440" s="24"/>
      <c r="K440" s="22"/>
      <c r="L440" s="22"/>
      <c r="M440" s="22"/>
      <c r="N440" s="28"/>
      <c r="O440" s="22"/>
      <c r="P440" s="27"/>
      <c r="Q440" s="20"/>
      <c r="R440" s="27"/>
    </row>
    <row r="441" spans="1:18" ht="18" customHeight="1">
      <c r="A441" s="17">
        <v>15</v>
      </c>
      <c r="B441" s="18" t="s">
        <v>318</v>
      </c>
      <c r="C441" s="18">
        <v>2</v>
      </c>
      <c r="D441" s="18" t="s">
        <v>345</v>
      </c>
      <c r="E441" s="18">
        <v>1</v>
      </c>
      <c r="F441" s="18" t="s">
        <v>346</v>
      </c>
      <c r="G441" s="18">
        <v>2</v>
      </c>
      <c r="H441" s="18" t="s">
        <v>350</v>
      </c>
      <c r="I441" s="19">
        <v>1</v>
      </c>
      <c r="J441" s="24" t="s">
        <v>351</v>
      </c>
      <c r="K441" s="22">
        <v>491</v>
      </c>
      <c r="L441" s="22">
        <v>491</v>
      </c>
      <c r="M441" s="22">
        <f>K441-L441</f>
        <v>0</v>
      </c>
      <c r="N441" s="28" t="s">
        <v>351</v>
      </c>
      <c r="O441" s="22">
        <v>491000</v>
      </c>
      <c r="P441" s="27"/>
      <c r="Q441" s="20"/>
      <c r="R441" s="27" t="s">
        <v>9</v>
      </c>
    </row>
    <row r="442" spans="1:18" ht="18" customHeight="1">
      <c r="A442" s="17">
        <v>15</v>
      </c>
      <c r="B442" s="18" t="s">
        <v>318</v>
      </c>
      <c r="C442" s="18">
        <v>2</v>
      </c>
      <c r="D442" s="18" t="s">
        <v>345</v>
      </c>
      <c r="E442" s="18">
        <v>1</v>
      </c>
      <c r="F442" s="18" t="s">
        <v>346</v>
      </c>
      <c r="G442" s="18">
        <v>2</v>
      </c>
      <c r="H442" s="18" t="s">
        <v>350</v>
      </c>
      <c r="I442" s="18">
        <v>1</v>
      </c>
      <c r="J442" s="25" t="s">
        <v>351</v>
      </c>
      <c r="K442" s="22"/>
      <c r="L442" s="22"/>
      <c r="M442" s="22"/>
      <c r="N442" s="28" t="s">
        <v>352</v>
      </c>
      <c r="O442" s="22"/>
      <c r="P442" s="27"/>
      <c r="Q442" s="20"/>
      <c r="R442" s="27" t="s">
        <v>9</v>
      </c>
    </row>
    <row r="443" spans="1:18" ht="18" customHeight="1">
      <c r="A443" s="17">
        <v>15</v>
      </c>
      <c r="B443" s="18" t="s">
        <v>318</v>
      </c>
      <c r="C443" s="18">
        <v>2</v>
      </c>
      <c r="D443" s="18" t="s">
        <v>345</v>
      </c>
      <c r="E443" s="18">
        <v>1</v>
      </c>
      <c r="F443" s="18" t="s">
        <v>346</v>
      </c>
      <c r="G443" s="19">
        <v>4</v>
      </c>
      <c r="H443" s="19" t="s">
        <v>353</v>
      </c>
      <c r="I443" s="19"/>
      <c r="J443" s="24"/>
      <c r="K443" s="22"/>
      <c r="L443" s="22"/>
      <c r="M443" s="22"/>
      <c r="N443" s="28"/>
      <c r="O443" s="22"/>
      <c r="P443" s="27"/>
      <c r="Q443" s="20"/>
      <c r="R443" s="27"/>
    </row>
    <row r="444" spans="1:18" ht="18" customHeight="1">
      <c r="A444" s="17">
        <v>15</v>
      </c>
      <c r="B444" s="18" t="s">
        <v>318</v>
      </c>
      <c r="C444" s="18">
        <v>2</v>
      </c>
      <c r="D444" s="18" t="s">
        <v>345</v>
      </c>
      <c r="E444" s="18">
        <v>1</v>
      </c>
      <c r="F444" s="18" t="s">
        <v>346</v>
      </c>
      <c r="G444" s="18">
        <v>4</v>
      </c>
      <c r="H444" s="18" t="s">
        <v>353</v>
      </c>
      <c r="I444" s="19">
        <v>1</v>
      </c>
      <c r="J444" s="24" t="s">
        <v>353</v>
      </c>
      <c r="K444" s="22">
        <v>4500</v>
      </c>
      <c r="L444" s="22">
        <v>4500</v>
      </c>
      <c r="M444" s="22">
        <f>K444-L444</f>
        <v>0</v>
      </c>
      <c r="N444" s="28" t="s">
        <v>354</v>
      </c>
      <c r="O444" s="22">
        <v>4500000</v>
      </c>
      <c r="P444" s="27" t="s">
        <v>802</v>
      </c>
      <c r="Q444" s="20">
        <v>4500</v>
      </c>
      <c r="R444" s="27" t="s">
        <v>133</v>
      </c>
    </row>
    <row r="445" spans="1:18" ht="18" customHeight="1">
      <c r="A445" s="17">
        <v>15</v>
      </c>
      <c r="B445" s="18" t="s">
        <v>318</v>
      </c>
      <c r="C445" s="18">
        <v>2</v>
      </c>
      <c r="D445" s="18" t="s">
        <v>345</v>
      </c>
      <c r="E445" s="18">
        <v>1</v>
      </c>
      <c r="F445" s="18" t="s">
        <v>346</v>
      </c>
      <c r="G445" s="18">
        <v>4</v>
      </c>
      <c r="H445" s="18" t="s">
        <v>353</v>
      </c>
      <c r="I445" s="18">
        <v>1</v>
      </c>
      <c r="J445" s="25" t="s">
        <v>353</v>
      </c>
      <c r="K445" s="22"/>
      <c r="L445" s="22"/>
      <c r="M445" s="22"/>
      <c r="N445" s="28" t="s">
        <v>355</v>
      </c>
      <c r="O445" s="22"/>
      <c r="P445" s="27"/>
      <c r="Q445" s="20"/>
      <c r="R445" s="27" t="s">
        <v>133</v>
      </c>
    </row>
    <row r="446" spans="1:18" ht="18" customHeight="1">
      <c r="A446" s="17">
        <v>15</v>
      </c>
      <c r="B446" s="18" t="s">
        <v>318</v>
      </c>
      <c r="C446" s="18">
        <v>2</v>
      </c>
      <c r="D446" s="18" t="s">
        <v>345</v>
      </c>
      <c r="E446" s="18">
        <v>1</v>
      </c>
      <c r="F446" s="18" t="s">
        <v>346</v>
      </c>
      <c r="G446" s="19">
        <v>10</v>
      </c>
      <c r="H446" s="19" t="s">
        <v>356</v>
      </c>
      <c r="I446" s="19"/>
      <c r="J446" s="24"/>
      <c r="K446" s="22"/>
      <c r="L446" s="22"/>
      <c r="M446" s="22"/>
      <c r="N446" s="28"/>
      <c r="O446" s="22"/>
      <c r="P446" s="27"/>
      <c r="Q446" s="20"/>
      <c r="R446" s="27"/>
    </row>
    <row r="447" spans="1:18" ht="18" customHeight="1">
      <c r="A447" s="17">
        <v>15</v>
      </c>
      <c r="B447" s="18" t="s">
        <v>318</v>
      </c>
      <c r="C447" s="18">
        <v>2</v>
      </c>
      <c r="D447" s="18" t="s">
        <v>345</v>
      </c>
      <c r="E447" s="18">
        <v>1</v>
      </c>
      <c r="F447" s="18" t="s">
        <v>346</v>
      </c>
      <c r="G447" s="18">
        <v>10</v>
      </c>
      <c r="H447" s="18" t="s">
        <v>356</v>
      </c>
      <c r="I447" s="19">
        <v>1</v>
      </c>
      <c r="J447" s="24" t="s">
        <v>356</v>
      </c>
      <c r="K447" s="22">
        <v>12000</v>
      </c>
      <c r="L447" s="22">
        <v>11684</v>
      </c>
      <c r="M447" s="22">
        <f>K447-L447</f>
        <v>316</v>
      </c>
      <c r="N447" s="28" t="s">
        <v>357</v>
      </c>
      <c r="O447" s="22">
        <v>12000000</v>
      </c>
      <c r="P447" s="27" t="s">
        <v>751</v>
      </c>
      <c r="Q447" s="20">
        <v>1310</v>
      </c>
      <c r="R447" s="27" t="s">
        <v>133</v>
      </c>
    </row>
    <row r="448" spans="1:18" ht="18" customHeight="1">
      <c r="A448" s="17">
        <v>15</v>
      </c>
      <c r="B448" s="18" t="s">
        <v>318</v>
      </c>
      <c r="C448" s="18">
        <v>2</v>
      </c>
      <c r="D448" s="18" t="s">
        <v>345</v>
      </c>
      <c r="E448" s="18">
        <v>1</v>
      </c>
      <c r="F448" s="18" t="s">
        <v>346</v>
      </c>
      <c r="G448" s="18">
        <v>10</v>
      </c>
      <c r="H448" s="18" t="s">
        <v>356</v>
      </c>
      <c r="I448" s="18">
        <v>1</v>
      </c>
      <c r="J448" s="25" t="s">
        <v>356</v>
      </c>
      <c r="K448" s="22"/>
      <c r="L448" s="22"/>
      <c r="M448" s="22"/>
      <c r="N448" s="28" t="s">
        <v>358</v>
      </c>
      <c r="O448" s="22"/>
      <c r="P448" s="27" t="s">
        <v>752</v>
      </c>
      <c r="Q448" s="20">
        <v>384</v>
      </c>
      <c r="R448" s="27" t="s">
        <v>133</v>
      </c>
    </row>
    <row r="449" spans="1:18" ht="18" customHeight="1">
      <c r="A449" s="17">
        <v>15</v>
      </c>
      <c r="B449" s="18" t="s">
        <v>318</v>
      </c>
      <c r="C449" s="18">
        <v>2</v>
      </c>
      <c r="D449" s="18" t="s">
        <v>345</v>
      </c>
      <c r="E449" s="18">
        <v>1</v>
      </c>
      <c r="F449" s="18" t="s">
        <v>346</v>
      </c>
      <c r="G449" s="18">
        <v>10</v>
      </c>
      <c r="H449" s="18" t="s">
        <v>356</v>
      </c>
      <c r="I449" s="18">
        <v>1</v>
      </c>
      <c r="J449" s="25" t="s">
        <v>356</v>
      </c>
      <c r="K449" s="22"/>
      <c r="L449" s="22"/>
      <c r="M449" s="22"/>
      <c r="N449" s="28" t="s">
        <v>359</v>
      </c>
      <c r="O449" s="22"/>
      <c r="P449" s="27" t="s">
        <v>768</v>
      </c>
      <c r="Q449" s="20">
        <v>51</v>
      </c>
      <c r="R449" s="27" t="s">
        <v>133</v>
      </c>
    </row>
    <row r="450" spans="1:18" ht="18" customHeight="1">
      <c r="A450" s="17">
        <v>15</v>
      </c>
      <c r="B450" s="18" t="s">
        <v>318</v>
      </c>
      <c r="C450" s="18">
        <v>2</v>
      </c>
      <c r="D450" s="18" t="s">
        <v>345</v>
      </c>
      <c r="E450" s="18">
        <v>1</v>
      </c>
      <c r="F450" s="18" t="s">
        <v>346</v>
      </c>
      <c r="G450" s="18">
        <v>10</v>
      </c>
      <c r="H450" s="18" t="s">
        <v>356</v>
      </c>
      <c r="I450" s="18">
        <v>1</v>
      </c>
      <c r="J450" s="25" t="s">
        <v>356</v>
      </c>
      <c r="K450" s="22"/>
      <c r="L450" s="22"/>
      <c r="M450" s="22"/>
      <c r="N450" s="28" t="s">
        <v>360</v>
      </c>
      <c r="O450" s="22"/>
      <c r="P450" s="27" t="s">
        <v>773</v>
      </c>
      <c r="Q450" s="20">
        <v>730</v>
      </c>
      <c r="R450" s="27" t="s">
        <v>133</v>
      </c>
    </row>
    <row r="451" spans="1:18" ht="18" customHeight="1">
      <c r="A451" s="17">
        <v>15</v>
      </c>
      <c r="B451" s="18" t="s">
        <v>318</v>
      </c>
      <c r="C451" s="18">
        <v>2</v>
      </c>
      <c r="D451" s="18" t="s">
        <v>345</v>
      </c>
      <c r="E451" s="18">
        <v>1</v>
      </c>
      <c r="F451" s="18" t="s">
        <v>346</v>
      </c>
      <c r="G451" s="18">
        <v>10</v>
      </c>
      <c r="H451" s="18" t="s">
        <v>356</v>
      </c>
      <c r="I451" s="18">
        <v>1</v>
      </c>
      <c r="J451" s="25" t="s">
        <v>356</v>
      </c>
      <c r="K451" s="22"/>
      <c r="L451" s="22"/>
      <c r="M451" s="22"/>
      <c r="N451" s="28" t="s">
        <v>361</v>
      </c>
      <c r="O451" s="22"/>
      <c r="P451" s="27" t="s">
        <v>781</v>
      </c>
      <c r="Q451" s="20">
        <v>4800</v>
      </c>
      <c r="R451" s="27" t="s">
        <v>133</v>
      </c>
    </row>
    <row r="452" spans="1:18" ht="18" customHeight="1">
      <c r="A452" s="17">
        <v>15</v>
      </c>
      <c r="B452" s="18" t="s">
        <v>318</v>
      </c>
      <c r="C452" s="18">
        <v>2</v>
      </c>
      <c r="D452" s="18" t="s">
        <v>345</v>
      </c>
      <c r="E452" s="18">
        <v>1</v>
      </c>
      <c r="F452" s="18" t="s">
        <v>346</v>
      </c>
      <c r="G452" s="18">
        <v>10</v>
      </c>
      <c r="H452" s="18" t="s">
        <v>356</v>
      </c>
      <c r="I452" s="18">
        <v>1</v>
      </c>
      <c r="J452" s="25" t="s">
        <v>356</v>
      </c>
      <c r="K452" s="22"/>
      <c r="L452" s="22"/>
      <c r="M452" s="22"/>
      <c r="N452" s="28" t="s">
        <v>362</v>
      </c>
      <c r="O452" s="22"/>
      <c r="P452" s="27" t="s">
        <v>788</v>
      </c>
      <c r="Q452" s="20">
        <v>2950</v>
      </c>
      <c r="R452" s="27" t="s">
        <v>133</v>
      </c>
    </row>
    <row r="453" spans="1:18" ht="18" customHeight="1">
      <c r="A453" s="17">
        <v>15</v>
      </c>
      <c r="B453" s="18" t="s">
        <v>318</v>
      </c>
      <c r="C453" s="18">
        <v>2</v>
      </c>
      <c r="D453" s="18" t="s">
        <v>345</v>
      </c>
      <c r="E453" s="18">
        <v>1</v>
      </c>
      <c r="F453" s="18" t="s">
        <v>346</v>
      </c>
      <c r="G453" s="18">
        <v>10</v>
      </c>
      <c r="H453" s="18" t="s">
        <v>356</v>
      </c>
      <c r="I453" s="18">
        <v>1</v>
      </c>
      <c r="J453" s="25" t="s">
        <v>356</v>
      </c>
      <c r="K453" s="22"/>
      <c r="L453" s="22"/>
      <c r="M453" s="22"/>
      <c r="N453" s="28" t="s">
        <v>363</v>
      </c>
      <c r="O453" s="22"/>
      <c r="P453" s="27" t="s">
        <v>797</v>
      </c>
      <c r="Q453" s="20">
        <v>1775</v>
      </c>
      <c r="R453" s="27" t="s">
        <v>133</v>
      </c>
    </row>
    <row r="454" spans="1:18" ht="18" customHeight="1">
      <c r="A454" s="17">
        <v>15</v>
      </c>
      <c r="B454" s="18" t="s">
        <v>318</v>
      </c>
      <c r="C454" s="18">
        <v>2</v>
      </c>
      <c r="D454" s="18" t="s">
        <v>345</v>
      </c>
      <c r="E454" s="18">
        <v>1</v>
      </c>
      <c r="F454" s="18" t="s">
        <v>346</v>
      </c>
      <c r="G454" s="18">
        <v>10</v>
      </c>
      <c r="H454" s="18" t="s">
        <v>356</v>
      </c>
      <c r="I454" s="18">
        <v>1</v>
      </c>
      <c r="J454" s="25" t="s">
        <v>356</v>
      </c>
      <c r="K454" s="22"/>
      <c r="L454" s="22"/>
      <c r="M454" s="22"/>
      <c r="N454" s="28" t="s">
        <v>364</v>
      </c>
      <c r="O454" s="22"/>
      <c r="P454" s="27"/>
      <c r="Q454" s="20"/>
      <c r="R454" s="27" t="s">
        <v>133</v>
      </c>
    </row>
    <row r="455" spans="1:18" ht="18" customHeight="1">
      <c r="A455" s="17">
        <v>15</v>
      </c>
      <c r="B455" s="18" t="s">
        <v>318</v>
      </c>
      <c r="C455" s="18">
        <v>2</v>
      </c>
      <c r="D455" s="18" t="s">
        <v>345</v>
      </c>
      <c r="E455" s="18">
        <v>1</v>
      </c>
      <c r="F455" s="18" t="s">
        <v>346</v>
      </c>
      <c r="G455" s="18">
        <v>10</v>
      </c>
      <c r="H455" s="18" t="s">
        <v>356</v>
      </c>
      <c r="I455" s="18">
        <v>1</v>
      </c>
      <c r="J455" s="25" t="s">
        <v>356</v>
      </c>
      <c r="K455" s="22"/>
      <c r="L455" s="22"/>
      <c r="M455" s="22"/>
      <c r="N455" s="28" t="s">
        <v>365</v>
      </c>
      <c r="O455" s="22"/>
      <c r="P455" s="27"/>
      <c r="Q455" s="20"/>
      <c r="R455" s="27" t="s">
        <v>133</v>
      </c>
    </row>
    <row r="456" spans="1:18" ht="18" customHeight="1">
      <c r="A456" s="17">
        <v>15</v>
      </c>
      <c r="B456" s="18" t="s">
        <v>318</v>
      </c>
      <c r="C456" s="18">
        <v>2</v>
      </c>
      <c r="D456" s="18" t="s">
        <v>345</v>
      </c>
      <c r="E456" s="18">
        <v>1</v>
      </c>
      <c r="F456" s="18" t="s">
        <v>346</v>
      </c>
      <c r="G456" s="18">
        <v>10</v>
      </c>
      <c r="H456" s="18" t="s">
        <v>356</v>
      </c>
      <c r="I456" s="18">
        <v>1</v>
      </c>
      <c r="J456" s="25" t="s">
        <v>356</v>
      </c>
      <c r="K456" s="22"/>
      <c r="L456" s="22"/>
      <c r="M456" s="22"/>
      <c r="N456" s="28" t="s">
        <v>366</v>
      </c>
      <c r="O456" s="22"/>
      <c r="P456" s="27"/>
      <c r="Q456" s="20"/>
      <c r="R456" s="27" t="s">
        <v>133</v>
      </c>
    </row>
    <row r="457" spans="1:18" ht="18" customHeight="1">
      <c r="A457" s="17">
        <v>15</v>
      </c>
      <c r="B457" s="18" t="s">
        <v>318</v>
      </c>
      <c r="C457" s="18">
        <v>2</v>
      </c>
      <c r="D457" s="18" t="s">
        <v>345</v>
      </c>
      <c r="E457" s="18">
        <v>1</v>
      </c>
      <c r="F457" s="18" t="s">
        <v>346</v>
      </c>
      <c r="G457" s="18">
        <v>10</v>
      </c>
      <c r="H457" s="18" t="s">
        <v>356</v>
      </c>
      <c r="I457" s="18">
        <v>1</v>
      </c>
      <c r="J457" s="25" t="s">
        <v>356</v>
      </c>
      <c r="K457" s="22"/>
      <c r="L457" s="22"/>
      <c r="M457" s="22"/>
      <c r="N457" s="28" t="s">
        <v>367</v>
      </c>
      <c r="O457" s="22"/>
      <c r="P457" s="27"/>
      <c r="Q457" s="20"/>
      <c r="R457" s="27" t="s">
        <v>133</v>
      </c>
    </row>
    <row r="458" spans="1:18" ht="18" customHeight="1">
      <c r="A458" s="17">
        <v>15</v>
      </c>
      <c r="B458" s="18" t="s">
        <v>318</v>
      </c>
      <c r="C458" s="18">
        <v>2</v>
      </c>
      <c r="D458" s="18" t="s">
        <v>345</v>
      </c>
      <c r="E458" s="18">
        <v>1</v>
      </c>
      <c r="F458" s="18" t="s">
        <v>346</v>
      </c>
      <c r="G458" s="18">
        <v>10</v>
      </c>
      <c r="H458" s="18" t="s">
        <v>356</v>
      </c>
      <c r="I458" s="18">
        <v>1</v>
      </c>
      <c r="J458" s="25" t="s">
        <v>356</v>
      </c>
      <c r="K458" s="22"/>
      <c r="L458" s="22"/>
      <c r="M458" s="22"/>
      <c r="N458" s="28" t="s">
        <v>368</v>
      </c>
      <c r="O458" s="22"/>
      <c r="P458" s="27"/>
      <c r="Q458" s="20"/>
      <c r="R458" s="27" t="s">
        <v>133</v>
      </c>
    </row>
    <row r="459" spans="1:18" ht="18" customHeight="1">
      <c r="A459" s="17">
        <v>15</v>
      </c>
      <c r="B459" s="18" t="s">
        <v>318</v>
      </c>
      <c r="C459" s="18">
        <v>2</v>
      </c>
      <c r="D459" s="18" t="s">
        <v>345</v>
      </c>
      <c r="E459" s="18">
        <v>1</v>
      </c>
      <c r="F459" s="18" t="s">
        <v>346</v>
      </c>
      <c r="G459" s="18">
        <v>10</v>
      </c>
      <c r="H459" s="18" t="s">
        <v>356</v>
      </c>
      <c r="I459" s="18">
        <v>1</v>
      </c>
      <c r="J459" s="25" t="s">
        <v>356</v>
      </c>
      <c r="K459" s="22"/>
      <c r="L459" s="22"/>
      <c r="M459" s="22"/>
      <c r="N459" s="339" t="s">
        <v>6826</v>
      </c>
      <c r="O459" s="22"/>
      <c r="P459" s="27"/>
      <c r="Q459" s="20"/>
      <c r="R459" s="27" t="s">
        <v>133</v>
      </c>
    </row>
    <row r="460" spans="1:18" ht="18" customHeight="1">
      <c r="A460" s="43">
        <v>15</v>
      </c>
      <c r="B460" s="44" t="s">
        <v>318</v>
      </c>
      <c r="C460" s="52">
        <v>2</v>
      </c>
      <c r="D460" s="44" t="s">
        <v>345</v>
      </c>
      <c r="E460" s="53">
        <v>2</v>
      </c>
      <c r="F460" s="54" t="s">
        <v>369</v>
      </c>
      <c r="G460" s="53"/>
      <c r="H460" s="54"/>
      <c r="I460" s="53"/>
      <c r="J460" s="53"/>
      <c r="K460" s="62">
        <f>IF(C460="",SUMIFS($K461:$K$5986,$A461:$A$5986,A460,$E461:$E$5986,""),IF(E460="",SUMIFS($K461:$K$5986,$A461:$A$5986,A460,$C461:$C$5986,C460,$G461:$G$5986,""),IF(G460="",SUMIFS($K461:$K$5986,$A461:$A$5986,A460,$C461:$C$5986,C460,$E461:$E$5986,E460),0)))</f>
        <v>22685</v>
      </c>
      <c r="L460" s="62">
        <f>IF(C460="",SUMIFS($L461:$L$5986,$A461:$A$5986,A460,$E461:$E$5986,""),IF(E460="",SUMIFS($L461:$L$5986,$A461:$A$5986,A460,$C461:$C$5986,C460,$G461:$G$5986,""),IF(G460="",SUMIFS($L461:$L$5986,$A461:$A$5986,A460,$C461:$C$5986,C460,$E461:$E$5986,E460),0)))</f>
        <v>23131</v>
      </c>
      <c r="M460" s="63">
        <f t="shared" ref="M460" si="58">K460-L460</f>
        <v>-446</v>
      </c>
      <c r="N460" s="55"/>
      <c r="O460" s="56"/>
      <c r="P460" s="57"/>
      <c r="Q460" s="58">
        <f>IF(C460="",SUMIFS($Q$3:$Q$5534,$A$3:$A$5534,A460,$C$3:$C$5534,"&gt;0",$E$3:$E$5534,""),IF(E460="",SUMIFS($Q$3:$Q$5534,$A$3:$A$5534,A460,$C$3:$C$5534,C460,$E$3:$E$5534,"&gt;0",$G$3:$G$5534,""),IF(G460="",SUMIFS($Q$3:$Q$5534,$A$3:$A$5534,A460,$C$3:$C$5534,C460,$E$3:$E$5534,E460,$G$3:$G$5534,"&gt;0"))))</f>
        <v>22685</v>
      </c>
      <c r="R460" s="59"/>
    </row>
    <row r="461" spans="1:18" ht="18" customHeight="1">
      <c r="A461" s="17">
        <v>15</v>
      </c>
      <c r="B461" s="18" t="s">
        <v>318</v>
      </c>
      <c r="C461" s="18">
        <v>2</v>
      </c>
      <c r="D461" s="18" t="s">
        <v>345</v>
      </c>
      <c r="E461" s="18">
        <v>2</v>
      </c>
      <c r="F461" s="18" t="s">
        <v>369</v>
      </c>
      <c r="G461" s="19">
        <v>1</v>
      </c>
      <c r="H461" s="19" t="s">
        <v>370</v>
      </c>
      <c r="I461" s="19"/>
      <c r="J461" s="24"/>
      <c r="K461" s="22"/>
      <c r="L461" s="22"/>
      <c r="M461" s="22"/>
      <c r="N461" s="28"/>
      <c r="O461" s="22"/>
      <c r="P461" s="27"/>
      <c r="Q461" s="20"/>
      <c r="R461" s="27"/>
    </row>
    <row r="462" spans="1:18" ht="18" customHeight="1">
      <c r="A462" s="17">
        <v>15</v>
      </c>
      <c r="B462" s="18" t="s">
        <v>318</v>
      </c>
      <c r="C462" s="18">
        <v>2</v>
      </c>
      <c r="D462" s="18" t="s">
        <v>345</v>
      </c>
      <c r="E462" s="18">
        <v>2</v>
      </c>
      <c r="F462" s="18" t="s">
        <v>369</v>
      </c>
      <c r="G462" s="18">
        <v>1</v>
      </c>
      <c r="H462" s="18" t="s">
        <v>370</v>
      </c>
      <c r="I462" s="19">
        <v>1</v>
      </c>
      <c r="J462" s="24" t="s">
        <v>371</v>
      </c>
      <c r="K462" s="22">
        <v>60</v>
      </c>
      <c r="L462" s="22">
        <v>42</v>
      </c>
      <c r="M462" s="22">
        <f t="shared" ref="M462:M468" si="59">K462-L462</f>
        <v>18</v>
      </c>
      <c r="N462" s="28" t="s">
        <v>878</v>
      </c>
      <c r="O462" s="22">
        <v>60000</v>
      </c>
      <c r="P462" s="27" t="s">
        <v>765</v>
      </c>
      <c r="Q462" s="20">
        <v>60</v>
      </c>
      <c r="R462" s="27" t="s">
        <v>97</v>
      </c>
    </row>
    <row r="463" spans="1:18" ht="18" customHeight="1">
      <c r="A463" s="17">
        <v>15</v>
      </c>
      <c r="B463" s="18" t="s">
        <v>318</v>
      </c>
      <c r="C463" s="18">
        <v>2</v>
      </c>
      <c r="D463" s="18" t="s">
        <v>345</v>
      </c>
      <c r="E463" s="18">
        <v>2</v>
      </c>
      <c r="F463" s="18" t="s">
        <v>369</v>
      </c>
      <c r="G463" s="18">
        <v>1</v>
      </c>
      <c r="H463" s="18" t="s">
        <v>370</v>
      </c>
      <c r="I463" s="19">
        <v>24</v>
      </c>
      <c r="J463" s="24" t="s">
        <v>372</v>
      </c>
      <c r="K463" s="22">
        <v>0</v>
      </c>
      <c r="L463" s="22">
        <v>83</v>
      </c>
      <c r="M463" s="22">
        <f t="shared" si="59"/>
        <v>-83</v>
      </c>
      <c r="N463" s="339"/>
      <c r="O463" s="22"/>
      <c r="P463" s="27"/>
      <c r="Q463" s="20"/>
      <c r="R463" s="27" t="s">
        <v>97</v>
      </c>
    </row>
    <row r="464" spans="1:18" ht="18" customHeight="1">
      <c r="A464" s="17">
        <v>15</v>
      </c>
      <c r="B464" s="18" t="s">
        <v>318</v>
      </c>
      <c r="C464" s="18">
        <v>2</v>
      </c>
      <c r="D464" s="18" t="s">
        <v>345</v>
      </c>
      <c r="E464" s="18">
        <v>2</v>
      </c>
      <c r="F464" s="18" t="s">
        <v>369</v>
      </c>
      <c r="G464" s="18">
        <v>1</v>
      </c>
      <c r="H464" s="18" t="s">
        <v>370</v>
      </c>
      <c r="I464" s="19">
        <v>33</v>
      </c>
      <c r="J464" s="24" t="s">
        <v>373</v>
      </c>
      <c r="K464" s="22">
        <v>15000</v>
      </c>
      <c r="L464" s="22">
        <v>15000</v>
      </c>
      <c r="M464" s="22">
        <f t="shared" si="59"/>
        <v>0</v>
      </c>
      <c r="N464" s="339" t="s">
        <v>6827</v>
      </c>
      <c r="O464" s="22">
        <v>15000000</v>
      </c>
      <c r="P464" s="27" t="s">
        <v>768</v>
      </c>
      <c r="Q464" s="20">
        <v>15000</v>
      </c>
      <c r="R464" s="27" t="s">
        <v>97</v>
      </c>
    </row>
    <row r="465" spans="1:18" ht="18" customHeight="1">
      <c r="A465" s="17">
        <v>15</v>
      </c>
      <c r="B465" s="18" t="s">
        <v>318</v>
      </c>
      <c r="C465" s="18">
        <v>2</v>
      </c>
      <c r="D465" s="18" t="s">
        <v>345</v>
      </c>
      <c r="E465" s="18">
        <v>2</v>
      </c>
      <c r="F465" s="18" t="s">
        <v>369</v>
      </c>
      <c r="G465" s="18">
        <v>1</v>
      </c>
      <c r="H465" s="18" t="s">
        <v>370</v>
      </c>
      <c r="I465" s="19">
        <v>71</v>
      </c>
      <c r="J465" s="24" t="s">
        <v>374</v>
      </c>
      <c r="K465" s="22">
        <v>93</v>
      </c>
      <c r="L465" s="22">
        <v>93</v>
      </c>
      <c r="M465" s="22">
        <f t="shared" si="59"/>
        <v>0</v>
      </c>
      <c r="N465" s="339" t="s">
        <v>6828</v>
      </c>
      <c r="O465" s="22">
        <v>93600</v>
      </c>
      <c r="P465" s="27" t="s">
        <v>768</v>
      </c>
      <c r="Q465" s="20">
        <v>93</v>
      </c>
      <c r="R465" s="27" t="s">
        <v>97</v>
      </c>
    </row>
    <row r="466" spans="1:18" ht="18" customHeight="1">
      <c r="A466" s="17">
        <v>15</v>
      </c>
      <c r="B466" s="18" t="s">
        <v>318</v>
      </c>
      <c r="C466" s="18">
        <v>2</v>
      </c>
      <c r="D466" s="18" t="s">
        <v>345</v>
      </c>
      <c r="E466" s="18">
        <v>2</v>
      </c>
      <c r="F466" s="18" t="s">
        <v>369</v>
      </c>
      <c r="G466" s="18">
        <v>1</v>
      </c>
      <c r="H466" s="18" t="s">
        <v>370</v>
      </c>
      <c r="I466" s="19">
        <v>72</v>
      </c>
      <c r="J466" s="24" t="s">
        <v>375</v>
      </c>
      <c r="K466" s="22">
        <v>9</v>
      </c>
      <c r="L466" s="22">
        <v>9</v>
      </c>
      <c r="M466" s="22">
        <f t="shared" si="59"/>
        <v>0</v>
      </c>
      <c r="N466" s="339" t="s">
        <v>6829</v>
      </c>
      <c r="O466" s="22">
        <v>9525</v>
      </c>
      <c r="P466" s="27" t="s">
        <v>768</v>
      </c>
      <c r="Q466" s="20">
        <v>9</v>
      </c>
      <c r="R466" s="27" t="s">
        <v>97</v>
      </c>
    </row>
    <row r="467" spans="1:18" ht="18" customHeight="1">
      <c r="A467" s="17">
        <v>15</v>
      </c>
      <c r="B467" s="18" t="s">
        <v>318</v>
      </c>
      <c r="C467" s="18">
        <v>2</v>
      </c>
      <c r="D467" s="18" t="s">
        <v>345</v>
      </c>
      <c r="E467" s="18">
        <v>2</v>
      </c>
      <c r="F467" s="18" t="s">
        <v>369</v>
      </c>
      <c r="G467" s="18">
        <v>1</v>
      </c>
      <c r="H467" s="18" t="s">
        <v>370</v>
      </c>
      <c r="I467" s="19">
        <v>73</v>
      </c>
      <c r="J467" s="24" t="s">
        <v>376</v>
      </c>
      <c r="K467" s="22">
        <v>21</v>
      </c>
      <c r="L467" s="22">
        <v>21</v>
      </c>
      <c r="M467" s="22">
        <f t="shared" si="59"/>
        <v>0</v>
      </c>
      <c r="N467" s="339" t="s">
        <v>6830</v>
      </c>
      <c r="O467" s="22">
        <v>21300</v>
      </c>
      <c r="P467" s="27" t="s">
        <v>768</v>
      </c>
      <c r="Q467" s="20">
        <v>21</v>
      </c>
      <c r="R467" s="27" t="s">
        <v>97</v>
      </c>
    </row>
    <row r="468" spans="1:18" ht="18" customHeight="1">
      <c r="A468" s="17">
        <v>15</v>
      </c>
      <c r="B468" s="18" t="s">
        <v>318</v>
      </c>
      <c r="C468" s="18">
        <v>2</v>
      </c>
      <c r="D468" s="18" t="s">
        <v>345</v>
      </c>
      <c r="E468" s="18">
        <v>2</v>
      </c>
      <c r="F468" s="18" t="s">
        <v>369</v>
      </c>
      <c r="G468" s="18">
        <v>1</v>
      </c>
      <c r="H468" s="18" t="s">
        <v>370</v>
      </c>
      <c r="I468" s="19">
        <v>86</v>
      </c>
      <c r="J468" s="24" t="s">
        <v>377</v>
      </c>
      <c r="K468" s="22">
        <v>1000</v>
      </c>
      <c r="L468" s="22">
        <v>1182</v>
      </c>
      <c r="M468" s="22">
        <f t="shared" si="59"/>
        <v>-182</v>
      </c>
      <c r="N468" s="339" t="s">
        <v>879</v>
      </c>
      <c r="O468" s="22">
        <v>1000000</v>
      </c>
      <c r="P468" s="27" t="s">
        <v>768</v>
      </c>
      <c r="Q468" s="20">
        <v>1000</v>
      </c>
      <c r="R468" s="27" t="s">
        <v>97</v>
      </c>
    </row>
    <row r="469" spans="1:18" ht="18" customHeight="1">
      <c r="A469" s="17">
        <v>15</v>
      </c>
      <c r="B469" s="18" t="s">
        <v>318</v>
      </c>
      <c r="C469" s="18">
        <v>2</v>
      </c>
      <c r="D469" s="18" t="s">
        <v>345</v>
      </c>
      <c r="E469" s="18">
        <v>2</v>
      </c>
      <c r="F469" s="18" t="s">
        <v>369</v>
      </c>
      <c r="G469" s="19">
        <v>2</v>
      </c>
      <c r="H469" s="19" t="s">
        <v>378</v>
      </c>
      <c r="I469" s="19"/>
      <c r="J469" s="24"/>
      <c r="K469" s="22"/>
      <c r="L469" s="22"/>
      <c r="M469" s="22"/>
      <c r="N469" s="339"/>
      <c r="O469" s="22"/>
      <c r="P469" s="27"/>
      <c r="Q469" s="20"/>
      <c r="R469" s="27"/>
    </row>
    <row r="470" spans="1:18" ht="18" customHeight="1">
      <c r="A470" s="17">
        <v>15</v>
      </c>
      <c r="B470" s="18" t="s">
        <v>318</v>
      </c>
      <c r="C470" s="18">
        <v>2</v>
      </c>
      <c r="D470" s="18" t="s">
        <v>345</v>
      </c>
      <c r="E470" s="18">
        <v>2</v>
      </c>
      <c r="F470" s="18" t="s">
        <v>369</v>
      </c>
      <c r="G470" s="18">
        <v>2</v>
      </c>
      <c r="H470" s="18" t="s">
        <v>378</v>
      </c>
      <c r="I470" s="19">
        <v>10</v>
      </c>
      <c r="J470" s="24" t="s">
        <v>379</v>
      </c>
      <c r="K470" s="22">
        <v>812</v>
      </c>
      <c r="L470" s="22">
        <v>815</v>
      </c>
      <c r="M470" s="22">
        <f>K470-L470</f>
        <v>-3</v>
      </c>
      <c r="N470" s="339" t="s">
        <v>6831</v>
      </c>
      <c r="O470" s="22">
        <v>812000</v>
      </c>
      <c r="P470" s="27" t="s">
        <v>767</v>
      </c>
      <c r="Q470" s="20">
        <v>812</v>
      </c>
      <c r="R470" s="27" t="s">
        <v>97</v>
      </c>
    </row>
    <row r="471" spans="1:18" ht="18" customHeight="1">
      <c r="A471" s="17">
        <v>15</v>
      </c>
      <c r="B471" s="18" t="s">
        <v>318</v>
      </c>
      <c r="C471" s="18">
        <v>2</v>
      </c>
      <c r="D471" s="18" t="s">
        <v>345</v>
      </c>
      <c r="E471" s="18">
        <v>2</v>
      </c>
      <c r="F471" s="18" t="s">
        <v>369</v>
      </c>
      <c r="G471" s="19">
        <v>3</v>
      </c>
      <c r="H471" s="19" t="s">
        <v>380</v>
      </c>
      <c r="I471" s="19"/>
      <c r="J471" s="24"/>
      <c r="K471" s="22"/>
      <c r="L471" s="22"/>
      <c r="M471" s="22"/>
      <c r="N471" s="339"/>
      <c r="O471" s="22"/>
      <c r="P471" s="27"/>
      <c r="Q471" s="20"/>
      <c r="R471" s="27"/>
    </row>
    <row r="472" spans="1:18" ht="18" customHeight="1">
      <c r="A472" s="17">
        <v>15</v>
      </c>
      <c r="B472" s="18" t="s">
        <v>318</v>
      </c>
      <c r="C472" s="18">
        <v>2</v>
      </c>
      <c r="D472" s="18" t="s">
        <v>345</v>
      </c>
      <c r="E472" s="18">
        <v>2</v>
      </c>
      <c r="F472" s="18" t="s">
        <v>369</v>
      </c>
      <c r="G472" s="18">
        <v>3</v>
      </c>
      <c r="H472" s="18" t="s">
        <v>380</v>
      </c>
      <c r="I472" s="19">
        <v>1</v>
      </c>
      <c r="J472" s="24" t="s">
        <v>381</v>
      </c>
      <c r="K472" s="22">
        <v>650</v>
      </c>
      <c r="L472" s="22">
        <v>825</v>
      </c>
      <c r="M472" s="22">
        <f>K472-L472</f>
        <v>-175</v>
      </c>
      <c r="N472" s="339" t="s">
        <v>382</v>
      </c>
      <c r="O472" s="22"/>
      <c r="P472" s="27" t="s">
        <v>771</v>
      </c>
      <c r="Q472" s="20">
        <v>650</v>
      </c>
      <c r="R472" s="27" t="s">
        <v>97</v>
      </c>
    </row>
    <row r="473" spans="1:18" ht="18" customHeight="1">
      <c r="A473" s="17">
        <v>15</v>
      </c>
      <c r="B473" s="18" t="s">
        <v>318</v>
      </c>
      <c r="C473" s="18">
        <v>2</v>
      </c>
      <c r="D473" s="18" t="s">
        <v>345</v>
      </c>
      <c r="E473" s="18">
        <v>2</v>
      </c>
      <c r="F473" s="18" t="s">
        <v>369</v>
      </c>
      <c r="G473" s="18">
        <v>3</v>
      </c>
      <c r="H473" s="18" t="s">
        <v>380</v>
      </c>
      <c r="I473" s="18">
        <v>1</v>
      </c>
      <c r="J473" s="25" t="s">
        <v>381</v>
      </c>
      <c r="K473" s="22"/>
      <c r="L473" s="22"/>
      <c r="M473" s="22"/>
      <c r="N473" s="339" t="s">
        <v>6832</v>
      </c>
      <c r="O473" s="22">
        <v>650000</v>
      </c>
      <c r="P473" s="27"/>
      <c r="Q473" s="20"/>
      <c r="R473" s="27" t="s">
        <v>97</v>
      </c>
    </row>
    <row r="474" spans="1:18" ht="18" customHeight="1">
      <c r="A474" s="17">
        <v>15</v>
      </c>
      <c r="B474" s="18" t="s">
        <v>318</v>
      </c>
      <c r="C474" s="18">
        <v>2</v>
      </c>
      <c r="D474" s="18" t="s">
        <v>345</v>
      </c>
      <c r="E474" s="18">
        <v>2</v>
      </c>
      <c r="F474" s="18" t="s">
        <v>369</v>
      </c>
      <c r="G474" s="18">
        <v>3</v>
      </c>
      <c r="H474" s="18" t="s">
        <v>380</v>
      </c>
      <c r="I474" s="19">
        <v>2</v>
      </c>
      <c r="J474" s="24" t="s">
        <v>383</v>
      </c>
      <c r="K474" s="22">
        <v>5000</v>
      </c>
      <c r="L474" s="22">
        <v>5000</v>
      </c>
      <c r="M474" s="22">
        <f>K474-L474</f>
        <v>0</v>
      </c>
      <c r="N474" s="339" t="s">
        <v>384</v>
      </c>
      <c r="O474" s="22"/>
      <c r="P474" s="27" t="s">
        <v>771</v>
      </c>
      <c r="Q474" s="20">
        <v>5000</v>
      </c>
      <c r="R474" s="27" t="s">
        <v>97</v>
      </c>
    </row>
    <row r="475" spans="1:18" ht="18" customHeight="1">
      <c r="A475" s="17">
        <v>15</v>
      </c>
      <c r="B475" s="18" t="s">
        <v>318</v>
      </c>
      <c r="C475" s="18">
        <v>2</v>
      </c>
      <c r="D475" s="18" t="s">
        <v>345</v>
      </c>
      <c r="E475" s="18">
        <v>2</v>
      </c>
      <c r="F475" s="18" t="s">
        <v>369</v>
      </c>
      <c r="G475" s="18">
        <v>3</v>
      </c>
      <c r="H475" s="18" t="s">
        <v>380</v>
      </c>
      <c r="I475" s="18">
        <v>2</v>
      </c>
      <c r="J475" s="25" t="s">
        <v>383</v>
      </c>
      <c r="K475" s="22"/>
      <c r="L475" s="22"/>
      <c r="M475" s="22"/>
      <c r="N475" s="339" t="s">
        <v>6833</v>
      </c>
      <c r="O475" s="22">
        <v>5000000</v>
      </c>
      <c r="P475" s="27"/>
      <c r="Q475" s="20"/>
      <c r="R475" s="27" t="s">
        <v>97</v>
      </c>
    </row>
    <row r="476" spans="1:18" ht="18" customHeight="1">
      <c r="A476" s="17">
        <v>15</v>
      </c>
      <c r="B476" s="18" t="s">
        <v>318</v>
      </c>
      <c r="C476" s="18">
        <v>2</v>
      </c>
      <c r="D476" s="18" t="s">
        <v>345</v>
      </c>
      <c r="E476" s="18">
        <v>2</v>
      </c>
      <c r="F476" s="18" t="s">
        <v>369</v>
      </c>
      <c r="G476" s="18">
        <v>3</v>
      </c>
      <c r="H476" s="18" t="s">
        <v>380</v>
      </c>
      <c r="I476" s="19">
        <v>4</v>
      </c>
      <c r="J476" s="24" t="s">
        <v>385</v>
      </c>
      <c r="K476" s="22">
        <v>40</v>
      </c>
      <c r="L476" s="22">
        <v>61</v>
      </c>
      <c r="M476" s="22">
        <f>K476-L476</f>
        <v>-21</v>
      </c>
      <c r="N476" s="339" t="s">
        <v>382</v>
      </c>
      <c r="O476" s="22"/>
      <c r="P476" s="27" t="s">
        <v>771</v>
      </c>
      <c r="Q476" s="20">
        <v>40</v>
      </c>
      <c r="R476" s="27" t="s">
        <v>97</v>
      </c>
    </row>
    <row r="477" spans="1:18" ht="18" customHeight="1">
      <c r="A477" s="17">
        <v>15</v>
      </c>
      <c r="B477" s="18" t="s">
        <v>318</v>
      </c>
      <c r="C477" s="18">
        <v>2</v>
      </c>
      <c r="D477" s="18" t="s">
        <v>345</v>
      </c>
      <c r="E477" s="18">
        <v>2</v>
      </c>
      <c r="F477" s="18" t="s">
        <v>369</v>
      </c>
      <c r="G477" s="18">
        <v>3</v>
      </c>
      <c r="H477" s="18" t="s">
        <v>380</v>
      </c>
      <c r="I477" s="18">
        <v>4</v>
      </c>
      <c r="J477" s="25" t="s">
        <v>385</v>
      </c>
      <c r="K477" s="22"/>
      <c r="L477" s="22"/>
      <c r="M477" s="22"/>
      <c r="N477" s="339" t="s">
        <v>6834</v>
      </c>
      <c r="O477" s="22">
        <v>40000</v>
      </c>
      <c r="P477" s="27"/>
      <c r="Q477" s="20"/>
      <c r="R477" s="27" t="s">
        <v>97</v>
      </c>
    </row>
    <row r="478" spans="1:18" ht="18" customHeight="1">
      <c r="A478" s="43">
        <v>15</v>
      </c>
      <c r="B478" s="44" t="s">
        <v>318</v>
      </c>
      <c r="C478" s="52">
        <v>2</v>
      </c>
      <c r="D478" s="44" t="s">
        <v>345</v>
      </c>
      <c r="E478" s="53">
        <v>3</v>
      </c>
      <c r="F478" s="54" t="s">
        <v>386</v>
      </c>
      <c r="G478" s="53"/>
      <c r="H478" s="54"/>
      <c r="I478" s="53"/>
      <c r="J478" s="53"/>
      <c r="K478" s="62">
        <f>IF(C478="",SUMIFS($K479:$K$5986,$A479:$A$5986,A478,$E479:$E$5986,""),IF(E478="",SUMIFS($K479:$K$5986,$A479:$A$5986,A478,$C479:$C$5986,C478,$G479:$G$5986,""),IF(G478="",SUMIFS($K479:$K$5986,$A479:$A$5986,A478,$C479:$C$5986,C478,$E479:$E$5986,E478),0)))</f>
        <v>3595</v>
      </c>
      <c r="L478" s="62">
        <f>IF(C478="",SUMIFS($L479:$L$5986,$A479:$A$5986,A478,$E479:$E$5986,""),IF(E478="",SUMIFS($L479:$L$5986,$A479:$A$5986,A478,$C479:$C$5986,C478,$G479:$G$5986,""),IF(G478="",SUMIFS($L479:$L$5986,$A479:$A$5986,A478,$C479:$C$5986,C478,$E479:$E$5986,E478),0)))</f>
        <v>3767</v>
      </c>
      <c r="M478" s="63">
        <f t="shared" ref="M478" si="60">K478-L478</f>
        <v>-172</v>
      </c>
      <c r="N478" s="55"/>
      <c r="O478" s="56"/>
      <c r="P478" s="57"/>
      <c r="Q478" s="58">
        <f>IF(C478="",SUMIFS($Q$3:$Q$5534,$A$3:$A$5534,A478,$C$3:$C$5534,"&gt;0",$E$3:$E$5534,""),IF(E478="",SUMIFS($Q$3:$Q$5534,$A$3:$A$5534,A478,$C$3:$C$5534,C478,$E$3:$E$5534,"&gt;0",$G$3:$G$5534,""),IF(G478="",SUMIFS($Q$3:$Q$5534,$A$3:$A$5534,A478,$C$3:$C$5534,C478,$E$3:$E$5534,E478,$G$3:$G$5534,"&gt;0"))))</f>
        <v>3595</v>
      </c>
      <c r="R478" s="59"/>
    </row>
    <row r="479" spans="1:18" ht="18" customHeight="1">
      <c r="A479" s="17">
        <v>15</v>
      </c>
      <c r="B479" s="18" t="s">
        <v>318</v>
      </c>
      <c r="C479" s="18">
        <v>2</v>
      </c>
      <c r="D479" s="18" t="s">
        <v>345</v>
      </c>
      <c r="E479" s="18">
        <v>3</v>
      </c>
      <c r="F479" s="18" t="s">
        <v>386</v>
      </c>
      <c r="G479" s="19">
        <v>1</v>
      </c>
      <c r="H479" s="19" t="s">
        <v>387</v>
      </c>
      <c r="I479" s="19"/>
      <c r="J479" s="24"/>
      <c r="K479" s="22"/>
      <c r="L479" s="22"/>
      <c r="M479" s="22"/>
      <c r="N479" s="28"/>
      <c r="O479" s="22"/>
      <c r="P479" s="27"/>
      <c r="Q479" s="20"/>
      <c r="R479" s="27"/>
    </row>
    <row r="480" spans="1:18" ht="18" customHeight="1">
      <c r="A480" s="17">
        <v>15</v>
      </c>
      <c r="B480" s="18" t="s">
        <v>318</v>
      </c>
      <c r="C480" s="18">
        <v>2</v>
      </c>
      <c r="D480" s="18" t="s">
        <v>345</v>
      </c>
      <c r="E480" s="18">
        <v>3</v>
      </c>
      <c r="F480" s="18" t="s">
        <v>386</v>
      </c>
      <c r="G480" s="18">
        <v>1</v>
      </c>
      <c r="H480" s="18" t="s">
        <v>387</v>
      </c>
      <c r="I480" s="19">
        <v>2</v>
      </c>
      <c r="J480" s="24" t="s">
        <v>388</v>
      </c>
      <c r="K480" s="22">
        <v>800</v>
      </c>
      <c r="L480" s="22">
        <v>800</v>
      </c>
      <c r="M480" s="22">
        <f t="shared" ref="M480:M481" si="61">K480-L480</f>
        <v>0</v>
      </c>
      <c r="N480" s="28" t="s">
        <v>880</v>
      </c>
      <c r="O480" s="22">
        <v>800000</v>
      </c>
      <c r="P480" s="27" t="s">
        <v>773</v>
      </c>
      <c r="Q480" s="20">
        <v>800</v>
      </c>
      <c r="R480" s="27" t="s">
        <v>97</v>
      </c>
    </row>
    <row r="481" spans="1:18" ht="18" customHeight="1">
      <c r="A481" s="17">
        <v>15</v>
      </c>
      <c r="B481" s="18" t="s">
        <v>318</v>
      </c>
      <c r="C481" s="18">
        <v>2</v>
      </c>
      <c r="D481" s="18" t="s">
        <v>345</v>
      </c>
      <c r="E481" s="18">
        <v>3</v>
      </c>
      <c r="F481" s="18" t="s">
        <v>386</v>
      </c>
      <c r="G481" s="18">
        <v>1</v>
      </c>
      <c r="H481" s="18" t="s">
        <v>387</v>
      </c>
      <c r="I481" s="19">
        <v>27</v>
      </c>
      <c r="J481" s="24" t="s">
        <v>389</v>
      </c>
      <c r="K481" s="22">
        <v>0</v>
      </c>
      <c r="L481" s="22">
        <v>200</v>
      </c>
      <c r="M481" s="22">
        <f t="shared" si="61"/>
        <v>-200</v>
      </c>
      <c r="N481" s="28"/>
      <c r="O481" s="22"/>
      <c r="P481" s="27"/>
      <c r="Q481" s="20"/>
      <c r="R481" s="27" t="s">
        <v>97</v>
      </c>
    </row>
    <row r="482" spans="1:18" ht="18" customHeight="1">
      <c r="A482" s="17">
        <v>15</v>
      </c>
      <c r="B482" s="18" t="s">
        <v>318</v>
      </c>
      <c r="C482" s="18">
        <v>2</v>
      </c>
      <c r="D482" s="18" t="s">
        <v>345</v>
      </c>
      <c r="E482" s="18">
        <v>3</v>
      </c>
      <c r="F482" s="18" t="s">
        <v>386</v>
      </c>
      <c r="G482" s="19">
        <v>4</v>
      </c>
      <c r="H482" s="19" t="s">
        <v>390</v>
      </c>
      <c r="I482" s="19"/>
      <c r="J482" s="24"/>
      <c r="K482" s="22"/>
      <c r="L482" s="22"/>
      <c r="M482" s="22"/>
      <c r="N482" s="28"/>
      <c r="O482" s="22"/>
      <c r="P482" s="27"/>
      <c r="Q482" s="20"/>
      <c r="R482" s="27"/>
    </row>
    <row r="483" spans="1:18" ht="18" customHeight="1">
      <c r="A483" s="17">
        <v>15</v>
      </c>
      <c r="B483" s="18" t="s">
        <v>318</v>
      </c>
      <c r="C483" s="18">
        <v>2</v>
      </c>
      <c r="D483" s="18" t="s">
        <v>345</v>
      </c>
      <c r="E483" s="18">
        <v>3</v>
      </c>
      <c r="F483" s="18" t="s">
        <v>386</v>
      </c>
      <c r="G483" s="18">
        <v>4</v>
      </c>
      <c r="H483" s="18" t="s">
        <v>390</v>
      </c>
      <c r="I483" s="19">
        <v>1</v>
      </c>
      <c r="J483" s="24" t="s">
        <v>391</v>
      </c>
      <c r="K483" s="22">
        <v>2795</v>
      </c>
      <c r="L483" s="22">
        <v>2767</v>
      </c>
      <c r="M483" s="22">
        <f>K483-L483</f>
        <v>28</v>
      </c>
      <c r="N483" s="339" t="s">
        <v>392</v>
      </c>
      <c r="O483" s="22"/>
      <c r="P483" s="27" t="s">
        <v>809</v>
      </c>
      <c r="Q483" s="20">
        <v>2795</v>
      </c>
      <c r="R483" s="27" t="s">
        <v>140</v>
      </c>
    </row>
    <row r="484" spans="1:18" ht="18" customHeight="1">
      <c r="A484" s="17">
        <v>15</v>
      </c>
      <c r="B484" s="18" t="s">
        <v>318</v>
      </c>
      <c r="C484" s="18">
        <v>2</v>
      </c>
      <c r="D484" s="18" t="s">
        <v>345</v>
      </c>
      <c r="E484" s="18">
        <v>3</v>
      </c>
      <c r="F484" s="18" t="s">
        <v>386</v>
      </c>
      <c r="G484" s="18">
        <v>4</v>
      </c>
      <c r="H484" s="18" t="s">
        <v>390</v>
      </c>
      <c r="I484" s="18">
        <v>1</v>
      </c>
      <c r="J484" s="25" t="s">
        <v>391</v>
      </c>
      <c r="K484" s="22"/>
      <c r="L484" s="22"/>
      <c r="M484" s="22"/>
      <c r="N484" s="28" t="s">
        <v>393</v>
      </c>
      <c r="O484" s="22">
        <v>2795000</v>
      </c>
      <c r="P484" s="27"/>
      <c r="Q484" s="20"/>
      <c r="R484" s="27" t="s">
        <v>140</v>
      </c>
    </row>
    <row r="485" spans="1:18" ht="18" customHeight="1">
      <c r="A485" s="43">
        <v>15</v>
      </c>
      <c r="B485" s="44" t="s">
        <v>318</v>
      </c>
      <c r="C485" s="52">
        <v>2</v>
      </c>
      <c r="D485" s="44" t="s">
        <v>345</v>
      </c>
      <c r="E485" s="53">
        <v>4</v>
      </c>
      <c r="F485" s="54" t="s">
        <v>394</v>
      </c>
      <c r="G485" s="53"/>
      <c r="H485" s="54"/>
      <c r="I485" s="53"/>
      <c r="J485" s="53"/>
      <c r="K485" s="62">
        <f>IF(C485="",SUMIFS($K486:$K$5986,$A486:$A$5986,A485,$E486:$E$5986,""),IF(E485="",SUMIFS($K486:$K$5986,$A486:$A$5986,A485,$C486:$C$5986,C485,$G486:$G$5986,""),IF(G485="",SUMIFS($K486:$K$5986,$A486:$A$5986,A485,$C486:$C$5986,C485,$E486:$E$5986,E485),0)))</f>
        <v>0</v>
      </c>
      <c r="L485" s="62">
        <f>IF(C485="",SUMIFS($L486:$L$5986,$A486:$A$5986,A485,$E486:$E$5986,""),IF(E485="",SUMIFS($L486:$L$5986,$A486:$A$5986,A485,$C486:$C$5986,C485,$G486:$G$5986,""),IF(G485="",SUMIFS($L486:$L$5986,$A486:$A$5986,A485,$C486:$C$5986,C485,$E486:$E$5986,E485),0)))</f>
        <v>12255</v>
      </c>
      <c r="M485" s="63">
        <f t="shared" ref="M485" si="62">K485-L485</f>
        <v>-12255</v>
      </c>
      <c r="N485" s="55"/>
      <c r="O485" s="56"/>
      <c r="P485" s="57"/>
      <c r="Q485" s="58">
        <f>IF(C485="",SUMIFS($Q$3:$Q$5534,$A$3:$A$5534,A485,$C$3:$C$5534,"&gt;0",$E$3:$E$5534,""),IF(E485="",SUMIFS($Q$3:$Q$5534,$A$3:$A$5534,A485,$C$3:$C$5534,C485,$E$3:$E$5534,"&gt;0",$G$3:$G$5534,""),IF(G485="",SUMIFS($Q$3:$Q$5534,$A$3:$A$5534,A485,$C$3:$C$5534,C485,$E$3:$E$5534,E485,$G$3:$G$5534,"&gt;0"))))</f>
        <v>0</v>
      </c>
      <c r="R485" s="59"/>
    </row>
    <row r="486" spans="1:18" ht="18" customHeight="1">
      <c r="A486" s="17">
        <v>15</v>
      </c>
      <c r="B486" s="18" t="s">
        <v>318</v>
      </c>
      <c r="C486" s="18">
        <v>2</v>
      </c>
      <c r="D486" s="18" t="s">
        <v>345</v>
      </c>
      <c r="E486" s="18">
        <v>4</v>
      </c>
      <c r="F486" s="18" t="s">
        <v>394</v>
      </c>
      <c r="G486" s="19">
        <v>2</v>
      </c>
      <c r="H486" s="19" t="s">
        <v>395</v>
      </c>
      <c r="I486" s="19"/>
      <c r="J486" s="24"/>
      <c r="K486" s="22"/>
      <c r="L486" s="22"/>
      <c r="M486" s="22"/>
      <c r="N486" s="28"/>
      <c r="O486" s="22"/>
      <c r="P486" s="27"/>
      <c r="Q486" s="20"/>
      <c r="R486" s="27"/>
    </row>
    <row r="487" spans="1:18" ht="18" customHeight="1">
      <c r="A487" s="17">
        <v>15</v>
      </c>
      <c r="B487" s="18" t="s">
        <v>318</v>
      </c>
      <c r="C487" s="18">
        <v>2</v>
      </c>
      <c r="D487" s="18" t="s">
        <v>345</v>
      </c>
      <c r="E487" s="18">
        <v>4</v>
      </c>
      <c r="F487" s="18" t="s">
        <v>394</v>
      </c>
      <c r="G487" s="18">
        <v>2</v>
      </c>
      <c r="H487" s="18" t="s">
        <v>395</v>
      </c>
      <c r="I487" s="19">
        <v>1</v>
      </c>
      <c r="J487" s="24" t="s">
        <v>395</v>
      </c>
      <c r="K487" s="22">
        <v>0</v>
      </c>
      <c r="L487" s="22">
        <v>12255</v>
      </c>
      <c r="M487" s="22">
        <f>K487-L487</f>
        <v>-12255</v>
      </c>
      <c r="N487" s="28"/>
      <c r="O487" s="22"/>
      <c r="P487" s="27"/>
      <c r="Q487" s="20"/>
      <c r="R487" s="27" t="s">
        <v>133</v>
      </c>
    </row>
    <row r="488" spans="1:18" ht="18" customHeight="1">
      <c r="A488" s="43">
        <v>15</v>
      </c>
      <c r="B488" s="44" t="s">
        <v>318</v>
      </c>
      <c r="C488" s="52">
        <v>2</v>
      </c>
      <c r="D488" s="44" t="s">
        <v>345</v>
      </c>
      <c r="E488" s="53">
        <v>5</v>
      </c>
      <c r="F488" s="54" t="s">
        <v>396</v>
      </c>
      <c r="G488" s="53"/>
      <c r="H488" s="54"/>
      <c r="I488" s="53"/>
      <c r="J488" s="53"/>
      <c r="K488" s="62">
        <f>IF(C488="",SUMIFS($K489:$K$5986,$A489:$A$5986,A488,$E489:$E$5986,""),IF(E488="",SUMIFS($K489:$K$5986,$A489:$A$5986,A488,$C489:$C$5986,C488,$G489:$G$5986,""),IF(G488="",SUMIFS($K489:$K$5986,$A489:$A$5986,A488,$C489:$C$5986,C488,$E489:$E$5986,E488),0)))</f>
        <v>40106</v>
      </c>
      <c r="L488" s="62">
        <f>IF(C488="",SUMIFS($L489:$L$5986,$A489:$A$5986,A488,$E489:$E$5986,""),IF(E488="",SUMIFS($L489:$L$5986,$A489:$A$5986,A488,$C489:$C$5986,C488,$G489:$G$5986,""),IF(G488="",SUMIFS($L489:$L$5986,$A489:$A$5986,A488,$C489:$C$5986,C488,$E489:$E$5986,E488),0)))</f>
        <v>40466</v>
      </c>
      <c r="M488" s="63">
        <f t="shared" ref="M488" si="63">K488-L488</f>
        <v>-360</v>
      </c>
      <c r="N488" s="55"/>
      <c r="O488" s="56"/>
      <c r="P488" s="57"/>
      <c r="Q488" s="58">
        <f>IF(C488="",SUMIFS($Q$3:$Q$5534,$A$3:$A$5534,A488,$C$3:$C$5534,"&gt;0",$E$3:$E$5534,""),IF(E488="",SUMIFS($Q$3:$Q$5534,$A$3:$A$5534,A488,$C$3:$C$5534,C488,$E$3:$E$5534,"&gt;0",$G$3:$G$5534,""),IF(G488="",SUMIFS($Q$3:$Q$5534,$A$3:$A$5534,A488,$C$3:$C$5534,C488,$E$3:$E$5534,E488,$G$3:$G$5534,"&gt;0"))))</f>
        <v>40106</v>
      </c>
      <c r="R488" s="59"/>
    </row>
    <row r="489" spans="1:18" ht="18" customHeight="1">
      <c r="A489" s="17">
        <v>15</v>
      </c>
      <c r="B489" s="18" t="s">
        <v>318</v>
      </c>
      <c r="C489" s="18">
        <v>2</v>
      </c>
      <c r="D489" s="18" t="s">
        <v>345</v>
      </c>
      <c r="E489" s="18">
        <v>5</v>
      </c>
      <c r="F489" s="18" t="s">
        <v>396</v>
      </c>
      <c r="G489" s="19">
        <v>1</v>
      </c>
      <c r="H489" s="19" t="s">
        <v>397</v>
      </c>
      <c r="I489" s="19"/>
      <c r="J489" s="24"/>
      <c r="K489" s="22"/>
      <c r="L489" s="22"/>
      <c r="M489" s="22"/>
      <c r="N489" s="28"/>
      <c r="O489" s="22"/>
      <c r="P489" s="27"/>
      <c r="Q489" s="20"/>
      <c r="R489" s="27"/>
    </row>
    <row r="490" spans="1:18" ht="18" customHeight="1">
      <c r="A490" s="17">
        <v>15</v>
      </c>
      <c r="B490" s="18" t="s">
        <v>318</v>
      </c>
      <c r="C490" s="18">
        <v>2</v>
      </c>
      <c r="D490" s="18" t="s">
        <v>345</v>
      </c>
      <c r="E490" s="18">
        <v>5</v>
      </c>
      <c r="F490" s="18" t="s">
        <v>396</v>
      </c>
      <c r="G490" s="18">
        <v>1</v>
      </c>
      <c r="H490" s="18" t="s">
        <v>397</v>
      </c>
      <c r="I490" s="19">
        <v>1</v>
      </c>
      <c r="J490" s="24" t="s">
        <v>398</v>
      </c>
      <c r="K490" s="22">
        <v>1834</v>
      </c>
      <c r="L490" s="22">
        <v>2124</v>
      </c>
      <c r="M490" s="22">
        <f>K490-L490</f>
        <v>-290</v>
      </c>
      <c r="N490" s="28" t="s">
        <v>399</v>
      </c>
      <c r="O490" s="22">
        <v>1834000</v>
      </c>
      <c r="P490" s="27" t="s">
        <v>778</v>
      </c>
      <c r="Q490" s="20">
        <v>1834</v>
      </c>
      <c r="R490" s="27" t="s">
        <v>120</v>
      </c>
    </row>
    <row r="491" spans="1:18" ht="18" customHeight="1">
      <c r="A491" s="17">
        <v>15</v>
      </c>
      <c r="B491" s="18" t="s">
        <v>318</v>
      </c>
      <c r="C491" s="18">
        <v>2</v>
      </c>
      <c r="D491" s="18" t="s">
        <v>345</v>
      </c>
      <c r="E491" s="18">
        <v>5</v>
      </c>
      <c r="F491" s="18" t="s">
        <v>396</v>
      </c>
      <c r="G491" s="18">
        <v>1</v>
      </c>
      <c r="H491" s="18" t="s">
        <v>397</v>
      </c>
      <c r="I491" s="18">
        <v>1</v>
      </c>
      <c r="J491" s="25" t="s">
        <v>398</v>
      </c>
      <c r="K491" s="22"/>
      <c r="L491" s="22"/>
      <c r="M491" s="22"/>
      <c r="N491" s="28" t="s">
        <v>400</v>
      </c>
      <c r="O491" s="22"/>
      <c r="P491" s="27"/>
      <c r="Q491" s="20"/>
      <c r="R491" s="27" t="s">
        <v>120</v>
      </c>
    </row>
    <row r="492" spans="1:18" ht="18" customHeight="1">
      <c r="A492" s="17">
        <v>15</v>
      </c>
      <c r="B492" s="18" t="s">
        <v>318</v>
      </c>
      <c r="C492" s="18">
        <v>2</v>
      </c>
      <c r="D492" s="18" t="s">
        <v>345</v>
      </c>
      <c r="E492" s="18">
        <v>5</v>
      </c>
      <c r="F492" s="18" t="s">
        <v>396</v>
      </c>
      <c r="G492" s="18">
        <v>1</v>
      </c>
      <c r="H492" s="18" t="s">
        <v>397</v>
      </c>
      <c r="I492" s="19">
        <v>3</v>
      </c>
      <c r="J492" s="24" t="s">
        <v>401</v>
      </c>
      <c r="K492" s="22">
        <v>11250</v>
      </c>
      <c r="L492" s="22">
        <v>12000</v>
      </c>
      <c r="M492" s="22">
        <f>K492-L492</f>
        <v>-750</v>
      </c>
      <c r="N492" s="28" t="s">
        <v>401</v>
      </c>
      <c r="O492" s="22">
        <v>11250000</v>
      </c>
      <c r="P492" s="27" t="s">
        <v>780</v>
      </c>
      <c r="Q492" s="20">
        <v>11250</v>
      </c>
      <c r="R492" s="27" t="s">
        <v>120</v>
      </c>
    </row>
    <row r="493" spans="1:18" ht="18" customHeight="1">
      <c r="A493" s="17">
        <v>15</v>
      </c>
      <c r="B493" s="18" t="s">
        <v>318</v>
      </c>
      <c r="C493" s="18">
        <v>2</v>
      </c>
      <c r="D493" s="18" t="s">
        <v>345</v>
      </c>
      <c r="E493" s="18">
        <v>5</v>
      </c>
      <c r="F493" s="18" t="s">
        <v>396</v>
      </c>
      <c r="G493" s="18">
        <v>1</v>
      </c>
      <c r="H493" s="18" t="s">
        <v>397</v>
      </c>
      <c r="I493" s="18">
        <v>3</v>
      </c>
      <c r="J493" s="25" t="s">
        <v>401</v>
      </c>
      <c r="K493" s="22"/>
      <c r="L493" s="22"/>
      <c r="M493" s="22"/>
      <c r="N493" s="28" t="s">
        <v>402</v>
      </c>
      <c r="O493" s="22"/>
      <c r="P493" s="27"/>
      <c r="Q493" s="20"/>
      <c r="R493" s="27" t="s">
        <v>120</v>
      </c>
    </row>
    <row r="494" spans="1:18" ht="18" customHeight="1">
      <c r="A494" s="17">
        <v>15</v>
      </c>
      <c r="B494" s="18" t="s">
        <v>318</v>
      </c>
      <c r="C494" s="18">
        <v>2</v>
      </c>
      <c r="D494" s="18" t="s">
        <v>345</v>
      </c>
      <c r="E494" s="18">
        <v>5</v>
      </c>
      <c r="F494" s="18" t="s">
        <v>396</v>
      </c>
      <c r="G494" s="18">
        <v>1</v>
      </c>
      <c r="H494" s="18" t="s">
        <v>397</v>
      </c>
      <c r="I494" s="18">
        <v>3</v>
      </c>
      <c r="J494" s="25" t="s">
        <v>401</v>
      </c>
      <c r="K494" s="22"/>
      <c r="L494" s="22"/>
      <c r="M494" s="22"/>
      <c r="N494" s="28" t="s">
        <v>403</v>
      </c>
      <c r="O494" s="22"/>
      <c r="P494" s="27"/>
      <c r="Q494" s="20"/>
      <c r="R494" s="27" t="s">
        <v>120</v>
      </c>
    </row>
    <row r="495" spans="1:18" ht="18" customHeight="1">
      <c r="A495" s="17">
        <v>15</v>
      </c>
      <c r="B495" s="18" t="s">
        <v>318</v>
      </c>
      <c r="C495" s="18">
        <v>2</v>
      </c>
      <c r="D495" s="18" t="s">
        <v>345</v>
      </c>
      <c r="E495" s="18">
        <v>5</v>
      </c>
      <c r="F495" s="18" t="s">
        <v>396</v>
      </c>
      <c r="G495" s="18">
        <v>1</v>
      </c>
      <c r="H495" s="18" t="s">
        <v>397</v>
      </c>
      <c r="I495" s="19">
        <v>13</v>
      </c>
      <c r="J495" s="24" t="s">
        <v>404</v>
      </c>
      <c r="K495" s="22">
        <v>24</v>
      </c>
      <c r="L495" s="22">
        <v>26</v>
      </c>
      <c r="M495" s="22">
        <f t="shared" ref="M495:M496" si="64">K495-L495</f>
        <v>-2</v>
      </c>
      <c r="N495" s="28" t="s">
        <v>881</v>
      </c>
      <c r="O495" s="22">
        <v>24456</v>
      </c>
      <c r="P495" s="27" t="s">
        <v>780</v>
      </c>
      <c r="Q495" s="20">
        <v>24</v>
      </c>
      <c r="R495" s="27" t="s">
        <v>120</v>
      </c>
    </row>
    <row r="496" spans="1:18" ht="18" customHeight="1">
      <c r="A496" s="17">
        <v>15</v>
      </c>
      <c r="B496" s="18" t="s">
        <v>318</v>
      </c>
      <c r="C496" s="18">
        <v>2</v>
      </c>
      <c r="D496" s="18" t="s">
        <v>345</v>
      </c>
      <c r="E496" s="18">
        <v>5</v>
      </c>
      <c r="F496" s="18" t="s">
        <v>396</v>
      </c>
      <c r="G496" s="18">
        <v>1</v>
      </c>
      <c r="H496" s="18" t="s">
        <v>397</v>
      </c>
      <c r="I496" s="19">
        <v>19</v>
      </c>
      <c r="J496" s="24" t="s">
        <v>405</v>
      </c>
      <c r="K496" s="22">
        <v>1974</v>
      </c>
      <c r="L496" s="22">
        <v>1974</v>
      </c>
      <c r="M496" s="22">
        <f t="shared" si="64"/>
        <v>0</v>
      </c>
      <c r="N496" s="28" t="s">
        <v>406</v>
      </c>
      <c r="O496" s="22">
        <v>1974228</v>
      </c>
      <c r="P496" s="27" t="s">
        <v>780</v>
      </c>
      <c r="Q496" s="20">
        <v>1974</v>
      </c>
      <c r="R496" s="27" t="s">
        <v>120</v>
      </c>
    </row>
    <row r="497" spans="1:18" ht="18" customHeight="1">
      <c r="A497" s="17">
        <v>15</v>
      </c>
      <c r="B497" s="18" t="s">
        <v>318</v>
      </c>
      <c r="C497" s="18">
        <v>2</v>
      </c>
      <c r="D497" s="18" t="s">
        <v>345</v>
      </c>
      <c r="E497" s="18">
        <v>5</v>
      </c>
      <c r="F497" s="18" t="s">
        <v>396</v>
      </c>
      <c r="G497" s="18">
        <v>1</v>
      </c>
      <c r="H497" s="18" t="s">
        <v>397</v>
      </c>
      <c r="I497" s="18">
        <v>19</v>
      </c>
      <c r="J497" s="25" t="s">
        <v>405</v>
      </c>
      <c r="K497" s="22"/>
      <c r="L497" s="22"/>
      <c r="M497" s="22"/>
      <c r="N497" s="28" t="s">
        <v>407</v>
      </c>
      <c r="O497" s="22"/>
      <c r="P497" s="27"/>
      <c r="Q497" s="20"/>
      <c r="R497" s="27" t="s">
        <v>120</v>
      </c>
    </row>
    <row r="498" spans="1:18" ht="18" customHeight="1">
      <c r="A498" s="17">
        <v>15</v>
      </c>
      <c r="B498" s="18" t="s">
        <v>318</v>
      </c>
      <c r="C498" s="18">
        <v>2</v>
      </c>
      <c r="D498" s="18" t="s">
        <v>345</v>
      </c>
      <c r="E498" s="18">
        <v>5</v>
      </c>
      <c r="F498" s="18" t="s">
        <v>396</v>
      </c>
      <c r="G498" s="18">
        <v>1</v>
      </c>
      <c r="H498" s="18" t="s">
        <v>397</v>
      </c>
      <c r="I498" s="19">
        <v>50</v>
      </c>
      <c r="J498" s="24" t="s">
        <v>408</v>
      </c>
      <c r="K498" s="22">
        <v>0</v>
      </c>
      <c r="L498" s="22">
        <v>26</v>
      </c>
      <c r="M498" s="22">
        <f t="shared" ref="M498:M503" si="65">K498-L498</f>
        <v>-26</v>
      </c>
      <c r="N498" s="28"/>
      <c r="O498" s="22"/>
      <c r="P498" s="27"/>
      <c r="Q498" s="20"/>
      <c r="R498" s="27" t="s">
        <v>120</v>
      </c>
    </row>
    <row r="499" spans="1:18" ht="18" customHeight="1">
      <c r="A499" s="17">
        <v>15</v>
      </c>
      <c r="B499" s="18" t="s">
        <v>318</v>
      </c>
      <c r="C499" s="18">
        <v>2</v>
      </c>
      <c r="D499" s="18" t="s">
        <v>345</v>
      </c>
      <c r="E499" s="18">
        <v>5</v>
      </c>
      <c r="F499" s="18" t="s">
        <v>396</v>
      </c>
      <c r="G499" s="18">
        <v>1</v>
      </c>
      <c r="H499" s="18" t="s">
        <v>397</v>
      </c>
      <c r="I499" s="19">
        <v>82</v>
      </c>
      <c r="J499" s="24" t="s">
        <v>409</v>
      </c>
      <c r="K499" s="22">
        <v>2837</v>
      </c>
      <c r="L499" s="22">
        <v>2836</v>
      </c>
      <c r="M499" s="22">
        <f t="shared" si="65"/>
        <v>1</v>
      </c>
      <c r="N499" s="28" t="s">
        <v>410</v>
      </c>
      <c r="O499" s="22">
        <v>2837000</v>
      </c>
      <c r="P499" s="27" t="s">
        <v>783</v>
      </c>
      <c r="Q499" s="20">
        <v>2837</v>
      </c>
      <c r="R499" s="27" t="s">
        <v>120</v>
      </c>
    </row>
    <row r="500" spans="1:18" ht="18" customHeight="1">
      <c r="A500" s="17">
        <v>15</v>
      </c>
      <c r="B500" s="18" t="s">
        <v>318</v>
      </c>
      <c r="C500" s="18">
        <v>2</v>
      </c>
      <c r="D500" s="18" t="s">
        <v>345</v>
      </c>
      <c r="E500" s="18">
        <v>5</v>
      </c>
      <c r="F500" s="18" t="s">
        <v>396</v>
      </c>
      <c r="G500" s="18">
        <v>1</v>
      </c>
      <c r="H500" s="18" t="s">
        <v>397</v>
      </c>
      <c r="I500" s="19">
        <v>84</v>
      </c>
      <c r="J500" s="24" t="s">
        <v>411</v>
      </c>
      <c r="K500" s="22">
        <v>40</v>
      </c>
      <c r="L500" s="22">
        <v>120</v>
      </c>
      <c r="M500" s="22">
        <f t="shared" si="65"/>
        <v>-80</v>
      </c>
      <c r="N500" s="28" t="s">
        <v>412</v>
      </c>
      <c r="O500" s="22">
        <v>40000</v>
      </c>
      <c r="P500" s="27" t="s">
        <v>780</v>
      </c>
      <c r="Q500" s="20">
        <v>40</v>
      </c>
      <c r="R500" s="27" t="s">
        <v>120</v>
      </c>
    </row>
    <row r="501" spans="1:18" ht="18" customHeight="1">
      <c r="A501" s="17">
        <v>15</v>
      </c>
      <c r="B501" s="18" t="s">
        <v>318</v>
      </c>
      <c r="C501" s="18">
        <v>2</v>
      </c>
      <c r="D501" s="18" t="s">
        <v>345</v>
      </c>
      <c r="E501" s="18">
        <v>5</v>
      </c>
      <c r="F501" s="18" t="s">
        <v>396</v>
      </c>
      <c r="G501" s="18">
        <v>1</v>
      </c>
      <c r="H501" s="18" t="s">
        <v>397</v>
      </c>
      <c r="I501" s="19">
        <v>88</v>
      </c>
      <c r="J501" s="24" t="s">
        <v>413</v>
      </c>
      <c r="K501" s="22">
        <v>9067</v>
      </c>
      <c r="L501" s="22">
        <v>9360</v>
      </c>
      <c r="M501" s="22">
        <f t="shared" si="65"/>
        <v>-293</v>
      </c>
      <c r="N501" s="28" t="s">
        <v>742</v>
      </c>
      <c r="O501" s="22">
        <v>9067500</v>
      </c>
      <c r="P501" s="27" t="s">
        <v>781</v>
      </c>
      <c r="Q501" s="20">
        <v>9067</v>
      </c>
      <c r="R501" s="27" t="s">
        <v>120</v>
      </c>
    </row>
    <row r="502" spans="1:18" ht="18" customHeight="1">
      <c r="A502" s="17">
        <v>15</v>
      </c>
      <c r="B502" s="18" t="s">
        <v>318</v>
      </c>
      <c r="C502" s="18">
        <v>2</v>
      </c>
      <c r="D502" s="18" t="s">
        <v>345</v>
      </c>
      <c r="E502" s="18">
        <v>5</v>
      </c>
      <c r="F502" s="18" t="s">
        <v>396</v>
      </c>
      <c r="G502" s="18">
        <v>1</v>
      </c>
      <c r="H502" s="18" t="s">
        <v>397</v>
      </c>
      <c r="I502" s="19">
        <v>89</v>
      </c>
      <c r="J502" s="24" t="s">
        <v>414</v>
      </c>
      <c r="K502" s="22">
        <v>130</v>
      </c>
      <c r="L502" s="22">
        <v>160</v>
      </c>
      <c r="M502" s="22">
        <f t="shared" si="65"/>
        <v>-30</v>
      </c>
      <c r="N502" s="28" t="s">
        <v>415</v>
      </c>
      <c r="O502" s="22">
        <v>130000</v>
      </c>
      <c r="P502" s="27" t="s">
        <v>781</v>
      </c>
      <c r="Q502" s="20">
        <v>130</v>
      </c>
      <c r="R502" s="27" t="s">
        <v>120</v>
      </c>
    </row>
    <row r="503" spans="1:18" ht="18" customHeight="1">
      <c r="A503" s="17">
        <v>15</v>
      </c>
      <c r="B503" s="18" t="s">
        <v>318</v>
      </c>
      <c r="C503" s="18">
        <v>2</v>
      </c>
      <c r="D503" s="18" t="s">
        <v>345</v>
      </c>
      <c r="E503" s="18">
        <v>5</v>
      </c>
      <c r="F503" s="18" t="s">
        <v>396</v>
      </c>
      <c r="G503" s="18">
        <v>1</v>
      </c>
      <c r="H503" s="18" t="s">
        <v>397</v>
      </c>
      <c r="I503" s="19">
        <v>90</v>
      </c>
      <c r="J503" s="24" t="s">
        <v>416</v>
      </c>
      <c r="K503" s="22">
        <v>6600</v>
      </c>
      <c r="L503" s="22">
        <v>5900</v>
      </c>
      <c r="M503" s="22">
        <f t="shared" si="65"/>
        <v>700</v>
      </c>
      <c r="N503" s="28" t="s">
        <v>416</v>
      </c>
      <c r="O503" s="22">
        <v>6600000</v>
      </c>
      <c r="P503" s="27" t="s">
        <v>780</v>
      </c>
      <c r="Q503" s="20">
        <v>6600</v>
      </c>
      <c r="R503" s="27" t="s">
        <v>120</v>
      </c>
    </row>
    <row r="504" spans="1:18" ht="18" customHeight="1">
      <c r="A504" s="17">
        <v>15</v>
      </c>
      <c r="B504" s="18" t="s">
        <v>318</v>
      </c>
      <c r="C504" s="18">
        <v>2</v>
      </c>
      <c r="D504" s="18" t="s">
        <v>345</v>
      </c>
      <c r="E504" s="18">
        <v>5</v>
      </c>
      <c r="F504" s="18" t="s">
        <v>396</v>
      </c>
      <c r="G504" s="18">
        <v>1</v>
      </c>
      <c r="H504" s="18" t="s">
        <v>397</v>
      </c>
      <c r="I504" s="18">
        <v>90</v>
      </c>
      <c r="J504" s="25" t="s">
        <v>416</v>
      </c>
      <c r="K504" s="22"/>
      <c r="L504" s="22"/>
      <c r="M504" s="22"/>
      <c r="N504" s="28" t="s">
        <v>417</v>
      </c>
      <c r="O504" s="22"/>
      <c r="P504" s="27"/>
      <c r="Q504" s="20"/>
      <c r="R504" s="27" t="s">
        <v>120</v>
      </c>
    </row>
    <row r="505" spans="1:18" ht="18" customHeight="1">
      <c r="A505" s="17">
        <v>15</v>
      </c>
      <c r="B505" s="18" t="s">
        <v>318</v>
      </c>
      <c r="C505" s="18">
        <v>2</v>
      </c>
      <c r="D505" s="18" t="s">
        <v>345</v>
      </c>
      <c r="E505" s="18">
        <v>5</v>
      </c>
      <c r="F505" s="18" t="s">
        <v>396</v>
      </c>
      <c r="G505" s="18">
        <v>1</v>
      </c>
      <c r="H505" s="18" t="s">
        <v>397</v>
      </c>
      <c r="I505" s="18">
        <v>90</v>
      </c>
      <c r="J505" s="25" t="s">
        <v>416</v>
      </c>
      <c r="K505" s="22"/>
      <c r="L505" s="22"/>
      <c r="M505" s="22"/>
      <c r="N505" s="28" t="s">
        <v>418</v>
      </c>
      <c r="O505" s="22"/>
      <c r="P505" s="27"/>
      <c r="Q505" s="20"/>
      <c r="R505" s="27" t="s">
        <v>120</v>
      </c>
    </row>
    <row r="506" spans="1:18" ht="18" customHeight="1">
      <c r="A506" s="17">
        <v>15</v>
      </c>
      <c r="B506" s="18" t="s">
        <v>318</v>
      </c>
      <c r="C506" s="18">
        <v>2</v>
      </c>
      <c r="D506" s="18" t="s">
        <v>345</v>
      </c>
      <c r="E506" s="18">
        <v>5</v>
      </c>
      <c r="F506" s="18" t="s">
        <v>396</v>
      </c>
      <c r="G506" s="18">
        <v>1</v>
      </c>
      <c r="H506" s="18" t="s">
        <v>397</v>
      </c>
      <c r="I506" s="18">
        <v>90</v>
      </c>
      <c r="J506" s="25" t="s">
        <v>416</v>
      </c>
      <c r="K506" s="22"/>
      <c r="L506" s="22"/>
      <c r="M506" s="22"/>
      <c r="N506" s="28" t="s">
        <v>419</v>
      </c>
      <c r="O506" s="22"/>
      <c r="P506" s="27"/>
      <c r="Q506" s="20"/>
      <c r="R506" s="27" t="s">
        <v>120</v>
      </c>
    </row>
    <row r="507" spans="1:18" ht="18" customHeight="1">
      <c r="A507" s="17">
        <v>15</v>
      </c>
      <c r="B507" s="18" t="s">
        <v>318</v>
      </c>
      <c r="C507" s="18">
        <v>2</v>
      </c>
      <c r="D507" s="18" t="s">
        <v>345</v>
      </c>
      <c r="E507" s="18">
        <v>5</v>
      </c>
      <c r="F507" s="18" t="s">
        <v>396</v>
      </c>
      <c r="G507" s="18">
        <v>1</v>
      </c>
      <c r="H507" s="18" t="s">
        <v>397</v>
      </c>
      <c r="I507" s="18">
        <v>90</v>
      </c>
      <c r="J507" s="25" t="s">
        <v>416</v>
      </c>
      <c r="K507" s="22"/>
      <c r="L507" s="22"/>
      <c r="M507" s="22"/>
      <c r="N507" s="339" t="s">
        <v>6835</v>
      </c>
      <c r="O507" s="22"/>
      <c r="P507" s="27"/>
      <c r="Q507" s="20"/>
      <c r="R507" s="27" t="s">
        <v>120</v>
      </c>
    </row>
    <row r="508" spans="1:18" ht="18" customHeight="1">
      <c r="A508" s="17">
        <v>15</v>
      </c>
      <c r="B508" s="18" t="s">
        <v>318</v>
      </c>
      <c r="C508" s="18">
        <v>2</v>
      </c>
      <c r="D508" s="18" t="s">
        <v>345</v>
      </c>
      <c r="E508" s="18">
        <v>5</v>
      </c>
      <c r="F508" s="18" t="s">
        <v>396</v>
      </c>
      <c r="G508" s="18">
        <v>1</v>
      </c>
      <c r="H508" s="18" t="s">
        <v>397</v>
      </c>
      <c r="I508" s="18">
        <v>90</v>
      </c>
      <c r="J508" s="25" t="s">
        <v>416</v>
      </c>
      <c r="K508" s="22"/>
      <c r="L508" s="22"/>
      <c r="M508" s="22"/>
      <c r="N508" s="28" t="s">
        <v>420</v>
      </c>
      <c r="O508" s="22"/>
      <c r="P508" s="27"/>
      <c r="Q508" s="20"/>
      <c r="R508" s="27" t="s">
        <v>120</v>
      </c>
    </row>
    <row r="509" spans="1:18" ht="18" customHeight="1">
      <c r="A509" s="17">
        <v>15</v>
      </c>
      <c r="B509" s="18" t="s">
        <v>318</v>
      </c>
      <c r="C509" s="18">
        <v>2</v>
      </c>
      <c r="D509" s="18" t="s">
        <v>345</v>
      </c>
      <c r="E509" s="18">
        <v>5</v>
      </c>
      <c r="F509" s="18" t="s">
        <v>396</v>
      </c>
      <c r="G509" s="18">
        <v>1</v>
      </c>
      <c r="H509" s="18" t="s">
        <v>397</v>
      </c>
      <c r="I509" s="18">
        <v>90</v>
      </c>
      <c r="J509" s="25" t="s">
        <v>416</v>
      </c>
      <c r="K509" s="22"/>
      <c r="L509" s="22"/>
      <c r="M509" s="22"/>
      <c r="N509" s="28" t="s">
        <v>421</v>
      </c>
      <c r="O509" s="22"/>
      <c r="P509" s="27"/>
      <c r="Q509" s="20"/>
      <c r="R509" s="27" t="s">
        <v>120</v>
      </c>
    </row>
    <row r="510" spans="1:18" ht="18" customHeight="1">
      <c r="A510" s="17">
        <v>15</v>
      </c>
      <c r="B510" s="18" t="s">
        <v>318</v>
      </c>
      <c r="C510" s="18">
        <v>2</v>
      </c>
      <c r="D510" s="18" t="s">
        <v>345</v>
      </c>
      <c r="E510" s="18">
        <v>5</v>
      </c>
      <c r="F510" s="18" t="s">
        <v>396</v>
      </c>
      <c r="G510" s="18">
        <v>1</v>
      </c>
      <c r="H510" s="18" t="s">
        <v>397</v>
      </c>
      <c r="I510" s="19">
        <v>91</v>
      </c>
      <c r="J510" s="24" t="s">
        <v>422</v>
      </c>
      <c r="K510" s="22">
        <v>700</v>
      </c>
      <c r="L510" s="22">
        <v>0</v>
      </c>
      <c r="M510" s="22">
        <f>K510-L510</f>
        <v>700</v>
      </c>
      <c r="N510" s="28" t="s">
        <v>423</v>
      </c>
      <c r="O510" s="22">
        <v>700000</v>
      </c>
      <c r="P510" s="27" t="s">
        <v>778</v>
      </c>
      <c r="Q510" s="20">
        <v>700</v>
      </c>
      <c r="R510" s="27" t="s">
        <v>120</v>
      </c>
    </row>
    <row r="511" spans="1:18" ht="18" customHeight="1">
      <c r="A511" s="17">
        <v>15</v>
      </c>
      <c r="B511" s="18" t="s">
        <v>318</v>
      </c>
      <c r="C511" s="18">
        <v>2</v>
      </c>
      <c r="D511" s="18" t="s">
        <v>345</v>
      </c>
      <c r="E511" s="18">
        <v>5</v>
      </c>
      <c r="F511" s="18" t="s">
        <v>396</v>
      </c>
      <c r="G511" s="19">
        <v>2</v>
      </c>
      <c r="H511" s="19" t="s">
        <v>424</v>
      </c>
      <c r="I511" s="19"/>
      <c r="J511" s="24"/>
      <c r="K511" s="22"/>
      <c r="L511" s="22"/>
      <c r="M511" s="22"/>
      <c r="N511" s="28"/>
      <c r="O511" s="22"/>
      <c r="P511" s="27"/>
      <c r="Q511" s="20"/>
      <c r="R511" s="27"/>
    </row>
    <row r="512" spans="1:18" ht="18" customHeight="1">
      <c r="A512" s="17">
        <v>15</v>
      </c>
      <c r="B512" s="18" t="s">
        <v>318</v>
      </c>
      <c r="C512" s="18">
        <v>2</v>
      </c>
      <c r="D512" s="18" t="s">
        <v>345</v>
      </c>
      <c r="E512" s="18">
        <v>5</v>
      </c>
      <c r="F512" s="18" t="s">
        <v>396</v>
      </c>
      <c r="G512" s="18">
        <v>2</v>
      </c>
      <c r="H512" s="18" t="s">
        <v>424</v>
      </c>
      <c r="I512" s="19">
        <v>11</v>
      </c>
      <c r="J512" s="24" t="s">
        <v>425</v>
      </c>
      <c r="K512" s="22">
        <v>4940</v>
      </c>
      <c r="L512" s="22">
        <v>5340</v>
      </c>
      <c r="M512" s="22">
        <f>K512-L512</f>
        <v>-400</v>
      </c>
      <c r="N512" s="28" t="s">
        <v>425</v>
      </c>
      <c r="O512" s="22"/>
      <c r="P512" s="27" t="s">
        <v>785</v>
      </c>
      <c r="Q512" s="20">
        <v>4940</v>
      </c>
      <c r="R512" s="27" t="s">
        <v>120</v>
      </c>
    </row>
    <row r="513" spans="1:18" ht="18" customHeight="1">
      <c r="A513" s="17">
        <v>15</v>
      </c>
      <c r="B513" s="18" t="s">
        <v>318</v>
      </c>
      <c r="C513" s="18">
        <v>2</v>
      </c>
      <c r="D513" s="18" t="s">
        <v>345</v>
      </c>
      <c r="E513" s="18">
        <v>5</v>
      </c>
      <c r="F513" s="18" t="s">
        <v>396</v>
      </c>
      <c r="G513" s="18">
        <v>2</v>
      </c>
      <c r="H513" s="18" t="s">
        <v>424</v>
      </c>
      <c r="I513" s="18">
        <v>11</v>
      </c>
      <c r="J513" s="25" t="s">
        <v>425</v>
      </c>
      <c r="K513" s="22"/>
      <c r="L513" s="22"/>
      <c r="M513" s="22"/>
      <c r="N513" s="28" t="s">
        <v>426</v>
      </c>
      <c r="O513" s="22"/>
      <c r="P513" s="27"/>
      <c r="Q513" s="20"/>
      <c r="R513" s="27" t="s">
        <v>120</v>
      </c>
    </row>
    <row r="514" spans="1:18" ht="18" customHeight="1">
      <c r="A514" s="17">
        <v>15</v>
      </c>
      <c r="B514" s="18" t="s">
        <v>318</v>
      </c>
      <c r="C514" s="18">
        <v>2</v>
      </c>
      <c r="D514" s="18" t="s">
        <v>345</v>
      </c>
      <c r="E514" s="18">
        <v>5</v>
      </c>
      <c r="F514" s="18" t="s">
        <v>396</v>
      </c>
      <c r="G514" s="18">
        <v>2</v>
      </c>
      <c r="H514" s="18" t="s">
        <v>424</v>
      </c>
      <c r="I514" s="18">
        <v>11</v>
      </c>
      <c r="J514" s="25" t="s">
        <v>425</v>
      </c>
      <c r="K514" s="22"/>
      <c r="L514" s="22"/>
      <c r="M514" s="22"/>
      <c r="N514" s="28" t="s">
        <v>882</v>
      </c>
      <c r="O514" s="22">
        <v>4940000</v>
      </c>
      <c r="P514" s="27"/>
      <c r="Q514" s="20"/>
      <c r="R514" s="27" t="s">
        <v>120</v>
      </c>
    </row>
    <row r="515" spans="1:18" ht="18" customHeight="1">
      <c r="A515" s="17">
        <v>15</v>
      </c>
      <c r="B515" s="18" t="s">
        <v>318</v>
      </c>
      <c r="C515" s="18">
        <v>2</v>
      </c>
      <c r="D515" s="18" t="s">
        <v>345</v>
      </c>
      <c r="E515" s="18">
        <v>5</v>
      </c>
      <c r="F515" s="18" t="s">
        <v>396</v>
      </c>
      <c r="G515" s="18">
        <v>2</v>
      </c>
      <c r="H515" s="18" t="s">
        <v>424</v>
      </c>
      <c r="I515" s="19">
        <v>18</v>
      </c>
      <c r="J515" s="24" t="s">
        <v>427</v>
      </c>
      <c r="K515" s="22">
        <v>710</v>
      </c>
      <c r="L515" s="22">
        <v>0</v>
      </c>
      <c r="M515" s="22">
        <f t="shared" ref="M515:M517" si="66">K515-L515</f>
        <v>710</v>
      </c>
      <c r="N515" s="28" t="s">
        <v>428</v>
      </c>
      <c r="O515" s="22">
        <v>710000</v>
      </c>
      <c r="P515" s="27" t="s">
        <v>785</v>
      </c>
      <c r="Q515" s="20">
        <v>710</v>
      </c>
      <c r="R515" s="27" t="s">
        <v>120</v>
      </c>
    </row>
    <row r="516" spans="1:18" ht="18" customHeight="1">
      <c r="A516" s="17">
        <v>15</v>
      </c>
      <c r="B516" s="18" t="s">
        <v>318</v>
      </c>
      <c r="C516" s="18">
        <v>2</v>
      </c>
      <c r="D516" s="18" t="s">
        <v>345</v>
      </c>
      <c r="E516" s="18">
        <v>5</v>
      </c>
      <c r="F516" s="18" t="s">
        <v>396</v>
      </c>
      <c r="G516" s="18">
        <v>2</v>
      </c>
      <c r="H516" s="18" t="s">
        <v>424</v>
      </c>
      <c r="I516" s="19">
        <v>28</v>
      </c>
      <c r="J516" s="24" t="s">
        <v>429</v>
      </c>
      <c r="K516" s="22">
        <v>0</v>
      </c>
      <c r="L516" s="22">
        <v>600</v>
      </c>
      <c r="M516" s="22">
        <f t="shared" si="66"/>
        <v>-600</v>
      </c>
      <c r="N516" s="28"/>
      <c r="O516" s="22"/>
      <c r="P516" s="27"/>
      <c r="Q516" s="20"/>
      <c r="R516" s="27" t="s">
        <v>120</v>
      </c>
    </row>
    <row r="517" spans="1:18" ht="18" customHeight="1">
      <c r="A517" s="43">
        <v>15</v>
      </c>
      <c r="B517" s="44" t="s">
        <v>318</v>
      </c>
      <c r="C517" s="52">
        <v>2</v>
      </c>
      <c r="D517" s="44" t="s">
        <v>345</v>
      </c>
      <c r="E517" s="53">
        <v>7</v>
      </c>
      <c r="F517" s="54" t="s">
        <v>430</v>
      </c>
      <c r="G517" s="53"/>
      <c r="H517" s="54"/>
      <c r="I517" s="53"/>
      <c r="J517" s="53"/>
      <c r="K517" s="62">
        <f>IF(C517="",SUMIFS($K518:$K$5986,$A518:$A$5986,A517,$E518:$E$5986,""),IF(E517="",SUMIFS($K518:$K$5986,$A518:$A$5986,A517,$C518:$C$5986,C517,$G518:$G$5986,""),IF(G517="",SUMIFS($K518:$K$5986,$A518:$A$5986,A517,$C518:$C$5986,C517,$E518:$E$5986,E517),0)))</f>
        <v>35</v>
      </c>
      <c r="L517" s="62">
        <f>IF(C517="",SUMIFS($L518:$L$5986,$A518:$A$5986,A517,$E518:$E$5986,""),IF(E517="",SUMIFS($L518:$L$5986,$A518:$A$5986,A517,$C518:$C$5986,C517,$G518:$G$5986,""),IF(G517="",SUMIFS($L518:$L$5986,$A518:$A$5986,A517,$C518:$C$5986,C517,$E518:$E$5986,E517),0)))</f>
        <v>35</v>
      </c>
      <c r="M517" s="63">
        <f t="shared" si="66"/>
        <v>0</v>
      </c>
      <c r="N517" s="55"/>
      <c r="O517" s="56"/>
      <c r="P517" s="57"/>
      <c r="Q517" s="58">
        <f>IF(C517="",SUMIFS($Q$3:$Q$5534,$A$3:$A$5534,A517,$C$3:$C$5534,"&gt;0",$E$3:$E$5534,""),IF(E517="",SUMIFS($Q$3:$Q$5534,$A$3:$A$5534,A517,$C$3:$C$5534,C517,$E$3:$E$5534,"&gt;0",$G$3:$G$5534,""),IF(G517="",SUMIFS($Q$3:$Q$5534,$A$3:$A$5534,A517,$C$3:$C$5534,C517,$E$3:$E$5534,E517,$G$3:$G$5534,"&gt;0"))))</f>
        <v>35</v>
      </c>
      <c r="R517" s="59"/>
    </row>
    <row r="518" spans="1:18" ht="18" customHeight="1">
      <c r="A518" s="17">
        <v>15</v>
      </c>
      <c r="B518" s="18" t="s">
        <v>318</v>
      </c>
      <c r="C518" s="18">
        <v>2</v>
      </c>
      <c r="D518" s="18" t="s">
        <v>345</v>
      </c>
      <c r="E518" s="18">
        <v>7</v>
      </c>
      <c r="F518" s="18" t="s">
        <v>430</v>
      </c>
      <c r="G518" s="19">
        <v>1</v>
      </c>
      <c r="H518" s="19" t="s">
        <v>431</v>
      </c>
      <c r="I518" s="19"/>
      <c r="J518" s="24"/>
      <c r="K518" s="22"/>
      <c r="L518" s="22"/>
      <c r="M518" s="22"/>
      <c r="N518" s="28"/>
      <c r="O518" s="22"/>
      <c r="P518" s="27"/>
      <c r="Q518" s="20"/>
      <c r="R518" s="27"/>
    </row>
    <row r="519" spans="1:18" ht="18" customHeight="1">
      <c r="A519" s="17">
        <v>15</v>
      </c>
      <c r="B519" s="18" t="s">
        <v>318</v>
      </c>
      <c r="C519" s="18">
        <v>2</v>
      </c>
      <c r="D519" s="18" t="s">
        <v>345</v>
      </c>
      <c r="E519" s="18">
        <v>7</v>
      </c>
      <c r="F519" s="18" t="s">
        <v>430</v>
      </c>
      <c r="G519" s="18">
        <v>1</v>
      </c>
      <c r="H519" s="18" t="s">
        <v>431</v>
      </c>
      <c r="I519" s="19">
        <v>3</v>
      </c>
      <c r="J519" s="24" t="s">
        <v>432</v>
      </c>
      <c r="K519" s="22">
        <v>35</v>
      </c>
      <c r="L519" s="22">
        <v>35</v>
      </c>
      <c r="M519" s="22">
        <f>K519-L519</f>
        <v>0</v>
      </c>
      <c r="N519" s="28" t="s">
        <v>433</v>
      </c>
      <c r="O519" s="22">
        <v>35000</v>
      </c>
      <c r="P519" s="27" t="s">
        <v>790</v>
      </c>
      <c r="Q519" s="20">
        <v>35</v>
      </c>
      <c r="R519" s="27" t="s">
        <v>166</v>
      </c>
    </row>
    <row r="520" spans="1:18" ht="18" customHeight="1">
      <c r="A520" s="43">
        <v>15</v>
      </c>
      <c r="B520" s="44" t="s">
        <v>318</v>
      </c>
      <c r="C520" s="52">
        <v>2</v>
      </c>
      <c r="D520" s="44" t="s">
        <v>345</v>
      </c>
      <c r="E520" s="53">
        <v>8</v>
      </c>
      <c r="F520" s="54" t="s">
        <v>434</v>
      </c>
      <c r="G520" s="53"/>
      <c r="H520" s="54"/>
      <c r="I520" s="53"/>
      <c r="J520" s="53"/>
      <c r="K520" s="62">
        <f>IF(C520="",SUMIFS($K521:$K$5986,$A521:$A$5986,A520,$E521:$E$5986,""),IF(E520="",SUMIFS($K521:$K$5986,$A521:$A$5986,A520,$C521:$C$5986,C520,$G521:$G$5986,""),IF(G520="",SUMIFS($K521:$K$5986,$A521:$A$5986,A520,$C521:$C$5986,C520,$E521:$E$5986,E520),0)))</f>
        <v>5500</v>
      </c>
      <c r="L520" s="62">
        <f>IF(C520="",SUMIFS($L521:$L$5986,$A521:$A$5986,A520,$E521:$E$5986,""),IF(E520="",SUMIFS($L521:$L$5986,$A521:$A$5986,A520,$C521:$C$5986,C520,$G521:$G$5986,""),IF(G520="",SUMIFS($L521:$L$5986,$A521:$A$5986,A520,$C521:$C$5986,C520,$E521:$E$5986,E520),0)))</f>
        <v>4700</v>
      </c>
      <c r="M520" s="63">
        <f t="shared" ref="M520" si="67">K520-L520</f>
        <v>800</v>
      </c>
      <c r="N520" s="55"/>
      <c r="O520" s="56"/>
      <c r="P520" s="57"/>
      <c r="Q520" s="58">
        <f>IF(C520="",SUMIFS($Q$3:$Q$5534,$A$3:$A$5534,A520,$C$3:$C$5534,"&gt;0",$E$3:$E$5534,""),IF(E520="",SUMIFS($Q$3:$Q$5534,$A$3:$A$5534,A520,$C$3:$C$5534,C520,$E$3:$E$5534,"&gt;0",$G$3:$G$5534,""),IF(G520="",SUMIFS($Q$3:$Q$5534,$A$3:$A$5534,A520,$C$3:$C$5534,C520,$E$3:$E$5534,E520,$G$3:$G$5534,"&gt;0"))))</f>
        <v>0</v>
      </c>
      <c r="R520" s="59"/>
    </row>
    <row r="521" spans="1:18" ht="18" customHeight="1">
      <c r="A521" s="17">
        <v>15</v>
      </c>
      <c r="B521" s="18" t="s">
        <v>318</v>
      </c>
      <c r="C521" s="18">
        <v>2</v>
      </c>
      <c r="D521" s="18" t="s">
        <v>345</v>
      </c>
      <c r="E521" s="18">
        <v>8</v>
      </c>
      <c r="F521" s="18" t="s">
        <v>434</v>
      </c>
      <c r="G521" s="19">
        <v>3</v>
      </c>
      <c r="H521" s="19" t="s">
        <v>435</v>
      </c>
      <c r="I521" s="19"/>
      <c r="J521" s="24"/>
      <c r="K521" s="22"/>
      <c r="L521" s="22"/>
      <c r="M521" s="22"/>
      <c r="N521" s="28"/>
      <c r="O521" s="22"/>
      <c r="P521" s="27"/>
      <c r="Q521" s="20"/>
      <c r="R521" s="27"/>
    </row>
    <row r="522" spans="1:18" ht="18" customHeight="1">
      <c r="A522" s="17">
        <v>15</v>
      </c>
      <c r="B522" s="18" t="s">
        <v>318</v>
      </c>
      <c r="C522" s="18">
        <v>2</v>
      </c>
      <c r="D522" s="18" t="s">
        <v>345</v>
      </c>
      <c r="E522" s="18">
        <v>8</v>
      </c>
      <c r="F522" s="18" t="s">
        <v>434</v>
      </c>
      <c r="G522" s="18">
        <v>3</v>
      </c>
      <c r="H522" s="18" t="s">
        <v>435</v>
      </c>
      <c r="I522" s="19">
        <v>1</v>
      </c>
      <c r="J522" s="24" t="s">
        <v>435</v>
      </c>
      <c r="K522" s="22">
        <v>5500</v>
      </c>
      <c r="L522" s="22">
        <v>4700</v>
      </c>
      <c r="M522" s="22">
        <f>K522-L522</f>
        <v>800</v>
      </c>
      <c r="N522" s="28" t="s">
        <v>436</v>
      </c>
      <c r="O522" s="22">
        <v>5500000</v>
      </c>
      <c r="P522" s="27"/>
      <c r="Q522" s="20"/>
      <c r="R522" s="27" t="s">
        <v>34</v>
      </c>
    </row>
    <row r="523" spans="1:18" ht="18" customHeight="1">
      <c r="A523" s="17">
        <v>15</v>
      </c>
      <c r="B523" s="18" t="s">
        <v>318</v>
      </c>
      <c r="C523" s="18">
        <v>2</v>
      </c>
      <c r="D523" s="18" t="s">
        <v>345</v>
      </c>
      <c r="E523" s="18">
        <v>8</v>
      </c>
      <c r="F523" s="18" t="s">
        <v>434</v>
      </c>
      <c r="G523" s="18">
        <v>3</v>
      </c>
      <c r="H523" s="18" t="s">
        <v>435</v>
      </c>
      <c r="I523" s="18">
        <v>1</v>
      </c>
      <c r="J523" s="25" t="s">
        <v>435</v>
      </c>
      <c r="K523" s="22"/>
      <c r="L523" s="22"/>
      <c r="M523" s="22"/>
      <c r="N523" s="28" t="s">
        <v>437</v>
      </c>
      <c r="O523" s="22"/>
      <c r="P523" s="27"/>
      <c r="Q523" s="20"/>
      <c r="R523" s="27" t="s">
        <v>34</v>
      </c>
    </row>
    <row r="524" spans="1:18" ht="18" customHeight="1">
      <c r="A524" s="17">
        <v>15</v>
      </c>
      <c r="B524" s="18" t="s">
        <v>318</v>
      </c>
      <c r="C524" s="18">
        <v>2</v>
      </c>
      <c r="D524" s="18" t="s">
        <v>345</v>
      </c>
      <c r="E524" s="18">
        <v>8</v>
      </c>
      <c r="F524" s="18" t="s">
        <v>434</v>
      </c>
      <c r="G524" s="18">
        <v>3</v>
      </c>
      <c r="H524" s="18" t="s">
        <v>435</v>
      </c>
      <c r="I524" s="18">
        <v>1</v>
      </c>
      <c r="J524" s="25" t="s">
        <v>435</v>
      </c>
      <c r="K524" s="22"/>
      <c r="L524" s="22"/>
      <c r="M524" s="22"/>
      <c r="N524" s="28" t="s">
        <v>438</v>
      </c>
      <c r="O524" s="22"/>
      <c r="P524" s="27"/>
      <c r="Q524" s="20"/>
      <c r="R524" s="27" t="s">
        <v>34</v>
      </c>
    </row>
    <row r="525" spans="1:18" ht="18" customHeight="1">
      <c r="A525" s="43">
        <v>15</v>
      </c>
      <c r="B525" s="44" t="s">
        <v>318</v>
      </c>
      <c r="C525" s="52">
        <v>2</v>
      </c>
      <c r="D525" s="44" t="s">
        <v>345</v>
      </c>
      <c r="E525" s="53">
        <v>9</v>
      </c>
      <c r="F525" s="54" t="s">
        <v>439</v>
      </c>
      <c r="G525" s="53"/>
      <c r="H525" s="54"/>
      <c r="I525" s="53"/>
      <c r="J525" s="53"/>
      <c r="K525" s="62">
        <f>IF(C525="",SUMIFS($K526:$K$5986,$A526:$A$5986,A525,$E526:$E$5986,""),IF(E525="",SUMIFS($K526:$K$5986,$A526:$A$5986,A525,$C526:$C$5986,C525,$G526:$G$5986,""),IF(G525="",SUMIFS($K526:$K$5986,$A526:$A$5986,A525,$C526:$C$5986,C525,$E526:$E$5986,E525),0)))</f>
        <v>14396</v>
      </c>
      <c r="L525" s="62">
        <f>IF(C525="",SUMIFS($L526:$L$5986,$A526:$A$5986,A525,$E526:$E$5986,""),IF(E525="",SUMIFS($L526:$L$5986,$A526:$A$5986,A525,$C526:$C$5986,C525,$G526:$G$5986,""),IF(G525="",SUMIFS($L526:$L$5986,$A526:$A$5986,A525,$C526:$C$5986,C525,$E526:$E$5986,E525),0)))</f>
        <v>8592</v>
      </c>
      <c r="M525" s="63">
        <f t="shared" ref="M525" si="68">K525-L525</f>
        <v>5804</v>
      </c>
      <c r="N525" s="55"/>
      <c r="O525" s="56"/>
      <c r="P525" s="57"/>
      <c r="Q525" s="58">
        <f>IF(C525="",SUMIFS($Q$3:$Q$5534,$A$3:$A$5534,A525,$C$3:$C$5534,"&gt;0",$E$3:$E$5534,""),IF(E525="",SUMIFS($Q$3:$Q$5534,$A$3:$A$5534,A525,$C$3:$C$5534,C525,$E$3:$E$5534,"&gt;0",$G$3:$G$5534,""),IF(G525="",SUMIFS($Q$3:$Q$5534,$A$3:$A$5534,A525,$C$3:$C$5534,C525,$E$3:$E$5534,E525,$G$3:$G$5534,"&gt;0"))))</f>
        <v>14396</v>
      </c>
      <c r="R525" s="59"/>
    </row>
    <row r="526" spans="1:18" ht="18" customHeight="1">
      <c r="A526" s="17">
        <v>15</v>
      </c>
      <c r="B526" s="18" t="s">
        <v>318</v>
      </c>
      <c r="C526" s="18">
        <v>2</v>
      </c>
      <c r="D526" s="18" t="s">
        <v>345</v>
      </c>
      <c r="E526" s="18">
        <v>9</v>
      </c>
      <c r="F526" s="18" t="s">
        <v>439</v>
      </c>
      <c r="G526" s="19">
        <v>1</v>
      </c>
      <c r="H526" s="19" t="s">
        <v>439</v>
      </c>
      <c r="I526" s="19"/>
      <c r="J526" s="24"/>
      <c r="K526" s="22"/>
      <c r="L526" s="22"/>
      <c r="M526" s="22"/>
      <c r="N526" s="28"/>
      <c r="O526" s="22"/>
      <c r="P526" s="27"/>
      <c r="Q526" s="20"/>
      <c r="R526" s="27"/>
    </row>
    <row r="527" spans="1:18" ht="18" customHeight="1">
      <c r="A527" s="17">
        <v>15</v>
      </c>
      <c r="B527" s="18" t="s">
        <v>318</v>
      </c>
      <c r="C527" s="18">
        <v>2</v>
      </c>
      <c r="D527" s="18" t="s">
        <v>345</v>
      </c>
      <c r="E527" s="18">
        <v>9</v>
      </c>
      <c r="F527" s="18" t="s">
        <v>439</v>
      </c>
      <c r="G527" s="18">
        <v>1</v>
      </c>
      <c r="H527" s="18" t="s">
        <v>439</v>
      </c>
      <c r="I527" s="19">
        <v>8</v>
      </c>
      <c r="J527" s="24" t="s">
        <v>440</v>
      </c>
      <c r="K527" s="22">
        <v>0</v>
      </c>
      <c r="L527" s="22">
        <v>4642</v>
      </c>
      <c r="M527" s="22">
        <f t="shared" ref="M527:M530" si="69">K527-L527</f>
        <v>-4642</v>
      </c>
      <c r="N527" s="28"/>
      <c r="O527" s="22"/>
      <c r="P527" s="27"/>
      <c r="Q527" s="20"/>
      <c r="R527" s="27" t="s">
        <v>175</v>
      </c>
    </row>
    <row r="528" spans="1:18" ht="18" customHeight="1">
      <c r="A528" s="17">
        <v>15</v>
      </c>
      <c r="B528" s="18" t="s">
        <v>318</v>
      </c>
      <c r="C528" s="18">
        <v>2</v>
      </c>
      <c r="D528" s="18" t="s">
        <v>345</v>
      </c>
      <c r="E528" s="18">
        <v>9</v>
      </c>
      <c r="F528" s="18" t="s">
        <v>439</v>
      </c>
      <c r="G528" s="18">
        <v>1</v>
      </c>
      <c r="H528" s="18" t="s">
        <v>439</v>
      </c>
      <c r="I528" s="19">
        <v>9</v>
      </c>
      <c r="J528" s="24" t="s">
        <v>441</v>
      </c>
      <c r="K528" s="22">
        <v>0</v>
      </c>
      <c r="L528" s="22">
        <v>1604</v>
      </c>
      <c r="M528" s="22">
        <f t="shared" si="69"/>
        <v>-1604</v>
      </c>
      <c r="N528" s="28"/>
      <c r="O528" s="22"/>
      <c r="P528" s="27"/>
      <c r="Q528" s="20"/>
      <c r="R528" s="27" t="s">
        <v>175</v>
      </c>
    </row>
    <row r="529" spans="1:18" ht="18" customHeight="1">
      <c r="A529" s="17">
        <v>15</v>
      </c>
      <c r="B529" s="18" t="s">
        <v>318</v>
      </c>
      <c r="C529" s="18">
        <v>2</v>
      </c>
      <c r="D529" s="18" t="s">
        <v>345</v>
      </c>
      <c r="E529" s="18">
        <v>9</v>
      </c>
      <c r="F529" s="18" t="s">
        <v>439</v>
      </c>
      <c r="G529" s="18">
        <v>1</v>
      </c>
      <c r="H529" s="18" t="s">
        <v>439</v>
      </c>
      <c r="I529" s="19">
        <v>10</v>
      </c>
      <c r="J529" s="24" t="s">
        <v>442</v>
      </c>
      <c r="K529" s="22">
        <v>0</v>
      </c>
      <c r="L529" s="22">
        <v>75</v>
      </c>
      <c r="M529" s="22">
        <f t="shared" si="69"/>
        <v>-75</v>
      </c>
      <c r="N529" s="28"/>
      <c r="O529" s="22"/>
      <c r="P529" s="27"/>
      <c r="Q529" s="20"/>
      <c r="R529" s="27" t="s">
        <v>175</v>
      </c>
    </row>
    <row r="530" spans="1:18" ht="18" customHeight="1">
      <c r="A530" s="17">
        <v>15</v>
      </c>
      <c r="B530" s="18" t="s">
        <v>318</v>
      </c>
      <c r="C530" s="18">
        <v>2</v>
      </c>
      <c r="D530" s="18" t="s">
        <v>345</v>
      </c>
      <c r="E530" s="18">
        <v>9</v>
      </c>
      <c r="F530" s="18" t="s">
        <v>439</v>
      </c>
      <c r="G530" s="18">
        <v>1</v>
      </c>
      <c r="H530" s="18" t="s">
        <v>439</v>
      </c>
      <c r="I530" s="19">
        <v>11</v>
      </c>
      <c r="J530" s="24" t="s">
        <v>443</v>
      </c>
      <c r="K530" s="22">
        <v>11870</v>
      </c>
      <c r="L530" s="22">
        <v>1433</v>
      </c>
      <c r="M530" s="22">
        <f t="shared" si="69"/>
        <v>10437</v>
      </c>
      <c r="N530" s="28" t="s">
        <v>444</v>
      </c>
      <c r="O530" s="22"/>
      <c r="P530" s="27" t="s">
        <v>802</v>
      </c>
      <c r="Q530" s="20">
        <v>802</v>
      </c>
      <c r="R530" s="27" t="s">
        <v>175</v>
      </c>
    </row>
    <row r="531" spans="1:18" ht="18" customHeight="1">
      <c r="A531" s="17">
        <v>15</v>
      </c>
      <c r="B531" s="18" t="s">
        <v>318</v>
      </c>
      <c r="C531" s="18">
        <v>2</v>
      </c>
      <c r="D531" s="18" t="s">
        <v>345</v>
      </c>
      <c r="E531" s="18">
        <v>9</v>
      </c>
      <c r="F531" s="18" t="s">
        <v>439</v>
      </c>
      <c r="G531" s="18">
        <v>1</v>
      </c>
      <c r="H531" s="18" t="s">
        <v>439</v>
      </c>
      <c r="I531" s="18">
        <v>11</v>
      </c>
      <c r="J531" s="25" t="s">
        <v>443</v>
      </c>
      <c r="K531" s="22"/>
      <c r="L531" s="22"/>
      <c r="M531" s="22"/>
      <c r="N531" s="28" t="s">
        <v>301</v>
      </c>
      <c r="O531" s="22"/>
      <c r="P531" s="27" t="s">
        <v>803</v>
      </c>
      <c r="Q531" s="20">
        <v>2975</v>
      </c>
      <c r="R531" s="27" t="s">
        <v>175</v>
      </c>
    </row>
    <row r="532" spans="1:18" ht="18" customHeight="1">
      <c r="A532" s="17">
        <v>15</v>
      </c>
      <c r="B532" s="18" t="s">
        <v>318</v>
      </c>
      <c r="C532" s="18">
        <v>2</v>
      </c>
      <c r="D532" s="18" t="s">
        <v>345</v>
      </c>
      <c r="E532" s="18">
        <v>9</v>
      </c>
      <c r="F532" s="18" t="s">
        <v>439</v>
      </c>
      <c r="G532" s="18">
        <v>1</v>
      </c>
      <c r="H532" s="18" t="s">
        <v>439</v>
      </c>
      <c r="I532" s="18">
        <v>11</v>
      </c>
      <c r="J532" s="25" t="s">
        <v>443</v>
      </c>
      <c r="K532" s="22"/>
      <c r="L532" s="22"/>
      <c r="M532" s="22"/>
      <c r="N532" s="28" t="s">
        <v>867</v>
      </c>
      <c r="O532" s="22">
        <v>8093000</v>
      </c>
      <c r="P532" s="27" t="s">
        <v>804</v>
      </c>
      <c r="Q532" s="20">
        <v>8093</v>
      </c>
      <c r="R532" s="27" t="s">
        <v>175</v>
      </c>
    </row>
    <row r="533" spans="1:18" ht="18" customHeight="1">
      <c r="A533" s="17">
        <v>15</v>
      </c>
      <c r="B533" s="18" t="s">
        <v>318</v>
      </c>
      <c r="C533" s="18">
        <v>2</v>
      </c>
      <c r="D533" s="18" t="s">
        <v>345</v>
      </c>
      <c r="E533" s="18">
        <v>9</v>
      </c>
      <c r="F533" s="18" t="s">
        <v>439</v>
      </c>
      <c r="G533" s="18">
        <v>1</v>
      </c>
      <c r="H533" s="18" t="s">
        <v>439</v>
      </c>
      <c r="I533" s="18">
        <v>11</v>
      </c>
      <c r="J533" s="25" t="s">
        <v>443</v>
      </c>
      <c r="K533" s="22"/>
      <c r="L533" s="22"/>
      <c r="M533" s="22"/>
      <c r="N533" s="28" t="s">
        <v>868</v>
      </c>
      <c r="O533" s="22">
        <v>802000</v>
      </c>
      <c r="P533" s="27"/>
      <c r="Q533" s="20"/>
      <c r="R533" s="27" t="s">
        <v>175</v>
      </c>
    </row>
    <row r="534" spans="1:18" ht="18" customHeight="1">
      <c r="A534" s="17">
        <v>15</v>
      </c>
      <c r="B534" s="18" t="s">
        <v>318</v>
      </c>
      <c r="C534" s="18">
        <v>2</v>
      </c>
      <c r="D534" s="18" t="s">
        <v>345</v>
      </c>
      <c r="E534" s="18">
        <v>9</v>
      </c>
      <c r="F534" s="18" t="s">
        <v>439</v>
      </c>
      <c r="G534" s="18">
        <v>1</v>
      </c>
      <c r="H534" s="18" t="s">
        <v>439</v>
      </c>
      <c r="I534" s="18">
        <v>11</v>
      </c>
      <c r="J534" s="25" t="s">
        <v>443</v>
      </c>
      <c r="K534" s="22"/>
      <c r="L534" s="22"/>
      <c r="M534" s="22"/>
      <c r="N534" s="28" t="s">
        <v>302</v>
      </c>
      <c r="O534" s="22"/>
      <c r="P534" s="27"/>
      <c r="Q534" s="20"/>
      <c r="R534" s="27" t="s">
        <v>175</v>
      </c>
    </row>
    <row r="535" spans="1:18" ht="18" customHeight="1">
      <c r="A535" s="17">
        <v>15</v>
      </c>
      <c r="B535" s="18" t="s">
        <v>318</v>
      </c>
      <c r="C535" s="18">
        <v>2</v>
      </c>
      <c r="D535" s="18" t="s">
        <v>345</v>
      </c>
      <c r="E535" s="18">
        <v>9</v>
      </c>
      <c r="F535" s="18" t="s">
        <v>439</v>
      </c>
      <c r="G535" s="18">
        <v>1</v>
      </c>
      <c r="H535" s="18" t="s">
        <v>439</v>
      </c>
      <c r="I535" s="18">
        <v>11</v>
      </c>
      <c r="J535" s="25" t="s">
        <v>443</v>
      </c>
      <c r="K535" s="22"/>
      <c r="L535" s="22"/>
      <c r="M535" s="22"/>
      <c r="N535" s="28" t="s">
        <v>869</v>
      </c>
      <c r="O535" s="22">
        <v>491000</v>
      </c>
      <c r="P535" s="27"/>
      <c r="Q535" s="20"/>
      <c r="R535" s="27" t="s">
        <v>175</v>
      </c>
    </row>
    <row r="536" spans="1:18" ht="18" customHeight="1">
      <c r="A536" s="17">
        <v>15</v>
      </c>
      <c r="B536" s="18" t="s">
        <v>318</v>
      </c>
      <c r="C536" s="18">
        <v>2</v>
      </c>
      <c r="D536" s="18" t="s">
        <v>345</v>
      </c>
      <c r="E536" s="18">
        <v>9</v>
      </c>
      <c r="F536" s="18" t="s">
        <v>439</v>
      </c>
      <c r="G536" s="18">
        <v>1</v>
      </c>
      <c r="H536" s="18" t="s">
        <v>439</v>
      </c>
      <c r="I536" s="18">
        <v>11</v>
      </c>
      <c r="J536" s="25" t="s">
        <v>443</v>
      </c>
      <c r="K536" s="22"/>
      <c r="L536" s="22"/>
      <c r="M536" s="22"/>
      <c r="N536" s="28" t="s">
        <v>445</v>
      </c>
      <c r="O536" s="22"/>
      <c r="P536" s="27"/>
      <c r="Q536" s="20"/>
      <c r="R536" s="27" t="s">
        <v>175</v>
      </c>
    </row>
    <row r="537" spans="1:18" ht="18" customHeight="1">
      <c r="A537" s="17">
        <v>15</v>
      </c>
      <c r="B537" s="18" t="s">
        <v>318</v>
      </c>
      <c r="C537" s="18">
        <v>2</v>
      </c>
      <c r="D537" s="18" t="s">
        <v>345</v>
      </c>
      <c r="E537" s="18">
        <v>9</v>
      </c>
      <c r="F537" s="18" t="s">
        <v>439</v>
      </c>
      <c r="G537" s="18">
        <v>1</v>
      </c>
      <c r="H537" s="18" t="s">
        <v>439</v>
      </c>
      <c r="I537" s="18">
        <v>11</v>
      </c>
      <c r="J537" s="25" t="s">
        <v>443</v>
      </c>
      <c r="K537" s="22"/>
      <c r="L537" s="22"/>
      <c r="M537" s="22"/>
      <c r="N537" s="28" t="s">
        <v>883</v>
      </c>
      <c r="O537" s="22">
        <v>2484000</v>
      </c>
      <c r="P537" s="27"/>
      <c r="Q537" s="20"/>
      <c r="R537" s="27" t="s">
        <v>175</v>
      </c>
    </row>
    <row r="538" spans="1:18" ht="18" customHeight="1">
      <c r="A538" s="17">
        <v>15</v>
      </c>
      <c r="B538" s="18" t="s">
        <v>318</v>
      </c>
      <c r="C538" s="18">
        <v>2</v>
      </c>
      <c r="D538" s="18" t="s">
        <v>345</v>
      </c>
      <c r="E538" s="18">
        <v>9</v>
      </c>
      <c r="F538" s="18" t="s">
        <v>439</v>
      </c>
      <c r="G538" s="18">
        <v>1</v>
      </c>
      <c r="H538" s="18" t="s">
        <v>439</v>
      </c>
      <c r="I538" s="19">
        <v>12</v>
      </c>
      <c r="J538" s="24" t="s">
        <v>446</v>
      </c>
      <c r="K538" s="22">
        <v>0</v>
      </c>
      <c r="L538" s="22">
        <v>102</v>
      </c>
      <c r="M538" s="22">
        <f t="shared" ref="M538:M539" si="70">K538-L538</f>
        <v>-102</v>
      </c>
      <c r="N538" s="28"/>
      <c r="O538" s="22"/>
      <c r="P538" s="27"/>
      <c r="Q538" s="20"/>
      <c r="R538" s="27" t="s">
        <v>175</v>
      </c>
    </row>
    <row r="539" spans="1:18" ht="18" customHeight="1">
      <c r="A539" s="17">
        <v>15</v>
      </c>
      <c r="B539" s="18" t="s">
        <v>318</v>
      </c>
      <c r="C539" s="18">
        <v>2</v>
      </c>
      <c r="D539" s="18" t="s">
        <v>345</v>
      </c>
      <c r="E539" s="18">
        <v>9</v>
      </c>
      <c r="F539" s="18" t="s">
        <v>439</v>
      </c>
      <c r="G539" s="18">
        <v>1</v>
      </c>
      <c r="H539" s="18" t="s">
        <v>439</v>
      </c>
      <c r="I539" s="19">
        <v>13</v>
      </c>
      <c r="J539" s="24" t="s">
        <v>447</v>
      </c>
      <c r="K539" s="22">
        <v>2376</v>
      </c>
      <c r="L539" s="22">
        <v>736</v>
      </c>
      <c r="M539" s="22">
        <f t="shared" si="70"/>
        <v>1640</v>
      </c>
      <c r="N539" s="28" t="s">
        <v>448</v>
      </c>
      <c r="O539" s="22"/>
      <c r="P539" s="27" t="s">
        <v>804</v>
      </c>
      <c r="Q539" s="20">
        <v>2376</v>
      </c>
      <c r="R539" s="27" t="s">
        <v>175</v>
      </c>
    </row>
    <row r="540" spans="1:18" ht="18" customHeight="1">
      <c r="A540" s="17">
        <v>15</v>
      </c>
      <c r="B540" s="18" t="s">
        <v>318</v>
      </c>
      <c r="C540" s="18">
        <v>2</v>
      </c>
      <c r="D540" s="18" t="s">
        <v>345</v>
      </c>
      <c r="E540" s="18">
        <v>9</v>
      </c>
      <c r="F540" s="18" t="s">
        <v>439</v>
      </c>
      <c r="G540" s="18">
        <v>1</v>
      </c>
      <c r="H540" s="18" t="s">
        <v>439</v>
      </c>
      <c r="I540" s="18">
        <v>13</v>
      </c>
      <c r="J540" s="25" t="s">
        <v>447</v>
      </c>
      <c r="K540" s="22"/>
      <c r="L540" s="22"/>
      <c r="M540" s="22"/>
      <c r="N540" s="28" t="s">
        <v>871</v>
      </c>
      <c r="O540" s="22">
        <v>2376900</v>
      </c>
      <c r="P540" s="27"/>
      <c r="Q540" s="20"/>
      <c r="R540" s="27" t="s">
        <v>175</v>
      </c>
    </row>
    <row r="541" spans="1:18" ht="18" customHeight="1">
      <c r="A541" s="17">
        <v>15</v>
      </c>
      <c r="B541" s="18" t="s">
        <v>318</v>
      </c>
      <c r="C541" s="18">
        <v>2</v>
      </c>
      <c r="D541" s="18" t="s">
        <v>345</v>
      </c>
      <c r="E541" s="18">
        <v>9</v>
      </c>
      <c r="F541" s="18" t="s">
        <v>439</v>
      </c>
      <c r="G541" s="18">
        <v>1</v>
      </c>
      <c r="H541" s="18" t="s">
        <v>439</v>
      </c>
      <c r="I541" s="19">
        <v>14</v>
      </c>
      <c r="J541" s="24" t="s">
        <v>449</v>
      </c>
      <c r="K541" s="22">
        <v>150</v>
      </c>
      <c r="L541" s="22">
        <v>0</v>
      </c>
      <c r="M541" s="22">
        <f>K541-L541</f>
        <v>150</v>
      </c>
      <c r="N541" s="28" t="s">
        <v>450</v>
      </c>
      <c r="O541" s="22">
        <v>150000</v>
      </c>
      <c r="P541" s="27" t="s">
        <v>801</v>
      </c>
      <c r="Q541" s="20">
        <v>150</v>
      </c>
      <c r="R541" s="27" t="s">
        <v>124</v>
      </c>
    </row>
    <row r="542" spans="1:18" ht="18" customHeight="1">
      <c r="A542" s="43">
        <v>15</v>
      </c>
      <c r="B542" s="44" t="s">
        <v>318</v>
      </c>
      <c r="C542" s="45">
        <v>3</v>
      </c>
      <c r="D542" s="45" t="s">
        <v>451</v>
      </c>
      <c r="E542" s="46"/>
      <c r="F542" s="45"/>
      <c r="G542" s="46"/>
      <c r="H542" s="45"/>
      <c r="I542" s="46"/>
      <c r="J542" s="46"/>
      <c r="K542" s="60">
        <f>IF(C542="",SUMIFS($K543:$K$5986,$A543:$A$5986,A542,$E543:$E$5986,""),IF(E542="",SUMIFS($K543:$K$5986,$A543:$A$5986,A542,$C543:$C$5986,C542,$G543:$G$5986,""),IF(G542="",SUMIFS($K543:$K$5986,$A543:$A$5986,A542,$C543:$C$5986,C542,$E543:$E$5986,E542),0)))</f>
        <v>24432</v>
      </c>
      <c r="L542" s="60">
        <f>IF(C542="",SUMIFS($L543:$L$5986,$A543:$A$5986,A542,$E543:$E$5986,""),IF(E542="",SUMIFS($L543:$L$5986,$A543:$A$5986,A542,$C543:$C$5986,C542,$G543:$G$5986,""),IF(G542="",SUMIFS($L543:$L$5986,$A543:$A$5986,A542,$C543:$C$5986,C542,$E543:$E$5986,E542),0)))</f>
        <v>33581</v>
      </c>
      <c r="M542" s="61">
        <f t="shared" ref="M542:M543" si="71">K542-L542</f>
        <v>-9149</v>
      </c>
      <c r="N542" s="47"/>
      <c r="O542" s="48"/>
      <c r="P542" s="49"/>
      <c r="Q542" s="50">
        <f>IF(C542="",SUMIFS($Q$3:$Q$5534,$A$3:$A$5534,A542,$C$3:$C$5534,"&gt;0",$E$3:$E$5534,""),IF(E542="",SUMIFS($Q$3:$Q$5534,$A$3:$A$5534,A542,$C$3:$C$5534,C542,$E$3:$E$5534,"&gt;0",$G$3:$G$5534,""),IF(G542="",SUMIFS($Q$3:$Q$5534,$A$3:$A$5534,A542,$C$3:$C$5534,C542,$E$3:$E$5534,E542,$G$3:$G$5534,"&gt;0"))))</f>
        <v>24432</v>
      </c>
      <c r="R542" s="51"/>
    </row>
    <row r="543" spans="1:18" ht="18" customHeight="1">
      <c r="A543" s="43">
        <v>15</v>
      </c>
      <c r="B543" s="44" t="s">
        <v>318</v>
      </c>
      <c r="C543" s="52">
        <v>3</v>
      </c>
      <c r="D543" s="44" t="s">
        <v>451</v>
      </c>
      <c r="E543" s="53">
        <v>1</v>
      </c>
      <c r="F543" s="54" t="s">
        <v>452</v>
      </c>
      <c r="G543" s="53"/>
      <c r="H543" s="54"/>
      <c r="I543" s="53"/>
      <c r="J543" s="53"/>
      <c r="K543" s="62">
        <f>IF(C543="",SUMIFS($K544:$K$5986,$A544:$A$5986,A543,$E544:$E$5986,""),IF(E543="",SUMIFS($K544:$K$5986,$A544:$A$5986,A543,$C544:$C$5986,C543,$G544:$G$5986,""),IF(G543="",SUMIFS($K544:$K$5986,$A544:$A$5986,A543,$C544:$C$5986,C543,$E544:$E$5986,E543),0)))</f>
        <v>23432</v>
      </c>
      <c r="L543" s="62">
        <f>IF(C543="",SUMIFS($L544:$L$5986,$A544:$A$5986,A543,$E544:$E$5986,""),IF(E543="",SUMIFS($L544:$L$5986,$A544:$A$5986,A543,$C544:$C$5986,C543,$G544:$G$5986,""),IF(G543="",SUMIFS($L544:$L$5986,$A544:$A$5986,A543,$C544:$C$5986,C543,$E544:$E$5986,E543),0)))</f>
        <v>24432</v>
      </c>
      <c r="M543" s="63">
        <f t="shared" si="71"/>
        <v>-1000</v>
      </c>
      <c r="N543" s="55"/>
      <c r="O543" s="56"/>
      <c r="P543" s="57"/>
      <c r="Q543" s="58">
        <f>IF(C543="",SUMIFS($Q$3:$Q$5534,$A$3:$A$5534,A543,$C$3:$C$5534,"&gt;0",$E$3:$E$5534,""),IF(E543="",SUMIFS($Q$3:$Q$5534,$A$3:$A$5534,A543,$C$3:$C$5534,C543,$E$3:$E$5534,"&gt;0",$G$3:$G$5534,""),IF(G543="",SUMIFS($Q$3:$Q$5534,$A$3:$A$5534,A543,$C$3:$C$5534,C543,$E$3:$E$5534,E543,$G$3:$G$5534,"&gt;0"))))</f>
        <v>23432</v>
      </c>
      <c r="R543" s="59"/>
    </row>
    <row r="544" spans="1:18" ht="18" customHeight="1">
      <c r="A544" s="17">
        <v>15</v>
      </c>
      <c r="B544" s="18" t="s">
        <v>318</v>
      </c>
      <c r="C544" s="18">
        <v>3</v>
      </c>
      <c r="D544" s="18" t="s">
        <v>451</v>
      </c>
      <c r="E544" s="18">
        <v>1</v>
      </c>
      <c r="F544" s="18" t="s">
        <v>452</v>
      </c>
      <c r="G544" s="19">
        <v>1</v>
      </c>
      <c r="H544" s="19" t="s">
        <v>453</v>
      </c>
      <c r="I544" s="19"/>
      <c r="J544" s="24"/>
      <c r="K544" s="22"/>
      <c r="L544" s="22"/>
      <c r="M544" s="22"/>
      <c r="N544" s="28"/>
      <c r="O544" s="22"/>
      <c r="P544" s="27"/>
      <c r="Q544" s="20"/>
      <c r="R544" s="27"/>
    </row>
    <row r="545" spans="1:18" ht="18" customHeight="1">
      <c r="A545" s="17">
        <v>15</v>
      </c>
      <c r="B545" s="18" t="s">
        <v>318</v>
      </c>
      <c r="C545" s="18">
        <v>3</v>
      </c>
      <c r="D545" s="18" t="s">
        <v>451</v>
      </c>
      <c r="E545" s="18">
        <v>1</v>
      </c>
      <c r="F545" s="18" t="s">
        <v>452</v>
      </c>
      <c r="G545" s="18">
        <v>1</v>
      </c>
      <c r="H545" s="18" t="s">
        <v>453</v>
      </c>
      <c r="I545" s="19">
        <v>1</v>
      </c>
      <c r="J545" s="24" t="s">
        <v>454</v>
      </c>
      <c r="K545" s="22">
        <v>165</v>
      </c>
      <c r="L545" s="22">
        <v>165</v>
      </c>
      <c r="M545" s="22">
        <f t="shared" ref="M545:M547" si="72">K545-L545</f>
        <v>0</v>
      </c>
      <c r="N545" s="28" t="s">
        <v>455</v>
      </c>
      <c r="O545" s="22">
        <v>165000</v>
      </c>
      <c r="P545" s="27" t="s">
        <v>747</v>
      </c>
      <c r="Q545" s="20">
        <v>165</v>
      </c>
      <c r="R545" s="27" t="s">
        <v>34</v>
      </c>
    </row>
    <row r="546" spans="1:18" ht="18" customHeight="1">
      <c r="A546" s="17">
        <v>15</v>
      </c>
      <c r="B546" s="18" t="s">
        <v>318</v>
      </c>
      <c r="C546" s="18">
        <v>3</v>
      </c>
      <c r="D546" s="18" t="s">
        <v>451</v>
      </c>
      <c r="E546" s="18">
        <v>1</v>
      </c>
      <c r="F546" s="18" t="s">
        <v>452</v>
      </c>
      <c r="G546" s="18">
        <v>1</v>
      </c>
      <c r="H546" s="18" t="s">
        <v>453</v>
      </c>
      <c r="I546" s="19">
        <v>2</v>
      </c>
      <c r="J546" s="24" t="s">
        <v>456</v>
      </c>
      <c r="K546" s="22">
        <v>1052</v>
      </c>
      <c r="L546" s="22">
        <v>1137</v>
      </c>
      <c r="M546" s="22">
        <f t="shared" si="72"/>
        <v>-85</v>
      </c>
      <c r="N546" s="28" t="s">
        <v>455</v>
      </c>
      <c r="O546" s="22">
        <v>1052968</v>
      </c>
      <c r="P546" s="27" t="s">
        <v>747</v>
      </c>
      <c r="Q546" s="20">
        <v>1052</v>
      </c>
      <c r="R546" s="27" t="s">
        <v>34</v>
      </c>
    </row>
    <row r="547" spans="1:18" ht="18" customHeight="1">
      <c r="A547" s="17">
        <v>15</v>
      </c>
      <c r="B547" s="18" t="s">
        <v>318</v>
      </c>
      <c r="C547" s="18">
        <v>3</v>
      </c>
      <c r="D547" s="18" t="s">
        <v>451</v>
      </c>
      <c r="E547" s="18">
        <v>1</v>
      </c>
      <c r="F547" s="18" t="s">
        <v>452</v>
      </c>
      <c r="G547" s="18">
        <v>1</v>
      </c>
      <c r="H547" s="18" t="s">
        <v>453</v>
      </c>
      <c r="I547" s="19">
        <v>3</v>
      </c>
      <c r="J547" s="24" t="s">
        <v>457</v>
      </c>
      <c r="K547" s="22">
        <v>8</v>
      </c>
      <c r="L547" s="22">
        <v>1</v>
      </c>
      <c r="M547" s="22">
        <f t="shared" si="72"/>
        <v>7</v>
      </c>
      <c r="N547" s="28" t="s">
        <v>455</v>
      </c>
      <c r="O547" s="22">
        <v>8083</v>
      </c>
      <c r="P547" s="27" t="s">
        <v>747</v>
      </c>
      <c r="Q547" s="20">
        <v>8</v>
      </c>
      <c r="R547" s="27" t="s">
        <v>34</v>
      </c>
    </row>
    <row r="548" spans="1:18" ht="18" customHeight="1">
      <c r="A548" s="17">
        <v>15</v>
      </c>
      <c r="B548" s="18" t="s">
        <v>318</v>
      </c>
      <c r="C548" s="18">
        <v>3</v>
      </c>
      <c r="D548" s="18" t="s">
        <v>451</v>
      </c>
      <c r="E548" s="18">
        <v>1</v>
      </c>
      <c r="F548" s="18" t="s">
        <v>452</v>
      </c>
      <c r="G548" s="19">
        <v>2</v>
      </c>
      <c r="H548" s="19" t="s">
        <v>458</v>
      </c>
      <c r="I548" s="19"/>
      <c r="J548" s="24"/>
      <c r="K548" s="22"/>
      <c r="L548" s="22"/>
      <c r="M548" s="22"/>
      <c r="N548" s="28"/>
      <c r="O548" s="22"/>
      <c r="P548" s="27"/>
      <c r="Q548" s="20"/>
      <c r="R548" s="27"/>
    </row>
    <row r="549" spans="1:18" ht="18" customHeight="1">
      <c r="A549" s="17">
        <v>15</v>
      </c>
      <c r="B549" s="18" t="s">
        <v>318</v>
      </c>
      <c r="C549" s="18">
        <v>3</v>
      </c>
      <c r="D549" s="18" t="s">
        <v>451</v>
      </c>
      <c r="E549" s="18">
        <v>1</v>
      </c>
      <c r="F549" s="18" t="s">
        <v>452</v>
      </c>
      <c r="G549" s="18">
        <v>2</v>
      </c>
      <c r="H549" s="18" t="s">
        <v>458</v>
      </c>
      <c r="I549" s="19">
        <v>1</v>
      </c>
      <c r="J549" s="24" t="s">
        <v>459</v>
      </c>
      <c r="K549" s="22">
        <v>12600</v>
      </c>
      <c r="L549" s="22">
        <v>11721</v>
      </c>
      <c r="M549" s="22">
        <f>K549-L549</f>
        <v>879</v>
      </c>
      <c r="N549" s="28" t="s">
        <v>743</v>
      </c>
      <c r="O549" s="22">
        <v>12600000</v>
      </c>
      <c r="P549" s="27" t="s">
        <v>759</v>
      </c>
      <c r="Q549" s="20">
        <v>12600</v>
      </c>
      <c r="R549" s="27" t="s">
        <v>9</v>
      </c>
    </row>
    <row r="550" spans="1:18" ht="18" customHeight="1">
      <c r="A550" s="17">
        <v>15</v>
      </c>
      <c r="B550" s="18" t="s">
        <v>318</v>
      </c>
      <c r="C550" s="18">
        <v>3</v>
      </c>
      <c r="D550" s="18" t="s">
        <v>451</v>
      </c>
      <c r="E550" s="18">
        <v>1</v>
      </c>
      <c r="F550" s="18" t="s">
        <v>452</v>
      </c>
      <c r="G550" s="19">
        <v>3</v>
      </c>
      <c r="H550" s="19" t="s">
        <v>460</v>
      </c>
      <c r="I550" s="19"/>
      <c r="J550" s="24"/>
      <c r="K550" s="22"/>
      <c r="L550" s="22"/>
      <c r="M550" s="22"/>
      <c r="N550" s="28"/>
      <c r="O550" s="22"/>
      <c r="P550" s="27"/>
      <c r="Q550" s="20"/>
      <c r="R550" s="27"/>
    </row>
    <row r="551" spans="1:18" ht="18" customHeight="1">
      <c r="A551" s="17">
        <v>15</v>
      </c>
      <c r="B551" s="18" t="s">
        <v>318</v>
      </c>
      <c r="C551" s="18">
        <v>3</v>
      </c>
      <c r="D551" s="18" t="s">
        <v>451</v>
      </c>
      <c r="E551" s="18">
        <v>1</v>
      </c>
      <c r="F551" s="18" t="s">
        <v>452</v>
      </c>
      <c r="G551" s="18">
        <v>3</v>
      </c>
      <c r="H551" s="18" t="s">
        <v>460</v>
      </c>
      <c r="I551" s="19">
        <v>2</v>
      </c>
      <c r="J551" s="24" t="s">
        <v>461</v>
      </c>
      <c r="K551" s="22">
        <v>12</v>
      </c>
      <c r="L551" s="22">
        <v>12</v>
      </c>
      <c r="M551" s="22">
        <f>K551-L551</f>
        <v>0</v>
      </c>
      <c r="N551" s="28" t="s">
        <v>461</v>
      </c>
      <c r="O551" s="22">
        <v>12000</v>
      </c>
      <c r="P551" s="27" t="s">
        <v>760</v>
      </c>
      <c r="Q551" s="20">
        <v>12</v>
      </c>
      <c r="R551" s="27" t="s">
        <v>140</v>
      </c>
    </row>
    <row r="552" spans="1:18" ht="18" customHeight="1">
      <c r="A552" s="17">
        <v>15</v>
      </c>
      <c r="B552" s="18" t="s">
        <v>318</v>
      </c>
      <c r="C552" s="18">
        <v>3</v>
      </c>
      <c r="D552" s="18" t="s">
        <v>451</v>
      </c>
      <c r="E552" s="18">
        <v>1</v>
      </c>
      <c r="F552" s="18" t="s">
        <v>452</v>
      </c>
      <c r="G552" s="19">
        <v>4</v>
      </c>
      <c r="H552" s="19" t="s">
        <v>462</v>
      </c>
      <c r="I552" s="19"/>
      <c r="J552" s="24"/>
      <c r="K552" s="22"/>
      <c r="L552" s="22"/>
      <c r="M552" s="22"/>
      <c r="N552" s="28"/>
      <c r="O552" s="22"/>
      <c r="P552" s="27"/>
      <c r="Q552" s="20"/>
      <c r="R552" s="27"/>
    </row>
    <row r="553" spans="1:18" ht="18" customHeight="1">
      <c r="A553" s="17">
        <v>15</v>
      </c>
      <c r="B553" s="18" t="s">
        <v>318</v>
      </c>
      <c r="C553" s="18">
        <v>3</v>
      </c>
      <c r="D553" s="18" t="s">
        <v>451</v>
      </c>
      <c r="E553" s="18">
        <v>1</v>
      </c>
      <c r="F553" s="18" t="s">
        <v>452</v>
      </c>
      <c r="G553" s="18">
        <v>4</v>
      </c>
      <c r="H553" s="18" t="s">
        <v>462</v>
      </c>
      <c r="I553" s="19">
        <v>10</v>
      </c>
      <c r="J553" s="24" t="s">
        <v>463</v>
      </c>
      <c r="K553" s="22">
        <v>0</v>
      </c>
      <c r="L553" s="22">
        <v>3878</v>
      </c>
      <c r="M553" s="22">
        <f t="shared" ref="M553:M555" si="73">K553-L553</f>
        <v>-3878</v>
      </c>
      <c r="N553" s="28"/>
      <c r="O553" s="22"/>
      <c r="P553" s="27"/>
      <c r="Q553" s="20"/>
      <c r="R553" s="27" t="s">
        <v>133</v>
      </c>
    </row>
    <row r="554" spans="1:18" ht="18" customHeight="1">
      <c r="A554" s="17">
        <v>15</v>
      </c>
      <c r="B554" s="18" t="s">
        <v>318</v>
      </c>
      <c r="C554" s="18">
        <v>3</v>
      </c>
      <c r="D554" s="18" t="s">
        <v>451</v>
      </c>
      <c r="E554" s="18">
        <v>1</v>
      </c>
      <c r="F554" s="18" t="s">
        <v>452</v>
      </c>
      <c r="G554" s="18">
        <v>4</v>
      </c>
      <c r="H554" s="18" t="s">
        <v>462</v>
      </c>
      <c r="I554" s="19">
        <v>18</v>
      </c>
      <c r="J554" s="24" t="s">
        <v>464</v>
      </c>
      <c r="K554" s="22">
        <v>579</v>
      </c>
      <c r="L554" s="22">
        <v>0</v>
      </c>
      <c r="M554" s="22">
        <f t="shared" si="73"/>
        <v>579</v>
      </c>
      <c r="N554" s="28" t="s">
        <v>465</v>
      </c>
      <c r="O554" s="22">
        <v>579378</v>
      </c>
      <c r="P554" s="27" t="s">
        <v>763</v>
      </c>
      <c r="Q554" s="20">
        <v>579</v>
      </c>
      <c r="R554" s="27" t="s">
        <v>133</v>
      </c>
    </row>
    <row r="555" spans="1:18" ht="18" customHeight="1">
      <c r="A555" s="17">
        <v>15</v>
      </c>
      <c r="B555" s="18" t="s">
        <v>318</v>
      </c>
      <c r="C555" s="18">
        <v>3</v>
      </c>
      <c r="D555" s="18" t="s">
        <v>451</v>
      </c>
      <c r="E555" s="18">
        <v>1</v>
      </c>
      <c r="F555" s="18" t="s">
        <v>452</v>
      </c>
      <c r="G555" s="18">
        <v>4</v>
      </c>
      <c r="H555" s="18" t="s">
        <v>462</v>
      </c>
      <c r="I555" s="19">
        <v>19</v>
      </c>
      <c r="J555" s="24" t="s">
        <v>466</v>
      </c>
      <c r="K555" s="22">
        <v>24</v>
      </c>
      <c r="L555" s="22">
        <v>18</v>
      </c>
      <c r="M555" s="22">
        <f t="shared" si="73"/>
        <v>6</v>
      </c>
      <c r="N555" s="28" t="s">
        <v>467</v>
      </c>
      <c r="O555" s="22">
        <v>24000</v>
      </c>
      <c r="P555" s="27" t="s">
        <v>762</v>
      </c>
      <c r="Q555" s="20">
        <v>24</v>
      </c>
      <c r="R555" s="27" t="s">
        <v>133</v>
      </c>
    </row>
    <row r="556" spans="1:18" ht="18" customHeight="1">
      <c r="A556" s="17">
        <v>15</v>
      </c>
      <c r="B556" s="18" t="s">
        <v>318</v>
      </c>
      <c r="C556" s="18">
        <v>3</v>
      </c>
      <c r="D556" s="18" t="s">
        <v>451</v>
      </c>
      <c r="E556" s="18">
        <v>1</v>
      </c>
      <c r="F556" s="18" t="s">
        <v>452</v>
      </c>
      <c r="G556" s="19">
        <v>5</v>
      </c>
      <c r="H556" s="19" t="s">
        <v>468</v>
      </c>
      <c r="I556" s="19"/>
      <c r="J556" s="24"/>
      <c r="K556" s="22"/>
      <c r="L556" s="22"/>
      <c r="M556" s="22"/>
      <c r="N556" s="28"/>
      <c r="O556" s="22"/>
      <c r="P556" s="27"/>
      <c r="Q556" s="20"/>
      <c r="R556" s="27"/>
    </row>
    <row r="557" spans="1:18" ht="18" customHeight="1">
      <c r="A557" s="17">
        <v>15</v>
      </c>
      <c r="B557" s="18" t="s">
        <v>318</v>
      </c>
      <c r="C557" s="18">
        <v>3</v>
      </c>
      <c r="D557" s="18" t="s">
        <v>451</v>
      </c>
      <c r="E557" s="18">
        <v>1</v>
      </c>
      <c r="F557" s="18" t="s">
        <v>452</v>
      </c>
      <c r="G557" s="18">
        <v>5</v>
      </c>
      <c r="H557" s="18" t="s">
        <v>468</v>
      </c>
      <c r="I557" s="19">
        <v>1</v>
      </c>
      <c r="J557" s="24" t="s">
        <v>469</v>
      </c>
      <c r="K557" s="22">
        <v>0</v>
      </c>
      <c r="L557" s="22">
        <v>7500</v>
      </c>
      <c r="M557" s="22">
        <f t="shared" ref="M557:M558" si="74">K557-L557</f>
        <v>-7500</v>
      </c>
      <c r="N557" s="28"/>
      <c r="O557" s="22"/>
      <c r="P557" s="27"/>
      <c r="Q557" s="20"/>
      <c r="R557" s="27" t="s">
        <v>470</v>
      </c>
    </row>
    <row r="558" spans="1:18" ht="18" customHeight="1">
      <c r="A558" s="17">
        <v>15</v>
      </c>
      <c r="B558" s="18" t="s">
        <v>318</v>
      </c>
      <c r="C558" s="18">
        <v>3</v>
      </c>
      <c r="D558" s="18" t="s">
        <v>451</v>
      </c>
      <c r="E558" s="18">
        <v>1</v>
      </c>
      <c r="F558" s="18" t="s">
        <v>452</v>
      </c>
      <c r="G558" s="18">
        <v>5</v>
      </c>
      <c r="H558" s="18" t="s">
        <v>468</v>
      </c>
      <c r="I558" s="19">
        <v>3</v>
      </c>
      <c r="J558" s="24" t="s">
        <v>471</v>
      </c>
      <c r="K558" s="22">
        <v>8992</v>
      </c>
      <c r="L558" s="22">
        <v>0</v>
      </c>
      <c r="M558" s="22">
        <f t="shared" si="74"/>
        <v>8992</v>
      </c>
      <c r="N558" s="28" t="s">
        <v>471</v>
      </c>
      <c r="O558" s="22">
        <v>8992000</v>
      </c>
      <c r="P558" s="27" t="s">
        <v>761</v>
      </c>
      <c r="Q558" s="20">
        <v>8992</v>
      </c>
      <c r="R558" s="27" t="s">
        <v>470</v>
      </c>
    </row>
    <row r="559" spans="1:18" ht="18" customHeight="1">
      <c r="A559" s="17">
        <v>15</v>
      </c>
      <c r="B559" s="18" t="s">
        <v>318</v>
      </c>
      <c r="C559" s="18">
        <v>3</v>
      </c>
      <c r="D559" s="18" t="s">
        <v>451</v>
      </c>
      <c r="E559" s="18">
        <v>1</v>
      </c>
      <c r="F559" s="18" t="s">
        <v>452</v>
      </c>
      <c r="G559" s="18">
        <v>5</v>
      </c>
      <c r="H559" s="18" t="s">
        <v>468</v>
      </c>
      <c r="I559" s="18">
        <v>3</v>
      </c>
      <c r="J559" s="25" t="s">
        <v>471</v>
      </c>
      <c r="K559" s="22"/>
      <c r="L559" s="22"/>
      <c r="M559" s="22"/>
      <c r="N559" s="28" t="s">
        <v>472</v>
      </c>
      <c r="O559" s="22"/>
      <c r="P559" s="27"/>
      <c r="Q559" s="20"/>
      <c r="R559" s="27" t="s">
        <v>470</v>
      </c>
    </row>
    <row r="560" spans="1:18" ht="18" customHeight="1">
      <c r="A560" s="43">
        <v>15</v>
      </c>
      <c r="B560" s="44" t="s">
        <v>318</v>
      </c>
      <c r="C560" s="52">
        <v>3</v>
      </c>
      <c r="D560" s="44" t="s">
        <v>451</v>
      </c>
      <c r="E560" s="53">
        <v>2</v>
      </c>
      <c r="F560" s="54" t="s">
        <v>473</v>
      </c>
      <c r="G560" s="53"/>
      <c r="H560" s="54"/>
      <c r="I560" s="53"/>
      <c r="J560" s="53"/>
      <c r="K560" s="62">
        <f>IF(C560="",SUMIFS($K561:$K$5986,$A561:$A$5986,A560,$E561:$E$5986,""),IF(E560="",SUMIFS($K561:$K$5986,$A561:$A$5986,A560,$C561:$C$5986,C560,$G561:$G$5986,""),IF(G560="",SUMIFS($K561:$K$5986,$A561:$A$5986,A560,$C561:$C$5986,C560,$E561:$E$5986,E560),0)))</f>
        <v>0</v>
      </c>
      <c r="L560" s="62">
        <f>IF(C560="",SUMIFS($L561:$L$5986,$A561:$A$5986,A560,$E561:$E$5986,""),IF(E560="",SUMIFS($L561:$L$5986,$A561:$A$5986,A560,$C561:$C$5986,C560,$G561:$G$5986,""),IF(G560="",SUMIFS($L561:$L$5986,$A561:$A$5986,A560,$C561:$C$5986,C560,$E561:$E$5986,E560),0)))</f>
        <v>9149</v>
      </c>
      <c r="M560" s="63">
        <f t="shared" ref="M560" si="75">K560-L560</f>
        <v>-9149</v>
      </c>
      <c r="N560" s="55"/>
      <c r="O560" s="56"/>
      <c r="P560" s="57"/>
      <c r="Q560" s="58">
        <f>IF(C560="",SUMIFS($Q$3:$Q$5534,$A$3:$A$5534,A560,$C$3:$C$5534,"&gt;0",$E$3:$E$5534,""),IF(E560="",SUMIFS($Q$3:$Q$5534,$A$3:$A$5534,A560,$C$3:$C$5534,C560,$E$3:$E$5534,"&gt;0",$G$3:$G$5534,""),IF(G560="",SUMIFS($Q$3:$Q$5534,$A$3:$A$5534,A560,$C$3:$C$5534,C560,$E$3:$E$5534,E560,$G$3:$G$5534,"&gt;0"))))</f>
        <v>0</v>
      </c>
      <c r="R560" s="59"/>
    </row>
    <row r="561" spans="1:18" ht="18" customHeight="1">
      <c r="A561" s="17">
        <v>15</v>
      </c>
      <c r="B561" s="18" t="s">
        <v>318</v>
      </c>
      <c r="C561" s="18">
        <v>3</v>
      </c>
      <c r="D561" s="18" t="s">
        <v>451</v>
      </c>
      <c r="E561" s="18">
        <v>2</v>
      </c>
      <c r="F561" s="18" t="s">
        <v>473</v>
      </c>
      <c r="G561" s="19">
        <v>1</v>
      </c>
      <c r="H561" s="19" t="s">
        <v>473</v>
      </c>
      <c r="I561" s="19"/>
      <c r="J561" s="24"/>
      <c r="K561" s="22"/>
      <c r="L561" s="22"/>
      <c r="M561" s="22"/>
      <c r="N561" s="28"/>
      <c r="O561" s="22"/>
      <c r="P561" s="27"/>
      <c r="Q561" s="20"/>
      <c r="R561" s="27"/>
    </row>
    <row r="562" spans="1:18" ht="18" customHeight="1">
      <c r="A562" s="17">
        <v>15</v>
      </c>
      <c r="B562" s="18" t="s">
        <v>318</v>
      </c>
      <c r="C562" s="18">
        <v>3</v>
      </c>
      <c r="D562" s="18" t="s">
        <v>451</v>
      </c>
      <c r="E562" s="18">
        <v>2</v>
      </c>
      <c r="F562" s="18" t="s">
        <v>473</v>
      </c>
      <c r="G562" s="18">
        <v>1</v>
      </c>
      <c r="H562" s="18" t="s">
        <v>473</v>
      </c>
      <c r="I562" s="19">
        <v>7</v>
      </c>
      <c r="J562" s="24" t="s">
        <v>474</v>
      </c>
      <c r="K562" s="22">
        <v>0</v>
      </c>
      <c r="L562" s="22">
        <v>7025</v>
      </c>
      <c r="M562" s="22">
        <f t="shared" ref="M562:M564" si="76">K562-L562</f>
        <v>-7025</v>
      </c>
      <c r="N562" s="28"/>
      <c r="O562" s="22"/>
      <c r="P562" s="27"/>
      <c r="Q562" s="20"/>
      <c r="R562" s="27" t="s">
        <v>124</v>
      </c>
    </row>
    <row r="563" spans="1:18" ht="18" customHeight="1">
      <c r="A563" s="17">
        <v>15</v>
      </c>
      <c r="B563" s="18" t="s">
        <v>318</v>
      </c>
      <c r="C563" s="18">
        <v>3</v>
      </c>
      <c r="D563" s="18" t="s">
        <v>451</v>
      </c>
      <c r="E563" s="18">
        <v>2</v>
      </c>
      <c r="F563" s="18" t="s">
        <v>473</v>
      </c>
      <c r="G563" s="18">
        <v>1</v>
      </c>
      <c r="H563" s="18" t="s">
        <v>473</v>
      </c>
      <c r="I563" s="19">
        <v>8</v>
      </c>
      <c r="J563" s="24" t="s">
        <v>475</v>
      </c>
      <c r="K563" s="22">
        <v>0</v>
      </c>
      <c r="L563" s="22">
        <v>2124</v>
      </c>
      <c r="M563" s="22">
        <f t="shared" si="76"/>
        <v>-2124</v>
      </c>
      <c r="N563" s="28"/>
      <c r="O563" s="22"/>
      <c r="P563" s="27"/>
      <c r="Q563" s="20"/>
      <c r="R563" s="27" t="s">
        <v>124</v>
      </c>
    </row>
    <row r="564" spans="1:18" ht="18" customHeight="1">
      <c r="A564" s="43">
        <v>15</v>
      </c>
      <c r="B564" s="44" t="s">
        <v>318</v>
      </c>
      <c r="C564" s="52">
        <v>3</v>
      </c>
      <c r="D564" s="44" t="s">
        <v>451</v>
      </c>
      <c r="E564" s="53">
        <v>7</v>
      </c>
      <c r="F564" s="54" t="s">
        <v>476</v>
      </c>
      <c r="G564" s="53"/>
      <c r="H564" s="54"/>
      <c r="I564" s="53"/>
      <c r="J564" s="53"/>
      <c r="K564" s="62">
        <f>IF(C564="",SUMIFS($K565:$K$5986,$A565:$A$5986,A564,$E565:$E$5986,""),IF(E564="",SUMIFS($K565:$K$5986,$A565:$A$5986,A564,$C565:$C$5986,C564,$G565:$G$5986,""),IF(G564="",SUMIFS($K565:$K$5986,$A565:$A$5986,A564,$C565:$C$5986,C564,$E565:$E$5986,E564),0)))</f>
        <v>1000</v>
      </c>
      <c r="L564" s="62">
        <f>IF(C564="",SUMIFS($L565:$L$5986,$A565:$A$5986,A564,$E565:$E$5986,""),IF(E564="",SUMIFS($L565:$L$5986,$A565:$A$5986,A564,$C565:$C$5986,C564,$G565:$G$5986,""),IF(G564="",SUMIFS($L565:$L$5986,$A565:$A$5986,A564,$C565:$C$5986,C564,$E565:$E$5986,E564),0)))</f>
        <v>0</v>
      </c>
      <c r="M564" s="63">
        <f t="shared" si="76"/>
        <v>1000</v>
      </c>
      <c r="N564" s="55"/>
      <c r="O564" s="56"/>
      <c r="P564" s="57"/>
      <c r="Q564" s="58">
        <f>IF(C564="",SUMIFS($Q$3:$Q$5534,$A$3:$A$5534,A564,$C$3:$C$5534,"&gt;0",$E$3:$E$5534,""),IF(E564="",SUMIFS($Q$3:$Q$5534,$A$3:$A$5534,A564,$C$3:$C$5534,C564,$E$3:$E$5534,"&gt;0",$G$3:$G$5534,""),IF(G564="",SUMIFS($Q$3:$Q$5534,$A$3:$A$5534,A564,$C$3:$C$5534,C564,$E$3:$E$5534,E564,$G$3:$G$5534,"&gt;0"))))</f>
        <v>1000</v>
      </c>
      <c r="R564" s="59"/>
    </row>
    <row r="565" spans="1:18" ht="18" customHeight="1">
      <c r="A565" s="17">
        <v>15</v>
      </c>
      <c r="B565" s="18" t="s">
        <v>318</v>
      </c>
      <c r="C565" s="18">
        <v>3</v>
      </c>
      <c r="D565" s="18" t="s">
        <v>451</v>
      </c>
      <c r="E565" s="18">
        <v>7</v>
      </c>
      <c r="F565" s="18" t="s">
        <v>476</v>
      </c>
      <c r="G565" s="19">
        <v>1</v>
      </c>
      <c r="H565" s="19" t="s">
        <v>477</v>
      </c>
      <c r="I565" s="19"/>
      <c r="J565" s="24"/>
      <c r="K565" s="22"/>
      <c r="L565" s="22"/>
      <c r="M565" s="22"/>
      <c r="N565" s="28"/>
      <c r="O565" s="22"/>
      <c r="P565" s="27"/>
      <c r="Q565" s="20"/>
      <c r="R565" s="27"/>
    </row>
    <row r="566" spans="1:18" ht="18" customHeight="1">
      <c r="A566" s="17">
        <v>15</v>
      </c>
      <c r="B566" s="18" t="s">
        <v>318</v>
      </c>
      <c r="C566" s="18">
        <v>3</v>
      </c>
      <c r="D566" s="18" t="s">
        <v>451</v>
      </c>
      <c r="E566" s="18">
        <v>7</v>
      </c>
      <c r="F566" s="18" t="s">
        <v>476</v>
      </c>
      <c r="G566" s="18">
        <v>1</v>
      </c>
      <c r="H566" s="18" t="s">
        <v>477</v>
      </c>
      <c r="I566" s="19">
        <v>1</v>
      </c>
      <c r="J566" s="24" t="s">
        <v>478</v>
      </c>
      <c r="K566" s="22">
        <v>1000</v>
      </c>
      <c r="L566" s="22">
        <v>0</v>
      </c>
      <c r="M566" s="22">
        <f>K566-L566</f>
        <v>1000</v>
      </c>
      <c r="N566" s="339" t="s">
        <v>479</v>
      </c>
      <c r="O566" s="22"/>
      <c r="P566" s="27" t="s">
        <v>794</v>
      </c>
      <c r="Q566" s="20">
        <v>1000</v>
      </c>
      <c r="R566" s="27" t="s">
        <v>166</v>
      </c>
    </row>
    <row r="567" spans="1:18" ht="18" customHeight="1">
      <c r="A567" s="17">
        <v>15</v>
      </c>
      <c r="B567" s="18" t="s">
        <v>318</v>
      </c>
      <c r="C567" s="18">
        <v>3</v>
      </c>
      <c r="D567" s="18" t="s">
        <v>451</v>
      </c>
      <c r="E567" s="18">
        <v>7</v>
      </c>
      <c r="F567" s="18" t="s">
        <v>476</v>
      </c>
      <c r="G567" s="18">
        <v>1</v>
      </c>
      <c r="H567" s="18" t="s">
        <v>477</v>
      </c>
      <c r="I567" s="18">
        <v>1</v>
      </c>
      <c r="J567" s="25" t="s">
        <v>478</v>
      </c>
      <c r="K567" s="22"/>
      <c r="L567" s="22"/>
      <c r="M567" s="22"/>
      <c r="N567" s="28" t="s">
        <v>480</v>
      </c>
      <c r="O567" s="22">
        <v>1000000</v>
      </c>
      <c r="P567" s="27"/>
      <c r="Q567" s="20"/>
      <c r="R567" s="27" t="s">
        <v>166</v>
      </c>
    </row>
    <row r="568" spans="1:18" ht="18" customHeight="1">
      <c r="A568" s="67">
        <v>16</v>
      </c>
      <c r="B568" s="68" t="s">
        <v>481</v>
      </c>
      <c r="C568" s="68"/>
      <c r="D568" s="68"/>
      <c r="E568" s="69"/>
      <c r="F568" s="68"/>
      <c r="G568" s="69"/>
      <c r="H568" s="68"/>
      <c r="I568" s="69"/>
      <c r="J568" s="69"/>
      <c r="K568" s="70">
        <f>IF(C568="",SUMIFS($K569:$K$5986,$A569:$A$5986,A568,$E569:$E$5986,""),IF(E568="",SUMIFS($K569:$K$5986,$A569:$A$5986,A568,$C569:$C$5986,C568,$G569:$G$5986,""),IF(G568="",SUMIFS($K569:$K$5986,$A569:$A$5986,A568,$C569:$C$5986,C568,$E569:$E$5986,E568),0)))</f>
        <v>4020</v>
      </c>
      <c r="L568" s="70">
        <f>IF(C568="",SUMIFS($L569:$L$5986,$A569:$A$5986,A568,$E569:$E$5986,""),IF(E568="",SUMIFS($L569:$L$5986,$A569:$A$5986,A568,$C569:$C$5986,C568,$G569:$G$5986,""),IF(G568="",SUMIFS($L569:$L$5986,$A569:$A$5986,A568,$C569:$C$5986,C568,$E569:$E$5986,E568),0)))</f>
        <v>4319</v>
      </c>
      <c r="M568" s="71">
        <f t="shared" ref="M568:M570" si="77">K568-L568</f>
        <v>-299</v>
      </c>
      <c r="N568" s="72"/>
      <c r="O568" s="73"/>
      <c r="P568" s="74"/>
      <c r="Q568" s="75">
        <f>IF(C568="",SUMIFS($Q$3:$Q$5534,$A$3:$A$5534,A568,$C$3:$C$5534,"&gt;0",$E$3:$E$5534,""),IF(E568="",SUMIFS($Q$3:$Q$5534,$A$3:$A$5534,A568,$C$3:$C$5534,C568,$E$3:$E$5534,"&gt;0",$G$3:$G$5534,""),IF(G568="",SUMIFS($Q$3:$Q$5534,$A$3:$A$5534,A568,$C$3:$C$5534,C568,$E$3:$E$5534,E568,$G$3:$G$5534,"&gt;0"))))</f>
        <v>3149</v>
      </c>
      <c r="R568" s="76"/>
    </row>
    <row r="569" spans="1:18" ht="18" customHeight="1">
      <c r="A569" s="43">
        <v>16</v>
      </c>
      <c r="B569" s="44" t="s">
        <v>481</v>
      </c>
      <c r="C569" s="45">
        <v>1</v>
      </c>
      <c r="D569" s="45" t="s">
        <v>482</v>
      </c>
      <c r="E569" s="46"/>
      <c r="F569" s="45"/>
      <c r="G569" s="46"/>
      <c r="H569" s="45"/>
      <c r="I569" s="46"/>
      <c r="J569" s="46"/>
      <c r="K569" s="60">
        <f>IF(C569="",SUMIFS($K570:$K$5986,$A570:$A$5986,A569,$E570:$E$5986,""),IF(E569="",SUMIFS($K570:$K$5986,$A570:$A$5986,A569,$C570:$C$5986,C569,$G570:$G$5986,""),IF(G569="",SUMIFS($K570:$K$5986,$A570:$A$5986,A569,$C570:$C$5986,C569,$E570:$E$5986,E569),0)))</f>
        <v>3520</v>
      </c>
      <c r="L569" s="60">
        <f>IF(C569="",SUMIFS($L570:$L$5986,$A570:$A$5986,A569,$E570:$E$5986,""),IF(E569="",SUMIFS($L570:$L$5986,$A570:$A$5986,A569,$C570:$C$5986,C569,$G570:$G$5986,""),IF(G569="",SUMIFS($L570:$L$5986,$A570:$A$5986,A569,$C570:$C$5986,C569,$E570:$E$5986,E569),0)))</f>
        <v>3549</v>
      </c>
      <c r="M569" s="61">
        <f t="shared" si="77"/>
        <v>-29</v>
      </c>
      <c r="N569" s="47"/>
      <c r="O569" s="48"/>
      <c r="P569" s="49"/>
      <c r="Q569" s="50">
        <f>IF(C569="",SUMIFS($Q$3:$Q$5534,$A$3:$A$5534,A569,$C$3:$C$5534,"&gt;0",$E$3:$E$5534,""),IF(E569="",SUMIFS($Q$3:$Q$5534,$A$3:$A$5534,A569,$C$3:$C$5534,C569,$E$3:$E$5534,"&gt;0",$G$3:$G$5534,""),IF(G569="",SUMIFS($Q$3:$Q$5534,$A$3:$A$5534,A569,$C$3:$C$5534,C569,$E$3:$E$5534,E569,$G$3:$G$5534,"&gt;0"))))</f>
        <v>3149</v>
      </c>
      <c r="R569" s="51"/>
    </row>
    <row r="570" spans="1:18" ht="18" customHeight="1">
      <c r="A570" s="43">
        <v>16</v>
      </c>
      <c r="B570" s="44" t="s">
        <v>481</v>
      </c>
      <c r="C570" s="52">
        <v>1</v>
      </c>
      <c r="D570" s="44" t="s">
        <v>482</v>
      </c>
      <c r="E570" s="53">
        <v>1</v>
      </c>
      <c r="F570" s="54" t="s">
        <v>483</v>
      </c>
      <c r="G570" s="53"/>
      <c r="H570" s="54"/>
      <c r="I570" s="53"/>
      <c r="J570" s="53"/>
      <c r="K570" s="62">
        <f>IF(C570="",SUMIFS($K571:$K$5986,$A571:$A$5986,A570,$E571:$E$5986,""),IF(E570="",SUMIFS($K571:$K$5986,$A571:$A$5986,A570,$C571:$C$5986,C570,$G571:$G$5986,""),IF(G570="",SUMIFS($K571:$K$5986,$A571:$A$5986,A570,$C571:$C$5986,C570,$E571:$E$5986,E570),0)))</f>
        <v>2491</v>
      </c>
      <c r="L570" s="62">
        <f>IF(C570="",SUMIFS($L571:$L$5986,$A571:$A$5986,A570,$E571:$E$5986,""),IF(E570="",SUMIFS($L571:$L$5986,$A571:$A$5986,A570,$C571:$C$5986,C570,$G571:$G$5986,""),IF(G570="",SUMIFS($L571:$L$5986,$A571:$A$5986,A570,$C571:$C$5986,C570,$E571:$E$5986,E570),0)))</f>
        <v>2491</v>
      </c>
      <c r="M570" s="63">
        <f t="shared" si="77"/>
        <v>0</v>
      </c>
      <c r="N570" s="55"/>
      <c r="O570" s="56"/>
      <c r="P570" s="57"/>
      <c r="Q570" s="58">
        <f>IF(C570="",SUMIFS($Q$3:$Q$5534,$A$3:$A$5534,A570,$C$3:$C$5534,"&gt;0",$E$3:$E$5534,""),IF(E570="",SUMIFS($Q$3:$Q$5534,$A$3:$A$5534,A570,$C$3:$C$5534,C570,$E$3:$E$5534,"&gt;0",$G$3:$G$5534,""),IF(G570="",SUMIFS($Q$3:$Q$5534,$A$3:$A$5534,A570,$C$3:$C$5534,C570,$E$3:$E$5534,E570,$G$3:$G$5534,"&gt;0"))))</f>
        <v>2491</v>
      </c>
      <c r="R570" s="59"/>
    </row>
    <row r="571" spans="1:18" ht="18" customHeight="1">
      <c r="A571" s="17">
        <v>16</v>
      </c>
      <c r="B571" s="18" t="s">
        <v>481</v>
      </c>
      <c r="C571" s="18">
        <v>1</v>
      </c>
      <c r="D571" s="18" t="s">
        <v>482</v>
      </c>
      <c r="E571" s="18">
        <v>1</v>
      </c>
      <c r="F571" s="18" t="s">
        <v>483</v>
      </c>
      <c r="G571" s="19">
        <v>1</v>
      </c>
      <c r="H571" s="19" t="s">
        <v>484</v>
      </c>
      <c r="I571" s="19"/>
      <c r="J571" s="24"/>
      <c r="K571" s="22"/>
      <c r="L571" s="22"/>
      <c r="M571" s="22"/>
      <c r="N571" s="28"/>
      <c r="O571" s="22"/>
      <c r="P571" s="27"/>
      <c r="Q571" s="20"/>
      <c r="R571" s="27"/>
    </row>
    <row r="572" spans="1:18" ht="18" customHeight="1">
      <c r="A572" s="17">
        <v>16</v>
      </c>
      <c r="B572" s="18" t="s">
        <v>481</v>
      </c>
      <c r="C572" s="18">
        <v>1</v>
      </c>
      <c r="D572" s="18" t="s">
        <v>482</v>
      </c>
      <c r="E572" s="18">
        <v>1</v>
      </c>
      <c r="F572" s="18" t="s">
        <v>483</v>
      </c>
      <c r="G572" s="18">
        <v>1</v>
      </c>
      <c r="H572" s="18" t="s">
        <v>484</v>
      </c>
      <c r="I572" s="19">
        <v>1</v>
      </c>
      <c r="J572" s="24" t="s">
        <v>485</v>
      </c>
      <c r="K572" s="22">
        <v>2468</v>
      </c>
      <c r="L572" s="22">
        <v>2468</v>
      </c>
      <c r="M572" s="22">
        <f>K572-L572</f>
        <v>0</v>
      </c>
      <c r="N572" s="28" t="s">
        <v>486</v>
      </c>
      <c r="O572" s="22"/>
      <c r="P572" s="27" t="s">
        <v>749</v>
      </c>
      <c r="Q572" s="20">
        <v>2468</v>
      </c>
      <c r="R572" s="27" t="s">
        <v>34</v>
      </c>
    </row>
    <row r="573" spans="1:18" ht="18" customHeight="1">
      <c r="A573" s="17">
        <v>16</v>
      </c>
      <c r="B573" s="18" t="s">
        <v>481</v>
      </c>
      <c r="C573" s="18">
        <v>1</v>
      </c>
      <c r="D573" s="18" t="s">
        <v>482</v>
      </c>
      <c r="E573" s="18">
        <v>1</v>
      </c>
      <c r="F573" s="18" t="s">
        <v>483</v>
      </c>
      <c r="G573" s="18">
        <v>1</v>
      </c>
      <c r="H573" s="18" t="s">
        <v>484</v>
      </c>
      <c r="I573" s="18">
        <v>1</v>
      </c>
      <c r="J573" s="25" t="s">
        <v>485</v>
      </c>
      <c r="K573" s="22"/>
      <c r="L573" s="22"/>
      <c r="M573" s="22"/>
      <c r="N573" s="28" t="s">
        <v>487</v>
      </c>
      <c r="O573" s="22">
        <v>2468000</v>
      </c>
      <c r="P573" s="27"/>
      <c r="Q573" s="20"/>
      <c r="R573" s="27" t="s">
        <v>34</v>
      </c>
    </row>
    <row r="574" spans="1:18" ht="18" customHeight="1">
      <c r="A574" s="17">
        <v>16</v>
      </c>
      <c r="B574" s="18" t="s">
        <v>481</v>
      </c>
      <c r="C574" s="18">
        <v>1</v>
      </c>
      <c r="D574" s="18" t="s">
        <v>482</v>
      </c>
      <c r="E574" s="18">
        <v>1</v>
      </c>
      <c r="F574" s="18" t="s">
        <v>483</v>
      </c>
      <c r="G574" s="18">
        <v>1</v>
      </c>
      <c r="H574" s="18" t="s">
        <v>484</v>
      </c>
      <c r="I574" s="19">
        <v>2</v>
      </c>
      <c r="J574" s="24" t="s">
        <v>488</v>
      </c>
      <c r="K574" s="22">
        <v>23</v>
      </c>
      <c r="L574" s="22">
        <v>23</v>
      </c>
      <c r="M574" s="22">
        <f>K574-L574</f>
        <v>0</v>
      </c>
      <c r="N574" s="28" t="s">
        <v>489</v>
      </c>
      <c r="O574" s="22"/>
      <c r="P574" s="27" t="s">
        <v>749</v>
      </c>
      <c r="Q574" s="20">
        <v>23</v>
      </c>
      <c r="R574" s="27" t="s">
        <v>34</v>
      </c>
    </row>
    <row r="575" spans="1:18" ht="18" customHeight="1">
      <c r="A575" s="17">
        <v>16</v>
      </c>
      <c r="B575" s="18" t="s">
        <v>481</v>
      </c>
      <c r="C575" s="18">
        <v>1</v>
      </c>
      <c r="D575" s="18" t="s">
        <v>482</v>
      </c>
      <c r="E575" s="18">
        <v>1</v>
      </c>
      <c r="F575" s="18" t="s">
        <v>483</v>
      </c>
      <c r="G575" s="18">
        <v>1</v>
      </c>
      <c r="H575" s="18" t="s">
        <v>484</v>
      </c>
      <c r="I575" s="18">
        <v>2</v>
      </c>
      <c r="J575" s="25" t="s">
        <v>488</v>
      </c>
      <c r="K575" s="22"/>
      <c r="L575" s="22"/>
      <c r="M575" s="22"/>
      <c r="N575" s="28" t="s">
        <v>490</v>
      </c>
      <c r="O575" s="22">
        <v>23000</v>
      </c>
      <c r="P575" s="27"/>
      <c r="Q575" s="20"/>
      <c r="R575" s="27" t="s">
        <v>34</v>
      </c>
    </row>
    <row r="576" spans="1:18" ht="18" customHeight="1">
      <c r="A576" s="43">
        <v>16</v>
      </c>
      <c r="B576" s="44" t="s">
        <v>481</v>
      </c>
      <c r="C576" s="52">
        <v>1</v>
      </c>
      <c r="D576" s="44" t="s">
        <v>482</v>
      </c>
      <c r="E576" s="53">
        <v>2</v>
      </c>
      <c r="F576" s="54" t="s">
        <v>491</v>
      </c>
      <c r="G576" s="53"/>
      <c r="H576" s="54"/>
      <c r="I576" s="53"/>
      <c r="J576" s="53"/>
      <c r="K576" s="62">
        <f>IF(C576="",SUMIFS($K577:$K$5986,$A577:$A$5986,A576,$E577:$E$5986,""),IF(E576="",SUMIFS($K577:$K$5986,$A577:$A$5986,A576,$C577:$C$5986,C576,$G577:$G$5986,""),IF(G576="",SUMIFS($K577:$K$5986,$A577:$A$5986,A576,$C577:$C$5986,C576,$E577:$E$5986,E576),0)))</f>
        <v>1029</v>
      </c>
      <c r="L576" s="62">
        <f>IF(C576="",SUMIFS($L577:$L$5986,$A577:$A$5986,A576,$E577:$E$5986,""),IF(E576="",SUMIFS($L577:$L$5986,$A577:$A$5986,A576,$C577:$C$5986,C576,$G577:$G$5986,""),IF(G576="",SUMIFS($L577:$L$5986,$A577:$A$5986,A576,$C577:$C$5986,C576,$E577:$E$5986,E576),0)))</f>
        <v>1058</v>
      </c>
      <c r="M576" s="63">
        <f t="shared" ref="M576" si="78">K576-L576</f>
        <v>-29</v>
      </c>
      <c r="N576" s="55"/>
      <c r="O576" s="56"/>
      <c r="P576" s="57"/>
      <c r="Q576" s="58">
        <f>IF(C576="",SUMIFS($Q$3:$Q$5534,$A$3:$A$5534,A576,$C$3:$C$5534,"&gt;0",$E$3:$E$5534,""),IF(E576="",SUMIFS($Q$3:$Q$5534,$A$3:$A$5534,A576,$C$3:$C$5534,C576,$E$3:$E$5534,"&gt;0",$G$3:$G$5534,""),IF(G576="",SUMIFS($Q$3:$Q$5534,$A$3:$A$5534,A576,$C$3:$C$5534,C576,$E$3:$E$5534,E576,$G$3:$G$5534,"&gt;0"))))</f>
        <v>658</v>
      </c>
      <c r="R576" s="59"/>
    </row>
    <row r="577" spans="1:18" ht="18" customHeight="1">
      <c r="A577" s="17">
        <v>16</v>
      </c>
      <c r="B577" s="18" t="s">
        <v>481</v>
      </c>
      <c r="C577" s="18">
        <v>1</v>
      </c>
      <c r="D577" s="18" t="s">
        <v>482</v>
      </c>
      <c r="E577" s="18">
        <v>2</v>
      </c>
      <c r="F577" s="18" t="s">
        <v>491</v>
      </c>
      <c r="G577" s="19">
        <v>1</v>
      </c>
      <c r="H577" s="19" t="s">
        <v>492</v>
      </c>
      <c r="I577" s="19"/>
      <c r="J577" s="24"/>
      <c r="K577" s="22"/>
      <c r="L577" s="22"/>
      <c r="M577" s="22"/>
      <c r="N577" s="28"/>
      <c r="O577" s="22"/>
      <c r="P577" s="27"/>
      <c r="Q577" s="20"/>
      <c r="R577" s="27"/>
    </row>
    <row r="578" spans="1:18" ht="18" customHeight="1">
      <c r="A578" s="17">
        <v>16</v>
      </c>
      <c r="B578" s="18" t="s">
        <v>481</v>
      </c>
      <c r="C578" s="18">
        <v>1</v>
      </c>
      <c r="D578" s="18" t="s">
        <v>482</v>
      </c>
      <c r="E578" s="18">
        <v>2</v>
      </c>
      <c r="F578" s="18" t="s">
        <v>491</v>
      </c>
      <c r="G578" s="18">
        <v>1</v>
      </c>
      <c r="H578" s="18" t="s">
        <v>492</v>
      </c>
      <c r="I578" s="19">
        <v>1</v>
      </c>
      <c r="J578" s="24" t="s">
        <v>493</v>
      </c>
      <c r="K578" s="22">
        <v>250</v>
      </c>
      <c r="L578" s="22">
        <v>300</v>
      </c>
      <c r="M578" s="22">
        <f t="shared" ref="M578:M590" si="79">K578-L578</f>
        <v>-50</v>
      </c>
      <c r="N578" s="28" t="s">
        <v>494</v>
      </c>
      <c r="O578" s="22">
        <v>250000</v>
      </c>
      <c r="P578" s="27" t="s">
        <v>750</v>
      </c>
      <c r="Q578" s="20">
        <v>250</v>
      </c>
      <c r="R578" s="27" t="s">
        <v>34</v>
      </c>
    </row>
    <row r="579" spans="1:18" ht="18" customHeight="1">
      <c r="A579" s="17">
        <v>16</v>
      </c>
      <c r="B579" s="18" t="s">
        <v>481</v>
      </c>
      <c r="C579" s="18">
        <v>1</v>
      </c>
      <c r="D579" s="18" t="s">
        <v>482</v>
      </c>
      <c r="E579" s="18">
        <v>2</v>
      </c>
      <c r="F579" s="18" t="s">
        <v>491</v>
      </c>
      <c r="G579" s="18">
        <v>1</v>
      </c>
      <c r="H579" s="18" t="s">
        <v>492</v>
      </c>
      <c r="I579" s="19">
        <v>2</v>
      </c>
      <c r="J579" s="24" t="s">
        <v>495</v>
      </c>
      <c r="K579" s="22">
        <v>30</v>
      </c>
      <c r="L579" s="22">
        <v>30</v>
      </c>
      <c r="M579" s="22">
        <f t="shared" si="79"/>
        <v>0</v>
      </c>
      <c r="N579" s="28" t="s">
        <v>494</v>
      </c>
      <c r="O579" s="22">
        <v>30000</v>
      </c>
      <c r="P579" s="27" t="s">
        <v>750</v>
      </c>
      <c r="Q579" s="20">
        <v>30</v>
      </c>
      <c r="R579" s="27" t="s">
        <v>34</v>
      </c>
    </row>
    <row r="580" spans="1:18" ht="18" customHeight="1">
      <c r="A580" s="17">
        <v>16</v>
      </c>
      <c r="B580" s="18" t="s">
        <v>481</v>
      </c>
      <c r="C580" s="18">
        <v>1</v>
      </c>
      <c r="D580" s="18" t="s">
        <v>482</v>
      </c>
      <c r="E580" s="18">
        <v>2</v>
      </c>
      <c r="F580" s="18" t="s">
        <v>491</v>
      </c>
      <c r="G580" s="18">
        <v>1</v>
      </c>
      <c r="H580" s="18" t="s">
        <v>492</v>
      </c>
      <c r="I580" s="19">
        <v>3</v>
      </c>
      <c r="J580" s="24" t="s">
        <v>496</v>
      </c>
      <c r="K580" s="22">
        <v>120</v>
      </c>
      <c r="L580" s="22">
        <v>120</v>
      </c>
      <c r="M580" s="22">
        <f t="shared" si="79"/>
        <v>0</v>
      </c>
      <c r="N580" s="28" t="s">
        <v>494</v>
      </c>
      <c r="O580" s="22">
        <v>120000</v>
      </c>
      <c r="P580" s="27" t="s">
        <v>756</v>
      </c>
      <c r="Q580" s="20">
        <v>120</v>
      </c>
      <c r="R580" s="27" t="s">
        <v>34</v>
      </c>
    </row>
    <row r="581" spans="1:18" ht="18" customHeight="1">
      <c r="A581" s="17">
        <v>16</v>
      </c>
      <c r="B581" s="18" t="s">
        <v>481</v>
      </c>
      <c r="C581" s="18">
        <v>1</v>
      </c>
      <c r="D581" s="18" t="s">
        <v>482</v>
      </c>
      <c r="E581" s="18">
        <v>2</v>
      </c>
      <c r="F581" s="18" t="s">
        <v>491</v>
      </c>
      <c r="G581" s="18">
        <v>1</v>
      </c>
      <c r="H581" s="18" t="s">
        <v>492</v>
      </c>
      <c r="I581" s="19">
        <v>4</v>
      </c>
      <c r="J581" s="24" t="s">
        <v>497</v>
      </c>
      <c r="K581" s="22">
        <v>50</v>
      </c>
      <c r="L581" s="22">
        <v>50</v>
      </c>
      <c r="M581" s="22">
        <f t="shared" si="79"/>
        <v>0</v>
      </c>
      <c r="N581" s="28" t="s">
        <v>494</v>
      </c>
      <c r="O581" s="22">
        <v>50000</v>
      </c>
      <c r="P581" s="27" t="s">
        <v>750</v>
      </c>
      <c r="Q581" s="20">
        <v>50</v>
      </c>
      <c r="R581" s="27" t="s">
        <v>34</v>
      </c>
    </row>
    <row r="582" spans="1:18" ht="18" customHeight="1">
      <c r="A582" s="17">
        <v>16</v>
      </c>
      <c r="B582" s="18" t="s">
        <v>481</v>
      </c>
      <c r="C582" s="18">
        <v>1</v>
      </c>
      <c r="D582" s="18" t="s">
        <v>482</v>
      </c>
      <c r="E582" s="18">
        <v>2</v>
      </c>
      <c r="F582" s="18" t="s">
        <v>491</v>
      </c>
      <c r="G582" s="18">
        <v>1</v>
      </c>
      <c r="H582" s="18" t="s">
        <v>492</v>
      </c>
      <c r="I582" s="19">
        <v>5</v>
      </c>
      <c r="J582" s="24" t="s">
        <v>498</v>
      </c>
      <c r="K582" s="22">
        <v>60</v>
      </c>
      <c r="L582" s="22">
        <v>60</v>
      </c>
      <c r="M582" s="22">
        <f t="shared" si="79"/>
        <v>0</v>
      </c>
      <c r="N582" s="28" t="s">
        <v>494</v>
      </c>
      <c r="O582" s="22">
        <v>60000</v>
      </c>
      <c r="P582" s="27" t="s">
        <v>750</v>
      </c>
      <c r="Q582" s="20">
        <v>60</v>
      </c>
      <c r="R582" s="27" t="s">
        <v>34</v>
      </c>
    </row>
    <row r="583" spans="1:18" ht="18" customHeight="1">
      <c r="A583" s="17">
        <v>16</v>
      </c>
      <c r="B583" s="18" t="s">
        <v>481</v>
      </c>
      <c r="C583" s="18">
        <v>1</v>
      </c>
      <c r="D583" s="18" t="s">
        <v>482</v>
      </c>
      <c r="E583" s="18">
        <v>2</v>
      </c>
      <c r="F583" s="18" t="s">
        <v>491</v>
      </c>
      <c r="G583" s="18">
        <v>1</v>
      </c>
      <c r="H583" s="18" t="s">
        <v>492</v>
      </c>
      <c r="I583" s="19">
        <v>6</v>
      </c>
      <c r="J583" s="24" t="s">
        <v>499</v>
      </c>
      <c r="K583" s="22">
        <v>10</v>
      </c>
      <c r="L583" s="22">
        <v>0</v>
      </c>
      <c r="M583" s="22">
        <f t="shared" si="79"/>
        <v>10</v>
      </c>
      <c r="N583" s="28" t="s">
        <v>494</v>
      </c>
      <c r="O583" s="22">
        <v>10000</v>
      </c>
      <c r="P583" s="27" t="s">
        <v>750</v>
      </c>
      <c r="Q583" s="20">
        <v>10</v>
      </c>
      <c r="R583" s="27" t="s">
        <v>34</v>
      </c>
    </row>
    <row r="584" spans="1:18" ht="18" customHeight="1">
      <c r="A584" s="17">
        <v>16</v>
      </c>
      <c r="B584" s="18" t="s">
        <v>481</v>
      </c>
      <c r="C584" s="18">
        <v>1</v>
      </c>
      <c r="D584" s="18" t="s">
        <v>482</v>
      </c>
      <c r="E584" s="18">
        <v>2</v>
      </c>
      <c r="F584" s="18" t="s">
        <v>491</v>
      </c>
      <c r="G584" s="18">
        <v>1</v>
      </c>
      <c r="H584" s="18" t="s">
        <v>492</v>
      </c>
      <c r="I584" s="19">
        <v>31</v>
      </c>
      <c r="J584" s="24" t="s">
        <v>500</v>
      </c>
      <c r="K584" s="22">
        <v>4</v>
      </c>
      <c r="L584" s="22">
        <v>4</v>
      </c>
      <c r="M584" s="22">
        <f t="shared" si="79"/>
        <v>0</v>
      </c>
      <c r="N584" s="28" t="s">
        <v>494</v>
      </c>
      <c r="O584" s="22">
        <v>4800</v>
      </c>
      <c r="P584" s="27" t="s">
        <v>770</v>
      </c>
      <c r="Q584" s="20">
        <v>4</v>
      </c>
      <c r="R584" s="27" t="s">
        <v>97</v>
      </c>
    </row>
    <row r="585" spans="1:18" ht="18" customHeight="1">
      <c r="A585" s="17">
        <v>16</v>
      </c>
      <c r="B585" s="18" t="s">
        <v>481</v>
      </c>
      <c r="C585" s="18">
        <v>1</v>
      </c>
      <c r="D585" s="18" t="s">
        <v>482</v>
      </c>
      <c r="E585" s="18">
        <v>2</v>
      </c>
      <c r="F585" s="18" t="s">
        <v>491</v>
      </c>
      <c r="G585" s="18">
        <v>1</v>
      </c>
      <c r="H585" s="18" t="s">
        <v>492</v>
      </c>
      <c r="I585" s="19">
        <v>41</v>
      </c>
      <c r="J585" s="24" t="s">
        <v>501</v>
      </c>
      <c r="K585" s="22">
        <v>1</v>
      </c>
      <c r="L585" s="22">
        <v>1</v>
      </c>
      <c r="M585" s="22">
        <f t="shared" si="79"/>
        <v>0</v>
      </c>
      <c r="N585" s="28" t="s">
        <v>494</v>
      </c>
      <c r="O585" s="22">
        <v>1000</v>
      </c>
      <c r="P585" s="27" t="s">
        <v>813</v>
      </c>
      <c r="Q585" s="20">
        <v>1</v>
      </c>
      <c r="R585" s="27" t="s">
        <v>140</v>
      </c>
    </row>
    <row r="586" spans="1:18" ht="18" customHeight="1">
      <c r="A586" s="17">
        <v>16</v>
      </c>
      <c r="B586" s="18" t="s">
        <v>481</v>
      </c>
      <c r="C586" s="18">
        <v>1</v>
      </c>
      <c r="D586" s="18" t="s">
        <v>482</v>
      </c>
      <c r="E586" s="18">
        <v>2</v>
      </c>
      <c r="F586" s="18" t="s">
        <v>491</v>
      </c>
      <c r="G586" s="18">
        <v>1</v>
      </c>
      <c r="H586" s="18" t="s">
        <v>492</v>
      </c>
      <c r="I586" s="18">
        <v>41</v>
      </c>
      <c r="J586" s="25" t="s">
        <v>501</v>
      </c>
      <c r="K586" s="22"/>
      <c r="L586" s="22"/>
      <c r="M586" s="22"/>
      <c r="N586" s="339"/>
      <c r="O586" s="22"/>
      <c r="P586" s="27" t="s">
        <v>812</v>
      </c>
      <c r="Q586" s="20"/>
      <c r="R586" s="27" t="s">
        <v>140</v>
      </c>
    </row>
    <row r="587" spans="1:18" ht="18" customHeight="1">
      <c r="A587" s="17">
        <v>16</v>
      </c>
      <c r="B587" s="18" t="s">
        <v>481</v>
      </c>
      <c r="C587" s="18">
        <v>1</v>
      </c>
      <c r="D587" s="18" t="s">
        <v>482</v>
      </c>
      <c r="E587" s="18">
        <v>2</v>
      </c>
      <c r="F587" s="18" t="s">
        <v>491</v>
      </c>
      <c r="G587" s="18">
        <v>1</v>
      </c>
      <c r="H587" s="18" t="s">
        <v>492</v>
      </c>
      <c r="I587" s="19">
        <v>51</v>
      </c>
      <c r="J587" s="24" t="s">
        <v>502</v>
      </c>
      <c r="K587" s="22">
        <v>20</v>
      </c>
      <c r="L587" s="22">
        <v>20</v>
      </c>
      <c r="M587" s="22">
        <f t="shared" si="79"/>
        <v>0</v>
      </c>
      <c r="N587" s="28" t="s">
        <v>494</v>
      </c>
      <c r="O587" s="22">
        <v>20000</v>
      </c>
      <c r="P587" s="27" t="s">
        <v>780</v>
      </c>
      <c r="Q587" s="20">
        <v>20</v>
      </c>
      <c r="R587" s="27" t="s">
        <v>120</v>
      </c>
    </row>
    <row r="588" spans="1:18" ht="18" customHeight="1">
      <c r="A588" s="17">
        <v>16</v>
      </c>
      <c r="B588" s="18" t="s">
        <v>481</v>
      </c>
      <c r="C588" s="18">
        <v>1</v>
      </c>
      <c r="D588" s="18" t="s">
        <v>482</v>
      </c>
      <c r="E588" s="18">
        <v>2</v>
      </c>
      <c r="F588" s="18" t="s">
        <v>491</v>
      </c>
      <c r="G588" s="18">
        <v>1</v>
      </c>
      <c r="H588" s="18" t="s">
        <v>492</v>
      </c>
      <c r="I588" s="19">
        <v>52</v>
      </c>
      <c r="J588" s="24" t="s">
        <v>503</v>
      </c>
      <c r="K588" s="22">
        <v>3</v>
      </c>
      <c r="L588" s="22">
        <v>2</v>
      </c>
      <c r="M588" s="22">
        <f t="shared" si="79"/>
        <v>1</v>
      </c>
      <c r="N588" s="28" t="s">
        <v>494</v>
      </c>
      <c r="O588" s="22">
        <v>3000</v>
      </c>
      <c r="P588" s="27" t="s">
        <v>781</v>
      </c>
      <c r="Q588" s="20">
        <v>3</v>
      </c>
      <c r="R588" s="27" t="s">
        <v>120</v>
      </c>
    </row>
    <row r="589" spans="1:18" ht="18" customHeight="1">
      <c r="A589" s="17">
        <v>16</v>
      </c>
      <c r="B589" s="18" t="s">
        <v>481</v>
      </c>
      <c r="C589" s="18">
        <v>1</v>
      </c>
      <c r="D589" s="18" t="s">
        <v>482</v>
      </c>
      <c r="E589" s="18">
        <v>2</v>
      </c>
      <c r="F589" s="18" t="s">
        <v>491</v>
      </c>
      <c r="G589" s="18">
        <v>1</v>
      </c>
      <c r="H589" s="18" t="s">
        <v>492</v>
      </c>
      <c r="I589" s="19">
        <v>61</v>
      </c>
      <c r="J589" s="24" t="s">
        <v>504</v>
      </c>
      <c r="K589" s="22">
        <v>30</v>
      </c>
      <c r="L589" s="22">
        <v>20</v>
      </c>
      <c r="M589" s="22">
        <f t="shared" si="79"/>
        <v>10</v>
      </c>
      <c r="N589" s="28" t="s">
        <v>494</v>
      </c>
      <c r="O589" s="22">
        <v>30000</v>
      </c>
      <c r="P589" s="27" t="s">
        <v>789</v>
      </c>
      <c r="Q589" s="20">
        <v>30</v>
      </c>
      <c r="R589" s="27" t="s">
        <v>133</v>
      </c>
    </row>
    <row r="590" spans="1:18" ht="18" customHeight="1">
      <c r="A590" s="17">
        <v>16</v>
      </c>
      <c r="B590" s="18" t="s">
        <v>481</v>
      </c>
      <c r="C590" s="18">
        <v>1</v>
      </c>
      <c r="D590" s="18" t="s">
        <v>482</v>
      </c>
      <c r="E590" s="18">
        <v>2</v>
      </c>
      <c r="F590" s="18" t="s">
        <v>491</v>
      </c>
      <c r="G590" s="18">
        <v>1</v>
      </c>
      <c r="H590" s="18" t="s">
        <v>492</v>
      </c>
      <c r="I590" s="19">
        <v>71</v>
      </c>
      <c r="J590" s="24" t="s">
        <v>505</v>
      </c>
      <c r="K590" s="22">
        <v>80</v>
      </c>
      <c r="L590" s="22">
        <v>80</v>
      </c>
      <c r="M590" s="22">
        <f t="shared" si="79"/>
        <v>0</v>
      </c>
      <c r="N590" s="28" t="s">
        <v>494</v>
      </c>
      <c r="O590" s="22">
        <v>80000</v>
      </c>
      <c r="P590" s="27" t="s">
        <v>790</v>
      </c>
      <c r="Q590" s="20">
        <v>80</v>
      </c>
      <c r="R590" s="27" t="s">
        <v>34</v>
      </c>
    </row>
    <row r="591" spans="1:18" ht="18" customHeight="1">
      <c r="A591" s="17">
        <v>16</v>
      </c>
      <c r="B591" s="18" t="s">
        <v>481</v>
      </c>
      <c r="C591" s="18">
        <v>1</v>
      </c>
      <c r="D591" s="18" t="s">
        <v>482</v>
      </c>
      <c r="E591" s="18">
        <v>2</v>
      </c>
      <c r="F591" s="18" t="s">
        <v>491</v>
      </c>
      <c r="G591" s="19">
        <v>2</v>
      </c>
      <c r="H591" s="19" t="s">
        <v>506</v>
      </c>
      <c r="I591" s="19"/>
      <c r="J591" s="24"/>
      <c r="K591" s="22"/>
      <c r="L591" s="22"/>
      <c r="M591" s="22"/>
      <c r="N591" s="28"/>
      <c r="O591" s="22"/>
      <c r="P591" s="27"/>
      <c r="Q591" s="20"/>
      <c r="R591" s="27"/>
    </row>
    <row r="592" spans="1:18" ht="18" customHeight="1">
      <c r="A592" s="17">
        <v>16</v>
      </c>
      <c r="B592" s="18" t="s">
        <v>481</v>
      </c>
      <c r="C592" s="18">
        <v>1</v>
      </c>
      <c r="D592" s="18" t="s">
        <v>482</v>
      </c>
      <c r="E592" s="18">
        <v>2</v>
      </c>
      <c r="F592" s="18" t="s">
        <v>491</v>
      </c>
      <c r="G592" s="18">
        <v>2</v>
      </c>
      <c r="H592" s="18" t="s">
        <v>506</v>
      </c>
      <c r="I592" s="19">
        <v>1</v>
      </c>
      <c r="J592" s="24" t="s">
        <v>507</v>
      </c>
      <c r="K592" s="22">
        <v>371</v>
      </c>
      <c r="L592" s="22">
        <v>371</v>
      </c>
      <c r="M592" s="22">
        <f>K592-L592</f>
        <v>0</v>
      </c>
      <c r="N592" s="28" t="s">
        <v>508</v>
      </c>
      <c r="O592" s="22">
        <v>371000</v>
      </c>
      <c r="P592" s="27"/>
      <c r="Q592" s="20"/>
      <c r="R592" s="27" t="s">
        <v>34</v>
      </c>
    </row>
    <row r="593" spans="1:18" ht="18" customHeight="1">
      <c r="A593" s="43">
        <v>16</v>
      </c>
      <c r="B593" s="44" t="s">
        <v>481</v>
      </c>
      <c r="C593" s="45">
        <v>2</v>
      </c>
      <c r="D593" s="45" t="s">
        <v>509</v>
      </c>
      <c r="E593" s="46"/>
      <c r="F593" s="45"/>
      <c r="G593" s="46"/>
      <c r="H593" s="45"/>
      <c r="I593" s="46"/>
      <c r="J593" s="46"/>
      <c r="K593" s="60">
        <f>IF(C593="",SUMIFS($K594:$K$5986,$A594:$A$5986,A593,$E594:$E$5986,""),IF(E593="",SUMIFS($K594:$K$5986,$A594:$A$5986,A593,$C594:$C$5986,C593,$G594:$G$5986,""),IF(G593="",SUMIFS($K594:$K$5986,$A594:$A$5986,A593,$C594:$C$5986,C593,$E594:$E$5986,E593),0)))</f>
        <v>500</v>
      </c>
      <c r="L593" s="60">
        <f>IF(C593="",SUMIFS($L594:$L$5986,$A594:$A$5986,A593,$E594:$E$5986,""),IF(E593="",SUMIFS($L594:$L$5986,$A594:$A$5986,A593,$C594:$C$5986,C593,$G594:$G$5986,""),IF(G593="",SUMIFS($L594:$L$5986,$A594:$A$5986,A593,$C594:$C$5986,C593,$E594:$E$5986,E593),0)))</f>
        <v>770</v>
      </c>
      <c r="M593" s="61">
        <f t="shared" ref="M593:M594" si="80">K593-L593</f>
        <v>-270</v>
      </c>
      <c r="N593" s="47"/>
      <c r="O593" s="48"/>
      <c r="P593" s="49"/>
      <c r="Q593" s="50">
        <f>IF(C593="",SUMIFS($Q$3:$Q$5534,$A$3:$A$5534,A593,$C$3:$C$5534,"&gt;0",$E$3:$E$5534,""),IF(E593="",SUMIFS($Q$3:$Q$5534,$A$3:$A$5534,A593,$C$3:$C$5534,C593,$E$3:$E$5534,"&gt;0",$G$3:$G$5534,""),IF(G593="",SUMIFS($Q$3:$Q$5534,$A$3:$A$5534,A593,$C$3:$C$5534,C593,$E$3:$E$5534,E593,$G$3:$G$5534,"&gt;0"))))</f>
        <v>0</v>
      </c>
      <c r="R593" s="51"/>
    </row>
    <row r="594" spans="1:18" ht="18" customHeight="1">
      <c r="A594" s="43">
        <v>16</v>
      </c>
      <c r="B594" s="44" t="s">
        <v>481</v>
      </c>
      <c r="C594" s="52">
        <v>2</v>
      </c>
      <c r="D594" s="44" t="s">
        <v>509</v>
      </c>
      <c r="E594" s="53">
        <v>1</v>
      </c>
      <c r="F594" s="54" t="s">
        <v>510</v>
      </c>
      <c r="G594" s="53"/>
      <c r="H594" s="54"/>
      <c r="I594" s="53"/>
      <c r="J594" s="53"/>
      <c r="K594" s="62">
        <f>IF(C594="",SUMIFS($K595:$K$5986,$A595:$A$5986,A594,$E595:$E$5986,""),IF(E594="",SUMIFS($K595:$K$5986,$A595:$A$5986,A594,$C595:$C$5986,C594,$G595:$G$5986,""),IF(G594="",SUMIFS($K595:$K$5986,$A595:$A$5986,A594,$C595:$C$5986,C594,$E595:$E$5986,E594),0)))</f>
        <v>500</v>
      </c>
      <c r="L594" s="62">
        <f>IF(C594="",SUMIFS($L595:$L$5986,$A595:$A$5986,A594,$E595:$E$5986,""),IF(E594="",SUMIFS($L595:$L$5986,$A595:$A$5986,A594,$C595:$C$5986,C594,$G595:$G$5986,""),IF(G594="",SUMIFS($L595:$L$5986,$A595:$A$5986,A594,$C595:$C$5986,C594,$E595:$E$5986,E594),0)))</f>
        <v>500</v>
      </c>
      <c r="M594" s="63">
        <f t="shared" si="80"/>
        <v>0</v>
      </c>
      <c r="N594" s="55"/>
      <c r="O594" s="56"/>
      <c r="P594" s="57"/>
      <c r="Q594" s="58">
        <f>IF(C594="",SUMIFS($Q$3:$Q$5534,$A$3:$A$5534,A594,$C$3:$C$5534,"&gt;0",$E$3:$E$5534,""),IF(E594="",SUMIFS($Q$3:$Q$5534,$A$3:$A$5534,A594,$C$3:$C$5534,C594,$E$3:$E$5534,"&gt;0",$G$3:$G$5534,""),IF(G594="",SUMIFS($Q$3:$Q$5534,$A$3:$A$5534,A594,$C$3:$C$5534,C594,$E$3:$E$5534,E594,$G$3:$G$5534,"&gt;0"))))</f>
        <v>0</v>
      </c>
      <c r="R594" s="59"/>
    </row>
    <row r="595" spans="1:18" ht="18" customHeight="1">
      <c r="A595" s="17">
        <v>16</v>
      </c>
      <c r="B595" s="18" t="s">
        <v>481</v>
      </c>
      <c r="C595" s="18">
        <v>2</v>
      </c>
      <c r="D595" s="18" t="s">
        <v>509</v>
      </c>
      <c r="E595" s="18">
        <v>1</v>
      </c>
      <c r="F595" s="18" t="s">
        <v>510</v>
      </c>
      <c r="G595" s="19">
        <v>2</v>
      </c>
      <c r="H595" s="19" t="s">
        <v>511</v>
      </c>
      <c r="I595" s="19"/>
      <c r="J595" s="24"/>
      <c r="K595" s="22"/>
      <c r="L595" s="22"/>
      <c r="M595" s="22"/>
      <c r="N595" s="28"/>
      <c r="O595" s="22"/>
      <c r="P595" s="27"/>
      <c r="Q595" s="20"/>
      <c r="R595" s="27"/>
    </row>
    <row r="596" spans="1:18" ht="18" customHeight="1">
      <c r="A596" s="17">
        <v>16</v>
      </c>
      <c r="B596" s="18" t="s">
        <v>481</v>
      </c>
      <c r="C596" s="18">
        <v>2</v>
      </c>
      <c r="D596" s="18" t="s">
        <v>509</v>
      </c>
      <c r="E596" s="18">
        <v>1</v>
      </c>
      <c r="F596" s="18" t="s">
        <v>510</v>
      </c>
      <c r="G596" s="18">
        <v>2</v>
      </c>
      <c r="H596" s="18" t="s">
        <v>511</v>
      </c>
      <c r="I596" s="19">
        <v>1</v>
      </c>
      <c r="J596" s="24" t="s">
        <v>511</v>
      </c>
      <c r="K596" s="22">
        <v>500</v>
      </c>
      <c r="L596" s="22">
        <v>500</v>
      </c>
      <c r="M596" s="22">
        <f>K596-L596</f>
        <v>0</v>
      </c>
      <c r="N596" s="28" t="s">
        <v>512</v>
      </c>
      <c r="O596" s="22">
        <v>500000</v>
      </c>
      <c r="P596" s="27"/>
      <c r="Q596" s="20"/>
      <c r="R596" s="27" t="s">
        <v>34</v>
      </c>
    </row>
    <row r="597" spans="1:18" ht="18" customHeight="1">
      <c r="A597" s="43">
        <v>16</v>
      </c>
      <c r="B597" s="44" t="s">
        <v>481</v>
      </c>
      <c r="C597" s="52">
        <v>2</v>
      </c>
      <c r="D597" s="44" t="s">
        <v>509</v>
      </c>
      <c r="E597" s="53">
        <v>2</v>
      </c>
      <c r="F597" s="54" t="s">
        <v>513</v>
      </c>
      <c r="G597" s="53"/>
      <c r="H597" s="54"/>
      <c r="I597" s="53"/>
      <c r="J597" s="53"/>
      <c r="K597" s="62">
        <f>IF(C597="",SUMIFS($K598:$K$5986,$A598:$A$5986,A597,$E598:$E$5986,""),IF(E597="",SUMIFS($K598:$K$5986,$A598:$A$5986,A597,$C598:$C$5986,C597,$G598:$G$5986,""),IF(G597="",SUMIFS($K598:$K$5986,$A598:$A$5986,A597,$C598:$C$5986,C597,$E598:$E$5986,E597),0)))</f>
        <v>0</v>
      </c>
      <c r="L597" s="62">
        <f>IF(C597="",SUMIFS($L598:$L$5986,$A598:$A$5986,A597,$E598:$E$5986,""),IF(E597="",SUMIFS($L598:$L$5986,$A598:$A$5986,A597,$C598:$C$5986,C597,$G598:$G$5986,""),IF(G597="",SUMIFS($L598:$L$5986,$A598:$A$5986,A597,$C598:$C$5986,C597,$E598:$E$5986,E597),0)))</f>
        <v>270</v>
      </c>
      <c r="M597" s="63">
        <f t="shared" ref="M597" si="81">K597-L597</f>
        <v>-270</v>
      </c>
      <c r="N597" s="55"/>
      <c r="O597" s="56"/>
      <c r="P597" s="57"/>
      <c r="Q597" s="58">
        <f>IF(C597="",SUMIFS($Q$3:$Q$5534,$A$3:$A$5534,A597,$C$3:$C$5534,"&gt;0",$E$3:$E$5534,""),IF(E597="",SUMIFS($Q$3:$Q$5534,$A$3:$A$5534,A597,$C$3:$C$5534,C597,$E$3:$E$5534,"&gt;0",$G$3:$G$5534,""),IF(G597="",SUMIFS($Q$3:$Q$5534,$A$3:$A$5534,A597,$C$3:$C$5534,C597,$E$3:$E$5534,E597,$G$3:$G$5534,"&gt;0"))))</f>
        <v>0</v>
      </c>
      <c r="R597" s="59"/>
    </row>
    <row r="598" spans="1:18" ht="18" customHeight="1">
      <c r="A598" s="17">
        <v>16</v>
      </c>
      <c r="B598" s="18" t="s">
        <v>481</v>
      </c>
      <c r="C598" s="18">
        <v>2</v>
      </c>
      <c r="D598" s="18" t="s">
        <v>509</v>
      </c>
      <c r="E598" s="18">
        <v>2</v>
      </c>
      <c r="F598" s="18" t="s">
        <v>513</v>
      </c>
      <c r="G598" s="19">
        <v>1</v>
      </c>
      <c r="H598" s="19" t="s">
        <v>514</v>
      </c>
      <c r="I598" s="19"/>
      <c r="J598" s="24"/>
      <c r="K598" s="22"/>
      <c r="L598" s="22"/>
      <c r="M598" s="22"/>
      <c r="N598" s="28"/>
      <c r="O598" s="22"/>
      <c r="P598" s="27"/>
      <c r="Q598" s="20"/>
      <c r="R598" s="27"/>
    </row>
    <row r="599" spans="1:18" ht="18" customHeight="1">
      <c r="A599" s="17">
        <v>16</v>
      </c>
      <c r="B599" s="18" t="s">
        <v>481</v>
      </c>
      <c r="C599" s="18">
        <v>2</v>
      </c>
      <c r="D599" s="18" t="s">
        <v>509</v>
      </c>
      <c r="E599" s="18">
        <v>2</v>
      </c>
      <c r="F599" s="18" t="s">
        <v>513</v>
      </c>
      <c r="G599" s="18">
        <v>1</v>
      </c>
      <c r="H599" s="18" t="s">
        <v>514</v>
      </c>
      <c r="I599" s="19">
        <v>1</v>
      </c>
      <c r="J599" s="24" t="s">
        <v>514</v>
      </c>
      <c r="K599" s="22">
        <v>0</v>
      </c>
      <c r="L599" s="22">
        <v>270</v>
      </c>
      <c r="M599" s="22">
        <f>K599-L599</f>
        <v>-270</v>
      </c>
      <c r="N599" s="28"/>
      <c r="O599" s="22"/>
      <c r="P599" s="27"/>
      <c r="Q599" s="20"/>
      <c r="R599" s="27" t="s">
        <v>133</v>
      </c>
    </row>
    <row r="600" spans="1:18" ht="18" customHeight="1">
      <c r="A600" s="67">
        <v>17</v>
      </c>
      <c r="B600" s="68" t="s">
        <v>515</v>
      </c>
      <c r="C600" s="68"/>
      <c r="D600" s="68"/>
      <c r="E600" s="69"/>
      <c r="F600" s="68"/>
      <c r="G600" s="69"/>
      <c r="H600" s="68"/>
      <c r="I600" s="69"/>
      <c r="J600" s="69"/>
      <c r="K600" s="70">
        <f>IF(C600="",SUMIFS($K601:$K$5986,$A601:$A$5986,A600,$E601:$E$5986,""),IF(E600="",SUMIFS($K601:$K$5986,$A601:$A$5986,A600,$C601:$C$5986,C600,$G601:$G$5986,""),IF(G600="",SUMIFS($K601:$K$5986,$A601:$A$5986,A600,$C601:$C$5986,C600,$E601:$E$5986,E600),0)))</f>
        <v>7500</v>
      </c>
      <c r="L600" s="70">
        <f>IF(C600="",SUMIFS($L601:$L$5986,$A601:$A$5986,A600,$E601:$E$5986,""),IF(E600="",SUMIFS($L601:$L$5986,$A601:$A$5986,A600,$C601:$C$5986,C600,$G601:$G$5986,""),IF(G600="",SUMIFS($L601:$L$5986,$A601:$A$5986,A600,$C601:$C$5986,C600,$E601:$E$5986,E600),0)))</f>
        <v>300</v>
      </c>
      <c r="M600" s="71">
        <f t="shared" ref="M600:M601" si="82">K600-L600</f>
        <v>7200</v>
      </c>
      <c r="N600" s="72"/>
      <c r="O600" s="73"/>
      <c r="P600" s="74"/>
      <c r="Q600" s="75">
        <f>IF(C600="",SUMIFS($Q$3:$Q$5534,$A$3:$A$5534,A600,$C$3:$C$5534,"&gt;0",$E$3:$E$5534,""),IF(E600="",SUMIFS($Q$3:$Q$5534,$A$3:$A$5534,A600,$C$3:$C$5534,C600,$E$3:$E$5534,"&gt;0",$G$3:$G$5534,""),IF(G600="",SUMIFS($Q$3:$Q$5534,$A$3:$A$5534,A600,$C$3:$C$5534,C600,$E$3:$E$5534,E600,$G$3:$G$5534,"&gt;0"))))</f>
        <v>0</v>
      </c>
      <c r="R600" s="76"/>
    </row>
    <row r="601" spans="1:18" ht="18" customHeight="1">
      <c r="A601" s="43">
        <v>17</v>
      </c>
      <c r="B601" s="44" t="s">
        <v>515</v>
      </c>
      <c r="C601" s="45">
        <v>1</v>
      </c>
      <c r="D601" s="45" t="s">
        <v>515</v>
      </c>
      <c r="E601" s="46"/>
      <c r="F601" s="45"/>
      <c r="G601" s="46"/>
      <c r="H601" s="45"/>
      <c r="I601" s="46"/>
      <c r="J601" s="46"/>
      <c r="K601" s="60">
        <f>IF(C601="",SUMIFS($K602:$K$5986,$A602:$A$5986,A601,$E602:$E$5986,""),IF(E601="",SUMIFS($K602:$K$5986,$A602:$A$5986,A601,$C602:$C$5986,C601,$G602:$G$5986,""),IF(G601="",SUMIFS($K602:$K$5986,$A602:$A$5986,A601,$C602:$C$5986,C601,$E602:$E$5986,E601),0)))</f>
        <v>7500</v>
      </c>
      <c r="L601" s="60">
        <f>IF(C601="",SUMIFS($L602:$L$5986,$A602:$A$5986,A601,$E602:$E$5986,""),IF(E601="",SUMIFS($L602:$L$5986,$A602:$A$5986,A601,$C602:$C$5986,C601,$G602:$G$5986,""),IF(G601="",SUMIFS($L602:$L$5986,$A602:$A$5986,A601,$C602:$C$5986,C601,$E602:$E$5986,E601),0)))</f>
        <v>300</v>
      </c>
      <c r="M601" s="61">
        <f t="shared" si="82"/>
        <v>7200</v>
      </c>
      <c r="N601" s="47"/>
      <c r="O601" s="48"/>
      <c r="P601" s="49"/>
      <c r="Q601" s="50">
        <f>IF(C601="",SUMIFS($Q$3:$Q$5534,$A$3:$A$5534,A601,$C$3:$C$5534,"&gt;0",$E$3:$E$5534,""),IF(E601="",SUMIFS($Q$3:$Q$5534,$A$3:$A$5534,A601,$C$3:$C$5534,C601,$E$3:$E$5534,"&gt;0",$G$3:$G$5534,""),IF(G601="",SUMIFS($Q$3:$Q$5534,$A$3:$A$5534,A601,$C$3:$C$5534,C601,$E$3:$E$5534,E601,$G$3:$G$5534,"&gt;0"))))</f>
        <v>0</v>
      </c>
      <c r="R601" s="51"/>
    </row>
    <row r="602" spans="1:18" ht="18" customHeight="1">
      <c r="A602" s="43">
        <v>17</v>
      </c>
      <c r="B602" s="44" t="s">
        <v>515</v>
      </c>
      <c r="C602" s="52">
        <v>1</v>
      </c>
      <c r="D602" s="44" t="s">
        <v>515</v>
      </c>
      <c r="E602" s="53">
        <v>3</v>
      </c>
      <c r="F602" s="54" t="s">
        <v>517</v>
      </c>
      <c r="G602" s="53"/>
      <c r="H602" s="54"/>
      <c r="I602" s="53"/>
      <c r="J602" s="53"/>
      <c r="K602" s="62">
        <f>IF(C602="",SUMIFS($K603:$K$5986,$A603:$A$5986,A602,$E603:$E$5986,""),IF(E602="",SUMIFS($K603:$K$5986,$A603:$A$5986,A602,$C603:$C$5986,C602,$G603:$G$5986,""),IF(G602="",SUMIFS($K603:$K$5986,$A603:$A$5986,A602,$C603:$C$5986,C602,$E603:$E$5986,E602),0)))</f>
        <v>7500</v>
      </c>
      <c r="L602" s="62">
        <f>IF(C602="",SUMIFS($L603:$L$5986,$A603:$A$5986,A602,$E603:$E$5986,""),IF(E602="",SUMIFS($L603:$L$5986,$A603:$A$5986,A602,$C603:$C$5986,C602,$G603:$G$5986,""),IF(G602="",SUMIFS($L603:$L$5986,$A603:$A$5986,A602,$C603:$C$5986,C602,$E603:$E$5986,E602),0)))</f>
        <v>300</v>
      </c>
      <c r="M602" s="63">
        <f t="shared" ref="M602" si="83">K602-L602</f>
        <v>7200</v>
      </c>
      <c r="N602" s="55"/>
      <c r="O602" s="56"/>
      <c r="P602" s="57"/>
      <c r="Q602" s="58">
        <f>IF(C602="",SUMIFS($Q$3:$Q$5534,$A$3:$A$5534,A602,$C$3:$C$5534,"&gt;0",$E$3:$E$5534,""),IF(E602="",SUMIFS($Q$3:$Q$5534,$A$3:$A$5534,A602,$C$3:$C$5534,C602,$E$3:$E$5534,"&gt;0",$G$3:$G$5534,""),IF(G602="",SUMIFS($Q$3:$Q$5534,$A$3:$A$5534,A602,$C$3:$C$5534,C602,$E$3:$E$5534,E602,$G$3:$G$5534,"&gt;0"))))</f>
        <v>0</v>
      </c>
      <c r="R602" s="59"/>
    </row>
    <row r="603" spans="1:18" ht="18" customHeight="1">
      <c r="A603" s="17">
        <v>17</v>
      </c>
      <c r="B603" s="18" t="s">
        <v>515</v>
      </c>
      <c r="C603" s="18">
        <v>1</v>
      </c>
      <c r="D603" s="18" t="s">
        <v>515</v>
      </c>
      <c r="E603" s="18">
        <v>3</v>
      </c>
      <c r="F603" s="18" t="s">
        <v>517</v>
      </c>
      <c r="G603" s="19">
        <v>1</v>
      </c>
      <c r="H603" s="19" t="s">
        <v>518</v>
      </c>
      <c r="I603" s="19"/>
      <c r="J603" s="24"/>
      <c r="K603" s="22"/>
      <c r="L603" s="22"/>
      <c r="M603" s="22"/>
      <c r="N603" s="28"/>
      <c r="O603" s="22"/>
      <c r="P603" s="27"/>
      <c r="Q603" s="20"/>
      <c r="R603" s="27"/>
    </row>
    <row r="604" spans="1:18" ht="18" customHeight="1">
      <c r="A604" s="17">
        <v>17</v>
      </c>
      <c r="B604" s="18" t="s">
        <v>515</v>
      </c>
      <c r="C604" s="18">
        <v>1</v>
      </c>
      <c r="D604" s="18" t="s">
        <v>515</v>
      </c>
      <c r="E604" s="18">
        <v>3</v>
      </c>
      <c r="F604" s="18" t="s">
        <v>517</v>
      </c>
      <c r="G604" s="18">
        <v>1</v>
      </c>
      <c r="H604" s="18" t="s">
        <v>518</v>
      </c>
      <c r="I604" s="19">
        <v>1</v>
      </c>
      <c r="J604" s="24" t="s">
        <v>518</v>
      </c>
      <c r="K604" s="22">
        <v>7500</v>
      </c>
      <c r="L604" s="22">
        <v>300</v>
      </c>
      <c r="M604" s="22">
        <f>K604-L604</f>
        <v>7200</v>
      </c>
      <c r="N604" s="28" t="s">
        <v>519</v>
      </c>
      <c r="O604" s="22">
        <v>7500000</v>
      </c>
      <c r="P604" s="27"/>
      <c r="Q604" s="20"/>
      <c r="R604" s="27" t="s">
        <v>133</v>
      </c>
    </row>
    <row r="605" spans="1:18" ht="18" customHeight="1">
      <c r="A605" s="17">
        <v>17</v>
      </c>
      <c r="B605" s="18" t="s">
        <v>515</v>
      </c>
      <c r="C605" s="18">
        <v>1</v>
      </c>
      <c r="D605" s="18" t="s">
        <v>515</v>
      </c>
      <c r="E605" s="18">
        <v>3</v>
      </c>
      <c r="F605" s="18" t="s">
        <v>517</v>
      </c>
      <c r="G605" s="18">
        <v>1</v>
      </c>
      <c r="H605" s="18" t="s">
        <v>518</v>
      </c>
      <c r="I605" s="18">
        <v>1</v>
      </c>
      <c r="J605" s="25" t="s">
        <v>518</v>
      </c>
      <c r="K605" s="22"/>
      <c r="L605" s="22"/>
      <c r="M605" s="22"/>
      <c r="N605" s="28" t="s">
        <v>520</v>
      </c>
      <c r="O605" s="22"/>
      <c r="P605" s="27"/>
      <c r="Q605" s="20"/>
      <c r="R605" s="27" t="s">
        <v>133</v>
      </c>
    </row>
    <row r="606" spans="1:18" ht="18" customHeight="1">
      <c r="A606" s="17">
        <v>17</v>
      </c>
      <c r="B606" s="18" t="s">
        <v>515</v>
      </c>
      <c r="C606" s="18">
        <v>1</v>
      </c>
      <c r="D606" s="18" t="s">
        <v>515</v>
      </c>
      <c r="E606" s="18">
        <v>3</v>
      </c>
      <c r="F606" s="18" t="s">
        <v>517</v>
      </c>
      <c r="G606" s="18">
        <v>1</v>
      </c>
      <c r="H606" s="18" t="s">
        <v>518</v>
      </c>
      <c r="I606" s="18">
        <v>1</v>
      </c>
      <c r="J606" s="25" t="s">
        <v>518</v>
      </c>
      <c r="K606" s="22"/>
      <c r="L606" s="22"/>
      <c r="M606" s="22"/>
      <c r="N606" s="339" t="s">
        <v>6794</v>
      </c>
      <c r="O606" s="22"/>
      <c r="P606" s="27"/>
      <c r="Q606" s="20"/>
      <c r="R606" s="27" t="s">
        <v>133</v>
      </c>
    </row>
    <row r="607" spans="1:18" ht="18" customHeight="1">
      <c r="A607" s="67">
        <v>18</v>
      </c>
      <c r="B607" s="68" t="s">
        <v>521</v>
      </c>
      <c r="C607" s="68"/>
      <c r="D607" s="68"/>
      <c r="E607" s="69"/>
      <c r="F607" s="68"/>
      <c r="G607" s="69"/>
      <c r="H607" s="68"/>
      <c r="I607" s="69"/>
      <c r="J607" s="69"/>
      <c r="K607" s="70">
        <f>IF(C607="",SUMIFS($K608:$K$5986,$A608:$A$5986,A607,$E608:$E$5986,""),IF(E607="",SUMIFS($K608:$K$5986,$A608:$A$5986,A607,$C608:$C$5986,C607,$G608:$G$5986,""),IF(G607="",SUMIFS($K608:$K$5986,$A608:$A$5986,A607,$C608:$C$5986,C607,$E608:$E$5986,E607),0)))</f>
        <v>481295</v>
      </c>
      <c r="L607" s="70">
        <f>IF(C607="",SUMIFS($L608:$L$5986,$A608:$A$5986,A607,$E608:$E$5986,""),IF(E607="",SUMIFS($L608:$L$5986,$A608:$A$5986,A607,$C608:$C$5986,C607,$G608:$G$5986,""),IF(G607="",SUMIFS($L608:$L$5986,$A608:$A$5986,A607,$C608:$C$5986,C607,$E608:$E$5986,E607),0)))</f>
        <v>744955</v>
      </c>
      <c r="M607" s="71">
        <f t="shared" ref="M607:M609" si="84">K607-L607</f>
        <v>-263660</v>
      </c>
      <c r="N607" s="72"/>
      <c r="O607" s="73"/>
      <c r="P607" s="74"/>
      <c r="Q607" s="75">
        <f>IF(C607="",SUMIFS($Q$3:$Q$5534,$A$3:$A$5534,A607,$C$3:$C$5534,"&gt;0",$E$3:$E$5534,""),IF(E607="",SUMIFS($Q$3:$Q$5534,$A$3:$A$5534,A607,$C$3:$C$5534,C607,$E$3:$E$5534,"&gt;0",$G$3:$G$5534,""),IF(G607="",SUMIFS($Q$3:$Q$5534,$A$3:$A$5534,A607,$C$3:$C$5534,C607,$E$3:$E$5534,E607,$G$3:$G$5534,"&gt;0"))))</f>
        <v>88379</v>
      </c>
      <c r="R607" s="76"/>
    </row>
    <row r="608" spans="1:18" ht="18" customHeight="1">
      <c r="A608" s="43">
        <v>18</v>
      </c>
      <c r="B608" s="44" t="s">
        <v>521</v>
      </c>
      <c r="C608" s="45">
        <v>1</v>
      </c>
      <c r="D608" s="45" t="s">
        <v>522</v>
      </c>
      <c r="E608" s="46"/>
      <c r="F608" s="45"/>
      <c r="G608" s="46"/>
      <c r="H608" s="45"/>
      <c r="I608" s="46"/>
      <c r="J608" s="46"/>
      <c r="K608" s="60">
        <f>IF(C608="",SUMIFS($K609:$K$5986,$A609:$A$5986,A608,$E609:$E$5986,""),IF(E608="",SUMIFS($K609:$K$5986,$A609:$A$5986,A608,$C609:$C$5986,C608,$G609:$G$5986,""),IF(G608="",SUMIFS($K609:$K$5986,$A609:$A$5986,A608,$C609:$C$5986,C608,$E609:$E$5986,E608),0)))</f>
        <v>481295</v>
      </c>
      <c r="L608" s="60">
        <f>IF(C608="",SUMIFS($L609:$L$5986,$A609:$A$5986,A608,$E609:$E$5986,""),IF(E608="",SUMIFS($L609:$L$5986,$A609:$A$5986,A608,$C609:$C$5986,C608,$G609:$G$5986,""),IF(G608="",SUMIFS($L609:$L$5986,$A609:$A$5986,A608,$C609:$C$5986,C608,$E609:$E$5986,E608),0)))</f>
        <v>744955</v>
      </c>
      <c r="M608" s="61">
        <f t="shared" si="84"/>
        <v>-263660</v>
      </c>
      <c r="N608" s="47"/>
      <c r="O608" s="48"/>
      <c r="P608" s="49"/>
      <c r="Q608" s="50">
        <f>IF(C608="",SUMIFS($Q$3:$Q$5534,$A$3:$A$5534,A608,$C$3:$C$5534,"&gt;0",$E$3:$E$5534,""),IF(E608="",SUMIFS($Q$3:$Q$5534,$A$3:$A$5534,A608,$C$3:$C$5534,C608,$E$3:$E$5534,"&gt;0",$G$3:$G$5534,""),IF(G608="",SUMIFS($Q$3:$Q$5534,$A$3:$A$5534,A608,$C$3:$C$5534,C608,$E$3:$E$5534,E608,$G$3:$G$5534,"&gt;0"))))</f>
        <v>88379</v>
      </c>
      <c r="R608" s="51"/>
    </row>
    <row r="609" spans="1:18" ht="18" customHeight="1">
      <c r="A609" s="43">
        <v>18</v>
      </c>
      <c r="B609" s="44" t="s">
        <v>521</v>
      </c>
      <c r="C609" s="52">
        <v>1</v>
      </c>
      <c r="D609" s="44" t="s">
        <v>522</v>
      </c>
      <c r="E609" s="53">
        <v>1</v>
      </c>
      <c r="F609" s="54" t="s">
        <v>522</v>
      </c>
      <c r="G609" s="53"/>
      <c r="H609" s="54"/>
      <c r="I609" s="53"/>
      <c r="J609" s="53"/>
      <c r="K609" s="62">
        <f>IF(C609="",SUMIFS($K610:$K$5986,$A610:$A$5986,A609,$E610:$E$5986,""),IF(E609="",SUMIFS($K610:$K$5986,$A610:$A$5986,A609,$C610:$C$5986,C609,$G610:$G$5986,""),IF(G609="",SUMIFS($K610:$K$5986,$A610:$A$5986,A609,$C610:$C$5986,C609,$E610:$E$5986,E609),0)))</f>
        <v>481295</v>
      </c>
      <c r="L609" s="62">
        <f>IF(C609="",SUMIFS($L610:$L$5986,$A610:$A$5986,A609,$E610:$E$5986,""),IF(E609="",SUMIFS($L610:$L$5986,$A610:$A$5986,A609,$C610:$C$5986,C609,$G610:$G$5986,""),IF(G609="",SUMIFS($L610:$L$5986,$A610:$A$5986,A609,$C610:$C$5986,C609,$E610:$E$5986,E609),0)))</f>
        <v>744955</v>
      </c>
      <c r="M609" s="63">
        <f t="shared" si="84"/>
        <v>-263660</v>
      </c>
      <c r="N609" s="55"/>
      <c r="O609" s="56"/>
      <c r="P609" s="57"/>
      <c r="Q609" s="58">
        <f>IF(C609="",SUMIFS($Q$3:$Q$5534,$A$3:$A$5534,A609,$C$3:$C$5534,"&gt;0",$E$3:$E$5534,""),IF(E609="",SUMIFS($Q$3:$Q$5534,$A$3:$A$5534,A609,$C$3:$C$5534,C609,$E$3:$E$5534,"&gt;0",$G$3:$G$5534,""),IF(G609="",SUMIFS($Q$3:$Q$5534,$A$3:$A$5534,A609,$C$3:$C$5534,C609,$E$3:$E$5534,E609,$G$3:$G$5534,"&gt;0"))))</f>
        <v>88379</v>
      </c>
      <c r="R609" s="59"/>
    </row>
    <row r="610" spans="1:18" ht="18" customHeight="1">
      <c r="A610" s="17">
        <v>18</v>
      </c>
      <c r="B610" s="18" t="s">
        <v>521</v>
      </c>
      <c r="C610" s="18">
        <v>1</v>
      </c>
      <c r="D610" s="18" t="s">
        <v>522</v>
      </c>
      <c r="E610" s="18">
        <v>1</v>
      </c>
      <c r="F610" s="18" t="s">
        <v>522</v>
      </c>
      <c r="G610" s="19">
        <v>1</v>
      </c>
      <c r="H610" s="19" t="s">
        <v>522</v>
      </c>
      <c r="I610" s="19"/>
      <c r="J610" s="24"/>
      <c r="K610" s="22"/>
      <c r="L610" s="22"/>
      <c r="M610" s="22"/>
      <c r="N610" s="28"/>
      <c r="O610" s="22"/>
      <c r="P610" s="27"/>
      <c r="Q610" s="20"/>
      <c r="R610" s="27"/>
    </row>
    <row r="611" spans="1:18" ht="18" customHeight="1">
      <c r="A611" s="17">
        <v>18</v>
      </c>
      <c r="B611" s="18" t="s">
        <v>521</v>
      </c>
      <c r="C611" s="18">
        <v>1</v>
      </c>
      <c r="D611" s="18" t="s">
        <v>522</v>
      </c>
      <c r="E611" s="18">
        <v>1</v>
      </c>
      <c r="F611" s="18" t="s">
        <v>522</v>
      </c>
      <c r="G611" s="18">
        <v>1</v>
      </c>
      <c r="H611" s="18" t="s">
        <v>522</v>
      </c>
      <c r="I611" s="19">
        <v>1</v>
      </c>
      <c r="J611" s="24" t="s">
        <v>523</v>
      </c>
      <c r="K611" s="22">
        <v>392916</v>
      </c>
      <c r="L611" s="22">
        <v>656425</v>
      </c>
      <c r="M611" s="22">
        <f>K611-L611</f>
        <v>-263509</v>
      </c>
      <c r="N611" s="28" t="s">
        <v>524</v>
      </c>
      <c r="O611" s="22"/>
      <c r="P611" s="27"/>
      <c r="Q611" s="20"/>
      <c r="R611" s="27" t="s">
        <v>34</v>
      </c>
    </row>
    <row r="612" spans="1:18" ht="18" customHeight="1">
      <c r="A612" s="17">
        <v>18</v>
      </c>
      <c r="B612" s="18" t="s">
        <v>521</v>
      </c>
      <c r="C612" s="18">
        <v>1</v>
      </c>
      <c r="D612" s="18" t="s">
        <v>522</v>
      </c>
      <c r="E612" s="18">
        <v>1</v>
      </c>
      <c r="F612" s="18" t="s">
        <v>522</v>
      </c>
      <c r="G612" s="18">
        <v>1</v>
      </c>
      <c r="H612" s="18" t="s">
        <v>522</v>
      </c>
      <c r="I612" s="18">
        <v>1</v>
      </c>
      <c r="J612" s="25" t="s">
        <v>523</v>
      </c>
      <c r="K612" s="22"/>
      <c r="L612" s="22"/>
      <c r="M612" s="22"/>
      <c r="N612" s="28" t="s">
        <v>884</v>
      </c>
      <c r="O612" s="22">
        <v>392916000</v>
      </c>
      <c r="P612" s="27"/>
      <c r="Q612" s="20"/>
      <c r="R612" s="27" t="s">
        <v>34</v>
      </c>
    </row>
    <row r="613" spans="1:18" ht="18" customHeight="1">
      <c r="A613" s="17">
        <v>18</v>
      </c>
      <c r="B613" s="18" t="s">
        <v>521</v>
      </c>
      <c r="C613" s="18">
        <v>1</v>
      </c>
      <c r="D613" s="18" t="s">
        <v>522</v>
      </c>
      <c r="E613" s="18">
        <v>1</v>
      </c>
      <c r="F613" s="18" t="s">
        <v>522</v>
      </c>
      <c r="G613" s="18">
        <v>1</v>
      </c>
      <c r="H613" s="18" t="s">
        <v>522</v>
      </c>
      <c r="I613" s="19">
        <v>3</v>
      </c>
      <c r="J613" s="24" t="s">
        <v>525</v>
      </c>
      <c r="K613" s="22">
        <v>8400</v>
      </c>
      <c r="L613" s="22">
        <v>8000</v>
      </c>
      <c r="M613" s="22">
        <f>K613-L613</f>
        <v>400</v>
      </c>
      <c r="N613" s="28" t="s">
        <v>526</v>
      </c>
      <c r="O613" s="22"/>
      <c r="P613" s="27" t="s">
        <v>756</v>
      </c>
      <c r="Q613" s="20">
        <v>8400</v>
      </c>
      <c r="R613" s="27" t="s">
        <v>34</v>
      </c>
    </row>
    <row r="614" spans="1:18" ht="18" customHeight="1">
      <c r="A614" s="17">
        <v>18</v>
      </c>
      <c r="B614" s="18" t="s">
        <v>521</v>
      </c>
      <c r="C614" s="18">
        <v>1</v>
      </c>
      <c r="D614" s="18" t="s">
        <v>522</v>
      </c>
      <c r="E614" s="18">
        <v>1</v>
      </c>
      <c r="F614" s="18" t="s">
        <v>522</v>
      </c>
      <c r="G614" s="18">
        <v>1</v>
      </c>
      <c r="H614" s="18" t="s">
        <v>522</v>
      </c>
      <c r="I614" s="18">
        <v>3</v>
      </c>
      <c r="J614" s="25" t="s">
        <v>525</v>
      </c>
      <c r="K614" s="22"/>
      <c r="L614" s="22"/>
      <c r="M614" s="22"/>
      <c r="N614" s="28" t="s">
        <v>527</v>
      </c>
      <c r="O614" s="22">
        <v>8400000</v>
      </c>
      <c r="P614" s="27"/>
      <c r="Q614" s="20"/>
      <c r="R614" s="27" t="s">
        <v>34</v>
      </c>
    </row>
    <row r="615" spans="1:18" ht="18" customHeight="1">
      <c r="A615" s="17">
        <v>18</v>
      </c>
      <c r="B615" s="18" t="s">
        <v>521</v>
      </c>
      <c r="C615" s="18">
        <v>1</v>
      </c>
      <c r="D615" s="18" t="s">
        <v>522</v>
      </c>
      <c r="E615" s="18">
        <v>1</v>
      </c>
      <c r="F615" s="18" t="s">
        <v>522</v>
      </c>
      <c r="G615" s="18">
        <v>1</v>
      </c>
      <c r="H615" s="18" t="s">
        <v>522</v>
      </c>
      <c r="I615" s="19">
        <v>4</v>
      </c>
      <c r="J615" s="24" t="s">
        <v>528</v>
      </c>
      <c r="K615" s="22">
        <v>50000</v>
      </c>
      <c r="L615" s="22">
        <v>48560</v>
      </c>
      <c r="M615" s="22">
        <f>K615-L615</f>
        <v>1440</v>
      </c>
      <c r="N615" s="339" t="s">
        <v>6837</v>
      </c>
      <c r="O615" s="22">
        <v>50000000</v>
      </c>
      <c r="P615" s="27" t="s">
        <v>796</v>
      </c>
      <c r="Q615" s="20">
        <v>50000</v>
      </c>
      <c r="R615" s="27" t="s">
        <v>34</v>
      </c>
    </row>
    <row r="616" spans="1:18" ht="18" customHeight="1">
      <c r="A616" s="17">
        <v>18</v>
      </c>
      <c r="B616" s="18" t="s">
        <v>521</v>
      </c>
      <c r="C616" s="18">
        <v>1</v>
      </c>
      <c r="D616" s="18" t="s">
        <v>522</v>
      </c>
      <c r="E616" s="18">
        <v>1</v>
      </c>
      <c r="F616" s="18" t="s">
        <v>522</v>
      </c>
      <c r="G616" s="18">
        <v>1</v>
      </c>
      <c r="H616" s="18" t="s">
        <v>522</v>
      </c>
      <c r="I616" s="18">
        <v>4</v>
      </c>
      <c r="J616" s="25" t="s">
        <v>528</v>
      </c>
      <c r="K616" s="22"/>
      <c r="L616" s="22"/>
      <c r="M616" s="22"/>
      <c r="N616" s="339" t="s">
        <v>6836</v>
      </c>
      <c r="O616" s="22"/>
      <c r="P616" s="27"/>
      <c r="Q616" s="20"/>
      <c r="R616" s="27" t="s">
        <v>34</v>
      </c>
    </row>
    <row r="617" spans="1:18" ht="18" customHeight="1">
      <c r="A617" s="17">
        <v>18</v>
      </c>
      <c r="B617" s="18" t="s">
        <v>521</v>
      </c>
      <c r="C617" s="18">
        <v>1</v>
      </c>
      <c r="D617" s="18" t="s">
        <v>522</v>
      </c>
      <c r="E617" s="18">
        <v>1</v>
      </c>
      <c r="F617" s="18" t="s">
        <v>522</v>
      </c>
      <c r="G617" s="18">
        <v>1</v>
      </c>
      <c r="H617" s="18" t="s">
        <v>522</v>
      </c>
      <c r="I617" s="19">
        <v>5</v>
      </c>
      <c r="J617" s="24" t="s">
        <v>529</v>
      </c>
      <c r="K617" s="22">
        <v>20000</v>
      </c>
      <c r="L617" s="22">
        <v>20000</v>
      </c>
      <c r="M617" s="22">
        <f t="shared" ref="M617:M618" si="85">K617-L617</f>
        <v>0</v>
      </c>
      <c r="N617" s="28" t="s">
        <v>530</v>
      </c>
      <c r="O617" s="22">
        <v>20000000</v>
      </c>
      <c r="P617" s="27" t="s">
        <v>757</v>
      </c>
      <c r="Q617" s="20">
        <v>20000</v>
      </c>
      <c r="R617" s="27" t="s">
        <v>34</v>
      </c>
    </row>
    <row r="618" spans="1:18" ht="18" customHeight="1">
      <c r="A618" s="17">
        <v>18</v>
      </c>
      <c r="B618" s="18" t="s">
        <v>521</v>
      </c>
      <c r="C618" s="18">
        <v>1</v>
      </c>
      <c r="D618" s="18" t="s">
        <v>522</v>
      </c>
      <c r="E618" s="18">
        <v>1</v>
      </c>
      <c r="F618" s="18" t="s">
        <v>522</v>
      </c>
      <c r="G618" s="18">
        <v>1</v>
      </c>
      <c r="H618" s="18" t="s">
        <v>522</v>
      </c>
      <c r="I618" s="19">
        <v>11</v>
      </c>
      <c r="J618" s="24" t="s">
        <v>531</v>
      </c>
      <c r="K618" s="22">
        <v>9439</v>
      </c>
      <c r="L618" s="22">
        <v>11520</v>
      </c>
      <c r="M618" s="22">
        <f t="shared" si="85"/>
        <v>-2081</v>
      </c>
      <c r="N618" s="28" t="s">
        <v>532</v>
      </c>
      <c r="O618" s="22">
        <v>1500000</v>
      </c>
      <c r="P618" s="27" t="s">
        <v>780</v>
      </c>
      <c r="Q618" s="20">
        <v>1810</v>
      </c>
      <c r="R618" s="27" t="s">
        <v>34</v>
      </c>
    </row>
    <row r="619" spans="1:18" ht="18" customHeight="1">
      <c r="A619" s="17">
        <v>18</v>
      </c>
      <c r="B619" s="18" t="s">
        <v>521</v>
      </c>
      <c r="C619" s="18">
        <v>1</v>
      </c>
      <c r="D619" s="18" t="s">
        <v>522</v>
      </c>
      <c r="E619" s="18">
        <v>1</v>
      </c>
      <c r="F619" s="18" t="s">
        <v>522</v>
      </c>
      <c r="G619" s="18">
        <v>1</v>
      </c>
      <c r="H619" s="18" t="s">
        <v>522</v>
      </c>
      <c r="I619" s="18">
        <v>11</v>
      </c>
      <c r="J619" s="25" t="s">
        <v>531</v>
      </c>
      <c r="K619" s="22"/>
      <c r="L619" s="22"/>
      <c r="M619" s="22"/>
      <c r="N619" s="28" t="s">
        <v>533</v>
      </c>
      <c r="O619" s="22"/>
      <c r="P619" s="27" t="s">
        <v>786</v>
      </c>
      <c r="Q619" s="20">
        <v>2000</v>
      </c>
      <c r="R619" s="27" t="s">
        <v>34</v>
      </c>
    </row>
    <row r="620" spans="1:18" ht="18" customHeight="1">
      <c r="A620" s="17">
        <v>18</v>
      </c>
      <c r="B620" s="18" t="s">
        <v>521</v>
      </c>
      <c r="C620" s="18">
        <v>1</v>
      </c>
      <c r="D620" s="18" t="s">
        <v>522</v>
      </c>
      <c r="E620" s="18">
        <v>1</v>
      </c>
      <c r="F620" s="18" t="s">
        <v>522</v>
      </c>
      <c r="G620" s="18">
        <v>1</v>
      </c>
      <c r="H620" s="18" t="s">
        <v>522</v>
      </c>
      <c r="I620" s="18">
        <v>11</v>
      </c>
      <c r="J620" s="25" t="s">
        <v>531</v>
      </c>
      <c r="K620" s="22"/>
      <c r="L620" s="22"/>
      <c r="M620" s="22"/>
      <c r="N620" s="28" t="s">
        <v>534</v>
      </c>
      <c r="O620" s="22">
        <v>1200000</v>
      </c>
      <c r="P620" s="27" t="s">
        <v>787</v>
      </c>
      <c r="Q620" s="20">
        <v>2700</v>
      </c>
      <c r="R620" s="27" t="s">
        <v>34</v>
      </c>
    </row>
    <row r="621" spans="1:18" ht="18" customHeight="1">
      <c r="A621" s="17">
        <v>18</v>
      </c>
      <c r="B621" s="18" t="s">
        <v>521</v>
      </c>
      <c r="C621" s="18">
        <v>1</v>
      </c>
      <c r="D621" s="18" t="s">
        <v>522</v>
      </c>
      <c r="E621" s="18">
        <v>1</v>
      </c>
      <c r="F621" s="18" t="s">
        <v>522</v>
      </c>
      <c r="G621" s="18">
        <v>1</v>
      </c>
      <c r="H621" s="18" t="s">
        <v>522</v>
      </c>
      <c r="I621" s="18">
        <v>11</v>
      </c>
      <c r="J621" s="25" t="s">
        <v>531</v>
      </c>
      <c r="K621" s="22"/>
      <c r="L621" s="22"/>
      <c r="M621" s="22"/>
      <c r="N621" s="28" t="s">
        <v>535</v>
      </c>
      <c r="O621" s="22"/>
      <c r="P621" s="27" t="s">
        <v>798</v>
      </c>
      <c r="Q621" s="20">
        <v>2929</v>
      </c>
      <c r="R621" s="27" t="s">
        <v>34</v>
      </c>
    </row>
    <row r="622" spans="1:18" ht="18" customHeight="1">
      <c r="A622" s="17">
        <v>18</v>
      </c>
      <c r="B622" s="18" t="s">
        <v>521</v>
      </c>
      <c r="C622" s="18">
        <v>1</v>
      </c>
      <c r="D622" s="18" t="s">
        <v>522</v>
      </c>
      <c r="E622" s="18">
        <v>1</v>
      </c>
      <c r="F622" s="18" t="s">
        <v>522</v>
      </c>
      <c r="G622" s="18">
        <v>1</v>
      </c>
      <c r="H622" s="18" t="s">
        <v>522</v>
      </c>
      <c r="I622" s="18">
        <v>11</v>
      </c>
      <c r="J622" s="25" t="s">
        <v>531</v>
      </c>
      <c r="K622" s="22"/>
      <c r="L622" s="22"/>
      <c r="M622" s="22"/>
      <c r="N622" s="28" t="s">
        <v>536</v>
      </c>
      <c r="O622" s="22">
        <v>2000000</v>
      </c>
      <c r="P622" s="27"/>
      <c r="Q622" s="20"/>
      <c r="R622" s="27" t="s">
        <v>34</v>
      </c>
    </row>
    <row r="623" spans="1:18" ht="18" customHeight="1">
      <c r="A623" s="17">
        <v>18</v>
      </c>
      <c r="B623" s="18" t="s">
        <v>521</v>
      </c>
      <c r="C623" s="18">
        <v>1</v>
      </c>
      <c r="D623" s="18" t="s">
        <v>522</v>
      </c>
      <c r="E623" s="18">
        <v>1</v>
      </c>
      <c r="F623" s="18" t="s">
        <v>522</v>
      </c>
      <c r="G623" s="18">
        <v>1</v>
      </c>
      <c r="H623" s="18" t="s">
        <v>522</v>
      </c>
      <c r="I623" s="18">
        <v>11</v>
      </c>
      <c r="J623" s="25" t="s">
        <v>531</v>
      </c>
      <c r="K623" s="22"/>
      <c r="L623" s="22"/>
      <c r="M623" s="22"/>
      <c r="N623" s="28" t="s">
        <v>537</v>
      </c>
      <c r="O623" s="22"/>
      <c r="P623" s="27"/>
      <c r="Q623" s="20"/>
      <c r="R623" s="27" t="s">
        <v>34</v>
      </c>
    </row>
    <row r="624" spans="1:18" ht="18" customHeight="1">
      <c r="A624" s="17">
        <v>18</v>
      </c>
      <c r="B624" s="18" t="s">
        <v>521</v>
      </c>
      <c r="C624" s="18">
        <v>1</v>
      </c>
      <c r="D624" s="18" t="s">
        <v>522</v>
      </c>
      <c r="E624" s="18">
        <v>1</v>
      </c>
      <c r="F624" s="18" t="s">
        <v>522</v>
      </c>
      <c r="G624" s="18">
        <v>1</v>
      </c>
      <c r="H624" s="18" t="s">
        <v>522</v>
      </c>
      <c r="I624" s="18">
        <v>11</v>
      </c>
      <c r="J624" s="25" t="s">
        <v>531</v>
      </c>
      <c r="K624" s="22"/>
      <c r="L624" s="22"/>
      <c r="M624" s="22"/>
      <c r="N624" s="28" t="s">
        <v>538</v>
      </c>
      <c r="O624" s="22">
        <v>1810000</v>
      </c>
      <c r="P624" s="27"/>
      <c r="Q624" s="20"/>
      <c r="R624" s="27" t="s">
        <v>34</v>
      </c>
    </row>
    <row r="625" spans="1:18" ht="18" customHeight="1">
      <c r="A625" s="17">
        <v>18</v>
      </c>
      <c r="B625" s="18" t="s">
        <v>521</v>
      </c>
      <c r="C625" s="18">
        <v>1</v>
      </c>
      <c r="D625" s="18" t="s">
        <v>522</v>
      </c>
      <c r="E625" s="18">
        <v>1</v>
      </c>
      <c r="F625" s="18" t="s">
        <v>522</v>
      </c>
      <c r="G625" s="18">
        <v>1</v>
      </c>
      <c r="H625" s="18" t="s">
        <v>522</v>
      </c>
      <c r="I625" s="18">
        <v>11</v>
      </c>
      <c r="J625" s="25" t="s">
        <v>531</v>
      </c>
      <c r="K625" s="22"/>
      <c r="L625" s="22"/>
      <c r="M625" s="22"/>
      <c r="N625" s="28" t="s">
        <v>539</v>
      </c>
      <c r="O625" s="22"/>
      <c r="P625" s="27"/>
      <c r="Q625" s="20"/>
      <c r="R625" s="27" t="s">
        <v>34</v>
      </c>
    </row>
    <row r="626" spans="1:18" ht="18" customHeight="1">
      <c r="A626" s="17">
        <v>18</v>
      </c>
      <c r="B626" s="18" t="s">
        <v>521</v>
      </c>
      <c r="C626" s="18">
        <v>1</v>
      </c>
      <c r="D626" s="18" t="s">
        <v>522</v>
      </c>
      <c r="E626" s="18">
        <v>1</v>
      </c>
      <c r="F626" s="18" t="s">
        <v>522</v>
      </c>
      <c r="G626" s="18">
        <v>1</v>
      </c>
      <c r="H626" s="18" t="s">
        <v>522</v>
      </c>
      <c r="I626" s="18">
        <v>11</v>
      </c>
      <c r="J626" s="25" t="s">
        <v>531</v>
      </c>
      <c r="K626" s="22"/>
      <c r="L626" s="22"/>
      <c r="M626" s="22"/>
      <c r="N626" s="28" t="s">
        <v>540</v>
      </c>
      <c r="O626" s="22">
        <v>410000</v>
      </c>
      <c r="P626" s="27"/>
      <c r="Q626" s="20"/>
      <c r="R626" s="27" t="s">
        <v>34</v>
      </c>
    </row>
    <row r="627" spans="1:18" ht="18" customHeight="1">
      <c r="A627" s="17">
        <v>18</v>
      </c>
      <c r="B627" s="18" t="s">
        <v>521</v>
      </c>
      <c r="C627" s="18">
        <v>1</v>
      </c>
      <c r="D627" s="18" t="s">
        <v>522</v>
      </c>
      <c r="E627" s="18">
        <v>1</v>
      </c>
      <c r="F627" s="18" t="s">
        <v>522</v>
      </c>
      <c r="G627" s="18">
        <v>1</v>
      </c>
      <c r="H627" s="18" t="s">
        <v>522</v>
      </c>
      <c r="I627" s="18">
        <v>11</v>
      </c>
      <c r="J627" s="25" t="s">
        <v>531</v>
      </c>
      <c r="K627" s="22"/>
      <c r="L627" s="22"/>
      <c r="M627" s="22"/>
      <c r="N627" s="28" t="s">
        <v>541</v>
      </c>
      <c r="O627" s="22"/>
      <c r="P627" s="27"/>
      <c r="Q627" s="20"/>
      <c r="R627" s="27" t="s">
        <v>34</v>
      </c>
    </row>
    <row r="628" spans="1:18" ht="18" customHeight="1">
      <c r="A628" s="17">
        <v>18</v>
      </c>
      <c r="B628" s="18" t="s">
        <v>521</v>
      </c>
      <c r="C628" s="18">
        <v>1</v>
      </c>
      <c r="D628" s="18" t="s">
        <v>522</v>
      </c>
      <c r="E628" s="18">
        <v>1</v>
      </c>
      <c r="F628" s="18" t="s">
        <v>522</v>
      </c>
      <c r="G628" s="18">
        <v>1</v>
      </c>
      <c r="H628" s="18" t="s">
        <v>522</v>
      </c>
      <c r="I628" s="18">
        <v>11</v>
      </c>
      <c r="J628" s="25" t="s">
        <v>531</v>
      </c>
      <c r="K628" s="22"/>
      <c r="L628" s="22"/>
      <c r="M628" s="22"/>
      <c r="N628" s="28" t="s">
        <v>542</v>
      </c>
      <c r="O628" s="22">
        <v>1244000</v>
      </c>
      <c r="P628" s="27"/>
      <c r="Q628" s="20"/>
      <c r="R628" s="27" t="s">
        <v>34</v>
      </c>
    </row>
    <row r="629" spans="1:18" ht="18" customHeight="1">
      <c r="A629" s="17">
        <v>18</v>
      </c>
      <c r="B629" s="18" t="s">
        <v>521</v>
      </c>
      <c r="C629" s="18">
        <v>1</v>
      </c>
      <c r="D629" s="18" t="s">
        <v>522</v>
      </c>
      <c r="E629" s="18">
        <v>1</v>
      </c>
      <c r="F629" s="18" t="s">
        <v>522</v>
      </c>
      <c r="G629" s="18">
        <v>1</v>
      </c>
      <c r="H629" s="18" t="s">
        <v>522</v>
      </c>
      <c r="I629" s="18">
        <v>11</v>
      </c>
      <c r="J629" s="25" t="s">
        <v>531</v>
      </c>
      <c r="K629" s="22"/>
      <c r="L629" s="22"/>
      <c r="M629" s="22"/>
      <c r="N629" s="28" t="s">
        <v>543</v>
      </c>
      <c r="O629" s="22"/>
      <c r="P629" s="27"/>
      <c r="Q629" s="20"/>
      <c r="R629" s="27" t="s">
        <v>34</v>
      </c>
    </row>
    <row r="630" spans="1:18" ht="18" customHeight="1">
      <c r="A630" s="17">
        <v>18</v>
      </c>
      <c r="B630" s="18" t="s">
        <v>521</v>
      </c>
      <c r="C630" s="18">
        <v>1</v>
      </c>
      <c r="D630" s="18" t="s">
        <v>522</v>
      </c>
      <c r="E630" s="18">
        <v>1</v>
      </c>
      <c r="F630" s="18" t="s">
        <v>522</v>
      </c>
      <c r="G630" s="18">
        <v>1</v>
      </c>
      <c r="H630" s="18" t="s">
        <v>522</v>
      </c>
      <c r="I630" s="18">
        <v>11</v>
      </c>
      <c r="J630" s="25" t="s">
        <v>531</v>
      </c>
      <c r="K630" s="22"/>
      <c r="L630" s="22"/>
      <c r="M630" s="22"/>
      <c r="N630" s="28" t="s">
        <v>544</v>
      </c>
      <c r="O630" s="22">
        <v>1275000</v>
      </c>
      <c r="P630" s="27"/>
      <c r="Q630" s="20"/>
      <c r="R630" s="27" t="s">
        <v>34</v>
      </c>
    </row>
    <row r="631" spans="1:18" ht="18" customHeight="1">
      <c r="A631" s="17">
        <v>18</v>
      </c>
      <c r="B631" s="18" t="s">
        <v>521</v>
      </c>
      <c r="C631" s="18">
        <v>1</v>
      </c>
      <c r="D631" s="18" t="s">
        <v>522</v>
      </c>
      <c r="E631" s="18">
        <v>1</v>
      </c>
      <c r="F631" s="18" t="s">
        <v>522</v>
      </c>
      <c r="G631" s="18">
        <v>1</v>
      </c>
      <c r="H631" s="18" t="s">
        <v>522</v>
      </c>
      <c r="I631" s="18">
        <v>11</v>
      </c>
      <c r="J631" s="25" t="s">
        <v>531</v>
      </c>
      <c r="K631" s="22"/>
      <c r="L631" s="22"/>
      <c r="M631" s="22"/>
      <c r="N631" s="28" t="s">
        <v>545</v>
      </c>
      <c r="O631" s="22"/>
      <c r="P631" s="27"/>
      <c r="Q631" s="20"/>
      <c r="R631" s="27" t="s">
        <v>34</v>
      </c>
    </row>
    <row r="632" spans="1:18" ht="18" customHeight="1">
      <c r="A632" s="17">
        <v>18</v>
      </c>
      <c r="B632" s="18" t="s">
        <v>521</v>
      </c>
      <c r="C632" s="18">
        <v>1</v>
      </c>
      <c r="D632" s="18" t="s">
        <v>522</v>
      </c>
      <c r="E632" s="18">
        <v>1</v>
      </c>
      <c r="F632" s="18" t="s">
        <v>522</v>
      </c>
      <c r="G632" s="18">
        <v>1</v>
      </c>
      <c r="H632" s="18" t="s">
        <v>522</v>
      </c>
      <c r="I632" s="19">
        <v>82</v>
      </c>
      <c r="J632" s="24" t="s">
        <v>546</v>
      </c>
      <c r="K632" s="22">
        <v>540</v>
      </c>
      <c r="L632" s="22">
        <v>450</v>
      </c>
      <c r="M632" s="22">
        <f>K632-L632</f>
        <v>90</v>
      </c>
      <c r="N632" s="28" t="s">
        <v>547</v>
      </c>
      <c r="O632" s="22"/>
      <c r="P632" s="27" t="s">
        <v>811</v>
      </c>
      <c r="Q632" s="20">
        <v>540</v>
      </c>
      <c r="R632" s="27" t="s">
        <v>140</v>
      </c>
    </row>
    <row r="633" spans="1:18" ht="18" customHeight="1">
      <c r="A633" s="17">
        <v>18</v>
      </c>
      <c r="B633" s="18" t="s">
        <v>521</v>
      </c>
      <c r="C633" s="18">
        <v>1</v>
      </c>
      <c r="D633" s="18" t="s">
        <v>522</v>
      </c>
      <c r="E633" s="18">
        <v>1</v>
      </c>
      <c r="F633" s="18" t="s">
        <v>522</v>
      </c>
      <c r="G633" s="18">
        <v>1</v>
      </c>
      <c r="H633" s="18" t="s">
        <v>522</v>
      </c>
      <c r="I633" s="18">
        <v>82</v>
      </c>
      <c r="J633" s="25" t="s">
        <v>546</v>
      </c>
      <c r="K633" s="22"/>
      <c r="L633" s="22"/>
      <c r="M633" s="22"/>
      <c r="N633" s="28" t="s">
        <v>548</v>
      </c>
      <c r="O633" s="22"/>
      <c r="P633" s="27" t="s">
        <v>812</v>
      </c>
      <c r="Q633" s="20"/>
      <c r="R633" s="27" t="s">
        <v>140</v>
      </c>
    </row>
    <row r="634" spans="1:18" ht="18" customHeight="1">
      <c r="A634" s="17">
        <v>18</v>
      </c>
      <c r="B634" s="18" t="s">
        <v>521</v>
      </c>
      <c r="C634" s="18">
        <v>1</v>
      </c>
      <c r="D634" s="18" t="s">
        <v>522</v>
      </c>
      <c r="E634" s="18">
        <v>1</v>
      </c>
      <c r="F634" s="18" t="s">
        <v>522</v>
      </c>
      <c r="G634" s="18">
        <v>1</v>
      </c>
      <c r="H634" s="18" t="s">
        <v>522</v>
      </c>
      <c r="I634" s="18">
        <v>82</v>
      </c>
      <c r="J634" s="25" t="s">
        <v>546</v>
      </c>
      <c r="K634" s="22"/>
      <c r="L634" s="22"/>
      <c r="M634" s="22"/>
      <c r="N634" s="28" t="s">
        <v>885</v>
      </c>
      <c r="O634" s="22">
        <v>540000</v>
      </c>
      <c r="P634" s="27"/>
      <c r="Q634" s="20"/>
      <c r="R634" s="27" t="s">
        <v>140</v>
      </c>
    </row>
    <row r="635" spans="1:18" ht="18" customHeight="1">
      <c r="A635" s="67">
        <v>19</v>
      </c>
      <c r="B635" s="68" t="s">
        <v>549</v>
      </c>
      <c r="C635" s="68"/>
      <c r="D635" s="68"/>
      <c r="E635" s="69"/>
      <c r="F635" s="68"/>
      <c r="G635" s="69"/>
      <c r="H635" s="68"/>
      <c r="I635" s="69"/>
      <c r="J635" s="69"/>
      <c r="K635" s="70">
        <f>IF(C635="",SUMIFS($K636:$K$5986,$A636:$A$5986,A635,$E636:$E$5986,""),IF(E635="",SUMIFS($K636:$K$5986,$A636:$A$5986,A635,$C636:$C$5986,C635,$G636:$G$5986,""),IF(G635="",SUMIFS($K636:$K$5986,$A636:$A$5986,A635,$C636:$C$5986,C635,$E636:$E$5986,E635),0)))</f>
        <v>80000</v>
      </c>
      <c r="L635" s="70">
        <f>IF(C635="",SUMIFS($L636:$L$5986,$A636:$A$5986,A635,$E636:$E$5986,""),IF(E635="",SUMIFS($L636:$L$5986,$A636:$A$5986,A635,$C636:$C$5986,C635,$G636:$G$5986,""),IF(G635="",SUMIFS($L636:$L$5986,$A636:$A$5986,A635,$C636:$C$5986,C635,$E636:$E$5986,E635),0)))</f>
        <v>80000</v>
      </c>
      <c r="M635" s="71">
        <f t="shared" ref="M635:M637" si="86">K635-L635</f>
        <v>0</v>
      </c>
      <c r="N635" s="72"/>
      <c r="O635" s="73"/>
      <c r="P635" s="74"/>
      <c r="Q635" s="75">
        <f>IF(C635="",SUMIFS($Q$3:$Q$5534,$A$3:$A$5534,A635,$C$3:$C$5534,"&gt;0",$E$3:$E$5534,""),IF(E635="",SUMIFS($Q$3:$Q$5534,$A$3:$A$5534,A635,$C$3:$C$5534,C635,$E$3:$E$5534,"&gt;0",$G$3:$G$5534,""),IF(G635="",SUMIFS($Q$3:$Q$5534,$A$3:$A$5534,A635,$C$3:$C$5534,C635,$E$3:$E$5534,E635,$G$3:$G$5534,"&gt;0"))))</f>
        <v>0</v>
      </c>
      <c r="R635" s="76"/>
    </row>
    <row r="636" spans="1:18" ht="18" customHeight="1">
      <c r="A636" s="43">
        <v>19</v>
      </c>
      <c r="B636" s="44" t="s">
        <v>549</v>
      </c>
      <c r="C636" s="45">
        <v>1</v>
      </c>
      <c r="D636" s="45" t="s">
        <v>549</v>
      </c>
      <c r="E636" s="46"/>
      <c r="F636" s="45"/>
      <c r="G636" s="46"/>
      <c r="H636" s="45"/>
      <c r="I636" s="46"/>
      <c r="J636" s="46"/>
      <c r="K636" s="60">
        <f>IF(C636="",SUMIFS($K637:$K$5986,$A637:$A$5986,A636,$E637:$E$5986,""),IF(E636="",SUMIFS($K637:$K$5986,$A637:$A$5986,A636,$C637:$C$5986,C636,$G637:$G$5986,""),IF(G636="",SUMIFS($K637:$K$5986,$A637:$A$5986,A636,$C637:$C$5986,C636,$E637:$E$5986,E636),0)))</f>
        <v>80000</v>
      </c>
      <c r="L636" s="60">
        <f>IF(C636="",SUMIFS($L637:$L$5986,$A637:$A$5986,A636,$E637:$E$5986,""),IF(E636="",SUMIFS($L637:$L$5986,$A637:$A$5986,A636,$C637:$C$5986,C636,$G637:$G$5986,""),IF(G636="",SUMIFS($L637:$L$5986,$A637:$A$5986,A636,$C637:$C$5986,C636,$E637:$E$5986,E636),0)))</f>
        <v>80000</v>
      </c>
      <c r="M636" s="61">
        <f t="shared" si="86"/>
        <v>0</v>
      </c>
      <c r="N636" s="47"/>
      <c r="O636" s="48"/>
      <c r="P636" s="49"/>
      <c r="Q636" s="50">
        <f>IF(C636="",SUMIFS($Q$3:$Q$5534,$A$3:$A$5534,A636,$C$3:$C$5534,"&gt;0",$E$3:$E$5534,""),IF(E636="",SUMIFS($Q$3:$Q$5534,$A$3:$A$5534,A636,$C$3:$C$5534,C636,$E$3:$E$5534,"&gt;0",$G$3:$G$5534,""),IF(G636="",SUMIFS($Q$3:$Q$5534,$A$3:$A$5534,A636,$C$3:$C$5534,C636,$E$3:$E$5534,E636,$G$3:$G$5534,"&gt;0"))))</f>
        <v>0</v>
      </c>
      <c r="R636" s="51"/>
    </row>
    <row r="637" spans="1:18" ht="18" customHeight="1">
      <c r="A637" s="43">
        <v>19</v>
      </c>
      <c r="B637" s="44" t="s">
        <v>549</v>
      </c>
      <c r="C637" s="52">
        <v>1</v>
      </c>
      <c r="D637" s="44" t="s">
        <v>549</v>
      </c>
      <c r="E637" s="53">
        <v>1</v>
      </c>
      <c r="F637" s="54" t="s">
        <v>549</v>
      </c>
      <c r="G637" s="53"/>
      <c r="H637" s="54"/>
      <c r="I637" s="53"/>
      <c r="J637" s="53"/>
      <c r="K637" s="62">
        <f>IF(C637="",SUMIFS($K638:$K$5986,$A638:$A$5986,A637,$E638:$E$5986,""),IF(E637="",SUMIFS($K638:$K$5986,$A638:$A$5986,A637,$C638:$C$5986,C637,$G638:$G$5986,""),IF(G637="",SUMIFS($K638:$K$5986,$A638:$A$5986,A637,$C638:$C$5986,C637,$E638:$E$5986,E637),0)))</f>
        <v>80000</v>
      </c>
      <c r="L637" s="62">
        <f>IF(C637="",SUMIFS($L638:$L$5986,$A638:$A$5986,A637,$E638:$E$5986,""),IF(E637="",SUMIFS($L638:$L$5986,$A638:$A$5986,A637,$C638:$C$5986,C637,$G638:$G$5986,""),IF(G637="",SUMIFS($L638:$L$5986,$A638:$A$5986,A637,$C638:$C$5986,C637,$E638:$E$5986,E637),0)))</f>
        <v>80000</v>
      </c>
      <c r="M637" s="63">
        <f t="shared" si="86"/>
        <v>0</v>
      </c>
      <c r="N637" s="55"/>
      <c r="O637" s="56"/>
      <c r="P637" s="57"/>
      <c r="Q637" s="58">
        <f>IF(C637="",SUMIFS($Q$3:$Q$5534,$A$3:$A$5534,A637,$C$3:$C$5534,"&gt;0",$E$3:$E$5534,""),IF(E637="",SUMIFS($Q$3:$Q$5534,$A$3:$A$5534,A637,$C$3:$C$5534,C637,$E$3:$E$5534,"&gt;0",$G$3:$G$5534,""),IF(G637="",SUMIFS($Q$3:$Q$5534,$A$3:$A$5534,A637,$C$3:$C$5534,C637,$E$3:$E$5534,E637,$G$3:$G$5534,"&gt;0"))))</f>
        <v>0</v>
      </c>
      <c r="R637" s="59"/>
    </row>
    <row r="638" spans="1:18" ht="18" customHeight="1">
      <c r="A638" s="17">
        <v>19</v>
      </c>
      <c r="B638" s="18" t="s">
        <v>549</v>
      </c>
      <c r="C638" s="18">
        <v>1</v>
      </c>
      <c r="D638" s="18" t="s">
        <v>549</v>
      </c>
      <c r="E638" s="18">
        <v>1</v>
      </c>
      <c r="F638" s="18" t="s">
        <v>549</v>
      </c>
      <c r="G638" s="19">
        <v>1</v>
      </c>
      <c r="H638" s="19" t="s">
        <v>549</v>
      </c>
      <c r="I638" s="19"/>
      <c r="J638" s="24"/>
      <c r="K638" s="22"/>
      <c r="L638" s="22"/>
      <c r="M638" s="22"/>
      <c r="N638" s="28"/>
      <c r="O638" s="22"/>
      <c r="P638" s="27"/>
      <c r="Q638" s="20"/>
      <c r="R638" s="27"/>
    </row>
    <row r="639" spans="1:18" ht="18" customHeight="1">
      <c r="A639" s="17">
        <v>19</v>
      </c>
      <c r="B639" s="18" t="s">
        <v>549</v>
      </c>
      <c r="C639" s="18">
        <v>1</v>
      </c>
      <c r="D639" s="18" t="s">
        <v>549</v>
      </c>
      <c r="E639" s="18">
        <v>1</v>
      </c>
      <c r="F639" s="18" t="s">
        <v>549</v>
      </c>
      <c r="G639" s="18">
        <v>1</v>
      </c>
      <c r="H639" s="18" t="s">
        <v>549</v>
      </c>
      <c r="I639" s="19">
        <v>2</v>
      </c>
      <c r="J639" s="24" t="s">
        <v>550</v>
      </c>
      <c r="K639" s="22">
        <v>80000</v>
      </c>
      <c r="L639" s="22">
        <v>80000</v>
      </c>
      <c r="M639" s="22">
        <f>K639-L639</f>
        <v>0</v>
      </c>
      <c r="N639" s="28" t="s">
        <v>551</v>
      </c>
      <c r="O639" s="22"/>
      <c r="P639" s="27"/>
      <c r="Q639" s="20"/>
      <c r="R639" s="27" t="s">
        <v>34</v>
      </c>
    </row>
    <row r="640" spans="1:18" ht="18" customHeight="1">
      <c r="A640" s="17">
        <v>19</v>
      </c>
      <c r="B640" s="18" t="s">
        <v>549</v>
      </c>
      <c r="C640" s="18">
        <v>1</v>
      </c>
      <c r="D640" s="18" t="s">
        <v>549</v>
      </c>
      <c r="E640" s="18">
        <v>1</v>
      </c>
      <c r="F640" s="18" t="s">
        <v>549</v>
      </c>
      <c r="G640" s="18">
        <v>1</v>
      </c>
      <c r="H640" s="18" t="s">
        <v>549</v>
      </c>
      <c r="I640" s="18">
        <v>2</v>
      </c>
      <c r="J640" s="25" t="s">
        <v>550</v>
      </c>
      <c r="K640" s="22"/>
      <c r="L640" s="22"/>
      <c r="M640" s="22"/>
      <c r="N640" s="28" t="s">
        <v>552</v>
      </c>
      <c r="O640" s="22">
        <v>80000000</v>
      </c>
      <c r="P640" s="27"/>
      <c r="Q640" s="20"/>
      <c r="R640" s="27" t="s">
        <v>34</v>
      </c>
    </row>
    <row r="641" spans="1:18" ht="18" customHeight="1">
      <c r="A641" s="67">
        <v>20</v>
      </c>
      <c r="B641" s="68" t="s">
        <v>553</v>
      </c>
      <c r="C641" s="68"/>
      <c r="D641" s="68"/>
      <c r="E641" s="69"/>
      <c r="F641" s="68"/>
      <c r="G641" s="69"/>
      <c r="H641" s="68"/>
      <c r="I641" s="69"/>
      <c r="J641" s="69"/>
      <c r="K641" s="70">
        <f>IF(C641="",SUMIFS($K642:$K$5986,$A642:$A$5986,A641,$E642:$E$5986,""),IF(E641="",SUMIFS($K642:$K$5986,$A642:$A$5986,A641,$C642:$C$5986,C641,$G642:$G$5986,""),IF(G641="",SUMIFS($K642:$K$5986,$A642:$A$5986,A641,$C642:$C$5986,C641,$E642:$E$5986,E641),0)))</f>
        <v>95874</v>
      </c>
      <c r="L641" s="70">
        <f>IF(C641="",SUMIFS($L642:$L$5986,$A642:$A$5986,A641,$E642:$E$5986,""),IF(E641="",SUMIFS($L642:$L$5986,$A642:$A$5986,A641,$C642:$C$5986,C641,$G642:$G$5986,""),IF(G641="",SUMIFS($L642:$L$5986,$A642:$A$5986,A641,$C642:$C$5986,C641,$E642:$E$5986,E641),0)))</f>
        <v>106255</v>
      </c>
      <c r="M641" s="71">
        <f t="shared" ref="M641:M643" si="87">K641-L641</f>
        <v>-10381</v>
      </c>
      <c r="N641" s="72"/>
      <c r="O641" s="73"/>
      <c r="P641" s="74"/>
      <c r="Q641" s="75">
        <f>IF(C641="",SUMIFS($Q$3:$Q$5534,$A$3:$A$5534,A641,$C$3:$C$5534,"&gt;0",$E$3:$E$5534,""),IF(E641="",SUMIFS($Q$3:$Q$5534,$A$3:$A$5534,A641,$C$3:$C$5534,C641,$E$3:$E$5534,"&gt;0",$G$3:$G$5534,""),IF(G641="",SUMIFS($Q$3:$Q$5534,$A$3:$A$5534,A641,$C$3:$C$5534,C641,$E$3:$E$5534,E641,$G$3:$G$5534,"&gt;0"))))</f>
        <v>62778</v>
      </c>
      <c r="R641" s="76"/>
    </row>
    <row r="642" spans="1:18" ht="18" customHeight="1">
      <c r="A642" s="43">
        <v>20</v>
      </c>
      <c r="B642" s="44" t="s">
        <v>553</v>
      </c>
      <c r="C642" s="45">
        <v>1</v>
      </c>
      <c r="D642" s="45" t="s">
        <v>554</v>
      </c>
      <c r="E642" s="46"/>
      <c r="F642" s="45"/>
      <c r="G642" s="46"/>
      <c r="H642" s="45"/>
      <c r="I642" s="46"/>
      <c r="J642" s="46"/>
      <c r="K642" s="60">
        <f>IF(C642="",SUMIFS($K643:$K$5986,$A643:$A$5986,A642,$E643:$E$5986,""),IF(E642="",SUMIFS($K643:$K$5986,$A643:$A$5986,A642,$C643:$C$5986,C642,$G643:$G$5986,""),IF(G642="",SUMIFS($K643:$K$5986,$A643:$A$5986,A642,$C643:$C$5986,C642,$E643:$E$5986,E642),0)))</f>
        <v>1800</v>
      </c>
      <c r="L642" s="60">
        <f>IF(C642="",SUMIFS($L643:$L$5986,$A643:$A$5986,A642,$E643:$E$5986,""),IF(E642="",SUMIFS($L643:$L$5986,$A643:$A$5986,A642,$C643:$C$5986,C642,$G643:$G$5986,""),IF(G642="",SUMIFS($L643:$L$5986,$A643:$A$5986,A642,$C643:$C$5986,C642,$E643:$E$5986,E642),0)))</f>
        <v>1800</v>
      </c>
      <c r="M642" s="61">
        <f t="shared" si="87"/>
        <v>0</v>
      </c>
      <c r="N642" s="47"/>
      <c r="O642" s="48"/>
      <c r="P642" s="49"/>
      <c r="Q642" s="50">
        <f>IF(C642="",SUMIFS($Q$3:$Q$5534,$A$3:$A$5534,A642,$C$3:$C$5534,"&gt;0",$E$3:$E$5534,""),IF(E642="",SUMIFS($Q$3:$Q$5534,$A$3:$A$5534,A642,$C$3:$C$5534,C642,$E$3:$E$5534,"&gt;0",$G$3:$G$5534,""),IF(G642="",SUMIFS($Q$3:$Q$5534,$A$3:$A$5534,A642,$C$3:$C$5534,C642,$E$3:$E$5534,E642,$G$3:$G$5534,"&gt;0"))))</f>
        <v>0</v>
      </c>
      <c r="R642" s="51"/>
    </row>
    <row r="643" spans="1:18" ht="18" customHeight="1">
      <c r="A643" s="43">
        <v>20</v>
      </c>
      <c r="B643" s="44" t="s">
        <v>553</v>
      </c>
      <c r="C643" s="52">
        <v>1</v>
      </c>
      <c r="D643" s="44" t="s">
        <v>554</v>
      </c>
      <c r="E643" s="53">
        <v>1</v>
      </c>
      <c r="F643" s="54" t="s">
        <v>555</v>
      </c>
      <c r="G643" s="53"/>
      <c r="H643" s="54"/>
      <c r="I643" s="53"/>
      <c r="J643" s="53"/>
      <c r="K643" s="62">
        <f>IF(C643="",SUMIFS($K644:$K$5986,$A644:$A$5986,A643,$E644:$E$5986,""),IF(E643="",SUMIFS($K644:$K$5986,$A644:$A$5986,A643,$C644:$C$5986,C643,$G644:$G$5986,""),IF(G643="",SUMIFS($K644:$K$5986,$A644:$A$5986,A643,$C644:$C$5986,C643,$E644:$E$5986,E643),0)))</f>
        <v>1800</v>
      </c>
      <c r="L643" s="62">
        <f>IF(C643="",SUMIFS($L644:$L$5986,$A644:$A$5986,A643,$E644:$E$5986,""),IF(E643="",SUMIFS($L644:$L$5986,$A644:$A$5986,A643,$C644:$C$5986,C643,$G644:$G$5986,""),IF(G643="",SUMIFS($L644:$L$5986,$A644:$A$5986,A643,$C644:$C$5986,C643,$E644:$E$5986,E643),0)))</f>
        <v>1800</v>
      </c>
      <c r="M643" s="63">
        <f t="shared" si="87"/>
        <v>0</v>
      </c>
      <c r="N643" s="55"/>
      <c r="O643" s="56"/>
      <c r="P643" s="57"/>
      <c r="Q643" s="58">
        <f>IF(C643="",SUMIFS($Q$3:$Q$5534,$A$3:$A$5534,A643,$C$3:$C$5534,"&gt;0",$E$3:$E$5534,""),IF(E643="",SUMIFS($Q$3:$Q$5534,$A$3:$A$5534,A643,$C$3:$C$5534,C643,$E$3:$E$5534,"&gt;0",$G$3:$G$5534,""),IF(G643="",SUMIFS($Q$3:$Q$5534,$A$3:$A$5534,A643,$C$3:$C$5534,C643,$E$3:$E$5534,E643,$G$3:$G$5534,"&gt;0"))))</f>
        <v>0</v>
      </c>
      <c r="R643" s="59"/>
    </row>
    <row r="644" spans="1:18" ht="18" customHeight="1">
      <c r="A644" s="17">
        <v>20</v>
      </c>
      <c r="B644" s="18" t="s">
        <v>553</v>
      </c>
      <c r="C644" s="18">
        <v>1</v>
      </c>
      <c r="D644" s="18" t="s">
        <v>554</v>
      </c>
      <c r="E644" s="18">
        <v>1</v>
      </c>
      <c r="F644" s="18" t="s">
        <v>555</v>
      </c>
      <c r="G644" s="19">
        <v>1</v>
      </c>
      <c r="H644" s="19" t="s">
        <v>555</v>
      </c>
      <c r="I644" s="19"/>
      <c r="J644" s="24"/>
      <c r="K644" s="22"/>
      <c r="L644" s="22"/>
      <c r="M644" s="22"/>
      <c r="N644" s="28"/>
      <c r="O644" s="22"/>
      <c r="P644" s="27"/>
      <c r="Q644" s="20"/>
      <c r="R644" s="27"/>
    </row>
    <row r="645" spans="1:18" ht="18" customHeight="1">
      <c r="A645" s="17">
        <v>20</v>
      </c>
      <c r="B645" s="18" t="s">
        <v>553</v>
      </c>
      <c r="C645" s="18">
        <v>1</v>
      </c>
      <c r="D645" s="18" t="s">
        <v>554</v>
      </c>
      <c r="E645" s="18">
        <v>1</v>
      </c>
      <c r="F645" s="18" t="s">
        <v>555</v>
      </c>
      <c r="G645" s="18">
        <v>1</v>
      </c>
      <c r="H645" s="18" t="s">
        <v>555</v>
      </c>
      <c r="I645" s="19">
        <v>1</v>
      </c>
      <c r="J645" s="24" t="s">
        <v>556</v>
      </c>
      <c r="K645" s="22">
        <v>1800</v>
      </c>
      <c r="L645" s="22">
        <v>1800</v>
      </c>
      <c r="M645" s="22">
        <f>K645-L645</f>
        <v>0</v>
      </c>
      <c r="N645" s="28" t="s">
        <v>556</v>
      </c>
      <c r="O645" s="22">
        <v>1800000</v>
      </c>
      <c r="P645" s="27"/>
      <c r="Q645" s="20"/>
      <c r="R645" s="27" t="s">
        <v>9</v>
      </c>
    </row>
    <row r="646" spans="1:18" ht="18" customHeight="1">
      <c r="A646" s="43">
        <v>20</v>
      </c>
      <c r="B646" s="44" t="s">
        <v>553</v>
      </c>
      <c r="C646" s="45">
        <v>2</v>
      </c>
      <c r="D646" s="45" t="s">
        <v>557</v>
      </c>
      <c r="E646" s="46"/>
      <c r="F646" s="45"/>
      <c r="G646" s="46"/>
      <c r="H646" s="45"/>
      <c r="I646" s="46"/>
      <c r="J646" s="46"/>
      <c r="K646" s="60">
        <f>IF(C646="",SUMIFS($K647:$K$5986,$A647:$A$5986,A646,$E647:$E$5986,""),IF(E646="",SUMIFS($K647:$K$5986,$A647:$A$5986,A646,$C647:$C$5986,C646,$G647:$G$5986,""),IF(G646="",SUMIFS($K647:$K$5986,$A647:$A$5986,A646,$C647:$C$5986,C646,$E647:$E$5986,E646),0)))</f>
        <v>1</v>
      </c>
      <c r="L646" s="60">
        <f>IF(C646="",SUMIFS($L647:$L$5986,$A647:$A$5986,A646,$E647:$E$5986,""),IF(E646="",SUMIFS($L647:$L$5986,$A647:$A$5986,A646,$C647:$C$5986,C646,$G647:$G$5986,""),IF(G646="",SUMIFS($L647:$L$5986,$A647:$A$5986,A646,$C647:$C$5986,C646,$E647:$E$5986,E646),0)))</f>
        <v>1</v>
      </c>
      <c r="M646" s="61">
        <f t="shared" ref="M646:M647" si="88">K646-L646</f>
        <v>0</v>
      </c>
      <c r="N646" s="47"/>
      <c r="O646" s="48"/>
      <c r="P646" s="49"/>
      <c r="Q646" s="50">
        <f>IF(C646="",SUMIFS($Q$3:$Q$5534,$A$3:$A$5534,A646,$C$3:$C$5534,"&gt;0",$E$3:$E$5534,""),IF(E646="",SUMIFS($Q$3:$Q$5534,$A$3:$A$5534,A646,$C$3:$C$5534,C646,$E$3:$E$5534,"&gt;0",$G$3:$G$5534,""),IF(G646="",SUMIFS($Q$3:$Q$5534,$A$3:$A$5534,A646,$C$3:$C$5534,C646,$E$3:$E$5534,E646,$G$3:$G$5534,"&gt;0"))))</f>
        <v>0</v>
      </c>
      <c r="R646" s="51"/>
    </row>
    <row r="647" spans="1:18" ht="18" customHeight="1">
      <c r="A647" s="43">
        <v>20</v>
      </c>
      <c r="B647" s="44" t="s">
        <v>553</v>
      </c>
      <c r="C647" s="52">
        <v>2</v>
      </c>
      <c r="D647" s="44" t="s">
        <v>557</v>
      </c>
      <c r="E647" s="53">
        <v>1</v>
      </c>
      <c r="F647" s="54" t="s">
        <v>557</v>
      </c>
      <c r="G647" s="53"/>
      <c r="H647" s="54"/>
      <c r="I647" s="53"/>
      <c r="J647" s="53"/>
      <c r="K647" s="62">
        <f>IF(C647="",SUMIFS($K648:$K$5986,$A648:$A$5986,A647,$E648:$E$5986,""),IF(E647="",SUMIFS($K648:$K$5986,$A648:$A$5986,A647,$C648:$C$5986,C647,$G648:$G$5986,""),IF(G647="",SUMIFS($K648:$K$5986,$A648:$A$5986,A647,$C648:$C$5986,C647,$E648:$E$5986,E647),0)))</f>
        <v>1</v>
      </c>
      <c r="L647" s="62">
        <f>IF(C647="",SUMIFS($L648:$L$5986,$A648:$A$5986,A647,$E648:$E$5986,""),IF(E647="",SUMIFS($L648:$L$5986,$A648:$A$5986,A647,$C648:$C$5986,C647,$G648:$G$5986,""),IF(G647="",SUMIFS($L648:$L$5986,$A648:$A$5986,A647,$C648:$C$5986,C647,$E648:$E$5986,E647),0)))</f>
        <v>1</v>
      </c>
      <c r="M647" s="63">
        <f t="shared" si="88"/>
        <v>0</v>
      </c>
      <c r="N647" s="55"/>
      <c r="O647" s="56"/>
      <c r="P647" s="57"/>
      <c r="Q647" s="58">
        <f>IF(C647="",SUMIFS($Q$3:$Q$5534,$A$3:$A$5534,A647,$C$3:$C$5534,"&gt;0",$E$3:$E$5534,""),IF(E647="",SUMIFS($Q$3:$Q$5534,$A$3:$A$5534,A647,$C$3:$C$5534,C647,$E$3:$E$5534,"&gt;0",$G$3:$G$5534,""),IF(G647="",SUMIFS($Q$3:$Q$5534,$A$3:$A$5534,A647,$C$3:$C$5534,C647,$E$3:$E$5534,E647,$G$3:$G$5534,"&gt;0"))))</f>
        <v>0</v>
      </c>
      <c r="R647" s="59"/>
    </row>
    <row r="648" spans="1:18" ht="18" customHeight="1">
      <c r="A648" s="17">
        <v>20</v>
      </c>
      <c r="B648" s="18" t="s">
        <v>553</v>
      </c>
      <c r="C648" s="18">
        <v>2</v>
      </c>
      <c r="D648" s="18" t="s">
        <v>557</v>
      </c>
      <c r="E648" s="18">
        <v>1</v>
      </c>
      <c r="F648" s="18" t="s">
        <v>557</v>
      </c>
      <c r="G648" s="19">
        <v>1</v>
      </c>
      <c r="H648" s="19" t="s">
        <v>557</v>
      </c>
      <c r="I648" s="19"/>
      <c r="J648" s="24"/>
      <c r="K648" s="22"/>
      <c r="L648" s="22"/>
      <c r="M648" s="22"/>
      <c r="N648" s="28"/>
      <c r="O648" s="22"/>
      <c r="P648" s="27"/>
      <c r="Q648" s="20"/>
      <c r="R648" s="27"/>
    </row>
    <row r="649" spans="1:18" ht="18" customHeight="1">
      <c r="A649" s="17">
        <v>20</v>
      </c>
      <c r="B649" s="18" t="s">
        <v>553</v>
      </c>
      <c r="C649" s="18">
        <v>2</v>
      </c>
      <c r="D649" s="18" t="s">
        <v>557</v>
      </c>
      <c r="E649" s="18">
        <v>1</v>
      </c>
      <c r="F649" s="18" t="s">
        <v>557</v>
      </c>
      <c r="G649" s="18">
        <v>1</v>
      </c>
      <c r="H649" s="18" t="s">
        <v>557</v>
      </c>
      <c r="I649" s="19">
        <v>1</v>
      </c>
      <c r="J649" s="24" t="s">
        <v>558</v>
      </c>
      <c r="K649" s="22">
        <v>1</v>
      </c>
      <c r="L649" s="22">
        <v>1</v>
      </c>
      <c r="M649" s="22">
        <f>K649-L649</f>
        <v>0</v>
      </c>
      <c r="N649" s="28" t="s">
        <v>558</v>
      </c>
      <c r="O649" s="22">
        <v>1000</v>
      </c>
      <c r="P649" s="27"/>
      <c r="Q649" s="20"/>
      <c r="R649" s="27" t="s">
        <v>559</v>
      </c>
    </row>
    <row r="650" spans="1:18" ht="18" customHeight="1">
      <c r="A650" s="43">
        <v>20</v>
      </c>
      <c r="B650" s="44" t="s">
        <v>553</v>
      </c>
      <c r="C650" s="45">
        <v>3</v>
      </c>
      <c r="D650" s="45" t="s">
        <v>560</v>
      </c>
      <c r="E650" s="46"/>
      <c r="F650" s="45"/>
      <c r="G650" s="46"/>
      <c r="H650" s="45"/>
      <c r="I650" s="46"/>
      <c r="J650" s="46"/>
      <c r="K650" s="60">
        <f>IF(C650="",SUMIFS($K651:$K$5986,$A651:$A$5986,A650,$E651:$E$5986,""),IF(E650="",SUMIFS($K651:$K$5986,$A651:$A$5986,A650,$C651:$C$5986,C650,$G651:$G$5986,""),IF(G650="",SUMIFS($K651:$K$5986,$A651:$A$5986,A650,$C651:$C$5986,C650,$E651:$E$5986,E650),0)))</f>
        <v>14002</v>
      </c>
      <c r="L650" s="60">
        <f>IF(C650="",SUMIFS($L651:$L$5986,$A651:$A$5986,A650,$E651:$E$5986,""),IF(E650="",SUMIFS($L651:$L$5986,$A651:$A$5986,A650,$C651:$C$5986,C650,$G651:$G$5986,""),IF(G650="",SUMIFS($L651:$L$5986,$A651:$A$5986,A650,$C651:$C$5986,C650,$E651:$E$5986,E650),0)))</f>
        <v>14000</v>
      </c>
      <c r="M650" s="61">
        <f t="shared" ref="M650:M651" si="89">K650-L650</f>
        <v>2</v>
      </c>
      <c r="N650" s="47"/>
      <c r="O650" s="48"/>
      <c r="P650" s="49"/>
      <c r="Q650" s="50">
        <f>IF(C650="",SUMIFS($Q$3:$Q$5534,$A$3:$A$5534,A650,$C$3:$C$5534,"&gt;0",$E$3:$E$5534,""),IF(E650="",SUMIFS($Q$3:$Q$5534,$A$3:$A$5534,A650,$C$3:$C$5534,C650,$E$3:$E$5534,"&gt;0",$G$3:$G$5534,""),IF(G650="",SUMIFS($Q$3:$Q$5534,$A$3:$A$5534,A650,$C$3:$C$5534,C650,$E$3:$E$5534,E650,$G$3:$G$5534,"&gt;0"))))</f>
        <v>14000</v>
      </c>
      <c r="R650" s="51"/>
    </row>
    <row r="651" spans="1:18" ht="18" customHeight="1">
      <c r="A651" s="43">
        <v>20</v>
      </c>
      <c r="B651" s="44" t="s">
        <v>553</v>
      </c>
      <c r="C651" s="52">
        <v>3</v>
      </c>
      <c r="D651" s="44" t="s">
        <v>560</v>
      </c>
      <c r="E651" s="53">
        <v>3</v>
      </c>
      <c r="F651" s="54" t="s">
        <v>561</v>
      </c>
      <c r="G651" s="53"/>
      <c r="H651" s="54"/>
      <c r="I651" s="53"/>
      <c r="J651" s="53"/>
      <c r="K651" s="62">
        <f>IF(C651="",SUMIFS($K652:$K$5986,$A652:$A$5986,A651,$E652:$E$5986,""),IF(E651="",SUMIFS($K652:$K$5986,$A652:$A$5986,A651,$C652:$C$5986,C651,$G652:$G$5986,""),IF(G651="",SUMIFS($K652:$K$5986,$A652:$A$5986,A651,$C652:$C$5986,C651,$E652:$E$5986,E651),0)))</f>
        <v>14002</v>
      </c>
      <c r="L651" s="62">
        <f>IF(C651="",SUMIFS($L652:$L$5986,$A652:$A$5986,A651,$E652:$E$5986,""),IF(E651="",SUMIFS($L652:$L$5986,$A652:$A$5986,A651,$C652:$C$5986,C651,$G652:$G$5986,""),IF(G651="",SUMIFS($L652:$L$5986,$A652:$A$5986,A651,$C652:$C$5986,C651,$E652:$E$5986,E651),0)))</f>
        <v>14000</v>
      </c>
      <c r="M651" s="63">
        <f t="shared" si="89"/>
        <v>2</v>
      </c>
      <c r="N651" s="55"/>
      <c r="O651" s="56"/>
      <c r="P651" s="57"/>
      <c r="Q651" s="58">
        <f>IF(C651="",SUMIFS($Q$3:$Q$5534,$A$3:$A$5534,A651,$C$3:$C$5534,"&gt;0",$E$3:$E$5534,""),IF(E651="",SUMIFS($Q$3:$Q$5534,$A$3:$A$5534,A651,$C$3:$C$5534,C651,$E$3:$E$5534,"&gt;0",$G$3:$G$5534,""),IF(G651="",SUMIFS($Q$3:$Q$5534,$A$3:$A$5534,A651,$C$3:$C$5534,C651,$E$3:$E$5534,E651,$G$3:$G$5534,"&gt;0"))))</f>
        <v>14000</v>
      </c>
      <c r="R651" s="59"/>
    </row>
    <row r="652" spans="1:18" ht="18" customHeight="1">
      <c r="A652" s="17">
        <v>20</v>
      </c>
      <c r="B652" s="18" t="s">
        <v>553</v>
      </c>
      <c r="C652" s="18">
        <v>3</v>
      </c>
      <c r="D652" s="18" t="s">
        <v>560</v>
      </c>
      <c r="E652" s="18">
        <v>3</v>
      </c>
      <c r="F652" s="18" t="s">
        <v>561</v>
      </c>
      <c r="G652" s="19">
        <v>1</v>
      </c>
      <c r="H652" s="19" t="s">
        <v>561</v>
      </c>
      <c r="I652" s="19"/>
      <c r="J652" s="24"/>
      <c r="K652" s="22"/>
      <c r="L652" s="22"/>
      <c r="M652" s="22"/>
      <c r="N652" s="28"/>
      <c r="O652" s="22"/>
      <c r="P652" s="27"/>
      <c r="Q652" s="20"/>
      <c r="R652" s="27"/>
    </row>
    <row r="653" spans="1:18" ht="18" customHeight="1">
      <c r="A653" s="17">
        <v>20</v>
      </c>
      <c r="B653" s="18" t="s">
        <v>553</v>
      </c>
      <c r="C653" s="18">
        <v>3</v>
      </c>
      <c r="D653" s="18" t="s">
        <v>560</v>
      </c>
      <c r="E653" s="18">
        <v>3</v>
      </c>
      <c r="F653" s="18" t="s">
        <v>561</v>
      </c>
      <c r="G653" s="18">
        <v>1</v>
      </c>
      <c r="H653" s="18" t="s">
        <v>561</v>
      </c>
      <c r="I653" s="19">
        <v>1</v>
      </c>
      <c r="J653" s="24" t="s">
        <v>562</v>
      </c>
      <c r="K653" s="22">
        <v>14000</v>
      </c>
      <c r="L653" s="22">
        <v>14000</v>
      </c>
      <c r="M653" s="22">
        <f>K653-L653</f>
        <v>0</v>
      </c>
      <c r="N653" s="28" t="s">
        <v>563</v>
      </c>
      <c r="O653" s="22">
        <v>14000000</v>
      </c>
      <c r="P653" s="27" t="s">
        <v>786</v>
      </c>
      <c r="Q653" s="20">
        <v>14000</v>
      </c>
      <c r="R653" s="27" t="s">
        <v>133</v>
      </c>
    </row>
    <row r="654" spans="1:18" ht="18" customHeight="1">
      <c r="A654" s="17">
        <v>20</v>
      </c>
      <c r="B654" s="18" t="s">
        <v>553</v>
      </c>
      <c r="C654" s="18">
        <v>3</v>
      </c>
      <c r="D654" s="18" t="s">
        <v>560</v>
      </c>
      <c r="E654" s="18">
        <v>3</v>
      </c>
      <c r="F654" s="18" t="s">
        <v>561</v>
      </c>
      <c r="G654" s="18">
        <v>1</v>
      </c>
      <c r="H654" s="18" t="s">
        <v>561</v>
      </c>
      <c r="I654" s="18">
        <v>1</v>
      </c>
      <c r="J654" s="25" t="s">
        <v>562</v>
      </c>
      <c r="K654" s="22"/>
      <c r="L654" s="22"/>
      <c r="M654" s="22"/>
      <c r="N654" s="28" t="s">
        <v>564</v>
      </c>
      <c r="O654" s="22"/>
      <c r="P654" s="27"/>
      <c r="Q654" s="20"/>
      <c r="R654" s="27" t="s">
        <v>133</v>
      </c>
    </row>
    <row r="655" spans="1:18" ht="18" customHeight="1">
      <c r="A655" s="17">
        <v>20</v>
      </c>
      <c r="B655" s="18" t="s">
        <v>553</v>
      </c>
      <c r="C655" s="18">
        <v>3</v>
      </c>
      <c r="D655" s="18" t="s">
        <v>560</v>
      </c>
      <c r="E655" s="18">
        <v>3</v>
      </c>
      <c r="F655" s="18" t="s">
        <v>561</v>
      </c>
      <c r="G655" s="18">
        <v>1</v>
      </c>
      <c r="H655" s="18" t="s">
        <v>561</v>
      </c>
      <c r="I655" s="19">
        <v>2</v>
      </c>
      <c r="J655" s="24" t="s">
        <v>565</v>
      </c>
      <c r="K655" s="22">
        <v>2</v>
      </c>
      <c r="L655" s="22">
        <v>0</v>
      </c>
      <c r="M655" s="22">
        <f>K655-L655</f>
        <v>2</v>
      </c>
      <c r="N655" s="28" t="s">
        <v>566</v>
      </c>
      <c r="O655" s="22">
        <v>2000</v>
      </c>
      <c r="P655" s="27"/>
      <c r="Q655" s="20"/>
      <c r="R655" s="27" t="s">
        <v>133</v>
      </c>
    </row>
    <row r="656" spans="1:18" ht="18" customHeight="1">
      <c r="A656" s="43">
        <v>20</v>
      </c>
      <c r="B656" s="44" t="s">
        <v>553</v>
      </c>
      <c r="C656" s="45">
        <v>4</v>
      </c>
      <c r="D656" s="45" t="s">
        <v>567</v>
      </c>
      <c r="E656" s="46"/>
      <c r="F656" s="45"/>
      <c r="G656" s="46"/>
      <c r="H656" s="45"/>
      <c r="I656" s="46"/>
      <c r="J656" s="46"/>
      <c r="K656" s="60">
        <f>IF(C656="",SUMIFS($K657:$K$5986,$A657:$A$5986,A656,$E657:$E$5986,""),IF(E656="",SUMIFS($K657:$K$5986,$A657:$A$5986,A656,$C657:$C$5986,C656,$G657:$G$5986,""),IF(G656="",SUMIFS($K657:$K$5986,$A657:$A$5986,A656,$C657:$C$5986,C656,$E657:$E$5986,E656),0)))</f>
        <v>27600</v>
      </c>
      <c r="L656" s="60">
        <f>IF(C656="",SUMIFS($L657:$L$5986,$A657:$A$5986,A656,$E657:$E$5986,""),IF(E656="",SUMIFS($L657:$L$5986,$A657:$A$5986,A656,$C657:$C$5986,C656,$G657:$G$5986,""),IF(G656="",SUMIFS($L657:$L$5986,$A657:$A$5986,A656,$C657:$C$5986,C656,$E657:$E$5986,E656),0)))</f>
        <v>28800</v>
      </c>
      <c r="M656" s="61">
        <f t="shared" ref="M656:M657" si="90">K656-L656</f>
        <v>-1200</v>
      </c>
      <c r="N656" s="47"/>
      <c r="O656" s="48"/>
      <c r="P656" s="49"/>
      <c r="Q656" s="50">
        <f>IF(C656="",SUMIFS($Q$3:$Q$5534,$A$3:$A$5534,A656,$C$3:$C$5534,"&gt;0",$E$3:$E$5534,""),IF(E656="",SUMIFS($Q$3:$Q$5534,$A$3:$A$5534,A656,$C$3:$C$5534,C656,$E$3:$E$5534,"&gt;0",$G$3:$G$5534,""),IF(G656="",SUMIFS($Q$3:$Q$5534,$A$3:$A$5534,A656,$C$3:$C$5534,C656,$E$3:$E$5534,E656,$G$3:$G$5534,"&gt;0"))))</f>
        <v>0</v>
      </c>
      <c r="R656" s="51"/>
    </row>
    <row r="657" spans="1:18" ht="18" customHeight="1">
      <c r="A657" s="43">
        <v>20</v>
      </c>
      <c r="B657" s="44" t="s">
        <v>553</v>
      </c>
      <c r="C657" s="52">
        <v>4</v>
      </c>
      <c r="D657" s="44" t="s">
        <v>567</v>
      </c>
      <c r="E657" s="53">
        <v>1</v>
      </c>
      <c r="F657" s="54" t="s">
        <v>567</v>
      </c>
      <c r="G657" s="53"/>
      <c r="H657" s="54"/>
      <c r="I657" s="53"/>
      <c r="J657" s="53"/>
      <c r="K657" s="62">
        <f>IF(C657="",SUMIFS($K658:$K$5986,$A658:$A$5986,A657,$E658:$E$5986,""),IF(E657="",SUMIFS($K658:$K$5986,$A658:$A$5986,A657,$C658:$C$5986,C657,$G658:$G$5986,""),IF(G657="",SUMIFS($K658:$K$5986,$A658:$A$5986,A657,$C658:$C$5986,C657,$E658:$E$5986,E657),0)))</f>
        <v>27600</v>
      </c>
      <c r="L657" s="62">
        <f>IF(C657="",SUMIFS($L658:$L$5986,$A658:$A$5986,A657,$E658:$E$5986,""),IF(E657="",SUMIFS($L658:$L$5986,$A658:$A$5986,A657,$C658:$C$5986,C657,$G658:$G$5986,""),IF(G657="",SUMIFS($L658:$L$5986,$A658:$A$5986,A657,$C658:$C$5986,C657,$E658:$E$5986,E657),0)))</f>
        <v>28800</v>
      </c>
      <c r="M657" s="63">
        <f t="shared" si="90"/>
        <v>-1200</v>
      </c>
      <c r="N657" s="55"/>
      <c r="O657" s="56"/>
      <c r="P657" s="57"/>
      <c r="Q657" s="58">
        <f>IF(C657="",SUMIFS($Q$3:$Q$5534,$A$3:$A$5534,A657,$C$3:$C$5534,"&gt;0",$E$3:$E$5534,""),IF(E657="",SUMIFS($Q$3:$Q$5534,$A$3:$A$5534,A657,$C$3:$C$5534,C657,$E$3:$E$5534,"&gt;0",$G$3:$G$5534,""),IF(G657="",SUMIFS($Q$3:$Q$5534,$A$3:$A$5534,A657,$C$3:$C$5534,C657,$E$3:$E$5534,E657,$G$3:$G$5534,"&gt;0"))))</f>
        <v>0</v>
      </c>
      <c r="R657" s="59"/>
    </row>
    <row r="658" spans="1:18" ht="18" customHeight="1">
      <c r="A658" s="17">
        <v>20</v>
      </c>
      <c r="B658" s="18" t="s">
        <v>553</v>
      </c>
      <c r="C658" s="18">
        <v>4</v>
      </c>
      <c r="D658" s="18" t="s">
        <v>567</v>
      </c>
      <c r="E658" s="18">
        <v>1</v>
      </c>
      <c r="F658" s="18" t="s">
        <v>567</v>
      </c>
      <c r="G658" s="19">
        <v>1</v>
      </c>
      <c r="H658" s="19" t="s">
        <v>567</v>
      </c>
      <c r="I658" s="19"/>
      <c r="J658" s="24"/>
      <c r="K658" s="22"/>
      <c r="L658" s="22"/>
      <c r="M658" s="22"/>
      <c r="N658" s="28"/>
      <c r="O658" s="22"/>
      <c r="P658" s="27"/>
      <c r="Q658" s="20"/>
      <c r="R658" s="27"/>
    </row>
    <row r="659" spans="1:18" ht="18" customHeight="1">
      <c r="A659" s="17">
        <v>20</v>
      </c>
      <c r="B659" s="18" t="s">
        <v>553</v>
      </c>
      <c r="C659" s="18">
        <v>4</v>
      </c>
      <c r="D659" s="18" t="s">
        <v>567</v>
      </c>
      <c r="E659" s="18">
        <v>1</v>
      </c>
      <c r="F659" s="18" t="s">
        <v>567</v>
      </c>
      <c r="G659" s="18">
        <v>1</v>
      </c>
      <c r="H659" s="18" t="s">
        <v>567</v>
      </c>
      <c r="I659" s="19">
        <v>1</v>
      </c>
      <c r="J659" s="24" t="s">
        <v>567</v>
      </c>
      <c r="K659" s="22">
        <v>27600</v>
      </c>
      <c r="L659" s="22">
        <v>28800</v>
      </c>
      <c r="M659" s="22">
        <f>K659-L659</f>
        <v>-1200</v>
      </c>
      <c r="N659" s="28" t="s">
        <v>568</v>
      </c>
      <c r="O659" s="22">
        <v>27600000</v>
      </c>
      <c r="P659" s="27"/>
      <c r="Q659" s="20"/>
      <c r="R659" s="27" t="s">
        <v>133</v>
      </c>
    </row>
    <row r="660" spans="1:18" ht="18" customHeight="1">
      <c r="A660" s="17">
        <v>20</v>
      </c>
      <c r="B660" s="18" t="s">
        <v>553</v>
      </c>
      <c r="C660" s="18">
        <v>4</v>
      </c>
      <c r="D660" s="18" t="s">
        <v>567</v>
      </c>
      <c r="E660" s="18">
        <v>1</v>
      </c>
      <c r="F660" s="18" t="s">
        <v>567</v>
      </c>
      <c r="G660" s="18">
        <v>1</v>
      </c>
      <c r="H660" s="18" t="s">
        <v>567</v>
      </c>
      <c r="I660" s="18">
        <v>1</v>
      </c>
      <c r="J660" s="25" t="s">
        <v>567</v>
      </c>
      <c r="K660" s="22"/>
      <c r="L660" s="22"/>
      <c r="M660" s="22"/>
      <c r="N660" s="28" t="s">
        <v>569</v>
      </c>
      <c r="O660" s="22"/>
      <c r="P660" s="27"/>
      <c r="Q660" s="20"/>
      <c r="R660" s="27" t="s">
        <v>133</v>
      </c>
    </row>
    <row r="661" spans="1:18" ht="18" customHeight="1">
      <c r="A661" s="17">
        <v>20</v>
      </c>
      <c r="B661" s="18" t="s">
        <v>553</v>
      </c>
      <c r="C661" s="18">
        <v>4</v>
      </c>
      <c r="D661" s="18" t="s">
        <v>567</v>
      </c>
      <c r="E661" s="18">
        <v>1</v>
      </c>
      <c r="F661" s="18" t="s">
        <v>567</v>
      </c>
      <c r="G661" s="18">
        <v>1</v>
      </c>
      <c r="H661" s="18" t="s">
        <v>567</v>
      </c>
      <c r="I661" s="18">
        <v>1</v>
      </c>
      <c r="J661" s="25" t="s">
        <v>567</v>
      </c>
      <c r="K661" s="22"/>
      <c r="L661" s="22"/>
      <c r="M661" s="22"/>
      <c r="N661" s="28" t="s">
        <v>6934</v>
      </c>
      <c r="O661" s="22"/>
      <c r="P661" s="27"/>
      <c r="Q661" s="20"/>
      <c r="R661" s="27" t="s">
        <v>133</v>
      </c>
    </row>
    <row r="662" spans="1:18" ht="18" customHeight="1">
      <c r="A662" s="17">
        <v>20</v>
      </c>
      <c r="B662" s="18" t="s">
        <v>553</v>
      </c>
      <c r="C662" s="18">
        <v>4</v>
      </c>
      <c r="D662" s="18" t="s">
        <v>567</v>
      </c>
      <c r="E662" s="18">
        <v>1</v>
      </c>
      <c r="F662" s="18" t="s">
        <v>567</v>
      </c>
      <c r="G662" s="18">
        <v>1</v>
      </c>
      <c r="H662" s="18" t="s">
        <v>567</v>
      </c>
      <c r="I662" s="18">
        <v>1</v>
      </c>
      <c r="J662" s="25" t="s">
        <v>567</v>
      </c>
      <c r="K662" s="22"/>
      <c r="L662" s="22"/>
      <c r="M662" s="22"/>
      <c r="N662" s="28" t="s">
        <v>570</v>
      </c>
      <c r="O662" s="22"/>
      <c r="P662" s="27"/>
      <c r="Q662" s="20"/>
      <c r="R662" s="27" t="s">
        <v>133</v>
      </c>
    </row>
    <row r="663" spans="1:18" ht="18" customHeight="1">
      <c r="A663" s="43">
        <v>20</v>
      </c>
      <c r="B663" s="44" t="s">
        <v>553</v>
      </c>
      <c r="C663" s="45">
        <v>5</v>
      </c>
      <c r="D663" s="45" t="s">
        <v>571</v>
      </c>
      <c r="E663" s="46"/>
      <c r="F663" s="45"/>
      <c r="G663" s="46"/>
      <c r="H663" s="45"/>
      <c r="I663" s="46"/>
      <c r="J663" s="46"/>
      <c r="K663" s="60">
        <f>IF(C663="",SUMIFS($K664:$K$5986,$A664:$A$5986,A663,$E664:$E$5986,""),IF(E663="",SUMIFS($K664:$K$5986,$A664:$A$5986,A663,$C664:$C$5986,C663,$G664:$G$5986,""),IF(G663="",SUMIFS($K664:$K$5986,$A664:$A$5986,A663,$C664:$C$5986,C663,$E664:$E$5986,E663),0)))</f>
        <v>52471</v>
      </c>
      <c r="L663" s="60">
        <f>IF(C663="",SUMIFS($L664:$L$5986,$A664:$A$5986,A663,$E664:$E$5986,""),IF(E663="",SUMIFS($L664:$L$5986,$A664:$A$5986,A663,$C664:$C$5986,C663,$G664:$G$5986,""),IF(G663="",SUMIFS($L664:$L$5986,$A664:$A$5986,A663,$C664:$C$5986,C663,$E664:$E$5986,E663),0)))</f>
        <v>61654</v>
      </c>
      <c r="M663" s="61">
        <f t="shared" ref="M663:M664" si="91">K663-L663</f>
        <v>-9183</v>
      </c>
      <c r="N663" s="47"/>
      <c r="O663" s="48"/>
      <c r="P663" s="49"/>
      <c r="Q663" s="50">
        <f>IF(C663="",SUMIFS($Q$3:$Q$5534,$A$3:$A$5534,A663,$C$3:$C$5534,"&gt;0",$E$3:$E$5534,""),IF(E663="",SUMIFS($Q$3:$Q$5534,$A$3:$A$5534,A663,$C$3:$C$5534,C663,$E$3:$E$5534,"&gt;0",$G$3:$G$5534,""),IF(G663="",SUMIFS($Q$3:$Q$5534,$A$3:$A$5534,A663,$C$3:$C$5534,C663,$E$3:$E$5534,E663,$G$3:$G$5534,"&gt;0"))))</f>
        <v>48778</v>
      </c>
      <c r="R663" s="51"/>
    </row>
    <row r="664" spans="1:18" ht="18" customHeight="1">
      <c r="A664" s="43">
        <v>20</v>
      </c>
      <c r="B664" s="44" t="s">
        <v>553</v>
      </c>
      <c r="C664" s="52">
        <v>5</v>
      </c>
      <c r="D664" s="44" t="s">
        <v>571</v>
      </c>
      <c r="E664" s="53">
        <v>1</v>
      </c>
      <c r="F664" s="54" t="s">
        <v>572</v>
      </c>
      <c r="G664" s="53"/>
      <c r="H664" s="54"/>
      <c r="I664" s="53"/>
      <c r="J664" s="53"/>
      <c r="K664" s="62">
        <f>IF(C664="",SUMIFS($K665:$K$5986,$A665:$A$5986,A664,$E665:$E$5986,""),IF(E664="",SUMIFS($K665:$K$5986,$A665:$A$5986,A664,$C665:$C$5986,C664,$G665:$G$5986,""),IF(G664="",SUMIFS($K665:$K$5986,$A665:$A$5986,A664,$C665:$C$5986,C664,$E665:$E$5986,E664),0)))</f>
        <v>427</v>
      </c>
      <c r="L664" s="62">
        <f>IF(C664="",SUMIFS($L665:$L$5986,$A665:$A$5986,A664,$E665:$E$5986,""),IF(E664="",SUMIFS($L665:$L$5986,$A665:$A$5986,A664,$C665:$C$5986,C664,$G665:$G$5986,""),IF(G664="",SUMIFS($L665:$L$5986,$A665:$A$5986,A664,$C665:$C$5986,C664,$E665:$E$5986,E664),0)))</f>
        <v>431</v>
      </c>
      <c r="M664" s="63">
        <f t="shared" si="91"/>
        <v>-4</v>
      </c>
      <c r="N664" s="55"/>
      <c r="O664" s="56"/>
      <c r="P664" s="57"/>
      <c r="Q664" s="58">
        <f>IF(C664="",SUMIFS($Q$3:$Q$5534,$A$3:$A$5534,A664,$C$3:$C$5534,"&gt;0",$E$3:$E$5534,""),IF(E664="",SUMIFS($Q$3:$Q$5534,$A$3:$A$5534,A664,$C$3:$C$5534,C664,$E$3:$E$5534,"&gt;0",$G$3:$G$5534,""),IF(G664="",SUMIFS($Q$3:$Q$5534,$A$3:$A$5534,A664,$C$3:$C$5534,C664,$E$3:$E$5534,E664,$G$3:$G$5534,"&gt;0"))))</f>
        <v>427</v>
      </c>
      <c r="R664" s="59"/>
    </row>
    <row r="665" spans="1:18" ht="18" customHeight="1">
      <c r="A665" s="17">
        <v>20</v>
      </c>
      <c r="B665" s="18" t="s">
        <v>553</v>
      </c>
      <c r="C665" s="18">
        <v>5</v>
      </c>
      <c r="D665" s="18" t="s">
        <v>571</v>
      </c>
      <c r="E665" s="18">
        <v>1</v>
      </c>
      <c r="F665" s="18" t="s">
        <v>572</v>
      </c>
      <c r="G665" s="19">
        <v>1</v>
      </c>
      <c r="H665" s="19" t="s">
        <v>572</v>
      </c>
      <c r="I665" s="19"/>
      <c r="J665" s="24"/>
      <c r="K665" s="22"/>
      <c r="L665" s="22"/>
      <c r="M665" s="22"/>
      <c r="N665" s="28"/>
      <c r="O665" s="22"/>
      <c r="P665" s="27"/>
      <c r="Q665" s="20"/>
      <c r="R665" s="27"/>
    </row>
    <row r="666" spans="1:18" ht="18" customHeight="1">
      <c r="A666" s="17">
        <v>20</v>
      </c>
      <c r="B666" s="18" t="s">
        <v>553</v>
      </c>
      <c r="C666" s="18">
        <v>5</v>
      </c>
      <c r="D666" s="18" t="s">
        <v>571</v>
      </c>
      <c r="E666" s="18">
        <v>1</v>
      </c>
      <c r="F666" s="18" t="s">
        <v>572</v>
      </c>
      <c r="G666" s="18">
        <v>1</v>
      </c>
      <c r="H666" s="18" t="s">
        <v>572</v>
      </c>
      <c r="I666" s="19">
        <v>1</v>
      </c>
      <c r="J666" s="24" t="s">
        <v>572</v>
      </c>
      <c r="K666" s="22">
        <v>427</v>
      </c>
      <c r="L666" s="22">
        <v>431</v>
      </c>
      <c r="M666" s="22">
        <f>K666-L666</f>
        <v>-4</v>
      </c>
      <c r="N666" s="28" t="s">
        <v>573</v>
      </c>
      <c r="O666" s="22">
        <v>427000</v>
      </c>
      <c r="P666" s="27" t="s">
        <v>782</v>
      </c>
      <c r="Q666" s="20">
        <v>427</v>
      </c>
      <c r="R666" s="27" t="s">
        <v>120</v>
      </c>
    </row>
    <row r="667" spans="1:18" ht="18" customHeight="1">
      <c r="A667" s="43">
        <v>20</v>
      </c>
      <c r="B667" s="44" t="s">
        <v>553</v>
      </c>
      <c r="C667" s="52">
        <v>5</v>
      </c>
      <c r="D667" s="44" t="s">
        <v>571</v>
      </c>
      <c r="E667" s="53">
        <v>2</v>
      </c>
      <c r="F667" s="54" t="s">
        <v>574</v>
      </c>
      <c r="G667" s="53"/>
      <c r="H667" s="54"/>
      <c r="I667" s="53"/>
      <c r="J667" s="53"/>
      <c r="K667" s="62">
        <f>IF(C667="",SUMIFS($K668:$K$5986,$A668:$A$5986,A667,$E668:$E$5986,""),IF(E667="",SUMIFS($K668:$K$5986,$A668:$A$5986,A667,$C668:$C$5986,C667,$G668:$G$5986,""),IF(G667="",SUMIFS($K668:$K$5986,$A668:$A$5986,A667,$C668:$C$5986,C667,$E668:$E$5986,E667),0)))</f>
        <v>27258</v>
      </c>
      <c r="L667" s="62">
        <f>IF(C667="",SUMIFS($L668:$L$5986,$A668:$A$5986,A667,$E668:$E$5986,""),IF(E667="",SUMIFS($L668:$L$5986,$A668:$A$5986,A667,$C668:$C$5986,C667,$G668:$G$5986,""),IF(G667="",SUMIFS($L668:$L$5986,$A668:$A$5986,A667,$C668:$C$5986,C667,$E668:$E$5986,E667),0)))</f>
        <v>37757</v>
      </c>
      <c r="M667" s="63">
        <f t="shared" ref="M667" si="92">K667-L667</f>
        <v>-10499</v>
      </c>
      <c r="N667" s="55"/>
      <c r="O667" s="56"/>
      <c r="P667" s="57"/>
      <c r="Q667" s="58">
        <f>IF(C667="",SUMIFS($Q$3:$Q$5534,$A$3:$A$5534,A667,$C$3:$C$5534,"&gt;0",$E$3:$E$5534,""),IF(E667="",SUMIFS($Q$3:$Q$5534,$A$3:$A$5534,A667,$C$3:$C$5534,C667,$E$3:$E$5534,"&gt;0",$G$3:$G$5534,""),IF(G667="",SUMIFS($Q$3:$Q$5534,$A$3:$A$5534,A667,$C$3:$C$5534,C667,$E$3:$E$5534,E667,$G$3:$G$5534,"&gt;0"))))</f>
        <v>27258</v>
      </c>
      <c r="R667" s="59"/>
    </row>
    <row r="668" spans="1:18" ht="18" customHeight="1">
      <c r="A668" s="17">
        <v>20</v>
      </c>
      <c r="B668" s="18" t="s">
        <v>553</v>
      </c>
      <c r="C668" s="18">
        <v>5</v>
      </c>
      <c r="D668" s="18" t="s">
        <v>571</v>
      </c>
      <c r="E668" s="18">
        <v>2</v>
      </c>
      <c r="F668" s="18" t="s">
        <v>574</v>
      </c>
      <c r="G668" s="19">
        <v>1</v>
      </c>
      <c r="H668" s="19" t="s">
        <v>574</v>
      </c>
      <c r="I668" s="19"/>
      <c r="J668" s="24"/>
      <c r="K668" s="22"/>
      <c r="L668" s="22"/>
      <c r="M668" s="22"/>
      <c r="N668" s="28"/>
      <c r="O668" s="22"/>
      <c r="P668" s="27"/>
      <c r="Q668" s="20"/>
      <c r="R668" s="27"/>
    </row>
    <row r="669" spans="1:18" ht="18" customHeight="1">
      <c r="A669" s="17">
        <v>20</v>
      </c>
      <c r="B669" s="18" t="s">
        <v>553</v>
      </c>
      <c r="C669" s="18">
        <v>5</v>
      </c>
      <c r="D669" s="18" t="s">
        <v>571</v>
      </c>
      <c r="E669" s="18">
        <v>2</v>
      </c>
      <c r="F669" s="18" t="s">
        <v>574</v>
      </c>
      <c r="G669" s="18">
        <v>1</v>
      </c>
      <c r="H669" s="18" t="s">
        <v>574</v>
      </c>
      <c r="I669" s="19">
        <v>1</v>
      </c>
      <c r="J669" s="24" t="s">
        <v>575</v>
      </c>
      <c r="K669" s="22">
        <v>22416</v>
      </c>
      <c r="L669" s="22">
        <v>33093</v>
      </c>
      <c r="M669" s="22">
        <f>K669-L669</f>
        <v>-10677</v>
      </c>
      <c r="N669" s="28" t="s">
        <v>576</v>
      </c>
      <c r="O669" s="22"/>
      <c r="P669" s="27" t="s">
        <v>810</v>
      </c>
      <c r="Q669" s="20">
        <v>22416</v>
      </c>
      <c r="R669" s="27" t="s">
        <v>124</v>
      </c>
    </row>
    <row r="670" spans="1:18" ht="18" customHeight="1">
      <c r="A670" s="17">
        <v>20</v>
      </c>
      <c r="B670" s="18" t="s">
        <v>553</v>
      </c>
      <c r="C670" s="18">
        <v>5</v>
      </c>
      <c r="D670" s="18" t="s">
        <v>571</v>
      </c>
      <c r="E670" s="18">
        <v>2</v>
      </c>
      <c r="F670" s="18" t="s">
        <v>574</v>
      </c>
      <c r="G670" s="18">
        <v>1</v>
      </c>
      <c r="H670" s="18" t="s">
        <v>574</v>
      </c>
      <c r="I670" s="18">
        <v>1</v>
      </c>
      <c r="J670" s="25" t="s">
        <v>575</v>
      </c>
      <c r="K670" s="22"/>
      <c r="L670" s="22"/>
      <c r="M670" s="22"/>
      <c r="N670" s="28" t="s">
        <v>577</v>
      </c>
      <c r="O670" s="22"/>
      <c r="P670" s="27"/>
      <c r="Q670" s="20"/>
      <c r="R670" s="27" t="s">
        <v>124</v>
      </c>
    </row>
    <row r="671" spans="1:18" ht="18" customHeight="1">
      <c r="A671" s="17">
        <v>20</v>
      </c>
      <c r="B671" s="18" t="s">
        <v>553</v>
      </c>
      <c r="C671" s="18">
        <v>5</v>
      </c>
      <c r="D671" s="18" t="s">
        <v>571</v>
      </c>
      <c r="E671" s="18">
        <v>2</v>
      </c>
      <c r="F671" s="18" t="s">
        <v>574</v>
      </c>
      <c r="G671" s="18">
        <v>1</v>
      </c>
      <c r="H671" s="18" t="s">
        <v>574</v>
      </c>
      <c r="I671" s="18">
        <v>1</v>
      </c>
      <c r="J671" s="25" t="s">
        <v>575</v>
      </c>
      <c r="K671" s="22"/>
      <c r="L671" s="22"/>
      <c r="M671" s="22"/>
      <c r="N671" s="28" t="s">
        <v>578</v>
      </c>
      <c r="O671" s="22"/>
      <c r="P671" s="27"/>
      <c r="Q671" s="20"/>
      <c r="R671" s="27" t="s">
        <v>124</v>
      </c>
    </row>
    <row r="672" spans="1:18" ht="18" customHeight="1">
      <c r="A672" s="17">
        <v>20</v>
      </c>
      <c r="B672" s="18" t="s">
        <v>553</v>
      </c>
      <c r="C672" s="18">
        <v>5</v>
      </c>
      <c r="D672" s="18" t="s">
        <v>571</v>
      </c>
      <c r="E672" s="18">
        <v>2</v>
      </c>
      <c r="F672" s="18" t="s">
        <v>574</v>
      </c>
      <c r="G672" s="18">
        <v>1</v>
      </c>
      <c r="H672" s="18" t="s">
        <v>574</v>
      </c>
      <c r="I672" s="18">
        <v>1</v>
      </c>
      <c r="J672" s="25" t="s">
        <v>575</v>
      </c>
      <c r="K672" s="22"/>
      <c r="L672" s="22"/>
      <c r="M672" s="22"/>
      <c r="N672" s="28" t="s">
        <v>579</v>
      </c>
      <c r="O672" s="22"/>
      <c r="P672" s="27"/>
      <c r="Q672" s="20"/>
      <c r="R672" s="27" t="s">
        <v>124</v>
      </c>
    </row>
    <row r="673" spans="1:18" ht="18" customHeight="1">
      <c r="A673" s="17">
        <v>20</v>
      </c>
      <c r="B673" s="18" t="s">
        <v>553</v>
      </c>
      <c r="C673" s="18">
        <v>5</v>
      </c>
      <c r="D673" s="18" t="s">
        <v>571</v>
      </c>
      <c r="E673" s="18">
        <v>2</v>
      </c>
      <c r="F673" s="18" t="s">
        <v>574</v>
      </c>
      <c r="G673" s="18">
        <v>1</v>
      </c>
      <c r="H673" s="18" t="s">
        <v>574</v>
      </c>
      <c r="I673" s="18">
        <v>1</v>
      </c>
      <c r="J673" s="25" t="s">
        <v>575</v>
      </c>
      <c r="K673" s="22"/>
      <c r="L673" s="22"/>
      <c r="M673" s="22"/>
      <c r="N673" s="28" t="s">
        <v>580</v>
      </c>
      <c r="O673" s="22"/>
      <c r="P673" s="27"/>
      <c r="Q673" s="20"/>
      <c r="R673" s="27" t="s">
        <v>124</v>
      </c>
    </row>
    <row r="674" spans="1:18" ht="18" customHeight="1">
      <c r="A674" s="17">
        <v>20</v>
      </c>
      <c r="B674" s="18" t="s">
        <v>553</v>
      </c>
      <c r="C674" s="18">
        <v>5</v>
      </c>
      <c r="D674" s="18" t="s">
        <v>571</v>
      </c>
      <c r="E674" s="18">
        <v>2</v>
      </c>
      <c r="F674" s="18" t="s">
        <v>574</v>
      </c>
      <c r="G674" s="18">
        <v>1</v>
      </c>
      <c r="H674" s="18" t="s">
        <v>574</v>
      </c>
      <c r="I674" s="18">
        <v>1</v>
      </c>
      <c r="J674" s="25" t="s">
        <v>575</v>
      </c>
      <c r="K674" s="22"/>
      <c r="L674" s="22"/>
      <c r="M674" s="22"/>
      <c r="N674" s="28" t="s">
        <v>581</v>
      </c>
      <c r="O674" s="22"/>
      <c r="P674" s="27"/>
      <c r="Q674" s="20"/>
      <c r="R674" s="27" t="s">
        <v>124</v>
      </c>
    </row>
    <row r="675" spans="1:18" ht="18" customHeight="1">
      <c r="A675" s="17">
        <v>20</v>
      </c>
      <c r="B675" s="18" t="s">
        <v>553</v>
      </c>
      <c r="C675" s="18">
        <v>5</v>
      </c>
      <c r="D675" s="18" t="s">
        <v>571</v>
      </c>
      <c r="E675" s="18">
        <v>2</v>
      </c>
      <c r="F675" s="18" t="s">
        <v>574</v>
      </c>
      <c r="G675" s="18">
        <v>1</v>
      </c>
      <c r="H675" s="18" t="s">
        <v>574</v>
      </c>
      <c r="I675" s="18">
        <v>1</v>
      </c>
      <c r="J675" s="25" t="s">
        <v>575</v>
      </c>
      <c r="K675" s="22"/>
      <c r="L675" s="22"/>
      <c r="M675" s="22"/>
      <c r="N675" s="28" t="s">
        <v>582</v>
      </c>
      <c r="O675" s="22"/>
      <c r="P675" s="27"/>
      <c r="Q675" s="20"/>
      <c r="R675" s="27" t="s">
        <v>124</v>
      </c>
    </row>
    <row r="676" spans="1:18" ht="18" customHeight="1">
      <c r="A676" s="17">
        <v>20</v>
      </c>
      <c r="B676" s="18" t="s">
        <v>553</v>
      </c>
      <c r="C676" s="18">
        <v>5</v>
      </c>
      <c r="D676" s="18" t="s">
        <v>571</v>
      </c>
      <c r="E676" s="18">
        <v>2</v>
      </c>
      <c r="F676" s="18" t="s">
        <v>574</v>
      </c>
      <c r="G676" s="18">
        <v>1</v>
      </c>
      <c r="H676" s="18" t="s">
        <v>574</v>
      </c>
      <c r="I676" s="18">
        <v>1</v>
      </c>
      <c r="J676" s="25" t="s">
        <v>575</v>
      </c>
      <c r="K676" s="22"/>
      <c r="L676" s="22"/>
      <c r="M676" s="22"/>
      <c r="N676" s="28" t="s">
        <v>744</v>
      </c>
      <c r="O676" s="22">
        <v>22147270</v>
      </c>
      <c r="P676" s="27"/>
      <c r="Q676" s="20"/>
      <c r="R676" s="27" t="s">
        <v>124</v>
      </c>
    </row>
    <row r="677" spans="1:18" ht="18" customHeight="1">
      <c r="A677" s="17">
        <v>20</v>
      </c>
      <c r="B677" s="18" t="s">
        <v>553</v>
      </c>
      <c r="C677" s="18">
        <v>5</v>
      </c>
      <c r="D677" s="18" t="s">
        <v>571</v>
      </c>
      <c r="E677" s="18">
        <v>2</v>
      </c>
      <c r="F677" s="18" t="s">
        <v>574</v>
      </c>
      <c r="G677" s="18">
        <v>1</v>
      </c>
      <c r="H677" s="18" t="s">
        <v>574</v>
      </c>
      <c r="I677" s="18">
        <v>1</v>
      </c>
      <c r="J677" s="25" t="s">
        <v>575</v>
      </c>
      <c r="K677" s="22"/>
      <c r="L677" s="22"/>
      <c r="M677" s="22"/>
      <c r="N677" s="28" t="s">
        <v>745</v>
      </c>
      <c r="O677" s="22">
        <v>269100</v>
      </c>
      <c r="P677" s="27"/>
      <c r="Q677" s="20"/>
      <c r="R677" s="27" t="s">
        <v>124</v>
      </c>
    </row>
    <row r="678" spans="1:18" ht="18" customHeight="1">
      <c r="A678" s="17">
        <v>20</v>
      </c>
      <c r="B678" s="18" t="s">
        <v>553</v>
      </c>
      <c r="C678" s="18">
        <v>5</v>
      </c>
      <c r="D678" s="18" t="s">
        <v>571</v>
      </c>
      <c r="E678" s="18">
        <v>2</v>
      </c>
      <c r="F678" s="18" t="s">
        <v>574</v>
      </c>
      <c r="G678" s="19">
        <v>2</v>
      </c>
      <c r="H678" s="19" t="s">
        <v>583</v>
      </c>
      <c r="I678" s="19"/>
      <c r="J678" s="24"/>
      <c r="K678" s="22"/>
      <c r="L678" s="22"/>
      <c r="M678" s="22"/>
      <c r="N678" s="28"/>
      <c r="O678" s="22"/>
      <c r="P678" s="27"/>
      <c r="Q678" s="20"/>
      <c r="R678" s="27"/>
    </row>
    <row r="679" spans="1:18" ht="18" customHeight="1">
      <c r="A679" s="17">
        <v>20</v>
      </c>
      <c r="B679" s="18" t="s">
        <v>553</v>
      </c>
      <c r="C679" s="18">
        <v>5</v>
      </c>
      <c r="D679" s="18" t="s">
        <v>571</v>
      </c>
      <c r="E679" s="18">
        <v>2</v>
      </c>
      <c r="F679" s="18" t="s">
        <v>574</v>
      </c>
      <c r="G679" s="18">
        <v>2</v>
      </c>
      <c r="H679" s="18" t="s">
        <v>583</v>
      </c>
      <c r="I679" s="19">
        <v>1</v>
      </c>
      <c r="J679" s="24" t="s">
        <v>584</v>
      </c>
      <c r="K679" s="22">
        <v>4841</v>
      </c>
      <c r="L679" s="22">
        <v>4663</v>
      </c>
      <c r="M679" s="22">
        <f>K679-L679</f>
        <v>178</v>
      </c>
      <c r="N679" s="28" t="s">
        <v>886</v>
      </c>
      <c r="O679" s="22">
        <v>1092000</v>
      </c>
      <c r="P679" s="27" t="s">
        <v>802</v>
      </c>
      <c r="Q679" s="20">
        <v>4841</v>
      </c>
      <c r="R679" s="27" t="s">
        <v>175</v>
      </c>
    </row>
    <row r="680" spans="1:18" ht="18" customHeight="1">
      <c r="A680" s="17">
        <v>20</v>
      </c>
      <c r="B680" s="18" t="s">
        <v>553</v>
      </c>
      <c r="C680" s="18">
        <v>5</v>
      </c>
      <c r="D680" s="18" t="s">
        <v>571</v>
      </c>
      <c r="E680" s="18">
        <v>2</v>
      </c>
      <c r="F680" s="18" t="s">
        <v>574</v>
      </c>
      <c r="G680" s="18">
        <v>2</v>
      </c>
      <c r="H680" s="18" t="s">
        <v>583</v>
      </c>
      <c r="I680" s="18">
        <v>1</v>
      </c>
      <c r="J680" s="25" t="s">
        <v>584</v>
      </c>
      <c r="K680" s="22"/>
      <c r="L680" s="22"/>
      <c r="M680" s="22"/>
      <c r="N680" s="28" t="s">
        <v>887</v>
      </c>
      <c r="O680" s="22">
        <v>798000</v>
      </c>
      <c r="P680" s="27"/>
      <c r="Q680" s="20"/>
      <c r="R680" s="27" t="s">
        <v>175</v>
      </c>
    </row>
    <row r="681" spans="1:18" ht="18" customHeight="1">
      <c r="A681" s="17">
        <v>20</v>
      </c>
      <c r="B681" s="18" t="s">
        <v>553</v>
      </c>
      <c r="C681" s="18">
        <v>5</v>
      </c>
      <c r="D681" s="18" t="s">
        <v>571</v>
      </c>
      <c r="E681" s="18">
        <v>2</v>
      </c>
      <c r="F681" s="18" t="s">
        <v>574</v>
      </c>
      <c r="G681" s="18">
        <v>2</v>
      </c>
      <c r="H681" s="18" t="s">
        <v>583</v>
      </c>
      <c r="I681" s="18">
        <v>1</v>
      </c>
      <c r="J681" s="25" t="s">
        <v>584</v>
      </c>
      <c r="K681" s="22"/>
      <c r="L681" s="22"/>
      <c r="M681" s="22"/>
      <c r="N681" s="28" t="s">
        <v>585</v>
      </c>
      <c r="O681" s="22"/>
      <c r="P681" s="27"/>
      <c r="Q681" s="20"/>
      <c r="R681" s="27" t="s">
        <v>175</v>
      </c>
    </row>
    <row r="682" spans="1:18" ht="18" customHeight="1">
      <c r="A682" s="17">
        <v>20</v>
      </c>
      <c r="B682" s="18" t="s">
        <v>553</v>
      </c>
      <c r="C682" s="18">
        <v>5</v>
      </c>
      <c r="D682" s="18" t="s">
        <v>571</v>
      </c>
      <c r="E682" s="18">
        <v>2</v>
      </c>
      <c r="F682" s="18" t="s">
        <v>574</v>
      </c>
      <c r="G682" s="18">
        <v>2</v>
      </c>
      <c r="H682" s="18" t="s">
        <v>583</v>
      </c>
      <c r="I682" s="18">
        <v>1</v>
      </c>
      <c r="J682" s="25" t="s">
        <v>584</v>
      </c>
      <c r="K682" s="22"/>
      <c r="L682" s="22"/>
      <c r="M682" s="22"/>
      <c r="N682" s="28" t="s">
        <v>888</v>
      </c>
      <c r="O682" s="22">
        <v>2280000</v>
      </c>
      <c r="P682" s="27"/>
      <c r="Q682" s="20"/>
      <c r="R682" s="27" t="s">
        <v>175</v>
      </c>
    </row>
    <row r="683" spans="1:18" ht="18" customHeight="1">
      <c r="A683" s="17">
        <v>20</v>
      </c>
      <c r="B683" s="18" t="s">
        <v>553</v>
      </c>
      <c r="C683" s="18">
        <v>5</v>
      </c>
      <c r="D683" s="18" t="s">
        <v>571</v>
      </c>
      <c r="E683" s="18">
        <v>2</v>
      </c>
      <c r="F683" s="18" t="s">
        <v>574</v>
      </c>
      <c r="G683" s="18">
        <v>2</v>
      </c>
      <c r="H683" s="18" t="s">
        <v>583</v>
      </c>
      <c r="I683" s="18">
        <v>1</v>
      </c>
      <c r="J683" s="25" t="s">
        <v>584</v>
      </c>
      <c r="K683" s="22"/>
      <c r="L683" s="22"/>
      <c r="M683" s="22"/>
      <c r="N683" s="28" t="s">
        <v>889</v>
      </c>
      <c r="O683" s="22">
        <v>228000</v>
      </c>
      <c r="P683" s="27"/>
      <c r="Q683" s="20"/>
      <c r="R683" s="27" t="s">
        <v>175</v>
      </c>
    </row>
    <row r="684" spans="1:18" ht="18" customHeight="1">
      <c r="A684" s="17">
        <v>20</v>
      </c>
      <c r="B684" s="18" t="s">
        <v>553</v>
      </c>
      <c r="C684" s="18">
        <v>5</v>
      </c>
      <c r="D684" s="18" t="s">
        <v>571</v>
      </c>
      <c r="E684" s="18">
        <v>2</v>
      </c>
      <c r="F684" s="18" t="s">
        <v>574</v>
      </c>
      <c r="G684" s="18">
        <v>2</v>
      </c>
      <c r="H684" s="18" t="s">
        <v>583</v>
      </c>
      <c r="I684" s="18">
        <v>1</v>
      </c>
      <c r="J684" s="25" t="s">
        <v>584</v>
      </c>
      <c r="K684" s="22"/>
      <c r="L684" s="22"/>
      <c r="M684" s="22"/>
      <c r="N684" s="28" t="s">
        <v>890</v>
      </c>
      <c r="O684" s="22">
        <v>180000</v>
      </c>
      <c r="P684" s="27"/>
      <c r="Q684" s="20"/>
      <c r="R684" s="27" t="s">
        <v>175</v>
      </c>
    </row>
    <row r="685" spans="1:18" ht="18" customHeight="1">
      <c r="A685" s="17">
        <v>20</v>
      </c>
      <c r="B685" s="18" t="s">
        <v>553</v>
      </c>
      <c r="C685" s="18">
        <v>5</v>
      </c>
      <c r="D685" s="18" t="s">
        <v>571</v>
      </c>
      <c r="E685" s="18">
        <v>2</v>
      </c>
      <c r="F685" s="18" t="s">
        <v>574</v>
      </c>
      <c r="G685" s="18">
        <v>2</v>
      </c>
      <c r="H685" s="18" t="s">
        <v>583</v>
      </c>
      <c r="I685" s="18">
        <v>1</v>
      </c>
      <c r="J685" s="25" t="s">
        <v>584</v>
      </c>
      <c r="K685" s="22"/>
      <c r="L685" s="22"/>
      <c r="M685" s="22"/>
      <c r="N685" s="28" t="s">
        <v>891</v>
      </c>
      <c r="O685" s="22">
        <v>180000</v>
      </c>
      <c r="P685" s="27"/>
      <c r="Q685" s="20"/>
      <c r="R685" s="27" t="s">
        <v>175</v>
      </c>
    </row>
    <row r="686" spans="1:18" ht="18" customHeight="1">
      <c r="A686" s="17">
        <v>20</v>
      </c>
      <c r="B686" s="18" t="s">
        <v>553</v>
      </c>
      <c r="C686" s="18">
        <v>5</v>
      </c>
      <c r="D686" s="18" t="s">
        <v>571</v>
      </c>
      <c r="E686" s="18">
        <v>2</v>
      </c>
      <c r="F686" s="18" t="s">
        <v>574</v>
      </c>
      <c r="G686" s="18">
        <v>2</v>
      </c>
      <c r="H686" s="18" t="s">
        <v>583</v>
      </c>
      <c r="I686" s="18">
        <v>1</v>
      </c>
      <c r="J686" s="25" t="s">
        <v>584</v>
      </c>
      <c r="K686" s="22"/>
      <c r="L686" s="22"/>
      <c r="M686" s="22"/>
      <c r="N686" s="28" t="s">
        <v>892</v>
      </c>
      <c r="O686" s="22">
        <v>60000</v>
      </c>
      <c r="P686" s="27"/>
      <c r="Q686" s="20"/>
      <c r="R686" s="27" t="s">
        <v>175</v>
      </c>
    </row>
    <row r="687" spans="1:18" ht="18" customHeight="1">
      <c r="A687" s="17">
        <v>20</v>
      </c>
      <c r="B687" s="18" t="s">
        <v>553</v>
      </c>
      <c r="C687" s="18">
        <v>5</v>
      </c>
      <c r="D687" s="18" t="s">
        <v>571</v>
      </c>
      <c r="E687" s="18">
        <v>2</v>
      </c>
      <c r="F687" s="18" t="s">
        <v>574</v>
      </c>
      <c r="G687" s="18">
        <v>2</v>
      </c>
      <c r="H687" s="18" t="s">
        <v>583</v>
      </c>
      <c r="I687" s="18">
        <v>1</v>
      </c>
      <c r="J687" s="25" t="s">
        <v>584</v>
      </c>
      <c r="K687" s="22"/>
      <c r="L687" s="22"/>
      <c r="M687" s="22"/>
      <c r="N687" s="28" t="s">
        <v>893</v>
      </c>
      <c r="O687" s="22">
        <v>23000</v>
      </c>
      <c r="P687" s="27"/>
      <c r="Q687" s="20"/>
      <c r="R687" s="27" t="s">
        <v>175</v>
      </c>
    </row>
    <row r="688" spans="1:18" ht="18" customHeight="1">
      <c r="A688" s="17">
        <v>20</v>
      </c>
      <c r="B688" s="18" t="s">
        <v>553</v>
      </c>
      <c r="C688" s="18">
        <v>5</v>
      </c>
      <c r="D688" s="18" t="s">
        <v>571</v>
      </c>
      <c r="E688" s="18">
        <v>2</v>
      </c>
      <c r="F688" s="18" t="s">
        <v>574</v>
      </c>
      <c r="G688" s="18">
        <v>2</v>
      </c>
      <c r="H688" s="18" t="s">
        <v>583</v>
      </c>
      <c r="I688" s="19">
        <v>2</v>
      </c>
      <c r="J688" s="24" t="s">
        <v>586</v>
      </c>
      <c r="K688" s="22">
        <v>1</v>
      </c>
      <c r="L688" s="22">
        <v>1</v>
      </c>
      <c r="M688" s="22">
        <f>K688-L688</f>
        <v>0</v>
      </c>
      <c r="N688" s="28" t="s">
        <v>587</v>
      </c>
      <c r="O688" s="22">
        <v>1000</v>
      </c>
      <c r="P688" s="27" t="s">
        <v>802</v>
      </c>
      <c r="Q688" s="20">
        <v>1</v>
      </c>
      <c r="R688" s="27" t="s">
        <v>175</v>
      </c>
    </row>
    <row r="689" spans="1:18" ht="18" customHeight="1">
      <c r="A689" s="43">
        <v>20</v>
      </c>
      <c r="B689" s="44" t="s">
        <v>553</v>
      </c>
      <c r="C689" s="52">
        <v>5</v>
      </c>
      <c r="D689" s="44" t="s">
        <v>571</v>
      </c>
      <c r="E689" s="53">
        <v>3</v>
      </c>
      <c r="F689" s="54" t="s">
        <v>571</v>
      </c>
      <c r="G689" s="53"/>
      <c r="H689" s="54"/>
      <c r="I689" s="53"/>
      <c r="J689" s="53"/>
      <c r="K689" s="62">
        <f>IF(C689="",SUMIFS($K690:$K$5986,$A690:$A$5986,A689,$E690:$E$5986,""),IF(E689="",SUMIFS($K690:$K$5986,$A690:$A$5986,A689,$C690:$C$5986,C689,$G690:$G$5986,""),IF(G689="",SUMIFS($K690:$K$5986,$A690:$A$5986,A689,$C690:$C$5986,C689,$E690:$E$5986,E689),0)))</f>
        <v>24786</v>
      </c>
      <c r="L689" s="62">
        <f>IF(C689="",SUMIFS($L690:$L$5986,$A690:$A$5986,A689,$E690:$E$5986,""),IF(E689="",SUMIFS($L690:$L$5986,$A690:$A$5986,A689,$C690:$C$5986,C689,$G690:$G$5986,""),IF(G689="",SUMIFS($L690:$L$5986,$A690:$A$5986,A689,$C690:$C$5986,C689,$E690:$E$5986,E689),0)))</f>
        <v>23466</v>
      </c>
      <c r="M689" s="63">
        <f t="shared" ref="M689" si="93">K689-L689</f>
        <v>1320</v>
      </c>
      <c r="N689" s="55"/>
      <c r="O689" s="56"/>
      <c r="P689" s="57"/>
      <c r="Q689" s="58">
        <f>IF(C689="",SUMIFS($Q$3:$Q$5534,$A$3:$A$5534,A689,$C$3:$C$5534,"&gt;0",$E$3:$E$5534,""),IF(E689="",SUMIFS($Q$3:$Q$5534,$A$3:$A$5534,A689,$C$3:$C$5534,C689,$E$3:$E$5534,"&gt;0",$G$3:$G$5534,""),IF(G689="",SUMIFS($Q$3:$Q$5534,$A$3:$A$5534,A689,$C$3:$C$5534,C689,$E$3:$E$5534,E689,$G$3:$G$5534,"&gt;0"))))</f>
        <v>21093</v>
      </c>
      <c r="R689" s="59"/>
    </row>
    <row r="690" spans="1:18" ht="18" customHeight="1">
      <c r="A690" s="17">
        <v>20</v>
      </c>
      <c r="B690" s="18" t="s">
        <v>553</v>
      </c>
      <c r="C690" s="18">
        <v>5</v>
      </c>
      <c r="D690" s="18" t="s">
        <v>571</v>
      </c>
      <c r="E690" s="18">
        <v>3</v>
      </c>
      <c r="F690" s="18" t="s">
        <v>571</v>
      </c>
      <c r="G690" s="19">
        <v>1</v>
      </c>
      <c r="H690" s="19" t="s">
        <v>571</v>
      </c>
      <c r="I690" s="19"/>
      <c r="J690" s="24"/>
      <c r="K690" s="22"/>
      <c r="L690" s="22"/>
      <c r="M690" s="22"/>
      <c r="N690" s="28"/>
      <c r="O690" s="22"/>
      <c r="P690" s="27"/>
      <c r="Q690" s="20"/>
      <c r="R690" s="27"/>
    </row>
    <row r="691" spans="1:18" ht="18" customHeight="1">
      <c r="A691" s="17">
        <v>20</v>
      </c>
      <c r="B691" s="18" t="s">
        <v>553</v>
      </c>
      <c r="C691" s="18">
        <v>5</v>
      </c>
      <c r="D691" s="18" t="s">
        <v>571</v>
      </c>
      <c r="E691" s="18">
        <v>3</v>
      </c>
      <c r="F691" s="18" t="s">
        <v>571</v>
      </c>
      <c r="G691" s="18">
        <v>1</v>
      </c>
      <c r="H691" s="18" t="s">
        <v>571</v>
      </c>
      <c r="I691" s="19">
        <v>12</v>
      </c>
      <c r="J691" s="24" t="s">
        <v>588</v>
      </c>
      <c r="K691" s="22">
        <v>2400</v>
      </c>
      <c r="L691" s="22">
        <v>2500</v>
      </c>
      <c r="M691" s="22">
        <f>K691-L691</f>
        <v>-100</v>
      </c>
      <c r="N691" s="28" t="s">
        <v>589</v>
      </c>
      <c r="O691" s="22">
        <v>2400000</v>
      </c>
      <c r="P691" s="27"/>
      <c r="Q691" s="20"/>
      <c r="R691" s="27" t="s">
        <v>133</v>
      </c>
    </row>
    <row r="692" spans="1:18" ht="18" customHeight="1">
      <c r="A692" s="17">
        <v>20</v>
      </c>
      <c r="B692" s="18" t="s">
        <v>553</v>
      </c>
      <c r="C692" s="18">
        <v>5</v>
      </c>
      <c r="D692" s="18" t="s">
        <v>571</v>
      </c>
      <c r="E692" s="18">
        <v>3</v>
      </c>
      <c r="F692" s="18" t="s">
        <v>571</v>
      </c>
      <c r="G692" s="18">
        <v>1</v>
      </c>
      <c r="H692" s="18" t="s">
        <v>571</v>
      </c>
      <c r="I692" s="18">
        <v>12</v>
      </c>
      <c r="J692" s="25" t="s">
        <v>588</v>
      </c>
      <c r="K692" s="22"/>
      <c r="L692" s="22"/>
      <c r="M692" s="22"/>
      <c r="N692" s="28" t="s">
        <v>590</v>
      </c>
      <c r="O692" s="22"/>
      <c r="P692" s="27"/>
      <c r="Q692" s="20"/>
      <c r="R692" s="27" t="s">
        <v>133</v>
      </c>
    </row>
    <row r="693" spans="1:18" ht="18" customHeight="1">
      <c r="A693" s="17">
        <v>20</v>
      </c>
      <c r="B693" s="18" t="s">
        <v>553</v>
      </c>
      <c r="C693" s="18">
        <v>5</v>
      </c>
      <c r="D693" s="18" t="s">
        <v>571</v>
      </c>
      <c r="E693" s="18">
        <v>3</v>
      </c>
      <c r="F693" s="18" t="s">
        <v>571</v>
      </c>
      <c r="G693" s="18">
        <v>1</v>
      </c>
      <c r="H693" s="18" t="s">
        <v>571</v>
      </c>
      <c r="I693" s="18">
        <v>12</v>
      </c>
      <c r="J693" s="25" t="s">
        <v>588</v>
      </c>
      <c r="K693" s="22"/>
      <c r="L693" s="22"/>
      <c r="M693" s="22"/>
      <c r="N693" s="28" t="s">
        <v>591</v>
      </c>
      <c r="O693" s="22"/>
      <c r="P693" s="27"/>
      <c r="Q693" s="20"/>
      <c r="R693" s="27" t="s">
        <v>133</v>
      </c>
    </row>
    <row r="694" spans="1:18" ht="18" customHeight="1">
      <c r="A694" s="17">
        <v>20</v>
      </c>
      <c r="B694" s="18" t="s">
        <v>553</v>
      </c>
      <c r="C694" s="18">
        <v>5</v>
      </c>
      <c r="D694" s="18" t="s">
        <v>571</v>
      </c>
      <c r="E694" s="18">
        <v>3</v>
      </c>
      <c r="F694" s="18" t="s">
        <v>571</v>
      </c>
      <c r="G694" s="18">
        <v>1</v>
      </c>
      <c r="H694" s="18" t="s">
        <v>571</v>
      </c>
      <c r="I694" s="19">
        <v>20</v>
      </c>
      <c r="J694" s="24" t="s">
        <v>592</v>
      </c>
      <c r="K694" s="22">
        <v>912</v>
      </c>
      <c r="L694" s="22">
        <v>649</v>
      </c>
      <c r="M694" s="22">
        <f t="shared" ref="M694:M695" si="94">K694-L694</f>
        <v>263</v>
      </c>
      <c r="N694" s="28" t="s">
        <v>6935</v>
      </c>
      <c r="O694" s="22">
        <v>912000</v>
      </c>
      <c r="P694" s="27" t="s">
        <v>802</v>
      </c>
      <c r="Q694" s="20">
        <v>912</v>
      </c>
      <c r="R694" s="27" t="s">
        <v>175</v>
      </c>
    </row>
    <row r="695" spans="1:18" ht="18" customHeight="1">
      <c r="A695" s="17">
        <v>20</v>
      </c>
      <c r="B695" s="18" t="s">
        <v>553</v>
      </c>
      <c r="C695" s="18">
        <v>5</v>
      </c>
      <c r="D695" s="18" t="s">
        <v>571</v>
      </c>
      <c r="E695" s="18">
        <v>3</v>
      </c>
      <c r="F695" s="18" t="s">
        <v>571</v>
      </c>
      <c r="G695" s="18">
        <v>1</v>
      </c>
      <c r="H695" s="18" t="s">
        <v>571</v>
      </c>
      <c r="I695" s="19">
        <v>23</v>
      </c>
      <c r="J695" s="24" t="s">
        <v>593</v>
      </c>
      <c r="K695" s="22">
        <v>250</v>
      </c>
      <c r="L695" s="22">
        <v>250</v>
      </c>
      <c r="M695" s="22">
        <f t="shared" si="94"/>
        <v>0</v>
      </c>
      <c r="N695" s="28" t="s">
        <v>594</v>
      </c>
      <c r="O695" s="22">
        <v>250000</v>
      </c>
      <c r="P695" s="27" t="s">
        <v>787</v>
      </c>
      <c r="Q695" s="20">
        <v>250</v>
      </c>
      <c r="R695" s="27" t="s">
        <v>133</v>
      </c>
    </row>
    <row r="696" spans="1:18" ht="18" customHeight="1">
      <c r="A696" s="17">
        <v>20</v>
      </c>
      <c r="B696" s="18" t="s">
        <v>553</v>
      </c>
      <c r="C696" s="18">
        <v>5</v>
      </c>
      <c r="D696" s="18" t="s">
        <v>571</v>
      </c>
      <c r="E696" s="18">
        <v>3</v>
      </c>
      <c r="F696" s="18" t="s">
        <v>571</v>
      </c>
      <c r="G696" s="18">
        <v>1</v>
      </c>
      <c r="H696" s="18" t="s">
        <v>571</v>
      </c>
      <c r="I696" s="18">
        <v>23</v>
      </c>
      <c r="J696" s="25" t="s">
        <v>593</v>
      </c>
      <c r="K696" s="22"/>
      <c r="L696" s="22"/>
      <c r="M696" s="22"/>
      <c r="N696" s="28" t="s">
        <v>595</v>
      </c>
      <c r="O696" s="22"/>
      <c r="P696" s="27"/>
      <c r="Q696" s="20"/>
      <c r="R696" s="27" t="s">
        <v>133</v>
      </c>
    </row>
    <row r="697" spans="1:18" ht="18" customHeight="1">
      <c r="A697" s="17">
        <v>20</v>
      </c>
      <c r="B697" s="18" t="s">
        <v>553</v>
      </c>
      <c r="C697" s="18">
        <v>5</v>
      </c>
      <c r="D697" s="18" t="s">
        <v>571</v>
      </c>
      <c r="E697" s="18">
        <v>3</v>
      </c>
      <c r="F697" s="18" t="s">
        <v>571</v>
      </c>
      <c r="G697" s="18">
        <v>1</v>
      </c>
      <c r="H697" s="18" t="s">
        <v>571</v>
      </c>
      <c r="I697" s="19">
        <v>25</v>
      </c>
      <c r="J697" s="24" t="s">
        <v>596</v>
      </c>
      <c r="K697" s="22">
        <v>1000</v>
      </c>
      <c r="L697" s="22">
        <v>1000</v>
      </c>
      <c r="M697" s="22">
        <f t="shared" ref="M697:M701" si="95">K697-L697</f>
        <v>0</v>
      </c>
      <c r="N697" s="28" t="s">
        <v>597</v>
      </c>
      <c r="O697" s="22">
        <v>1000000</v>
      </c>
      <c r="P697" s="27" t="s">
        <v>797</v>
      </c>
      <c r="Q697" s="20">
        <v>1000</v>
      </c>
      <c r="R697" s="27" t="s">
        <v>34</v>
      </c>
    </row>
    <row r="698" spans="1:18" ht="18" customHeight="1">
      <c r="A698" s="17">
        <v>20</v>
      </c>
      <c r="B698" s="18" t="s">
        <v>553</v>
      </c>
      <c r="C698" s="18">
        <v>5</v>
      </c>
      <c r="D698" s="18" t="s">
        <v>571</v>
      </c>
      <c r="E698" s="18">
        <v>3</v>
      </c>
      <c r="F698" s="18" t="s">
        <v>571</v>
      </c>
      <c r="G698" s="18">
        <v>1</v>
      </c>
      <c r="H698" s="18" t="s">
        <v>571</v>
      </c>
      <c r="I698" s="19">
        <v>26</v>
      </c>
      <c r="J698" s="24" t="s">
        <v>598</v>
      </c>
      <c r="K698" s="22">
        <v>289</v>
      </c>
      <c r="L698" s="22">
        <v>279</v>
      </c>
      <c r="M698" s="22">
        <f t="shared" si="95"/>
        <v>10</v>
      </c>
      <c r="N698" s="28" t="s">
        <v>599</v>
      </c>
      <c r="O698" s="22">
        <v>289000</v>
      </c>
      <c r="P698" s="27" t="s">
        <v>769</v>
      </c>
      <c r="Q698" s="20">
        <v>289</v>
      </c>
      <c r="R698" s="27" t="s">
        <v>97</v>
      </c>
    </row>
    <row r="699" spans="1:18" ht="18" customHeight="1">
      <c r="A699" s="17">
        <v>20</v>
      </c>
      <c r="B699" s="18" t="s">
        <v>553</v>
      </c>
      <c r="C699" s="18">
        <v>5</v>
      </c>
      <c r="D699" s="18" t="s">
        <v>571</v>
      </c>
      <c r="E699" s="18">
        <v>3</v>
      </c>
      <c r="F699" s="18" t="s">
        <v>571</v>
      </c>
      <c r="G699" s="18">
        <v>1</v>
      </c>
      <c r="H699" s="18" t="s">
        <v>571</v>
      </c>
      <c r="I699" s="19">
        <v>26</v>
      </c>
      <c r="J699" s="24" t="s">
        <v>598</v>
      </c>
      <c r="K699" s="22">
        <v>38</v>
      </c>
      <c r="L699" s="22">
        <v>24</v>
      </c>
      <c r="M699" s="22">
        <f t="shared" si="95"/>
        <v>14</v>
      </c>
      <c r="N699" s="28" t="s">
        <v>6936</v>
      </c>
      <c r="O699" s="22">
        <v>24000</v>
      </c>
      <c r="P699" s="27" t="s">
        <v>809</v>
      </c>
      <c r="Q699" s="20">
        <v>38</v>
      </c>
      <c r="R699" s="27" t="s">
        <v>188</v>
      </c>
    </row>
    <row r="700" spans="1:18" ht="18" customHeight="1">
      <c r="A700" s="17">
        <v>20</v>
      </c>
      <c r="B700" s="18" t="s">
        <v>553</v>
      </c>
      <c r="C700" s="18">
        <v>5</v>
      </c>
      <c r="D700" s="18" t="s">
        <v>571</v>
      </c>
      <c r="E700" s="18">
        <v>3</v>
      </c>
      <c r="F700" s="18" t="s">
        <v>571</v>
      </c>
      <c r="G700" s="18">
        <v>1</v>
      </c>
      <c r="H700" s="18" t="s">
        <v>571</v>
      </c>
      <c r="I700" s="18">
        <v>26</v>
      </c>
      <c r="J700" s="25" t="s">
        <v>598</v>
      </c>
      <c r="K700" s="22"/>
      <c r="L700" s="22"/>
      <c r="M700" s="22"/>
      <c r="N700" s="28" t="s">
        <v>894</v>
      </c>
      <c r="O700" s="22">
        <v>14960</v>
      </c>
      <c r="P700" s="27"/>
      <c r="Q700" s="20"/>
      <c r="R700" s="27" t="s">
        <v>188</v>
      </c>
    </row>
    <row r="701" spans="1:18" ht="18" customHeight="1">
      <c r="A701" s="17">
        <v>20</v>
      </c>
      <c r="B701" s="18" t="s">
        <v>553</v>
      </c>
      <c r="C701" s="18">
        <v>5</v>
      </c>
      <c r="D701" s="18" t="s">
        <v>571</v>
      </c>
      <c r="E701" s="18">
        <v>3</v>
      </c>
      <c r="F701" s="18" t="s">
        <v>571</v>
      </c>
      <c r="G701" s="18">
        <v>1</v>
      </c>
      <c r="H701" s="18" t="s">
        <v>571</v>
      </c>
      <c r="I701" s="337">
        <v>28</v>
      </c>
      <c r="J701" s="338" t="s">
        <v>600</v>
      </c>
      <c r="K701" s="22">
        <v>0</v>
      </c>
      <c r="L701" s="22">
        <v>112</v>
      </c>
      <c r="M701" s="22">
        <f t="shared" si="95"/>
        <v>-112</v>
      </c>
      <c r="N701" s="339"/>
      <c r="O701" s="22"/>
      <c r="P701" s="27"/>
      <c r="Q701" s="20"/>
      <c r="R701" s="27" t="s">
        <v>34</v>
      </c>
    </row>
    <row r="702" spans="1:18" ht="18" customHeight="1">
      <c r="A702" s="17">
        <v>20</v>
      </c>
      <c r="B702" s="18" t="s">
        <v>553</v>
      </c>
      <c r="C702" s="18">
        <v>5</v>
      </c>
      <c r="D702" s="18" t="s">
        <v>571</v>
      </c>
      <c r="E702" s="18">
        <v>3</v>
      </c>
      <c r="F702" s="18" t="s">
        <v>571</v>
      </c>
      <c r="G702" s="18">
        <v>1</v>
      </c>
      <c r="H702" s="18" t="s">
        <v>571</v>
      </c>
      <c r="I702" s="19">
        <v>28</v>
      </c>
      <c r="J702" s="24" t="s">
        <v>600</v>
      </c>
      <c r="K702" s="22">
        <v>378</v>
      </c>
      <c r="L702" s="22">
        <v>378</v>
      </c>
      <c r="M702" s="22">
        <f>K702-L702</f>
        <v>0</v>
      </c>
      <c r="N702" s="28" t="s">
        <v>6937</v>
      </c>
      <c r="O702" s="22">
        <v>378000</v>
      </c>
      <c r="P702" s="27"/>
      <c r="Q702" s="20"/>
      <c r="R702" s="27" t="s">
        <v>559</v>
      </c>
    </row>
    <row r="703" spans="1:18" ht="18" customHeight="1">
      <c r="A703" s="17">
        <v>20</v>
      </c>
      <c r="B703" s="18" t="s">
        <v>553</v>
      </c>
      <c r="C703" s="18">
        <v>5</v>
      </c>
      <c r="D703" s="18" t="s">
        <v>571</v>
      </c>
      <c r="E703" s="18">
        <v>3</v>
      </c>
      <c r="F703" s="18" t="s">
        <v>571</v>
      </c>
      <c r="G703" s="18">
        <v>1</v>
      </c>
      <c r="H703" s="18" t="s">
        <v>571</v>
      </c>
      <c r="I703" s="19">
        <v>30</v>
      </c>
      <c r="J703" s="24" t="s">
        <v>601</v>
      </c>
      <c r="K703" s="22">
        <v>3019</v>
      </c>
      <c r="L703" s="22">
        <v>1616</v>
      </c>
      <c r="M703" s="22">
        <f>K703-L703</f>
        <v>1403</v>
      </c>
      <c r="N703" s="28" t="s">
        <v>602</v>
      </c>
      <c r="O703" s="22">
        <v>3019680</v>
      </c>
      <c r="P703" s="27" t="s">
        <v>780</v>
      </c>
      <c r="Q703" s="20">
        <v>3019</v>
      </c>
      <c r="R703" s="27" t="s">
        <v>120</v>
      </c>
    </row>
    <row r="704" spans="1:18" ht="18" customHeight="1">
      <c r="A704" s="17">
        <v>20</v>
      </c>
      <c r="B704" s="18" t="s">
        <v>553</v>
      </c>
      <c r="C704" s="18">
        <v>5</v>
      </c>
      <c r="D704" s="18" t="s">
        <v>571</v>
      </c>
      <c r="E704" s="18">
        <v>3</v>
      </c>
      <c r="F704" s="18" t="s">
        <v>571</v>
      </c>
      <c r="G704" s="18">
        <v>1</v>
      </c>
      <c r="H704" s="18" t="s">
        <v>571</v>
      </c>
      <c r="I704" s="18">
        <v>30</v>
      </c>
      <c r="J704" s="25" t="s">
        <v>601</v>
      </c>
      <c r="K704" s="22"/>
      <c r="L704" s="22"/>
      <c r="M704" s="22"/>
      <c r="N704" s="28" t="s">
        <v>603</v>
      </c>
      <c r="O704" s="22"/>
      <c r="P704" s="27"/>
      <c r="Q704" s="20"/>
      <c r="R704" s="27" t="s">
        <v>120</v>
      </c>
    </row>
    <row r="705" spans="1:18" ht="18" customHeight="1">
      <c r="A705" s="17">
        <v>20</v>
      </c>
      <c r="B705" s="18" t="s">
        <v>553</v>
      </c>
      <c r="C705" s="18">
        <v>5</v>
      </c>
      <c r="D705" s="18" t="s">
        <v>571</v>
      </c>
      <c r="E705" s="18">
        <v>3</v>
      </c>
      <c r="F705" s="18" t="s">
        <v>571</v>
      </c>
      <c r="G705" s="18">
        <v>1</v>
      </c>
      <c r="H705" s="18" t="s">
        <v>571</v>
      </c>
      <c r="I705" s="18">
        <v>30</v>
      </c>
      <c r="J705" s="25" t="s">
        <v>601</v>
      </c>
      <c r="K705" s="22"/>
      <c r="L705" s="22"/>
      <c r="M705" s="22"/>
      <c r="N705" s="28" t="s">
        <v>604</v>
      </c>
      <c r="O705" s="22"/>
      <c r="P705" s="27"/>
      <c r="Q705" s="20"/>
      <c r="R705" s="27" t="s">
        <v>120</v>
      </c>
    </row>
    <row r="706" spans="1:18" ht="18" customHeight="1">
      <c r="A706" s="17">
        <v>20</v>
      </c>
      <c r="B706" s="18" t="s">
        <v>553</v>
      </c>
      <c r="C706" s="18">
        <v>5</v>
      </c>
      <c r="D706" s="18" t="s">
        <v>571</v>
      </c>
      <c r="E706" s="18">
        <v>3</v>
      </c>
      <c r="F706" s="18" t="s">
        <v>571</v>
      </c>
      <c r="G706" s="18">
        <v>1</v>
      </c>
      <c r="H706" s="18" t="s">
        <v>571</v>
      </c>
      <c r="I706" s="18">
        <v>30</v>
      </c>
      <c r="J706" s="25" t="s">
        <v>601</v>
      </c>
      <c r="K706" s="22"/>
      <c r="L706" s="22"/>
      <c r="M706" s="22"/>
      <c r="N706" s="28" t="s">
        <v>605</v>
      </c>
      <c r="O706" s="22"/>
      <c r="P706" s="27"/>
      <c r="Q706" s="20"/>
      <c r="R706" s="27" t="s">
        <v>120</v>
      </c>
    </row>
    <row r="707" spans="1:18" ht="18" customHeight="1">
      <c r="A707" s="17">
        <v>20</v>
      </c>
      <c r="B707" s="18" t="s">
        <v>553</v>
      </c>
      <c r="C707" s="18">
        <v>5</v>
      </c>
      <c r="D707" s="18" t="s">
        <v>571</v>
      </c>
      <c r="E707" s="18">
        <v>3</v>
      </c>
      <c r="F707" s="18" t="s">
        <v>571</v>
      </c>
      <c r="G707" s="18">
        <v>1</v>
      </c>
      <c r="H707" s="18" t="s">
        <v>571</v>
      </c>
      <c r="I707" s="18">
        <v>30</v>
      </c>
      <c r="J707" s="25" t="s">
        <v>601</v>
      </c>
      <c r="K707" s="22"/>
      <c r="L707" s="22"/>
      <c r="M707" s="22"/>
      <c r="N707" s="28" t="s">
        <v>606</v>
      </c>
      <c r="O707" s="22"/>
      <c r="P707" s="27"/>
      <c r="Q707" s="20"/>
      <c r="R707" s="27" t="s">
        <v>120</v>
      </c>
    </row>
    <row r="708" spans="1:18" ht="18" customHeight="1">
      <c r="A708" s="17">
        <v>20</v>
      </c>
      <c r="B708" s="18" t="s">
        <v>553</v>
      </c>
      <c r="C708" s="18">
        <v>5</v>
      </c>
      <c r="D708" s="18" t="s">
        <v>571</v>
      </c>
      <c r="E708" s="18">
        <v>3</v>
      </c>
      <c r="F708" s="18" t="s">
        <v>571</v>
      </c>
      <c r="G708" s="18">
        <v>1</v>
      </c>
      <c r="H708" s="18" t="s">
        <v>571</v>
      </c>
      <c r="I708" s="19">
        <v>34</v>
      </c>
      <c r="J708" s="24" t="s">
        <v>607</v>
      </c>
      <c r="K708" s="22">
        <v>500</v>
      </c>
      <c r="L708" s="22">
        <v>500</v>
      </c>
      <c r="M708" s="22">
        <f t="shared" ref="M708:M709" si="96">K708-L708</f>
        <v>0</v>
      </c>
      <c r="N708" s="28" t="s">
        <v>608</v>
      </c>
      <c r="O708" s="22">
        <v>500000</v>
      </c>
      <c r="P708" s="27" t="s">
        <v>779</v>
      </c>
      <c r="Q708" s="20">
        <v>500</v>
      </c>
      <c r="R708" s="27" t="s">
        <v>120</v>
      </c>
    </row>
    <row r="709" spans="1:18" ht="18" customHeight="1">
      <c r="A709" s="17">
        <v>20</v>
      </c>
      <c r="B709" s="18" t="s">
        <v>553</v>
      </c>
      <c r="C709" s="18">
        <v>5</v>
      </c>
      <c r="D709" s="18" t="s">
        <v>571</v>
      </c>
      <c r="E709" s="18">
        <v>3</v>
      </c>
      <c r="F709" s="18" t="s">
        <v>571</v>
      </c>
      <c r="G709" s="18">
        <v>1</v>
      </c>
      <c r="H709" s="18" t="s">
        <v>571</v>
      </c>
      <c r="I709" s="19">
        <v>39</v>
      </c>
      <c r="J709" s="24" t="s">
        <v>609</v>
      </c>
      <c r="K709" s="22">
        <v>2080</v>
      </c>
      <c r="L709" s="22">
        <v>2000</v>
      </c>
      <c r="M709" s="22">
        <f t="shared" si="96"/>
        <v>80</v>
      </c>
      <c r="N709" s="28" t="s">
        <v>610</v>
      </c>
      <c r="O709" s="22">
        <v>2080000</v>
      </c>
      <c r="P709" s="27" t="s">
        <v>780</v>
      </c>
      <c r="Q709" s="20">
        <v>2080</v>
      </c>
      <c r="R709" s="27" t="s">
        <v>120</v>
      </c>
    </row>
    <row r="710" spans="1:18" ht="18" customHeight="1">
      <c r="A710" s="17">
        <v>20</v>
      </c>
      <c r="B710" s="18" t="s">
        <v>553</v>
      </c>
      <c r="C710" s="18">
        <v>5</v>
      </c>
      <c r="D710" s="18" t="s">
        <v>571</v>
      </c>
      <c r="E710" s="18">
        <v>3</v>
      </c>
      <c r="F710" s="18" t="s">
        <v>571</v>
      </c>
      <c r="G710" s="18">
        <v>1</v>
      </c>
      <c r="H710" s="18" t="s">
        <v>571</v>
      </c>
      <c r="I710" s="18">
        <v>39</v>
      </c>
      <c r="J710" s="25" t="s">
        <v>609</v>
      </c>
      <c r="K710" s="22"/>
      <c r="L710" s="22"/>
      <c r="M710" s="22"/>
      <c r="N710" s="28" t="s">
        <v>611</v>
      </c>
      <c r="O710" s="22"/>
      <c r="P710" s="27"/>
      <c r="Q710" s="20"/>
      <c r="R710" s="27" t="s">
        <v>120</v>
      </c>
    </row>
    <row r="711" spans="1:18" ht="18" customHeight="1">
      <c r="A711" s="17">
        <v>20</v>
      </c>
      <c r="B711" s="18" t="s">
        <v>553</v>
      </c>
      <c r="C711" s="18">
        <v>5</v>
      </c>
      <c r="D711" s="18" t="s">
        <v>571</v>
      </c>
      <c r="E711" s="18">
        <v>3</v>
      </c>
      <c r="F711" s="18" t="s">
        <v>571</v>
      </c>
      <c r="G711" s="18">
        <v>1</v>
      </c>
      <c r="H711" s="18" t="s">
        <v>571</v>
      </c>
      <c r="I711" s="19">
        <v>40</v>
      </c>
      <c r="J711" s="24" t="s">
        <v>612</v>
      </c>
      <c r="K711" s="22">
        <v>915</v>
      </c>
      <c r="L711" s="22">
        <v>915</v>
      </c>
      <c r="M711" s="22">
        <f>K711-L711</f>
        <v>0</v>
      </c>
      <c r="N711" s="28" t="s">
        <v>613</v>
      </c>
      <c r="O711" s="22"/>
      <c r="P711" s="27"/>
      <c r="Q711" s="20"/>
      <c r="R711" s="27" t="s">
        <v>140</v>
      </c>
    </row>
    <row r="712" spans="1:18" ht="18" customHeight="1">
      <c r="A712" s="17">
        <v>20</v>
      </c>
      <c r="B712" s="18" t="s">
        <v>553</v>
      </c>
      <c r="C712" s="18">
        <v>5</v>
      </c>
      <c r="D712" s="18" t="s">
        <v>571</v>
      </c>
      <c r="E712" s="18">
        <v>3</v>
      </c>
      <c r="F712" s="18" t="s">
        <v>571</v>
      </c>
      <c r="G712" s="18">
        <v>1</v>
      </c>
      <c r="H712" s="18" t="s">
        <v>571</v>
      </c>
      <c r="I712" s="18">
        <v>40</v>
      </c>
      <c r="J712" s="25" t="s">
        <v>612</v>
      </c>
      <c r="K712" s="22"/>
      <c r="L712" s="22"/>
      <c r="M712" s="22"/>
      <c r="N712" s="28" t="s">
        <v>895</v>
      </c>
      <c r="O712" s="22">
        <v>450000</v>
      </c>
      <c r="P712" s="27"/>
      <c r="Q712" s="20"/>
      <c r="R712" s="27" t="s">
        <v>140</v>
      </c>
    </row>
    <row r="713" spans="1:18" ht="18" customHeight="1">
      <c r="A713" s="17">
        <v>20</v>
      </c>
      <c r="B713" s="18" t="s">
        <v>553</v>
      </c>
      <c r="C713" s="18">
        <v>5</v>
      </c>
      <c r="D713" s="18" t="s">
        <v>571</v>
      </c>
      <c r="E713" s="18">
        <v>3</v>
      </c>
      <c r="F713" s="18" t="s">
        <v>571</v>
      </c>
      <c r="G713" s="18">
        <v>1</v>
      </c>
      <c r="H713" s="18" t="s">
        <v>571</v>
      </c>
      <c r="I713" s="18">
        <v>40</v>
      </c>
      <c r="J713" s="25" t="s">
        <v>612</v>
      </c>
      <c r="K713" s="22"/>
      <c r="L713" s="22"/>
      <c r="M713" s="22"/>
      <c r="N713" s="28" t="s">
        <v>896</v>
      </c>
      <c r="O713" s="22">
        <v>210000</v>
      </c>
      <c r="P713" s="27"/>
      <c r="Q713" s="20"/>
      <c r="R713" s="27" t="s">
        <v>140</v>
      </c>
    </row>
    <row r="714" spans="1:18" ht="18" customHeight="1">
      <c r="A714" s="17">
        <v>20</v>
      </c>
      <c r="B714" s="18" t="s">
        <v>553</v>
      </c>
      <c r="C714" s="18">
        <v>5</v>
      </c>
      <c r="D714" s="18" t="s">
        <v>571</v>
      </c>
      <c r="E714" s="18">
        <v>3</v>
      </c>
      <c r="F714" s="18" t="s">
        <v>571</v>
      </c>
      <c r="G714" s="18">
        <v>1</v>
      </c>
      <c r="H714" s="18" t="s">
        <v>571</v>
      </c>
      <c r="I714" s="18">
        <v>40</v>
      </c>
      <c r="J714" s="25" t="s">
        <v>612</v>
      </c>
      <c r="K714" s="22"/>
      <c r="L714" s="22"/>
      <c r="M714" s="22"/>
      <c r="N714" s="28" t="s">
        <v>897</v>
      </c>
      <c r="O714" s="22">
        <v>225000</v>
      </c>
      <c r="P714" s="27"/>
      <c r="Q714" s="20"/>
      <c r="R714" s="27" t="s">
        <v>140</v>
      </c>
    </row>
    <row r="715" spans="1:18" ht="18" customHeight="1">
      <c r="A715" s="17">
        <v>20</v>
      </c>
      <c r="B715" s="18" t="s">
        <v>553</v>
      </c>
      <c r="C715" s="18">
        <v>5</v>
      </c>
      <c r="D715" s="18" t="s">
        <v>571</v>
      </c>
      <c r="E715" s="18">
        <v>3</v>
      </c>
      <c r="F715" s="18" t="s">
        <v>571</v>
      </c>
      <c r="G715" s="18">
        <v>1</v>
      </c>
      <c r="H715" s="18" t="s">
        <v>571</v>
      </c>
      <c r="I715" s="18">
        <v>40</v>
      </c>
      <c r="J715" s="25" t="s">
        <v>612</v>
      </c>
      <c r="K715" s="22"/>
      <c r="L715" s="22"/>
      <c r="M715" s="22"/>
      <c r="N715" s="28" t="s">
        <v>898</v>
      </c>
      <c r="O715" s="22">
        <v>800</v>
      </c>
      <c r="P715" s="27"/>
      <c r="Q715" s="20"/>
      <c r="R715" s="27" t="s">
        <v>140</v>
      </c>
    </row>
    <row r="716" spans="1:18" ht="18" customHeight="1">
      <c r="A716" s="17">
        <v>20</v>
      </c>
      <c r="B716" s="18" t="s">
        <v>553</v>
      </c>
      <c r="C716" s="18">
        <v>5</v>
      </c>
      <c r="D716" s="18" t="s">
        <v>571</v>
      </c>
      <c r="E716" s="18">
        <v>3</v>
      </c>
      <c r="F716" s="18" t="s">
        <v>571</v>
      </c>
      <c r="G716" s="18">
        <v>1</v>
      </c>
      <c r="H716" s="18" t="s">
        <v>571</v>
      </c>
      <c r="I716" s="18">
        <v>40</v>
      </c>
      <c r="J716" s="25" t="s">
        <v>612</v>
      </c>
      <c r="K716" s="22"/>
      <c r="L716" s="22"/>
      <c r="M716" s="22"/>
      <c r="N716" s="28" t="s">
        <v>899</v>
      </c>
      <c r="O716" s="22">
        <v>30000</v>
      </c>
      <c r="P716" s="27"/>
      <c r="Q716" s="20"/>
      <c r="R716" s="27" t="s">
        <v>140</v>
      </c>
    </row>
    <row r="717" spans="1:18" ht="18" customHeight="1">
      <c r="A717" s="17">
        <v>20</v>
      </c>
      <c r="B717" s="18" t="s">
        <v>553</v>
      </c>
      <c r="C717" s="18">
        <v>5</v>
      </c>
      <c r="D717" s="18" t="s">
        <v>571</v>
      </c>
      <c r="E717" s="18">
        <v>3</v>
      </c>
      <c r="F717" s="18" t="s">
        <v>571</v>
      </c>
      <c r="G717" s="18">
        <v>1</v>
      </c>
      <c r="H717" s="18" t="s">
        <v>571</v>
      </c>
      <c r="I717" s="19">
        <v>46</v>
      </c>
      <c r="J717" s="24" t="s">
        <v>614</v>
      </c>
      <c r="K717" s="22">
        <v>372</v>
      </c>
      <c r="L717" s="22">
        <v>372</v>
      </c>
      <c r="M717" s="22">
        <f>K717-L717</f>
        <v>0</v>
      </c>
      <c r="N717" s="28" t="s">
        <v>615</v>
      </c>
      <c r="O717" s="22">
        <v>372000</v>
      </c>
      <c r="P717" s="27" t="s">
        <v>780</v>
      </c>
      <c r="Q717" s="20">
        <v>372</v>
      </c>
      <c r="R717" s="27" t="s">
        <v>120</v>
      </c>
    </row>
    <row r="718" spans="1:18" ht="18" customHeight="1">
      <c r="A718" s="17">
        <v>20</v>
      </c>
      <c r="B718" s="18" t="s">
        <v>553</v>
      </c>
      <c r="C718" s="18">
        <v>5</v>
      </c>
      <c r="D718" s="18" t="s">
        <v>571</v>
      </c>
      <c r="E718" s="18">
        <v>3</v>
      </c>
      <c r="F718" s="18" t="s">
        <v>571</v>
      </c>
      <c r="G718" s="18">
        <v>1</v>
      </c>
      <c r="H718" s="18" t="s">
        <v>571</v>
      </c>
      <c r="I718" s="18">
        <v>46</v>
      </c>
      <c r="J718" s="25" t="s">
        <v>614</v>
      </c>
      <c r="K718" s="22"/>
      <c r="L718" s="22"/>
      <c r="M718" s="22"/>
      <c r="N718" s="28" t="s">
        <v>616</v>
      </c>
      <c r="O718" s="22"/>
      <c r="P718" s="27"/>
      <c r="Q718" s="20"/>
      <c r="R718" s="27" t="s">
        <v>120</v>
      </c>
    </row>
    <row r="719" spans="1:18" ht="18" customHeight="1">
      <c r="A719" s="17">
        <v>20</v>
      </c>
      <c r="B719" s="18" t="s">
        <v>553</v>
      </c>
      <c r="C719" s="18">
        <v>5</v>
      </c>
      <c r="D719" s="18" t="s">
        <v>571</v>
      </c>
      <c r="E719" s="18">
        <v>3</v>
      </c>
      <c r="F719" s="18" t="s">
        <v>571</v>
      </c>
      <c r="G719" s="18">
        <v>1</v>
      </c>
      <c r="H719" s="18" t="s">
        <v>571</v>
      </c>
      <c r="I719" s="18">
        <v>46</v>
      </c>
      <c r="J719" s="25" t="s">
        <v>614</v>
      </c>
      <c r="K719" s="22"/>
      <c r="L719" s="22"/>
      <c r="M719" s="22"/>
      <c r="N719" s="28" t="s">
        <v>617</v>
      </c>
      <c r="O719" s="22"/>
      <c r="P719" s="27"/>
      <c r="Q719" s="20"/>
      <c r="R719" s="27" t="s">
        <v>120</v>
      </c>
    </row>
    <row r="720" spans="1:18" ht="18" customHeight="1">
      <c r="A720" s="17">
        <v>20</v>
      </c>
      <c r="B720" s="18" t="s">
        <v>553</v>
      </c>
      <c r="C720" s="18">
        <v>5</v>
      </c>
      <c r="D720" s="18" t="s">
        <v>571</v>
      </c>
      <c r="E720" s="18">
        <v>3</v>
      </c>
      <c r="F720" s="18" t="s">
        <v>571</v>
      </c>
      <c r="G720" s="18">
        <v>1</v>
      </c>
      <c r="H720" s="18" t="s">
        <v>571</v>
      </c>
      <c r="I720" s="19">
        <v>51</v>
      </c>
      <c r="J720" s="24" t="s">
        <v>618</v>
      </c>
      <c r="K720" s="22">
        <v>97</v>
      </c>
      <c r="L720" s="22">
        <v>97</v>
      </c>
      <c r="M720" s="22">
        <f>K720-L720</f>
        <v>0</v>
      </c>
      <c r="N720" s="28" t="s">
        <v>619</v>
      </c>
      <c r="O720" s="22"/>
      <c r="P720" s="27" t="s">
        <v>791</v>
      </c>
      <c r="Q720" s="20">
        <v>97</v>
      </c>
      <c r="R720" s="27" t="s">
        <v>166</v>
      </c>
    </row>
    <row r="721" spans="1:18" ht="18" customHeight="1">
      <c r="A721" s="17">
        <v>20</v>
      </c>
      <c r="B721" s="18" t="s">
        <v>553</v>
      </c>
      <c r="C721" s="18">
        <v>5</v>
      </c>
      <c r="D721" s="18" t="s">
        <v>571</v>
      </c>
      <c r="E721" s="18">
        <v>3</v>
      </c>
      <c r="F721" s="18" t="s">
        <v>571</v>
      </c>
      <c r="G721" s="18">
        <v>1</v>
      </c>
      <c r="H721" s="18" t="s">
        <v>571</v>
      </c>
      <c r="I721" s="18">
        <v>51</v>
      </c>
      <c r="J721" s="25" t="s">
        <v>618</v>
      </c>
      <c r="K721" s="22"/>
      <c r="L721" s="22"/>
      <c r="M721" s="22"/>
      <c r="N721" s="28" t="s">
        <v>620</v>
      </c>
      <c r="O721" s="22">
        <v>97873</v>
      </c>
      <c r="P721" s="27"/>
      <c r="Q721" s="20"/>
      <c r="R721" s="27" t="s">
        <v>166</v>
      </c>
    </row>
    <row r="722" spans="1:18" ht="18" customHeight="1">
      <c r="A722" s="17">
        <v>20</v>
      </c>
      <c r="B722" s="18" t="s">
        <v>553</v>
      </c>
      <c r="C722" s="18">
        <v>5</v>
      </c>
      <c r="D722" s="18" t="s">
        <v>571</v>
      </c>
      <c r="E722" s="18">
        <v>3</v>
      </c>
      <c r="F722" s="18" t="s">
        <v>571</v>
      </c>
      <c r="G722" s="18">
        <v>1</v>
      </c>
      <c r="H722" s="18" t="s">
        <v>571</v>
      </c>
      <c r="I722" s="19">
        <v>64</v>
      </c>
      <c r="J722" s="24" t="s">
        <v>621</v>
      </c>
      <c r="K722" s="22">
        <v>75</v>
      </c>
      <c r="L722" s="22">
        <v>100</v>
      </c>
      <c r="M722" s="22">
        <f t="shared" ref="M722:M734" si="97">K722-L722</f>
        <v>-25</v>
      </c>
      <c r="N722" s="28" t="s">
        <v>900</v>
      </c>
      <c r="O722" s="22">
        <v>75000</v>
      </c>
      <c r="P722" s="27" t="s">
        <v>809</v>
      </c>
      <c r="Q722" s="20">
        <v>75</v>
      </c>
      <c r="R722" s="27" t="s">
        <v>188</v>
      </c>
    </row>
    <row r="723" spans="1:18" ht="18" customHeight="1">
      <c r="A723" s="17">
        <v>20</v>
      </c>
      <c r="B723" s="18" t="s">
        <v>553</v>
      </c>
      <c r="C723" s="18">
        <v>5</v>
      </c>
      <c r="D723" s="18" t="s">
        <v>571</v>
      </c>
      <c r="E723" s="18">
        <v>3</v>
      </c>
      <c r="F723" s="18" t="s">
        <v>571</v>
      </c>
      <c r="G723" s="18">
        <v>1</v>
      </c>
      <c r="H723" s="18" t="s">
        <v>571</v>
      </c>
      <c r="I723" s="19">
        <v>65</v>
      </c>
      <c r="J723" s="24" t="s">
        <v>622</v>
      </c>
      <c r="K723" s="22">
        <v>2556</v>
      </c>
      <c r="L723" s="22">
        <v>1980</v>
      </c>
      <c r="M723" s="22">
        <f t="shared" si="97"/>
        <v>576</v>
      </c>
      <c r="N723" s="28" t="s">
        <v>901</v>
      </c>
      <c r="O723" s="22">
        <v>2556450</v>
      </c>
      <c r="P723" s="27" t="s">
        <v>804</v>
      </c>
      <c r="Q723" s="20">
        <v>2556</v>
      </c>
      <c r="R723" s="27" t="s">
        <v>175</v>
      </c>
    </row>
    <row r="724" spans="1:18" ht="18" customHeight="1">
      <c r="A724" s="17">
        <v>20</v>
      </c>
      <c r="B724" s="18" t="s">
        <v>553</v>
      </c>
      <c r="C724" s="18">
        <v>5</v>
      </c>
      <c r="D724" s="18" t="s">
        <v>571</v>
      </c>
      <c r="E724" s="18">
        <v>3</v>
      </c>
      <c r="F724" s="18" t="s">
        <v>571</v>
      </c>
      <c r="G724" s="18">
        <v>1</v>
      </c>
      <c r="H724" s="18" t="s">
        <v>571</v>
      </c>
      <c r="I724" s="19">
        <v>70</v>
      </c>
      <c r="J724" s="24" t="s">
        <v>623</v>
      </c>
      <c r="K724" s="22">
        <v>150</v>
      </c>
      <c r="L724" s="22">
        <v>150</v>
      </c>
      <c r="M724" s="22">
        <f t="shared" si="97"/>
        <v>0</v>
      </c>
      <c r="N724" s="28" t="s">
        <v>746</v>
      </c>
      <c r="O724" s="22">
        <v>150000</v>
      </c>
      <c r="P724" s="27" t="s">
        <v>747</v>
      </c>
      <c r="Q724" s="20">
        <v>150</v>
      </c>
      <c r="R724" s="27" t="s">
        <v>34</v>
      </c>
    </row>
    <row r="725" spans="1:18" ht="18" customHeight="1">
      <c r="A725" s="17">
        <v>20</v>
      </c>
      <c r="B725" s="18" t="s">
        <v>553</v>
      </c>
      <c r="C725" s="18">
        <v>5</v>
      </c>
      <c r="D725" s="18" t="s">
        <v>571</v>
      </c>
      <c r="E725" s="18">
        <v>3</v>
      </c>
      <c r="F725" s="18" t="s">
        <v>571</v>
      </c>
      <c r="G725" s="18">
        <v>1</v>
      </c>
      <c r="H725" s="18" t="s">
        <v>571</v>
      </c>
      <c r="I725" s="19">
        <v>73</v>
      </c>
      <c r="J725" s="24" t="s">
        <v>624</v>
      </c>
      <c r="K725" s="22">
        <v>5</v>
      </c>
      <c r="L725" s="22">
        <v>3</v>
      </c>
      <c r="M725" s="22">
        <f t="shared" si="97"/>
        <v>2</v>
      </c>
      <c r="N725" s="28" t="s">
        <v>625</v>
      </c>
      <c r="O725" s="22">
        <v>5000</v>
      </c>
      <c r="P725" s="27" t="s">
        <v>807</v>
      </c>
      <c r="Q725" s="20">
        <v>5</v>
      </c>
      <c r="R725" s="27" t="s">
        <v>188</v>
      </c>
    </row>
    <row r="726" spans="1:18" ht="18" customHeight="1">
      <c r="A726" s="17">
        <v>20</v>
      </c>
      <c r="B726" s="18" t="s">
        <v>553</v>
      </c>
      <c r="C726" s="18">
        <v>5</v>
      </c>
      <c r="D726" s="18" t="s">
        <v>571</v>
      </c>
      <c r="E726" s="18">
        <v>3</v>
      </c>
      <c r="F726" s="18" t="s">
        <v>571</v>
      </c>
      <c r="G726" s="18">
        <v>1</v>
      </c>
      <c r="H726" s="18" t="s">
        <v>571</v>
      </c>
      <c r="I726" s="19">
        <v>74</v>
      </c>
      <c r="J726" s="24" t="s">
        <v>626</v>
      </c>
      <c r="K726" s="22">
        <v>934</v>
      </c>
      <c r="L726" s="22">
        <v>1012</v>
      </c>
      <c r="M726" s="22">
        <f t="shared" si="97"/>
        <v>-78</v>
      </c>
      <c r="N726" s="28" t="s">
        <v>627</v>
      </c>
      <c r="O726" s="22"/>
      <c r="P726" s="27" t="s">
        <v>816</v>
      </c>
      <c r="Q726" s="20">
        <v>934</v>
      </c>
      <c r="R726" s="27" t="s">
        <v>133</v>
      </c>
    </row>
    <row r="727" spans="1:18" ht="18" customHeight="1">
      <c r="A727" s="17">
        <v>20</v>
      </c>
      <c r="B727" s="18" t="s">
        <v>553</v>
      </c>
      <c r="C727" s="18">
        <v>5</v>
      </c>
      <c r="D727" s="18" t="s">
        <v>571</v>
      </c>
      <c r="E727" s="18">
        <v>3</v>
      </c>
      <c r="F727" s="18" t="s">
        <v>571</v>
      </c>
      <c r="G727" s="18">
        <v>1</v>
      </c>
      <c r="H727" s="18" t="s">
        <v>571</v>
      </c>
      <c r="I727" s="18">
        <v>74</v>
      </c>
      <c r="J727" s="25" t="s">
        <v>626</v>
      </c>
      <c r="K727" s="22"/>
      <c r="L727" s="22"/>
      <c r="M727" s="22"/>
      <c r="N727" s="28" t="s">
        <v>628</v>
      </c>
      <c r="O727" s="22"/>
      <c r="P727" s="27" t="s">
        <v>815</v>
      </c>
      <c r="Q727" s="20"/>
      <c r="R727" s="27" t="s">
        <v>133</v>
      </c>
    </row>
    <row r="728" spans="1:18" ht="18" customHeight="1">
      <c r="A728" s="17">
        <v>20</v>
      </c>
      <c r="B728" s="18" t="s">
        <v>553</v>
      </c>
      <c r="C728" s="18">
        <v>5</v>
      </c>
      <c r="D728" s="18" t="s">
        <v>571</v>
      </c>
      <c r="E728" s="18">
        <v>3</v>
      </c>
      <c r="F728" s="18" t="s">
        <v>571</v>
      </c>
      <c r="G728" s="18">
        <v>1</v>
      </c>
      <c r="H728" s="18" t="s">
        <v>571</v>
      </c>
      <c r="I728" s="18">
        <v>74</v>
      </c>
      <c r="J728" s="25" t="s">
        <v>626</v>
      </c>
      <c r="K728" s="22"/>
      <c r="L728" s="22"/>
      <c r="M728" s="22"/>
      <c r="N728" s="28" t="s">
        <v>629</v>
      </c>
      <c r="O728" s="22">
        <v>279000</v>
      </c>
      <c r="P728" s="27"/>
      <c r="Q728" s="20"/>
      <c r="R728" s="27" t="s">
        <v>133</v>
      </c>
    </row>
    <row r="729" spans="1:18" ht="18" customHeight="1">
      <c r="A729" s="17">
        <v>20</v>
      </c>
      <c r="B729" s="18" t="s">
        <v>553</v>
      </c>
      <c r="C729" s="18">
        <v>5</v>
      </c>
      <c r="D729" s="18" t="s">
        <v>571</v>
      </c>
      <c r="E729" s="18">
        <v>3</v>
      </c>
      <c r="F729" s="18" t="s">
        <v>571</v>
      </c>
      <c r="G729" s="18">
        <v>1</v>
      </c>
      <c r="H729" s="18" t="s">
        <v>571</v>
      </c>
      <c r="I729" s="18">
        <v>74</v>
      </c>
      <c r="J729" s="25" t="s">
        <v>626</v>
      </c>
      <c r="K729" s="22"/>
      <c r="L729" s="22"/>
      <c r="M729" s="22"/>
      <c r="N729" s="28" t="s">
        <v>630</v>
      </c>
      <c r="O729" s="22"/>
      <c r="P729" s="27"/>
      <c r="Q729" s="20"/>
      <c r="R729" s="27" t="s">
        <v>133</v>
      </c>
    </row>
    <row r="730" spans="1:18" ht="18" customHeight="1">
      <c r="A730" s="17">
        <v>20</v>
      </c>
      <c r="B730" s="18" t="s">
        <v>553</v>
      </c>
      <c r="C730" s="18">
        <v>5</v>
      </c>
      <c r="D730" s="18" t="s">
        <v>571</v>
      </c>
      <c r="E730" s="18">
        <v>3</v>
      </c>
      <c r="F730" s="18" t="s">
        <v>571</v>
      </c>
      <c r="G730" s="18">
        <v>1</v>
      </c>
      <c r="H730" s="18" t="s">
        <v>571</v>
      </c>
      <c r="I730" s="18">
        <v>74</v>
      </c>
      <c r="J730" s="25" t="s">
        <v>626</v>
      </c>
      <c r="K730" s="22"/>
      <c r="L730" s="22"/>
      <c r="M730" s="22"/>
      <c r="N730" s="28" t="s">
        <v>631</v>
      </c>
      <c r="O730" s="22"/>
      <c r="P730" s="27"/>
      <c r="Q730" s="20"/>
      <c r="R730" s="27" t="s">
        <v>133</v>
      </c>
    </row>
    <row r="731" spans="1:18" ht="18" customHeight="1">
      <c r="A731" s="17">
        <v>20</v>
      </c>
      <c r="B731" s="18" t="s">
        <v>553</v>
      </c>
      <c r="C731" s="18">
        <v>5</v>
      </c>
      <c r="D731" s="18" t="s">
        <v>571</v>
      </c>
      <c r="E731" s="18">
        <v>3</v>
      </c>
      <c r="F731" s="18" t="s">
        <v>571</v>
      </c>
      <c r="G731" s="18">
        <v>1</v>
      </c>
      <c r="H731" s="18" t="s">
        <v>571</v>
      </c>
      <c r="I731" s="18">
        <v>74</v>
      </c>
      <c r="J731" s="25" t="s">
        <v>626</v>
      </c>
      <c r="K731" s="22"/>
      <c r="L731" s="22"/>
      <c r="M731" s="22"/>
      <c r="N731" s="28" t="s">
        <v>632</v>
      </c>
      <c r="O731" s="22">
        <v>655000</v>
      </c>
      <c r="P731" s="27"/>
      <c r="Q731" s="20"/>
      <c r="R731" s="27" t="s">
        <v>133</v>
      </c>
    </row>
    <row r="732" spans="1:18" ht="18" customHeight="1">
      <c r="A732" s="17">
        <v>20</v>
      </c>
      <c r="B732" s="18" t="s">
        <v>553</v>
      </c>
      <c r="C732" s="18">
        <v>5</v>
      </c>
      <c r="D732" s="18" t="s">
        <v>571</v>
      </c>
      <c r="E732" s="18">
        <v>3</v>
      </c>
      <c r="F732" s="18" t="s">
        <v>571</v>
      </c>
      <c r="G732" s="18">
        <v>1</v>
      </c>
      <c r="H732" s="18" t="s">
        <v>571</v>
      </c>
      <c r="I732" s="19">
        <v>74</v>
      </c>
      <c r="J732" s="24" t="s">
        <v>626</v>
      </c>
      <c r="K732" s="22">
        <v>548</v>
      </c>
      <c r="L732" s="22">
        <v>534</v>
      </c>
      <c r="M732" s="22">
        <f t="shared" si="97"/>
        <v>14</v>
      </c>
      <c r="N732" s="28" t="s">
        <v>633</v>
      </c>
      <c r="O732" s="22">
        <v>548000</v>
      </c>
      <c r="P732" s="27" t="s">
        <v>814</v>
      </c>
      <c r="Q732" s="20">
        <v>548</v>
      </c>
      <c r="R732" s="27" t="s">
        <v>120</v>
      </c>
    </row>
    <row r="733" spans="1:18" ht="18" customHeight="1">
      <c r="A733" s="17">
        <v>20</v>
      </c>
      <c r="B733" s="18" t="s">
        <v>553</v>
      </c>
      <c r="C733" s="18">
        <v>5</v>
      </c>
      <c r="D733" s="18" t="s">
        <v>571</v>
      </c>
      <c r="E733" s="18">
        <v>3</v>
      </c>
      <c r="F733" s="18" t="s">
        <v>571</v>
      </c>
      <c r="G733" s="18">
        <v>1</v>
      </c>
      <c r="H733" s="18" t="s">
        <v>571</v>
      </c>
      <c r="I733" s="18">
        <v>74</v>
      </c>
      <c r="J733" s="25" t="s">
        <v>626</v>
      </c>
      <c r="K733" s="22"/>
      <c r="L733" s="22"/>
      <c r="M733" s="22"/>
      <c r="N733" s="28"/>
      <c r="O733" s="22"/>
      <c r="P733" s="27" t="s">
        <v>815</v>
      </c>
      <c r="Q733" s="20"/>
      <c r="R733" s="27" t="s">
        <v>120</v>
      </c>
    </row>
    <row r="734" spans="1:18" ht="18" customHeight="1">
      <c r="A734" s="17">
        <v>20</v>
      </c>
      <c r="B734" s="18" t="s">
        <v>553</v>
      </c>
      <c r="C734" s="18">
        <v>5</v>
      </c>
      <c r="D734" s="18" t="s">
        <v>571</v>
      </c>
      <c r="E734" s="18">
        <v>3</v>
      </c>
      <c r="F734" s="18" t="s">
        <v>571</v>
      </c>
      <c r="G734" s="18">
        <v>1</v>
      </c>
      <c r="H734" s="18" t="s">
        <v>571</v>
      </c>
      <c r="I734" s="19">
        <v>74</v>
      </c>
      <c r="J734" s="24" t="s">
        <v>626</v>
      </c>
      <c r="K734" s="22">
        <v>250</v>
      </c>
      <c r="L734" s="22">
        <v>250</v>
      </c>
      <c r="M734" s="22">
        <f t="shared" si="97"/>
        <v>0</v>
      </c>
      <c r="N734" s="28" t="s">
        <v>6838</v>
      </c>
      <c r="O734" s="22">
        <v>250000</v>
      </c>
      <c r="P734" s="27" t="s">
        <v>808</v>
      </c>
      <c r="Q734" s="20">
        <v>250</v>
      </c>
      <c r="R734" s="27" t="s">
        <v>188</v>
      </c>
    </row>
    <row r="735" spans="1:18" ht="18" customHeight="1">
      <c r="A735" s="17">
        <v>20</v>
      </c>
      <c r="B735" s="18" t="s">
        <v>553</v>
      </c>
      <c r="C735" s="18">
        <v>5</v>
      </c>
      <c r="D735" s="18" t="s">
        <v>571</v>
      </c>
      <c r="E735" s="18">
        <v>3</v>
      </c>
      <c r="F735" s="18" t="s">
        <v>571</v>
      </c>
      <c r="G735" s="18">
        <v>1</v>
      </c>
      <c r="H735" s="18" t="s">
        <v>571</v>
      </c>
      <c r="I735" s="19">
        <v>77</v>
      </c>
      <c r="J735" s="24" t="s">
        <v>634</v>
      </c>
      <c r="K735" s="22">
        <v>2</v>
      </c>
      <c r="L735" s="22">
        <v>2</v>
      </c>
      <c r="M735" s="22">
        <f t="shared" ref="M735:M736" si="98">K735-L735</f>
        <v>0</v>
      </c>
      <c r="N735" s="28" t="s">
        <v>635</v>
      </c>
      <c r="O735" s="22">
        <v>2000</v>
      </c>
      <c r="P735" s="27" t="s">
        <v>809</v>
      </c>
      <c r="Q735" s="20">
        <v>2</v>
      </c>
      <c r="R735" s="27" t="s">
        <v>188</v>
      </c>
    </row>
    <row r="736" spans="1:18" ht="18" customHeight="1">
      <c r="A736" s="17">
        <v>20</v>
      </c>
      <c r="B736" s="18" t="s">
        <v>553</v>
      </c>
      <c r="C736" s="18">
        <v>5</v>
      </c>
      <c r="D736" s="18" t="s">
        <v>571</v>
      </c>
      <c r="E736" s="18">
        <v>3</v>
      </c>
      <c r="F736" s="18" t="s">
        <v>571</v>
      </c>
      <c r="G736" s="18">
        <v>1</v>
      </c>
      <c r="H736" s="18" t="s">
        <v>571</v>
      </c>
      <c r="I736" s="19">
        <v>81</v>
      </c>
      <c r="J736" s="24" t="s">
        <v>636</v>
      </c>
      <c r="K736" s="22">
        <v>7000</v>
      </c>
      <c r="L736" s="22">
        <v>7800</v>
      </c>
      <c r="M736" s="22">
        <f t="shared" si="98"/>
        <v>-800</v>
      </c>
      <c r="N736" s="28" t="s">
        <v>637</v>
      </c>
      <c r="O736" s="22"/>
      <c r="P736" s="27" t="s">
        <v>636</v>
      </c>
      <c r="Q736" s="20">
        <v>7000</v>
      </c>
      <c r="R736" s="27" t="s">
        <v>120</v>
      </c>
    </row>
    <row r="737" spans="1:18" ht="18" customHeight="1">
      <c r="A737" s="17">
        <v>20</v>
      </c>
      <c r="B737" s="18" t="s">
        <v>553</v>
      </c>
      <c r="C737" s="18">
        <v>5</v>
      </c>
      <c r="D737" s="18" t="s">
        <v>571</v>
      </c>
      <c r="E737" s="18">
        <v>3</v>
      </c>
      <c r="F737" s="18" t="s">
        <v>571</v>
      </c>
      <c r="G737" s="18">
        <v>1</v>
      </c>
      <c r="H737" s="18" t="s">
        <v>571</v>
      </c>
      <c r="I737" s="18">
        <v>81</v>
      </c>
      <c r="J737" s="25" t="s">
        <v>636</v>
      </c>
      <c r="K737" s="22"/>
      <c r="L737" s="22"/>
      <c r="M737" s="22"/>
      <c r="N737" s="28" t="s">
        <v>638</v>
      </c>
      <c r="O737" s="22">
        <v>900000</v>
      </c>
      <c r="P737" s="27"/>
      <c r="Q737" s="20"/>
      <c r="R737" s="27" t="s">
        <v>120</v>
      </c>
    </row>
    <row r="738" spans="1:18" ht="18" customHeight="1">
      <c r="A738" s="17">
        <v>20</v>
      </c>
      <c r="B738" s="18" t="s">
        <v>553</v>
      </c>
      <c r="C738" s="18">
        <v>5</v>
      </c>
      <c r="D738" s="18" t="s">
        <v>571</v>
      </c>
      <c r="E738" s="18">
        <v>3</v>
      </c>
      <c r="F738" s="18" t="s">
        <v>571</v>
      </c>
      <c r="G738" s="18">
        <v>1</v>
      </c>
      <c r="H738" s="18" t="s">
        <v>571</v>
      </c>
      <c r="I738" s="18">
        <v>81</v>
      </c>
      <c r="J738" s="25" t="s">
        <v>636</v>
      </c>
      <c r="K738" s="22"/>
      <c r="L738" s="22"/>
      <c r="M738" s="22"/>
      <c r="N738" s="28" t="s">
        <v>639</v>
      </c>
      <c r="O738" s="22">
        <v>400000</v>
      </c>
      <c r="P738" s="27"/>
      <c r="Q738" s="20"/>
      <c r="R738" s="27" t="s">
        <v>120</v>
      </c>
    </row>
    <row r="739" spans="1:18" ht="18" customHeight="1">
      <c r="A739" s="17">
        <v>20</v>
      </c>
      <c r="B739" s="18" t="s">
        <v>553</v>
      </c>
      <c r="C739" s="18">
        <v>5</v>
      </c>
      <c r="D739" s="18" t="s">
        <v>571</v>
      </c>
      <c r="E739" s="18">
        <v>3</v>
      </c>
      <c r="F739" s="18" t="s">
        <v>571</v>
      </c>
      <c r="G739" s="18">
        <v>1</v>
      </c>
      <c r="H739" s="18" t="s">
        <v>571</v>
      </c>
      <c r="I739" s="18">
        <v>81</v>
      </c>
      <c r="J739" s="25" t="s">
        <v>636</v>
      </c>
      <c r="K739" s="22"/>
      <c r="L739" s="22"/>
      <c r="M739" s="22"/>
      <c r="N739" s="28" t="s">
        <v>640</v>
      </c>
      <c r="O739" s="22">
        <v>3200000</v>
      </c>
      <c r="P739" s="27"/>
      <c r="Q739" s="20"/>
      <c r="R739" s="27" t="s">
        <v>120</v>
      </c>
    </row>
    <row r="740" spans="1:18" ht="18" customHeight="1">
      <c r="A740" s="17">
        <v>20</v>
      </c>
      <c r="B740" s="18" t="s">
        <v>553</v>
      </c>
      <c r="C740" s="18">
        <v>5</v>
      </c>
      <c r="D740" s="18" t="s">
        <v>571</v>
      </c>
      <c r="E740" s="18">
        <v>3</v>
      </c>
      <c r="F740" s="18" t="s">
        <v>571</v>
      </c>
      <c r="G740" s="18">
        <v>1</v>
      </c>
      <c r="H740" s="18" t="s">
        <v>571</v>
      </c>
      <c r="I740" s="18">
        <v>81</v>
      </c>
      <c r="J740" s="25" t="s">
        <v>636</v>
      </c>
      <c r="K740" s="22"/>
      <c r="L740" s="22"/>
      <c r="M740" s="22"/>
      <c r="N740" s="28" t="s">
        <v>6839</v>
      </c>
      <c r="O740" s="22">
        <v>1600000</v>
      </c>
      <c r="P740" s="27"/>
      <c r="Q740" s="20"/>
      <c r="R740" s="27" t="s">
        <v>120</v>
      </c>
    </row>
    <row r="741" spans="1:18" ht="18" customHeight="1">
      <c r="A741" s="17">
        <v>20</v>
      </c>
      <c r="B741" s="18" t="s">
        <v>553</v>
      </c>
      <c r="C741" s="18">
        <v>5</v>
      </c>
      <c r="D741" s="18" t="s">
        <v>571</v>
      </c>
      <c r="E741" s="18">
        <v>3</v>
      </c>
      <c r="F741" s="18" t="s">
        <v>571</v>
      </c>
      <c r="G741" s="18">
        <v>1</v>
      </c>
      <c r="H741" s="18" t="s">
        <v>571</v>
      </c>
      <c r="I741" s="18">
        <v>81</v>
      </c>
      <c r="J741" s="25" t="s">
        <v>636</v>
      </c>
      <c r="K741" s="22"/>
      <c r="L741" s="22"/>
      <c r="M741" s="22"/>
      <c r="N741" s="28" t="s">
        <v>6840</v>
      </c>
      <c r="O741" s="22">
        <v>900000</v>
      </c>
      <c r="P741" s="27"/>
      <c r="Q741" s="20"/>
      <c r="R741" s="27" t="s">
        <v>120</v>
      </c>
    </row>
    <row r="742" spans="1:18" ht="18" customHeight="1">
      <c r="A742" s="17">
        <v>20</v>
      </c>
      <c r="B742" s="18" t="s">
        <v>553</v>
      </c>
      <c r="C742" s="18">
        <v>5</v>
      </c>
      <c r="D742" s="18" t="s">
        <v>571</v>
      </c>
      <c r="E742" s="18">
        <v>3</v>
      </c>
      <c r="F742" s="18" t="s">
        <v>571</v>
      </c>
      <c r="G742" s="18">
        <v>1</v>
      </c>
      <c r="H742" s="18" t="s">
        <v>571</v>
      </c>
      <c r="I742" s="19">
        <v>82</v>
      </c>
      <c r="J742" s="24" t="s">
        <v>641</v>
      </c>
      <c r="K742" s="22">
        <v>40</v>
      </c>
      <c r="L742" s="22">
        <v>40</v>
      </c>
      <c r="M742" s="22">
        <f t="shared" ref="M742:M743" si="99">K742-L742</f>
        <v>0</v>
      </c>
      <c r="N742" s="28" t="s">
        <v>902</v>
      </c>
      <c r="O742" s="22">
        <v>40000</v>
      </c>
      <c r="P742" s="27" t="s">
        <v>806</v>
      </c>
      <c r="Q742" s="20">
        <v>40</v>
      </c>
      <c r="R742" s="27" t="s">
        <v>188</v>
      </c>
    </row>
    <row r="743" spans="1:18" ht="18" customHeight="1">
      <c r="A743" s="17">
        <v>20</v>
      </c>
      <c r="B743" s="18" t="s">
        <v>553</v>
      </c>
      <c r="C743" s="18">
        <v>5</v>
      </c>
      <c r="D743" s="18" t="s">
        <v>571</v>
      </c>
      <c r="E743" s="18">
        <v>3</v>
      </c>
      <c r="F743" s="18" t="s">
        <v>571</v>
      </c>
      <c r="G743" s="18">
        <v>1</v>
      </c>
      <c r="H743" s="18" t="s">
        <v>571</v>
      </c>
      <c r="I743" s="19">
        <v>85</v>
      </c>
      <c r="J743" s="24" t="s">
        <v>642</v>
      </c>
      <c r="K743" s="22">
        <v>30</v>
      </c>
      <c r="L743" s="22">
        <v>30</v>
      </c>
      <c r="M743" s="22">
        <f t="shared" si="99"/>
        <v>0</v>
      </c>
      <c r="N743" s="28" t="s">
        <v>903</v>
      </c>
      <c r="O743" s="22">
        <v>10000</v>
      </c>
      <c r="P743" s="27" t="s">
        <v>807</v>
      </c>
      <c r="Q743" s="20">
        <v>30</v>
      </c>
      <c r="R743" s="27" t="s">
        <v>188</v>
      </c>
    </row>
    <row r="744" spans="1:18" ht="18" customHeight="1">
      <c r="A744" s="17">
        <v>20</v>
      </c>
      <c r="B744" s="18" t="s">
        <v>553</v>
      </c>
      <c r="C744" s="18">
        <v>5</v>
      </c>
      <c r="D744" s="18" t="s">
        <v>571</v>
      </c>
      <c r="E744" s="18">
        <v>3</v>
      </c>
      <c r="F744" s="18" t="s">
        <v>571</v>
      </c>
      <c r="G744" s="18">
        <v>1</v>
      </c>
      <c r="H744" s="18" t="s">
        <v>571</v>
      </c>
      <c r="I744" s="18">
        <v>85</v>
      </c>
      <c r="J744" s="25" t="s">
        <v>642</v>
      </c>
      <c r="K744" s="22"/>
      <c r="L744" s="22"/>
      <c r="M744" s="22"/>
      <c r="N744" s="28" t="s">
        <v>904</v>
      </c>
      <c r="O744" s="22">
        <v>15000</v>
      </c>
      <c r="P744" s="27"/>
      <c r="Q744" s="20"/>
      <c r="R744" s="27" t="s">
        <v>188</v>
      </c>
    </row>
    <row r="745" spans="1:18" ht="18" customHeight="1">
      <c r="A745" s="17">
        <v>20</v>
      </c>
      <c r="B745" s="18" t="s">
        <v>553</v>
      </c>
      <c r="C745" s="18">
        <v>5</v>
      </c>
      <c r="D745" s="18" t="s">
        <v>571</v>
      </c>
      <c r="E745" s="18">
        <v>3</v>
      </c>
      <c r="F745" s="18" t="s">
        <v>571</v>
      </c>
      <c r="G745" s="18">
        <v>1</v>
      </c>
      <c r="H745" s="18" t="s">
        <v>571</v>
      </c>
      <c r="I745" s="18">
        <v>85</v>
      </c>
      <c r="J745" s="25" t="s">
        <v>642</v>
      </c>
      <c r="K745" s="22"/>
      <c r="L745" s="22"/>
      <c r="M745" s="22"/>
      <c r="N745" s="28" t="s">
        <v>905</v>
      </c>
      <c r="O745" s="22">
        <v>5000</v>
      </c>
      <c r="P745" s="27"/>
      <c r="Q745" s="20"/>
      <c r="R745" s="27" t="s">
        <v>188</v>
      </c>
    </row>
    <row r="746" spans="1:18" ht="18" customHeight="1">
      <c r="A746" s="17">
        <v>20</v>
      </c>
      <c r="B746" s="18" t="s">
        <v>553</v>
      </c>
      <c r="C746" s="18">
        <v>5</v>
      </c>
      <c r="D746" s="18" t="s">
        <v>571</v>
      </c>
      <c r="E746" s="18">
        <v>3</v>
      </c>
      <c r="F746" s="18" t="s">
        <v>571</v>
      </c>
      <c r="G746" s="18">
        <v>1</v>
      </c>
      <c r="H746" s="18" t="s">
        <v>571</v>
      </c>
      <c r="I746" s="19">
        <v>88</v>
      </c>
      <c r="J746" s="24" t="s">
        <v>643</v>
      </c>
      <c r="K746" s="22">
        <v>1</v>
      </c>
      <c r="L746" s="22">
        <v>1</v>
      </c>
      <c r="M746" s="22">
        <f t="shared" ref="M746:M747" si="100">K746-L746</f>
        <v>0</v>
      </c>
      <c r="N746" s="28" t="s">
        <v>644</v>
      </c>
      <c r="O746" s="22">
        <v>1000</v>
      </c>
      <c r="P746" s="27" t="s">
        <v>802</v>
      </c>
      <c r="Q746" s="20">
        <v>1</v>
      </c>
      <c r="R746" s="27" t="s">
        <v>175</v>
      </c>
    </row>
    <row r="747" spans="1:18" ht="18" customHeight="1">
      <c r="A747" s="17">
        <v>20</v>
      </c>
      <c r="B747" s="18" t="s">
        <v>553</v>
      </c>
      <c r="C747" s="18">
        <v>5</v>
      </c>
      <c r="D747" s="18" t="s">
        <v>571</v>
      </c>
      <c r="E747" s="18">
        <v>3</v>
      </c>
      <c r="F747" s="18" t="s">
        <v>571</v>
      </c>
      <c r="G747" s="18">
        <v>1</v>
      </c>
      <c r="H747" s="18" t="s">
        <v>571</v>
      </c>
      <c r="I747" s="19">
        <v>89</v>
      </c>
      <c r="J747" s="24" t="s">
        <v>571</v>
      </c>
      <c r="K747" s="22">
        <v>795</v>
      </c>
      <c r="L747" s="22">
        <v>800</v>
      </c>
      <c r="M747" s="22">
        <f t="shared" si="100"/>
        <v>-5</v>
      </c>
      <c r="N747" s="28" t="s">
        <v>645</v>
      </c>
      <c r="O747" s="22">
        <v>18000</v>
      </c>
      <c r="P747" s="27" t="s">
        <v>747</v>
      </c>
      <c r="Q747" s="20">
        <v>533</v>
      </c>
      <c r="R747" s="27" t="s">
        <v>34</v>
      </c>
    </row>
    <row r="748" spans="1:18" ht="18" customHeight="1">
      <c r="A748" s="17">
        <v>20</v>
      </c>
      <c r="B748" s="18" t="s">
        <v>553</v>
      </c>
      <c r="C748" s="18">
        <v>5</v>
      </c>
      <c r="D748" s="18" t="s">
        <v>571</v>
      </c>
      <c r="E748" s="18">
        <v>3</v>
      </c>
      <c r="F748" s="18" t="s">
        <v>571</v>
      </c>
      <c r="G748" s="18">
        <v>1</v>
      </c>
      <c r="H748" s="18" t="s">
        <v>571</v>
      </c>
      <c r="I748" s="18">
        <v>89</v>
      </c>
      <c r="J748" s="25" t="s">
        <v>571</v>
      </c>
      <c r="K748" s="22"/>
      <c r="L748" s="22"/>
      <c r="M748" s="22"/>
      <c r="N748" s="28" t="s">
        <v>6844</v>
      </c>
      <c r="O748" s="22">
        <v>243000</v>
      </c>
      <c r="P748" s="27" t="s">
        <v>748</v>
      </c>
      <c r="Q748" s="20">
        <v>1</v>
      </c>
      <c r="R748" s="27" t="s">
        <v>34</v>
      </c>
    </row>
    <row r="749" spans="1:18" ht="18" customHeight="1">
      <c r="A749" s="17">
        <v>20</v>
      </c>
      <c r="B749" s="18" t="s">
        <v>553</v>
      </c>
      <c r="C749" s="18">
        <v>5</v>
      </c>
      <c r="D749" s="18" t="s">
        <v>571</v>
      </c>
      <c r="E749" s="18">
        <v>3</v>
      </c>
      <c r="F749" s="18" t="s">
        <v>571</v>
      </c>
      <c r="G749" s="18">
        <v>1</v>
      </c>
      <c r="H749" s="18" t="s">
        <v>571</v>
      </c>
      <c r="I749" s="18">
        <v>89</v>
      </c>
      <c r="J749" s="25" t="s">
        <v>571</v>
      </c>
      <c r="K749" s="22"/>
      <c r="L749" s="22"/>
      <c r="M749" s="22"/>
      <c r="N749" s="28" t="s">
        <v>646</v>
      </c>
      <c r="O749" s="22">
        <v>33000</v>
      </c>
      <c r="P749" s="27" t="s">
        <v>749</v>
      </c>
      <c r="Q749" s="20">
        <v>18</v>
      </c>
      <c r="R749" s="27" t="s">
        <v>34</v>
      </c>
    </row>
    <row r="750" spans="1:18" ht="18" customHeight="1">
      <c r="A750" s="17">
        <v>20</v>
      </c>
      <c r="B750" s="18" t="s">
        <v>553</v>
      </c>
      <c r="C750" s="18">
        <v>5</v>
      </c>
      <c r="D750" s="18" t="s">
        <v>571</v>
      </c>
      <c r="E750" s="18">
        <v>3</v>
      </c>
      <c r="F750" s="18" t="s">
        <v>571</v>
      </c>
      <c r="G750" s="18">
        <v>1</v>
      </c>
      <c r="H750" s="18" t="s">
        <v>571</v>
      </c>
      <c r="I750" s="18">
        <v>89</v>
      </c>
      <c r="J750" s="25" t="s">
        <v>571</v>
      </c>
      <c r="K750" s="22"/>
      <c r="L750" s="22"/>
      <c r="M750" s="22"/>
      <c r="N750" s="28" t="s">
        <v>647</v>
      </c>
      <c r="O750" s="22">
        <v>500000</v>
      </c>
      <c r="P750" s="27" t="s">
        <v>753</v>
      </c>
      <c r="Q750" s="20">
        <v>243</v>
      </c>
      <c r="R750" s="27" t="s">
        <v>34</v>
      </c>
    </row>
    <row r="751" spans="1:18" ht="18" customHeight="1">
      <c r="A751" s="17">
        <v>20</v>
      </c>
      <c r="B751" s="18" t="s">
        <v>553</v>
      </c>
      <c r="C751" s="18">
        <v>5</v>
      </c>
      <c r="D751" s="18" t="s">
        <v>571</v>
      </c>
      <c r="E751" s="18">
        <v>3</v>
      </c>
      <c r="F751" s="18" t="s">
        <v>571</v>
      </c>
      <c r="G751" s="18">
        <v>1</v>
      </c>
      <c r="H751" s="18" t="s">
        <v>571</v>
      </c>
      <c r="I751" s="18">
        <v>89</v>
      </c>
      <c r="J751" s="25" t="s">
        <v>571</v>
      </c>
      <c r="K751" s="22"/>
      <c r="L751" s="22"/>
      <c r="M751" s="22"/>
      <c r="N751" s="28" t="s">
        <v>648</v>
      </c>
      <c r="O751" s="22">
        <v>1000</v>
      </c>
      <c r="P751" s="27"/>
      <c r="Q751" s="20"/>
      <c r="R751" s="27" t="s">
        <v>34</v>
      </c>
    </row>
    <row r="752" spans="1:18" ht="18" customHeight="1">
      <c r="A752" s="17">
        <v>20</v>
      </c>
      <c r="B752" s="18" t="s">
        <v>553</v>
      </c>
      <c r="C752" s="18">
        <v>5</v>
      </c>
      <c r="D752" s="18" t="s">
        <v>571</v>
      </c>
      <c r="E752" s="18">
        <v>3</v>
      </c>
      <c r="F752" s="18" t="s">
        <v>571</v>
      </c>
      <c r="G752" s="18">
        <v>1</v>
      </c>
      <c r="H752" s="18" t="s">
        <v>571</v>
      </c>
      <c r="I752" s="337">
        <v>89</v>
      </c>
      <c r="J752" s="338" t="s">
        <v>571</v>
      </c>
      <c r="K752" s="22">
        <v>0</v>
      </c>
      <c r="L752" s="22">
        <v>2</v>
      </c>
      <c r="M752" s="22">
        <f>K752-L752</f>
        <v>-2</v>
      </c>
      <c r="N752" s="28" t="s">
        <v>649</v>
      </c>
      <c r="O752" s="22">
        <v>2000</v>
      </c>
      <c r="P752" s="27"/>
      <c r="Q752" s="20"/>
      <c r="R752" s="27" t="s">
        <v>120</v>
      </c>
    </row>
    <row r="753" spans="1:18" ht="18" customHeight="1">
      <c r="A753" s="17">
        <v>20</v>
      </c>
      <c r="B753" s="18" t="s">
        <v>553</v>
      </c>
      <c r="C753" s="18">
        <v>5</v>
      </c>
      <c r="D753" s="18" t="s">
        <v>571</v>
      </c>
      <c r="E753" s="18">
        <v>3</v>
      </c>
      <c r="F753" s="18" t="s">
        <v>571</v>
      </c>
      <c r="G753" s="18">
        <v>1</v>
      </c>
      <c r="H753" s="18" t="s">
        <v>571</v>
      </c>
      <c r="I753" s="19">
        <v>89</v>
      </c>
      <c r="J753" s="24" t="s">
        <v>571</v>
      </c>
      <c r="K753" s="22">
        <v>150</v>
      </c>
      <c r="L753" s="22">
        <v>70</v>
      </c>
      <c r="M753" s="22">
        <f>K753-L753</f>
        <v>80</v>
      </c>
      <c r="N753" s="28" t="s">
        <v>906</v>
      </c>
      <c r="O753" s="22">
        <v>80000</v>
      </c>
      <c r="P753" s="27" t="s">
        <v>807</v>
      </c>
      <c r="Q753" s="20">
        <v>150</v>
      </c>
      <c r="R753" s="27" t="s">
        <v>188</v>
      </c>
    </row>
    <row r="754" spans="1:18" ht="18" customHeight="1">
      <c r="A754" s="17">
        <v>20</v>
      </c>
      <c r="B754" s="18" t="s">
        <v>553</v>
      </c>
      <c r="C754" s="18">
        <v>5</v>
      </c>
      <c r="D754" s="18" t="s">
        <v>571</v>
      </c>
      <c r="E754" s="18">
        <v>3</v>
      </c>
      <c r="F754" s="18" t="s">
        <v>571</v>
      </c>
      <c r="G754" s="18">
        <v>1</v>
      </c>
      <c r="H754" s="18" t="s">
        <v>571</v>
      </c>
      <c r="I754" s="18">
        <v>89</v>
      </c>
      <c r="J754" s="25" t="s">
        <v>571</v>
      </c>
      <c r="K754" s="22"/>
      <c r="L754" s="22"/>
      <c r="M754" s="22"/>
      <c r="N754" s="28" t="s">
        <v>907</v>
      </c>
      <c r="O754" s="22">
        <v>70000</v>
      </c>
      <c r="P754" s="27"/>
      <c r="Q754" s="20"/>
      <c r="R754" s="27" t="s">
        <v>188</v>
      </c>
    </row>
    <row r="755" spans="1:18" ht="18" customHeight="1">
      <c r="A755" s="67">
        <v>21</v>
      </c>
      <c r="B755" s="68" t="s">
        <v>650</v>
      </c>
      <c r="C755" s="68"/>
      <c r="D755" s="68"/>
      <c r="E755" s="69"/>
      <c r="F755" s="68"/>
      <c r="G755" s="69"/>
      <c r="H755" s="68"/>
      <c r="I755" s="69"/>
      <c r="J755" s="69"/>
      <c r="K755" s="70">
        <f>IF(C755="",SUMIFS($K756:$K$5986,$A756:$A$5986,A755,$E756:$E$5986,""),IF(E755="",SUMIFS($K756:$K$5986,$A756:$A$5986,A755,$C756:$C$5986,C755,$G756:$G$5986,""),IF(G755="",SUMIFS($K756:$K$5986,$A756:$A$5986,A755,$C756:$C$5986,C755,$E756:$E$5986,E755),0)))</f>
        <v>504000</v>
      </c>
      <c r="L755" s="70">
        <f>IF(C755="",SUMIFS($L756:$L$5986,$A756:$A$5986,A755,$E756:$E$5986,""),IF(E755="",SUMIFS($L756:$L$5986,$A756:$A$5986,A755,$C756:$C$5986,C755,$G756:$G$5986,""),IF(G755="",SUMIFS($L756:$L$5986,$A756:$A$5986,A755,$C756:$C$5986,C755,$E756:$E$5986,E755),0)))</f>
        <v>241000</v>
      </c>
      <c r="M755" s="71">
        <f t="shared" ref="M755:M757" si="101">K755-L755</f>
        <v>263000</v>
      </c>
      <c r="N755" s="72"/>
      <c r="O755" s="73"/>
      <c r="P755" s="74"/>
      <c r="Q755" s="75">
        <f>IF(C755="",SUMIFS($Q$3:$Q$5534,$A$3:$A$5534,A755,$C$3:$C$5534,"&gt;0",$E$3:$E$5534,""),IF(E755="",SUMIFS($Q$3:$Q$5534,$A$3:$A$5534,A755,$C$3:$C$5534,C755,$E$3:$E$5534,"&gt;0",$G$3:$G$5534,""),IF(G755="",SUMIFS($Q$3:$Q$5534,$A$3:$A$5534,A755,$C$3:$C$5534,C755,$E$3:$E$5534,E755,$G$3:$G$5534,"&gt;0"))))</f>
        <v>337000</v>
      </c>
      <c r="R755" s="76"/>
    </row>
    <row r="756" spans="1:18" ht="18" customHeight="1">
      <c r="A756" s="43">
        <v>21</v>
      </c>
      <c r="B756" s="44" t="s">
        <v>650</v>
      </c>
      <c r="C756" s="45">
        <v>1</v>
      </c>
      <c r="D756" s="45" t="s">
        <v>650</v>
      </c>
      <c r="E756" s="46"/>
      <c r="F756" s="45"/>
      <c r="G756" s="46"/>
      <c r="H756" s="45"/>
      <c r="I756" s="46"/>
      <c r="J756" s="46"/>
      <c r="K756" s="60">
        <f>IF(C756="",SUMIFS($K757:$K$5986,$A757:$A$5986,A756,$E757:$E$5986,""),IF(E756="",SUMIFS($K757:$K$5986,$A757:$A$5986,A756,$C757:$C$5986,C756,$G757:$G$5986,""),IF(G756="",SUMIFS($K757:$K$5986,$A757:$A$5986,A756,$C757:$C$5986,C756,$E757:$E$5986,E756),0)))</f>
        <v>504000</v>
      </c>
      <c r="L756" s="60">
        <f>IF(C756="",SUMIFS($L757:$L$5986,$A757:$A$5986,A756,$E757:$E$5986,""),IF(E756="",SUMIFS($L757:$L$5986,$A757:$A$5986,A756,$C757:$C$5986,C756,$G757:$G$5986,""),IF(G756="",SUMIFS($L757:$L$5986,$A757:$A$5986,A756,$C757:$C$5986,C756,$E757:$E$5986,E756),0)))</f>
        <v>241000</v>
      </c>
      <c r="M756" s="61">
        <f t="shared" si="101"/>
        <v>263000</v>
      </c>
      <c r="N756" s="47"/>
      <c r="O756" s="48"/>
      <c r="P756" s="49"/>
      <c r="Q756" s="50">
        <f>IF(C756="",SUMIFS($Q$3:$Q$5534,$A$3:$A$5534,A756,$C$3:$C$5534,"&gt;0",$E$3:$E$5534,""),IF(E756="",SUMIFS($Q$3:$Q$5534,$A$3:$A$5534,A756,$C$3:$C$5534,C756,$E$3:$E$5534,"&gt;0",$G$3:$G$5534,""),IF(G756="",SUMIFS($Q$3:$Q$5534,$A$3:$A$5534,A756,$C$3:$C$5534,C756,$E$3:$E$5534,E756,$G$3:$G$5534,"&gt;0"))))</f>
        <v>337000</v>
      </c>
      <c r="R756" s="51"/>
    </row>
    <row r="757" spans="1:18" ht="18" customHeight="1">
      <c r="A757" s="43">
        <v>21</v>
      </c>
      <c r="B757" s="44" t="s">
        <v>650</v>
      </c>
      <c r="C757" s="52">
        <v>1</v>
      </c>
      <c r="D757" s="44" t="s">
        <v>650</v>
      </c>
      <c r="E757" s="53">
        <v>6</v>
      </c>
      <c r="F757" s="54" t="s">
        <v>651</v>
      </c>
      <c r="G757" s="53"/>
      <c r="H757" s="54"/>
      <c r="I757" s="53"/>
      <c r="J757" s="53"/>
      <c r="K757" s="62">
        <f>IF(C757="",SUMIFS($K758:$K$5986,$A758:$A$5986,A757,$E758:$E$5986,""),IF(E757="",SUMIFS($K758:$K$5986,$A758:$A$5986,A757,$C758:$C$5986,C757,$G758:$G$5986,""),IF(G757="",SUMIFS($K758:$K$5986,$A758:$A$5986,A757,$C758:$C$5986,C757,$E758:$E$5986,E757),0)))</f>
        <v>36300</v>
      </c>
      <c r="L757" s="62">
        <f>IF(C757="",SUMIFS($L758:$L$5986,$A758:$A$5986,A757,$E758:$E$5986,""),IF(E757="",SUMIFS($L758:$L$5986,$A758:$A$5986,A757,$C758:$C$5986,C757,$G758:$G$5986,""),IF(G757="",SUMIFS($L758:$L$5986,$A758:$A$5986,A757,$C758:$C$5986,C757,$E758:$E$5986,E757),0)))</f>
        <v>29100</v>
      </c>
      <c r="M757" s="63">
        <f t="shared" si="101"/>
        <v>7200</v>
      </c>
      <c r="N757" s="55"/>
      <c r="O757" s="56"/>
      <c r="P757" s="57"/>
      <c r="Q757" s="58">
        <f>IF(C757="",SUMIFS($Q$3:$Q$5534,$A$3:$A$5534,A757,$C$3:$C$5534,"&gt;0",$E$3:$E$5534,""),IF(E757="",SUMIFS($Q$3:$Q$5534,$A$3:$A$5534,A757,$C$3:$C$5534,C757,$E$3:$E$5534,"&gt;0",$G$3:$G$5534,""),IF(G757="",SUMIFS($Q$3:$Q$5534,$A$3:$A$5534,A757,$C$3:$C$5534,C757,$E$3:$E$5534,E757,$G$3:$G$5534,"&gt;0"))))</f>
        <v>36300</v>
      </c>
      <c r="R757" s="59"/>
    </row>
    <row r="758" spans="1:18" ht="18" customHeight="1">
      <c r="A758" s="17">
        <v>21</v>
      </c>
      <c r="B758" s="18" t="s">
        <v>650</v>
      </c>
      <c r="C758" s="18">
        <v>1</v>
      </c>
      <c r="D758" s="18" t="s">
        <v>650</v>
      </c>
      <c r="E758" s="18">
        <v>6</v>
      </c>
      <c r="F758" s="18" t="s">
        <v>651</v>
      </c>
      <c r="G758" s="19">
        <v>1</v>
      </c>
      <c r="H758" s="19" t="s">
        <v>652</v>
      </c>
      <c r="I758" s="19"/>
      <c r="J758" s="24"/>
      <c r="K758" s="22"/>
      <c r="L758" s="22"/>
      <c r="M758" s="22"/>
      <c r="N758" s="28"/>
      <c r="O758" s="22"/>
      <c r="P758" s="27"/>
      <c r="Q758" s="20"/>
      <c r="R758" s="27"/>
    </row>
    <row r="759" spans="1:18" ht="18" customHeight="1">
      <c r="A759" s="17">
        <v>21</v>
      </c>
      <c r="B759" s="18" t="s">
        <v>650</v>
      </c>
      <c r="C759" s="18">
        <v>1</v>
      </c>
      <c r="D759" s="18" t="s">
        <v>650</v>
      </c>
      <c r="E759" s="18">
        <v>6</v>
      </c>
      <c r="F759" s="18" t="s">
        <v>651</v>
      </c>
      <c r="G759" s="18">
        <v>1</v>
      </c>
      <c r="H759" s="18" t="s">
        <v>652</v>
      </c>
      <c r="I759" s="19">
        <v>1</v>
      </c>
      <c r="J759" s="24" t="s">
        <v>652</v>
      </c>
      <c r="K759" s="22">
        <v>36300</v>
      </c>
      <c r="L759" s="22">
        <v>29100</v>
      </c>
      <c r="M759" s="22">
        <f>K759-L759</f>
        <v>7200</v>
      </c>
      <c r="N759" s="28" t="s">
        <v>653</v>
      </c>
      <c r="O759" s="22"/>
      <c r="P759" s="27" t="s">
        <v>781</v>
      </c>
      <c r="Q759" s="20">
        <v>36300</v>
      </c>
      <c r="R759" s="27" t="s">
        <v>34</v>
      </c>
    </row>
    <row r="760" spans="1:18" ht="18" customHeight="1">
      <c r="A760" s="17">
        <v>21</v>
      </c>
      <c r="B760" s="18" t="s">
        <v>650</v>
      </c>
      <c r="C760" s="18">
        <v>1</v>
      </c>
      <c r="D760" s="18" t="s">
        <v>650</v>
      </c>
      <c r="E760" s="18">
        <v>6</v>
      </c>
      <c r="F760" s="18" t="s">
        <v>651</v>
      </c>
      <c r="G760" s="18">
        <v>1</v>
      </c>
      <c r="H760" s="18" t="s">
        <v>652</v>
      </c>
      <c r="I760" s="18">
        <v>1</v>
      </c>
      <c r="J760" s="25" t="s">
        <v>652</v>
      </c>
      <c r="K760" s="22"/>
      <c r="L760" s="22"/>
      <c r="M760" s="22"/>
      <c r="N760" s="28" t="s">
        <v>654</v>
      </c>
      <c r="O760" s="22"/>
      <c r="P760" s="27"/>
      <c r="Q760" s="20"/>
      <c r="R760" s="27" t="s">
        <v>34</v>
      </c>
    </row>
    <row r="761" spans="1:18" ht="18" customHeight="1">
      <c r="A761" s="17">
        <v>21</v>
      </c>
      <c r="B761" s="18" t="s">
        <v>650</v>
      </c>
      <c r="C761" s="18">
        <v>1</v>
      </c>
      <c r="D761" s="18" t="s">
        <v>650</v>
      </c>
      <c r="E761" s="18">
        <v>6</v>
      </c>
      <c r="F761" s="18" t="s">
        <v>651</v>
      </c>
      <c r="G761" s="18">
        <v>1</v>
      </c>
      <c r="H761" s="18" t="s">
        <v>652</v>
      </c>
      <c r="I761" s="18">
        <v>1</v>
      </c>
      <c r="J761" s="25" t="s">
        <v>652</v>
      </c>
      <c r="K761" s="22"/>
      <c r="L761" s="22"/>
      <c r="M761" s="22"/>
      <c r="N761" s="28" t="s">
        <v>6845</v>
      </c>
      <c r="O761" s="22">
        <v>36300000</v>
      </c>
      <c r="P761" s="27"/>
      <c r="Q761" s="20"/>
      <c r="R761" s="27" t="s">
        <v>34</v>
      </c>
    </row>
    <row r="762" spans="1:18" ht="18" customHeight="1">
      <c r="A762" s="43">
        <v>21</v>
      </c>
      <c r="B762" s="44" t="s">
        <v>650</v>
      </c>
      <c r="C762" s="52">
        <v>1</v>
      </c>
      <c r="D762" s="44" t="s">
        <v>650</v>
      </c>
      <c r="E762" s="53">
        <v>8</v>
      </c>
      <c r="F762" s="54" t="s">
        <v>655</v>
      </c>
      <c r="G762" s="53"/>
      <c r="H762" s="54"/>
      <c r="I762" s="53"/>
      <c r="J762" s="53"/>
      <c r="K762" s="62">
        <f>IF(C762="",SUMIFS($K763:$K$5986,$A763:$A$5986,A762,$E763:$E$5986,""),IF(E762="",SUMIFS($K763:$K$5986,$A763:$A$5986,A762,$C763:$C$5986,C762,$G763:$G$5986,""),IF(G762="",SUMIFS($K763:$K$5986,$A763:$A$5986,A762,$C763:$C$5986,C762,$E763:$E$5986,E762),0)))</f>
        <v>230300</v>
      </c>
      <c r="L762" s="62">
        <f>IF(C762="",SUMIFS($L763:$L$5986,$A763:$A$5986,A762,$E763:$E$5986,""),IF(E762="",SUMIFS($L763:$L$5986,$A763:$A$5986,A762,$C763:$C$5986,C762,$G763:$G$5986,""),IF(G762="",SUMIFS($L763:$L$5986,$A763:$A$5986,A762,$C763:$C$5986,C762,$E763:$E$5986,E762),0)))</f>
        <v>19200</v>
      </c>
      <c r="M762" s="63">
        <f t="shared" ref="M762" si="102">K762-L762</f>
        <v>211100</v>
      </c>
      <c r="N762" s="55"/>
      <c r="O762" s="56"/>
      <c r="P762" s="57"/>
      <c r="Q762" s="58">
        <f>IF(C762="",SUMIFS($Q$3:$Q$5534,$A$3:$A$5534,A762,$C$3:$C$5534,"&gt;0",$E$3:$E$5534,""),IF(E762="",SUMIFS($Q$3:$Q$5534,$A$3:$A$5534,A762,$C$3:$C$5534,C762,$E$3:$E$5534,"&gt;0",$G$3:$G$5534,""),IF(G762="",SUMIFS($Q$3:$Q$5534,$A$3:$A$5534,A762,$C$3:$C$5534,C762,$E$3:$E$5534,E762,$G$3:$G$5534,"&gt;0"))))</f>
        <v>230300</v>
      </c>
      <c r="R762" s="59"/>
    </row>
    <row r="763" spans="1:18" ht="18" customHeight="1">
      <c r="A763" s="17">
        <v>21</v>
      </c>
      <c r="B763" s="18" t="s">
        <v>650</v>
      </c>
      <c r="C763" s="18">
        <v>1</v>
      </c>
      <c r="D763" s="18" t="s">
        <v>650</v>
      </c>
      <c r="E763" s="18">
        <v>8</v>
      </c>
      <c r="F763" s="18" t="s">
        <v>655</v>
      </c>
      <c r="G763" s="19">
        <v>1</v>
      </c>
      <c r="H763" s="19" t="s">
        <v>656</v>
      </c>
      <c r="I763" s="19"/>
      <c r="J763" s="24"/>
      <c r="K763" s="22"/>
      <c r="L763" s="22"/>
      <c r="M763" s="22"/>
      <c r="N763" s="28"/>
      <c r="O763" s="22"/>
      <c r="P763" s="27"/>
      <c r="Q763" s="20"/>
      <c r="R763" s="27"/>
    </row>
    <row r="764" spans="1:18" ht="18" customHeight="1">
      <c r="A764" s="17">
        <v>21</v>
      </c>
      <c r="B764" s="18" t="s">
        <v>650</v>
      </c>
      <c r="C764" s="18">
        <v>1</v>
      </c>
      <c r="D764" s="18" t="s">
        <v>650</v>
      </c>
      <c r="E764" s="18">
        <v>8</v>
      </c>
      <c r="F764" s="18" t="s">
        <v>655</v>
      </c>
      <c r="G764" s="18">
        <v>1</v>
      </c>
      <c r="H764" s="18" t="s">
        <v>656</v>
      </c>
      <c r="I764" s="19">
        <v>1</v>
      </c>
      <c r="J764" s="24" t="s">
        <v>657</v>
      </c>
      <c r="K764" s="22">
        <v>31500</v>
      </c>
      <c r="L764" s="22">
        <v>12900</v>
      </c>
      <c r="M764" s="22">
        <f>K764-L764</f>
        <v>18600</v>
      </c>
      <c r="N764" s="28" t="s">
        <v>658</v>
      </c>
      <c r="O764" s="22">
        <v>31500000</v>
      </c>
      <c r="P764" s="27" t="s">
        <v>792</v>
      </c>
      <c r="Q764" s="20">
        <v>31500</v>
      </c>
      <c r="R764" s="27" t="s">
        <v>34</v>
      </c>
    </row>
    <row r="765" spans="1:18" ht="18" customHeight="1">
      <c r="A765" s="17">
        <v>21</v>
      </c>
      <c r="B765" s="18" t="s">
        <v>650</v>
      </c>
      <c r="C765" s="18">
        <v>1</v>
      </c>
      <c r="D765" s="18" t="s">
        <v>650</v>
      </c>
      <c r="E765" s="18">
        <v>8</v>
      </c>
      <c r="F765" s="18" t="s">
        <v>655</v>
      </c>
      <c r="G765" s="18">
        <v>1</v>
      </c>
      <c r="H765" s="18" t="s">
        <v>656</v>
      </c>
      <c r="I765" s="18">
        <v>1</v>
      </c>
      <c r="J765" s="25" t="s">
        <v>657</v>
      </c>
      <c r="K765" s="22"/>
      <c r="L765" s="22"/>
      <c r="M765" s="22"/>
      <c r="N765" s="28" t="s">
        <v>659</v>
      </c>
      <c r="O765" s="22"/>
      <c r="P765" s="27"/>
      <c r="Q765" s="20"/>
      <c r="R765" s="27" t="s">
        <v>34</v>
      </c>
    </row>
    <row r="766" spans="1:18" ht="18" customHeight="1">
      <c r="A766" s="17">
        <v>21</v>
      </c>
      <c r="B766" s="18" t="s">
        <v>650</v>
      </c>
      <c r="C766" s="18">
        <v>1</v>
      </c>
      <c r="D766" s="18" t="s">
        <v>650</v>
      </c>
      <c r="E766" s="18">
        <v>8</v>
      </c>
      <c r="F766" s="18" t="s">
        <v>655</v>
      </c>
      <c r="G766" s="18">
        <v>1</v>
      </c>
      <c r="H766" s="18" t="s">
        <v>656</v>
      </c>
      <c r="I766" s="18">
        <v>1</v>
      </c>
      <c r="J766" s="25" t="s">
        <v>657</v>
      </c>
      <c r="K766" s="22"/>
      <c r="L766" s="22"/>
      <c r="M766" s="22"/>
      <c r="N766" s="28" t="s">
        <v>660</v>
      </c>
      <c r="O766" s="22"/>
      <c r="P766" s="27"/>
      <c r="Q766" s="20"/>
      <c r="R766" s="27" t="s">
        <v>34</v>
      </c>
    </row>
    <row r="767" spans="1:18" ht="18" customHeight="1">
      <c r="A767" s="17">
        <v>21</v>
      </c>
      <c r="B767" s="18" t="s">
        <v>650</v>
      </c>
      <c r="C767" s="18">
        <v>1</v>
      </c>
      <c r="D767" s="18" t="s">
        <v>650</v>
      </c>
      <c r="E767" s="18">
        <v>8</v>
      </c>
      <c r="F767" s="18" t="s">
        <v>655</v>
      </c>
      <c r="G767" s="18">
        <v>1</v>
      </c>
      <c r="H767" s="18" t="s">
        <v>656</v>
      </c>
      <c r="I767" s="18">
        <v>1</v>
      </c>
      <c r="J767" s="25" t="s">
        <v>657</v>
      </c>
      <c r="K767" s="22"/>
      <c r="L767" s="22"/>
      <c r="M767" s="22"/>
      <c r="N767" s="28" t="s">
        <v>659</v>
      </c>
      <c r="O767" s="22"/>
      <c r="P767" s="27"/>
      <c r="Q767" s="20"/>
      <c r="R767" s="27" t="s">
        <v>34</v>
      </c>
    </row>
    <row r="768" spans="1:18" ht="18" customHeight="1">
      <c r="A768" s="17">
        <v>21</v>
      </c>
      <c r="B768" s="18" t="s">
        <v>650</v>
      </c>
      <c r="C768" s="18">
        <v>1</v>
      </c>
      <c r="D768" s="18" t="s">
        <v>650</v>
      </c>
      <c r="E768" s="18">
        <v>8</v>
      </c>
      <c r="F768" s="18" t="s">
        <v>655</v>
      </c>
      <c r="G768" s="18">
        <v>1</v>
      </c>
      <c r="H768" s="18" t="s">
        <v>656</v>
      </c>
      <c r="I768" s="19">
        <v>2</v>
      </c>
      <c r="J768" s="24" t="s">
        <v>661</v>
      </c>
      <c r="K768" s="22">
        <v>8800</v>
      </c>
      <c r="L768" s="22">
        <v>6300</v>
      </c>
      <c r="M768" s="22">
        <f>K768-L768</f>
        <v>2500</v>
      </c>
      <c r="N768" s="28" t="s">
        <v>662</v>
      </c>
      <c r="O768" s="22">
        <v>8800000</v>
      </c>
      <c r="P768" s="27" t="s">
        <v>793</v>
      </c>
      <c r="Q768" s="20">
        <v>8800</v>
      </c>
      <c r="R768" s="27" t="s">
        <v>34</v>
      </c>
    </row>
    <row r="769" spans="1:18" ht="18" customHeight="1">
      <c r="A769" s="17">
        <v>21</v>
      </c>
      <c r="B769" s="18" t="s">
        <v>650</v>
      </c>
      <c r="C769" s="18">
        <v>1</v>
      </c>
      <c r="D769" s="18" t="s">
        <v>650</v>
      </c>
      <c r="E769" s="18">
        <v>8</v>
      </c>
      <c r="F769" s="18" t="s">
        <v>655</v>
      </c>
      <c r="G769" s="18">
        <v>1</v>
      </c>
      <c r="H769" s="18" t="s">
        <v>656</v>
      </c>
      <c r="I769" s="18">
        <v>2</v>
      </c>
      <c r="J769" s="25" t="s">
        <v>661</v>
      </c>
      <c r="K769" s="22"/>
      <c r="L769" s="22"/>
      <c r="M769" s="22"/>
      <c r="N769" s="28" t="s">
        <v>663</v>
      </c>
      <c r="O769" s="22"/>
      <c r="P769" s="27"/>
      <c r="Q769" s="20"/>
      <c r="R769" s="27" t="s">
        <v>34</v>
      </c>
    </row>
    <row r="770" spans="1:18" ht="18" customHeight="1">
      <c r="A770" s="17">
        <v>21</v>
      </c>
      <c r="B770" s="18" t="s">
        <v>650</v>
      </c>
      <c r="C770" s="18">
        <v>1</v>
      </c>
      <c r="D770" s="18" t="s">
        <v>650</v>
      </c>
      <c r="E770" s="18">
        <v>8</v>
      </c>
      <c r="F770" s="18" t="s">
        <v>655</v>
      </c>
      <c r="G770" s="19">
        <v>4</v>
      </c>
      <c r="H770" s="19" t="s">
        <v>664</v>
      </c>
      <c r="I770" s="19"/>
      <c r="J770" s="24"/>
      <c r="K770" s="22"/>
      <c r="L770" s="22"/>
      <c r="M770" s="22"/>
      <c r="N770" s="28"/>
      <c r="O770" s="22"/>
      <c r="P770" s="27"/>
      <c r="Q770" s="20"/>
      <c r="R770" s="27"/>
    </row>
    <row r="771" spans="1:18" ht="18" customHeight="1">
      <c r="A771" s="17">
        <v>21</v>
      </c>
      <c r="B771" s="18" t="s">
        <v>650</v>
      </c>
      <c r="C771" s="18">
        <v>1</v>
      </c>
      <c r="D771" s="18" t="s">
        <v>650</v>
      </c>
      <c r="E771" s="18">
        <v>8</v>
      </c>
      <c r="F771" s="18" t="s">
        <v>655</v>
      </c>
      <c r="G771" s="18">
        <v>4</v>
      </c>
      <c r="H771" s="18" t="s">
        <v>664</v>
      </c>
      <c r="I771" s="19">
        <v>1</v>
      </c>
      <c r="J771" s="24" t="s">
        <v>664</v>
      </c>
      <c r="K771" s="22">
        <v>190000</v>
      </c>
      <c r="L771" s="22">
        <v>0</v>
      </c>
      <c r="M771" s="22">
        <f>K771-L771</f>
        <v>190000</v>
      </c>
      <c r="N771" s="28" t="s">
        <v>665</v>
      </c>
      <c r="O771" s="22"/>
      <c r="P771" s="27" t="s">
        <v>796</v>
      </c>
      <c r="Q771" s="20">
        <v>190000</v>
      </c>
      <c r="R771" s="27" t="s">
        <v>34</v>
      </c>
    </row>
    <row r="772" spans="1:18" ht="18" customHeight="1">
      <c r="A772" s="17">
        <v>21</v>
      </c>
      <c r="B772" s="18" t="s">
        <v>650</v>
      </c>
      <c r="C772" s="18">
        <v>1</v>
      </c>
      <c r="D772" s="18" t="s">
        <v>650</v>
      </c>
      <c r="E772" s="18">
        <v>8</v>
      </c>
      <c r="F772" s="18" t="s">
        <v>655</v>
      </c>
      <c r="G772" s="18">
        <v>4</v>
      </c>
      <c r="H772" s="18" t="s">
        <v>664</v>
      </c>
      <c r="I772" s="18">
        <v>1</v>
      </c>
      <c r="J772" s="25" t="s">
        <v>664</v>
      </c>
      <c r="K772" s="22"/>
      <c r="L772" s="22"/>
      <c r="M772" s="22"/>
      <c r="N772" s="28" t="s">
        <v>666</v>
      </c>
      <c r="O772" s="22">
        <v>190000000</v>
      </c>
      <c r="P772" s="27"/>
      <c r="Q772" s="20"/>
      <c r="R772" s="27" t="s">
        <v>34</v>
      </c>
    </row>
    <row r="773" spans="1:18" ht="18" customHeight="1">
      <c r="A773" s="43">
        <v>21</v>
      </c>
      <c r="B773" s="44" t="s">
        <v>650</v>
      </c>
      <c r="C773" s="52">
        <v>1</v>
      </c>
      <c r="D773" s="44" t="s">
        <v>650</v>
      </c>
      <c r="E773" s="53">
        <v>9</v>
      </c>
      <c r="F773" s="54" t="s">
        <v>667</v>
      </c>
      <c r="G773" s="53"/>
      <c r="H773" s="54"/>
      <c r="I773" s="53"/>
      <c r="J773" s="53"/>
      <c r="K773" s="62">
        <f>IF(C773="",SUMIFS($K774:$K$5986,$A774:$A$5986,A773,$E774:$E$5986,""),IF(E773="",SUMIFS($K774:$K$5986,$A774:$A$5986,A773,$C774:$C$5986,C773,$G774:$G$5986,""),IF(G773="",SUMIFS($K774:$K$5986,$A774:$A$5986,A773,$C774:$C$5986,C773,$E774:$E$5986,E773),0)))</f>
        <v>27500</v>
      </c>
      <c r="L773" s="62">
        <f>IF(C773="",SUMIFS($L774:$L$5986,$A774:$A$5986,A773,$E774:$E$5986,""),IF(E773="",SUMIFS($L774:$L$5986,$A774:$A$5986,A773,$C774:$C$5986,C773,$G774:$G$5986,""),IF(G773="",SUMIFS($L774:$L$5986,$A774:$A$5986,A773,$C774:$C$5986,C773,$E774:$E$5986,E773),0)))</f>
        <v>30800</v>
      </c>
      <c r="M773" s="63">
        <f t="shared" ref="M773" si="103">K773-L773</f>
        <v>-3300</v>
      </c>
      <c r="N773" s="55"/>
      <c r="O773" s="56"/>
      <c r="P773" s="57"/>
      <c r="Q773" s="58">
        <f>IF(C773="",SUMIFS($Q$3:$Q$5534,$A$3:$A$5534,A773,$C$3:$C$5534,"&gt;0",$E$3:$E$5534,""),IF(E773="",SUMIFS($Q$3:$Q$5534,$A$3:$A$5534,A773,$C$3:$C$5534,C773,$E$3:$E$5534,"&gt;0",$G$3:$G$5534,""),IF(G773="",SUMIFS($Q$3:$Q$5534,$A$3:$A$5534,A773,$C$3:$C$5534,C773,$E$3:$E$5534,E773,$G$3:$G$5534,"&gt;0"))))</f>
        <v>27500</v>
      </c>
      <c r="R773" s="59"/>
    </row>
    <row r="774" spans="1:18" ht="18" customHeight="1">
      <c r="A774" s="17">
        <v>21</v>
      </c>
      <c r="B774" s="18" t="s">
        <v>650</v>
      </c>
      <c r="C774" s="18">
        <v>1</v>
      </c>
      <c r="D774" s="18" t="s">
        <v>650</v>
      </c>
      <c r="E774" s="18">
        <v>9</v>
      </c>
      <c r="F774" s="18" t="s">
        <v>667</v>
      </c>
      <c r="G774" s="19">
        <v>1</v>
      </c>
      <c r="H774" s="19" t="s">
        <v>668</v>
      </c>
      <c r="I774" s="19"/>
      <c r="J774" s="24"/>
      <c r="K774" s="22"/>
      <c r="L774" s="22"/>
      <c r="M774" s="22"/>
      <c r="N774" s="28"/>
      <c r="O774" s="22"/>
      <c r="P774" s="27"/>
      <c r="Q774" s="20"/>
      <c r="R774" s="27"/>
    </row>
    <row r="775" spans="1:18" ht="18" customHeight="1">
      <c r="A775" s="17">
        <v>21</v>
      </c>
      <c r="B775" s="18" t="s">
        <v>650</v>
      </c>
      <c r="C775" s="18">
        <v>1</v>
      </c>
      <c r="D775" s="18" t="s">
        <v>650</v>
      </c>
      <c r="E775" s="18">
        <v>9</v>
      </c>
      <c r="F775" s="18" t="s">
        <v>667</v>
      </c>
      <c r="G775" s="18">
        <v>1</v>
      </c>
      <c r="H775" s="18" t="s">
        <v>668</v>
      </c>
      <c r="I775" s="337">
        <v>1</v>
      </c>
      <c r="J775" s="338" t="s">
        <v>669</v>
      </c>
      <c r="K775" s="22">
        <v>0</v>
      </c>
      <c r="L775" s="22">
        <v>6800</v>
      </c>
      <c r="M775" s="22">
        <f>K775-L775</f>
        <v>-6800</v>
      </c>
      <c r="N775" s="28"/>
      <c r="O775" s="22"/>
      <c r="P775" s="27"/>
      <c r="Q775" s="20"/>
      <c r="R775" s="27" t="s">
        <v>34</v>
      </c>
    </row>
    <row r="776" spans="1:18" ht="18" customHeight="1">
      <c r="A776" s="17">
        <v>21</v>
      </c>
      <c r="B776" s="18" t="s">
        <v>650</v>
      </c>
      <c r="C776" s="18">
        <v>1</v>
      </c>
      <c r="D776" s="18" t="s">
        <v>650</v>
      </c>
      <c r="E776" s="18">
        <v>9</v>
      </c>
      <c r="F776" s="18" t="s">
        <v>667</v>
      </c>
      <c r="G776" s="19">
        <v>3</v>
      </c>
      <c r="H776" s="19" t="s">
        <v>671</v>
      </c>
      <c r="I776" s="19"/>
      <c r="J776" s="24"/>
      <c r="K776" s="22"/>
      <c r="L776" s="22"/>
      <c r="M776" s="22"/>
      <c r="N776" s="28"/>
      <c r="O776" s="22"/>
      <c r="P776" s="27"/>
      <c r="Q776" s="20"/>
      <c r="R776" s="27"/>
    </row>
    <row r="777" spans="1:18" ht="18" customHeight="1">
      <c r="A777" s="17">
        <v>21</v>
      </c>
      <c r="B777" s="18" t="s">
        <v>650</v>
      </c>
      <c r="C777" s="18">
        <v>1</v>
      </c>
      <c r="D777" s="18" t="s">
        <v>650</v>
      </c>
      <c r="E777" s="18">
        <v>9</v>
      </c>
      <c r="F777" s="18" t="s">
        <v>667</v>
      </c>
      <c r="G777" s="18">
        <v>3</v>
      </c>
      <c r="H777" s="18" t="s">
        <v>671</v>
      </c>
      <c r="I777" s="19">
        <v>1</v>
      </c>
      <c r="J777" s="24" t="s">
        <v>672</v>
      </c>
      <c r="K777" s="22">
        <v>16700</v>
      </c>
      <c r="L777" s="22">
        <v>24000</v>
      </c>
      <c r="M777" s="22">
        <f>K777-L777</f>
        <v>-7300</v>
      </c>
      <c r="N777" s="28" t="s">
        <v>673</v>
      </c>
      <c r="O777" s="22"/>
      <c r="P777" s="27" t="s">
        <v>797</v>
      </c>
      <c r="Q777" s="20">
        <v>16700</v>
      </c>
      <c r="R777" s="27" t="s">
        <v>34</v>
      </c>
    </row>
    <row r="778" spans="1:18" ht="18" customHeight="1">
      <c r="A778" s="17">
        <v>21</v>
      </c>
      <c r="B778" s="18" t="s">
        <v>650</v>
      </c>
      <c r="C778" s="18">
        <v>1</v>
      </c>
      <c r="D778" s="18" t="s">
        <v>650</v>
      </c>
      <c r="E778" s="18">
        <v>9</v>
      </c>
      <c r="F778" s="18" t="s">
        <v>667</v>
      </c>
      <c r="G778" s="18">
        <v>3</v>
      </c>
      <c r="H778" s="18" t="s">
        <v>671</v>
      </c>
      <c r="I778" s="18">
        <v>1</v>
      </c>
      <c r="J778" s="25" t="s">
        <v>672</v>
      </c>
      <c r="K778" s="22"/>
      <c r="L778" s="22"/>
      <c r="M778" s="22"/>
      <c r="N778" s="28" t="s">
        <v>6847</v>
      </c>
      <c r="O778" s="22"/>
      <c r="P778" s="27"/>
      <c r="Q778" s="20"/>
      <c r="R778" s="27" t="s">
        <v>34</v>
      </c>
    </row>
    <row r="779" spans="1:18" ht="18" customHeight="1">
      <c r="A779" s="17">
        <v>21</v>
      </c>
      <c r="B779" s="18" t="s">
        <v>650</v>
      </c>
      <c r="C779" s="18">
        <v>1</v>
      </c>
      <c r="D779" s="18" t="s">
        <v>650</v>
      </c>
      <c r="E779" s="18">
        <v>9</v>
      </c>
      <c r="F779" s="18" t="s">
        <v>667</v>
      </c>
      <c r="G779" s="18">
        <v>3</v>
      </c>
      <c r="H779" s="18" t="s">
        <v>671</v>
      </c>
      <c r="I779" s="18">
        <v>1</v>
      </c>
      <c r="J779" s="25" t="s">
        <v>672</v>
      </c>
      <c r="K779" s="22"/>
      <c r="L779" s="22"/>
      <c r="M779" s="22"/>
      <c r="N779" s="28" t="s">
        <v>674</v>
      </c>
      <c r="O779" s="22"/>
      <c r="P779" s="27"/>
      <c r="Q779" s="20"/>
      <c r="R779" s="27" t="s">
        <v>34</v>
      </c>
    </row>
    <row r="780" spans="1:18" ht="18" customHeight="1">
      <c r="A780" s="17">
        <v>21</v>
      </c>
      <c r="B780" s="18" t="s">
        <v>650</v>
      </c>
      <c r="C780" s="18">
        <v>1</v>
      </c>
      <c r="D780" s="18" t="s">
        <v>650</v>
      </c>
      <c r="E780" s="18">
        <v>9</v>
      </c>
      <c r="F780" s="18" t="s">
        <v>667</v>
      </c>
      <c r="G780" s="18">
        <v>3</v>
      </c>
      <c r="H780" s="18" t="s">
        <v>671</v>
      </c>
      <c r="I780" s="18">
        <v>1</v>
      </c>
      <c r="J780" s="25" t="s">
        <v>672</v>
      </c>
      <c r="K780" s="22"/>
      <c r="L780" s="22"/>
      <c r="M780" s="22"/>
      <c r="N780" s="28" t="s">
        <v>6846</v>
      </c>
      <c r="O780" s="22">
        <v>16700000</v>
      </c>
      <c r="P780" s="27"/>
      <c r="Q780" s="20"/>
      <c r="R780" s="27" t="s">
        <v>34</v>
      </c>
    </row>
    <row r="781" spans="1:18" ht="18" customHeight="1">
      <c r="A781" s="17">
        <v>21</v>
      </c>
      <c r="B781" s="18" t="s">
        <v>650</v>
      </c>
      <c r="C781" s="18">
        <v>1</v>
      </c>
      <c r="D781" s="18" t="s">
        <v>650</v>
      </c>
      <c r="E781" s="18">
        <v>9</v>
      </c>
      <c r="F781" s="18" t="s">
        <v>667</v>
      </c>
      <c r="G781" s="18">
        <v>3</v>
      </c>
      <c r="H781" s="18" t="s">
        <v>671</v>
      </c>
      <c r="I781" s="19">
        <v>3</v>
      </c>
      <c r="J781" s="24" t="s">
        <v>669</v>
      </c>
      <c r="K781" s="22">
        <v>10800</v>
      </c>
      <c r="L781" s="22">
        <v>0</v>
      </c>
      <c r="M781" s="22">
        <f>K781-L781</f>
        <v>10800</v>
      </c>
      <c r="N781" s="28" t="s">
        <v>670</v>
      </c>
      <c r="O781" s="22">
        <v>10800000</v>
      </c>
      <c r="P781" s="27" t="s">
        <v>797</v>
      </c>
      <c r="Q781" s="20">
        <v>10800</v>
      </c>
      <c r="R781" s="27" t="s">
        <v>34</v>
      </c>
    </row>
    <row r="782" spans="1:18" ht="18" customHeight="1">
      <c r="A782" s="17">
        <v>21</v>
      </c>
      <c r="B782" s="18" t="s">
        <v>650</v>
      </c>
      <c r="C782" s="18">
        <v>1</v>
      </c>
      <c r="D782" s="18" t="s">
        <v>650</v>
      </c>
      <c r="E782" s="18">
        <v>9</v>
      </c>
      <c r="F782" s="18" t="s">
        <v>667</v>
      </c>
      <c r="G782" s="18">
        <v>3</v>
      </c>
      <c r="H782" s="18" t="s">
        <v>671</v>
      </c>
      <c r="I782" s="18">
        <v>3</v>
      </c>
      <c r="J782" s="25" t="s">
        <v>669</v>
      </c>
      <c r="K782" s="22"/>
      <c r="L782" s="22"/>
      <c r="M782" s="22"/>
      <c r="N782" s="28" t="s">
        <v>675</v>
      </c>
      <c r="O782" s="22"/>
      <c r="P782" s="27"/>
      <c r="Q782" s="20"/>
      <c r="R782" s="27" t="s">
        <v>34</v>
      </c>
    </row>
    <row r="783" spans="1:18" ht="18" customHeight="1">
      <c r="A783" s="43">
        <v>21</v>
      </c>
      <c r="B783" s="44" t="s">
        <v>650</v>
      </c>
      <c r="C783" s="52">
        <v>1</v>
      </c>
      <c r="D783" s="44" t="s">
        <v>650</v>
      </c>
      <c r="E783" s="53">
        <v>10</v>
      </c>
      <c r="F783" s="54" t="s">
        <v>676</v>
      </c>
      <c r="G783" s="53"/>
      <c r="H783" s="54"/>
      <c r="I783" s="53"/>
      <c r="J783" s="53"/>
      <c r="K783" s="62">
        <f>IF(C783="",SUMIFS($K784:$K$5986,$A784:$A$5986,A783,$E784:$E$5986,""),IF(E783="",SUMIFS($K784:$K$5986,$A784:$A$5986,A783,$C784:$C$5986,C783,$G784:$G$5986,""),IF(G783="",SUMIFS($K784:$K$5986,$A784:$A$5986,A783,$C784:$C$5986,C783,$E784:$E$5986,E783),0)))</f>
        <v>27800</v>
      </c>
      <c r="L783" s="62">
        <f>IF(C783="",SUMIFS($L784:$L$5986,$A784:$A$5986,A783,$E784:$E$5986,""),IF(E783="",SUMIFS($L784:$L$5986,$A784:$A$5986,A783,$C784:$C$5986,C783,$G784:$G$5986,""),IF(G783="",SUMIFS($L784:$L$5986,$A784:$A$5986,A783,$C784:$C$5986,C783,$E784:$E$5986,E783),0)))</f>
        <v>0</v>
      </c>
      <c r="M783" s="63">
        <f t="shared" ref="M783" si="104">K783-L783</f>
        <v>27800</v>
      </c>
      <c r="N783" s="55"/>
      <c r="O783" s="56"/>
      <c r="P783" s="57"/>
      <c r="Q783" s="58">
        <f>IF(C783="",SUMIFS($Q$3:$Q$5534,$A$3:$A$5534,A783,$C$3:$C$5534,"&gt;0",$E$3:$E$5534,""),IF(E783="",SUMIFS($Q$3:$Q$5534,$A$3:$A$5534,A783,$C$3:$C$5534,C783,$E$3:$E$5534,"&gt;0",$G$3:$G$5534,""),IF(G783="",SUMIFS($Q$3:$Q$5534,$A$3:$A$5534,A783,$C$3:$C$5534,C783,$E$3:$E$5534,E783,$G$3:$G$5534,"&gt;0"))))</f>
        <v>27800</v>
      </c>
      <c r="R783" s="59"/>
    </row>
    <row r="784" spans="1:18" ht="18" customHeight="1">
      <c r="A784" s="17">
        <v>21</v>
      </c>
      <c r="B784" s="18" t="s">
        <v>650</v>
      </c>
      <c r="C784" s="18">
        <v>1</v>
      </c>
      <c r="D784" s="18" t="s">
        <v>650</v>
      </c>
      <c r="E784" s="18">
        <v>10</v>
      </c>
      <c r="F784" s="18" t="s">
        <v>676</v>
      </c>
      <c r="G784" s="19">
        <v>1</v>
      </c>
      <c r="H784" s="19" t="s">
        <v>677</v>
      </c>
      <c r="I784" s="19"/>
      <c r="J784" s="24"/>
      <c r="K784" s="22"/>
      <c r="L784" s="22"/>
      <c r="M784" s="22"/>
      <c r="N784" s="28"/>
      <c r="O784" s="22"/>
      <c r="P784" s="27"/>
      <c r="Q784" s="20"/>
      <c r="R784" s="27"/>
    </row>
    <row r="785" spans="1:18" ht="18" customHeight="1">
      <c r="A785" s="17">
        <v>21</v>
      </c>
      <c r="B785" s="18" t="s">
        <v>650</v>
      </c>
      <c r="C785" s="18">
        <v>1</v>
      </c>
      <c r="D785" s="18" t="s">
        <v>650</v>
      </c>
      <c r="E785" s="18">
        <v>10</v>
      </c>
      <c r="F785" s="18" t="s">
        <v>676</v>
      </c>
      <c r="G785" s="18">
        <v>1</v>
      </c>
      <c r="H785" s="18" t="s">
        <v>677</v>
      </c>
      <c r="I785" s="19">
        <v>1</v>
      </c>
      <c r="J785" s="24" t="s">
        <v>678</v>
      </c>
      <c r="K785" s="22">
        <v>12600</v>
      </c>
      <c r="L785" s="22">
        <v>0</v>
      </c>
      <c r="M785" s="22">
        <f>K785-L785</f>
        <v>12600</v>
      </c>
      <c r="N785" s="28" t="s">
        <v>679</v>
      </c>
      <c r="O785" s="22"/>
      <c r="P785" s="27" t="s">
        <v>800</v>
      </c>
      <c r="Q785" s="20">
        <v>12600</v>
      </c>
      <c r="R785" s="27" t="s">
        <v>34</v>
      </c>
    </row>
    <row r="786" spans="1:18" ht="18" customHeight="1">
      <c r="A786" s="17">
        <v>21</v>
      </c>
      <c r="B786" s="18" t="s">
        <v>650</v>
      </c>
      <c r="C786" s="18">
        <v>1</v>
      </c>
      <c r="D786" s="18" t="s">
        <v>650</v>
      </c>
      <c r="E786" s="18">
        <v>10</v>
      </c>
      <c r="F786" s="18" t="s">
        <v>676</v>
      </c>
      <c r="G786" s="18">
        <v>1</v>
      </c>
      <c r="H786" s="18" t="s">
        <v>677</v>
      </c>
      <c r="I786" s="18">
        <v>1</v>
      </c>
      <c r="J786" s="25" t="s">
        <v>678</v>
      </c>
      <c r="K786" s="22"/>
      <c r="L786" s="22"/>
      <c r="M786" s="22"/>
      <c r="N786" s="28" t="s">
        <v>680</v>
      </c>
      <c r="O786" s="22">
        <v>12600000</v>
      </c>
      <c r="P786" s="27"/>
      <c r="Q786" s="20"/>
      <c r="R786" s="27" t="s">
        <v>34</v>
      </c>
    </row>
    <row r="787" spans="1:18" ht="18" customHeight="1">
      <c r="A787" s="17">
        <v>21</v>
      </c>
      <c r="B787" s="18" t="s">
        <v>650</v>
      </c>
      <c r="C787" s="18">
        <v>1</v>
      </c>
      <c r="D787" s="18" t="s">
        <v>650</v>
      </c>
      <c r="E787" s="18">
        <v>10</v>
      </c>
      <c r="F787" s="18" t="s">
        <v>676</v>
      </c>
      <c r="G787" s="18">
        <v>1</v>
      </c>
      <c r="H787" s="18" t="s">
        <v>677</v>
      </c>
      <c r="I787" s="19">
        <v>2</v>
      </c>
      <c r="J787" s="24" t="s">
        <v>681</v>
      </c>
      <c r="K787" s="22">
        <v>15200</v>
      </c>
      <c r="L787" s="22">
        <v>0</v>
      </c>
      <c r="M787" s="22">
        <f>K787-L787</f>
        <v>15200</v>
      </c>
      <c r="N787" s="28" t="s">
        <v>682</v>
      </c>
      <c r="O787" s="22"/>
      <c r="P787" s="27" t="s">
        <v>800</v>
      </c>
      <c r="Q787" s="20">
        <v>15200</v>
      </c>
      <c r="R787" s="27" t="s">
        <v>34</v>
      </c>
    </row>
    <row r="788" spans="1:18" ht="18" customHeight="1">
      <c r="A788" s="17">
        <v>21</v>
      </c>
      <c r="B788" s="18" t="s">
        <v>650</v>
      </c>
      <c r="C788" s="18">
        <v>1</v>
      </c>
      <c r="D788" s="18" t="s">
        <v>650</v>
      </c>
      <c r="E788" s="18">
        <v>10</v>
      </c>
      <c r="F788" s="18" t="s">
        <v>676</v>
      </c>
      <c r="G788" s="18">
        <v>1</v>
      </c>
      <c r="H788" s="18" t="s">
        <v>677</v>
      </c>
      <c r="I788" s="18">
        <v>2</v>
      </c>
      <c r="J788" s="25" t="s">
        <v>681</v>
      </c>
      <c r="K788" s="22"/>
      <c r="L788" s="22"/>
      <c r="M788" s="22"/>
      <c r="N788" s="28" t="s">
        <v>683</v>
      </c>
      <c r="O788" s="22">
        <v>15200000</v>
      </c>
      <c r="P788" s="27"/>
      <c r="Q788" s="20"/>
      <c r="R788" s="27" t="s">
        <v>34</v>
      </c>
    </row>
    <row r="789" spans="1:18" ht="18" customHeight="1">
      <c r="A789" s="43">
        <v>21</v>
      </c>
      <c r="B789" s="44" t="s">
        <v>650</v>
      </c>
      <c r="C789" s="52">
        <v>1</v>
      </c>
      <c r="D789" s="44" t="s">
        <v>650</v>
      </c>
      <c r="E789" s="53">
        <v>13</v>
      </c>
      <c r="F789" s="54" t="s">
        <v>684</v>
      </c>
      <c r="G789" s="53"/>
      <c r="H789" s="54"/>
      <c r="I789" s="53"/>
      <c r="J789" s="53"/>
      <c r="K789" s="62">
        <f>IF(C789="",SUMIFS($K790:$K$5986,$A790:$A$5986,A789,$E790:$E$5986,""),IF(E789="",SUMIFS($K790:$K$5986,$A790:$A$5986,A789,$C790:$C$5986,C789,$G790:$G$5986,""),IF(G789="",SUMIFS($K790:$K$5986,$A790:$A$5986,A789,$C790:$C$5986,C789,$E790:$E$5986,E789),0)))</f>
        <v>15100</v>
      </c>
      <c r="L789" s="62">
        <f>IF(C789="",SUMIFS($L790:$L$5986,$A790:$A$5986,A789,$E790:$E$5986,""),IF(E789="",SUMIFS($L790:$L$5986,$A790:$A$5986,A789,$C790:$C$5986,C789,$G790:$G$5986,""),IF(G789="",SUMIFS($L790:$L$5986,$A790:$A$5986,A789,$C790:$C$5986,C789,$E790:$E$5986,E789),0)))</f>
        <v>12800</v>
      </c>
      <c r="M789" s="63">
        <f t="shared" ref="M789" si="105">K789-L789</f>
        <v>2300</v>
      </c>
      <c r="N789" s="55"/>
      <c r="O789" s="56"/>
      <c r="P789" s="57"/>
      <c r="Q789" s="58">
        <f>IF(C789="",SUMIFS($Q$3:$Q$5534,$A$3:$A$5534,A789,$C$3:$C$5534,"&gt;0",$E$3:$E$5534,""),IF(E789="",SUMIFS($Q$3:$Q$5534,$A$3:$A$5534,A789,$C$3:$C$5534,C789,$E$3:$E$5534,"&gt;0",$G$3:$G$5534,""),IF(G789="",SUMIFS($Q$3:$Q$5534,$A$3:$A$5534,A789,$C$3:$C$5534,C789,$E$3:$E$5534,E789,$G$3:$G$5534,"&gt;0"))))</f>
        <v>15100</v>
      </c>
      <c r="R789" s="59"/>
    </row>
    <row r="790" spans="1:18" ht="18" customHeight="1">
      <c r="A790" s="17">
        <v>21</v>
      </c>
      <c r="B790" s="18" t="s">
        <v>650</v>
      </c>
      <c r="C790" s="18">
        <v>1</v>
      </c>
      <c r="D790" s="18" t="s">
        <v>650</v>
      </c>
      <c r="E790" s="18">
        <v>13</v>
      </c>
      <c r="F790" s="18" t="s">
        <v>684</v>
      </c>
      <c r="G790" s="19">
        <v>1</v>
      </c>
      <c r="H790" s="19" t="s">
        <v>684</v>
      </c>
      <c r="I790" s="19"/>
      <c r="J790" s="24"/>
      <c r="K790" s="22"/>
      <c r="L790" s="22"/>
      <c r="M790" s="22"/>
      <c r="N790" s="28"/>
      <c r="O790" s="22"/>
      <c r="P790" s="27"/>
      <c r="Q790" s="20"/>
      <c r="R790" s="27"/>
    </row>
    <row r="791" spans="1:18" ht="18" customHeight="1">
      <c r="A791" s="17">
        <v>21</v>
      </c>
      <c r="B791" s="18" t="s">
        <v>650</v>
      </c>
      <c r="C791" s="18">
        <v>1</v>
      </c>
      <c r="D791" s="18" t="s">
        <v>650</v>
      </c>
      <c r="E791" s="18">
        <v>13</v>
      </c>
      <c r="F791" s="18" t="s">
        <v>684</v>
      </c>
      <c r="G791" s="18">
        <v>1</v>
      </c>
      <c r="H791" s="18" t="s">
        <v>684</v>
      </c>
      <c r="I791" s="19">
        <v>1</v>
      </c>
      <c r="J791" s="24" t="s">
        <v>684</v>
      </c>
      <c r="K791" s="22">
        <v>15100</v>
      </c>
      <c r="L791" s="22">
        <v>12800</v>
      </c>
      <c r="M791" s="22">
        <f>K791-L791</f>
        <v>2300</v>
      </c>
      <c r="N791" s="28" t="s">
        <v>685</v>
      </c>
      <c r="O791" s="22"/>
      <c r="P791" s="27" t="s">
        <v>777</v>
      </c>
      <c r="Q791" s="20">
        <v>15100</v>
      </c>
      <c r="R791" s="27" t="s">
        <v>34</v>
      </c>
    </row>
    <row r="792" spans="1:18" ht="18" customHeight="1">
      <c r="A792" s="17">
        <v>21</v>
      </c>
      <c r="B792" s="18" t="s">
        <v>650</v>
      </c>
      <c r="C792" s="18">
        <v>1</v>
      </c>
      <c r="D792" s="18" t="s">
        <v>650</v>
      </c>
      <c r="E792" s="18">
        <v>13</v>
      </c>
      <c r="F792" s="18" t="s">
        <v>684</v>
      </c>
      <c r="G792" s="18">
        <v>1</v>
      </c>
      <c r="H792" s="18" t="s">
        <v>684</v>
      </c>
      <c r="I792" s="18">
        <v>1</v>
      </c>
      <c r="J792" s="25" t="s">
        <v>684</v>
      </c>
      <c r="K792" s="22"/>
      <c r="L792" s="22"/>
      <c r="M792" s="22"/>
      <c r="N792" s="28" t="s">
        <v>686</v>
      </c>
      <c r="O792" s="22">
        <v>15100000</v>
      </c>
      <c r="P792" s="27"/>
      <c r="Q792" s="20"/>
      <c r="R792" s="27" t="s">
        <v>34</v>
      </c>
    </row>
    <row r="793" spans="1:18" ht="18" customHeight="1">
      <c r="A793" s="17">
        <v>21</v>
      </c>
      <c r="B793" s="18" t="s">
        <v>650</v>
      </c>
      <c r="C793" s="18">
        <v>1</v>
      </c>
      <c r="D793" s="18" t="s">
        <v>650</v>
      </c>
      <c r="E793" s="18">
        <v>13</v>
      </c>
      <c r="F793" s="18" t="s">
        <v>684</v>
      </c>
      <c r="G793" s="18">
        <v>1</v>
      </c>
      <c r="H793" s="18" t="s">
        <v>684</v>
      </c>
      <c r="I793" s="18">
        <v>1</v>
      </c>
      <c r="J793" s="25" t="s">
        <v>684</v>
      </c>
      <c r="K793" s="22"/>
      <c r="L793" s="22"/>
      <c r="M793" s="22"/>
      <c r="N793" s="28" t="s">
        <v>687</v>
      </c>
      <c r="O793" s="22"/>
      <c r="P793" s="27"/>
      <c r="Q793" s="20"/>
      <c r="R793" s="27" t="s">
        <v>34</v>
      </c>
    </row>
    <row r="794" spans="1:18" ht="18" customHeight="1">
      <c r="A794" s="43">
        <v>21</v>
      </c>
      <c r="B794" s="44" t="s">
        <v>650</v>
      </c>
      <c r="C794" s="52">
        <v>1</v>
      </c>
      <c r="D794" s="44" t="s">
        <v>650</v>
      </c>
      <c r="E794" s="53">
        <v>20</v>
      </c>
      <c r="F794" s="54" t="s">
        <v>688</v>
      </c>
      <c r="G794" s="53"/>
      <c r="H794" s="54"/>
      <c r="I794" s="53"/>
      <c r="J794" s="53"/>
      <c r="K794" s="62">
        <f>IF(C794="",SUMIFS($K795:$K$5986,$A795:$A$5986,A794,$E795:$E$5986,""),IF(E794="",SUMIFS($K795:$K$5986,$A795:$A$5986,A794,$C795:$C$5986,C794,$G795:$G$5986,""),IF(G794="",SUMIFS($K795:$K$5986,$A795:$A$5986,A794,$C795:$C$5986,C794,$E795:$E$5986,E794),0)))</f>
        <v>167000</v>
      </c>
      <c r="L794" s="62">
        <f>IF(C794="",SUMIFS($L795:$L$5986,$A795:$A$5986,A794,$E795:$E$5986,""),IF(E794="",SUMIFS($L795:$L$5986,$A795:$A$5986,A794,$C795:$C$5986,C794,$G795:$G$5986,""),IF(G794="",SUMIFS($L795:$L$5986,$A795:$A$5986,A794,$C795:$C$5986,C794,$E795:$E$5986,E794),0)))</f>
        <v>149100</v>
      </c>
      <c r="M794" s="63">
        <f t="shared" ref="M794" si="106">K794-L794</f>
        <v>17900</v>
      </c>
      <c r="N794" s="55"/>
      <c r="O794" s="56"/>
      <c r="P794" s="57"/>
      <c r="Q794" s="58">
        <f>IF(C794="",SUMIFS($Q$3:$Q$5534,$A$3:$A$5534,A794,$C$3:$C$5534,"&gt;0",$E$3:$E$5534,""),IF(E794="",SUMIFS($Q$3:$Q$5534,$A$3:$A$5534,A794,$C$3:$C$5534,C794,$E$3:$E$5534,"&gt;0",$G$3:$G$5534,""),IF(G794="",SUMIFS($Q$3:$Q$5534,$A$3:$A$5534,A794,$C$3:$C$5534,C794,$E$3:$E$5534,E794,$G$3:$G$5534,"&gt;0"))))</f>
        <v>0</v>
      </c>
      <c r="R794" s="59"/>
    </row>
    <row r="795" spans="1:18" ht="18" customHeight="1">
      <c r="A795" s="17">
        <v>21</v>
      </c>
      <c r="B795" s="18" t="s">
        <v>650</v>
      </c>
      <c r="C795" s="18">
        <v>1</v>
      </c>
      <c r="D795" s="18" t="s">
        <v>650</v>
      </c>
      <c r="E795" s="18">
        <v>20</v>
      </c>
      <c r="F795" s="18" t="s">
        <v>688</v>
      </c>
      <c r="G795" s="19">
        <v>1</v>
      </c>
      <c r="H795" s="19" t="s">
        <v>688</v>
      </c>
      <c r="I795" s="19"/>
      <c r="J795" s="24"/>
      <c r="K795" s="22"/>
      <c r="L795" s="22"/>
      <c r="M795" s="22"/>
      <c r="N795" s="28"/>
      <c r="O795" s="22"/>
      <c r="P795" s="27"/>
      <c r="Q795" s="20"/>
      <c r="R795" s="27"/>
    </row>
    <row r="796" spans="1:18" ht="18" customHeight="1">
      <c r="A796" s="17">
        <v>21</v>
      </c>
      <c r="B796" s="18" t="s">
        <v>650</v>
      </c>
      <c r="C796" s="18">
        <v>1</v>
      </c>
      <c r="D796" s="18" t="s">
        <v>650</v>
      </c>
      <c r="E796" s="18">
        <v>20</v>
      </c>
      <c r="F796" s="18" t="s">
        <v>688</v>
      </c>
      <c r="G796" s="18">
        <v>1</v>
      </c>
      <c r="H796" s="18" t="s">
        <v>688</v>
      </c>
      <c r="I796" s="19">
        <v>1</v>
      </c>
      <c r="J796" s="24" t="s">
        <v>688</v>
      </c>
      <c r="K796" s="22">
        <v>167000</v>
      </c>
      <c r="L796" s="22">
        <v>149100</v>
      </c>
      <c r="M796" s="22">
        <f>K796-L796</f>
        <v>17900</v>
      </c>
      <c r="N796" s="28" t="s">
        <v>689</v>
      </c>
      <c r="O796" s="22"/>
      <c r="P796" s="27"/>
      <c r="Q796" s="20"/>
      <c r="R796" s="27" t="s">
        <v>34</v>
      </c>
    </row>
    <row r="797" spans="1:18" ht="18" customHeight="1">
      <c r="A797" s="17">
        <v>21</v>
      </c>
      <c r="B797" s="18" t="s">
        <v>650</v>
      </c>
      <c r="C797" s="18">
        <v>1</v>
      </c>
      <c r="D797" s="18" t="s">
        <v>650</v>
      </c>
      <c r="E797" s="18">
        <v>20</v>
      </c>
      <c r="F797" s="18" t="s">
        <v>688</v>
      </c>
      <c r="G797" s="18">
        <v>1</v>
      </c>
      <c r="H797" s="18" t="s">
        <v>688</v>
      </c>
      <c r="I797" s="18">
        <v>1</v>
      </c>
      <c r="J797" s="25" t="s">
        <v>688</v>
      </c>
      <c r="K797" s="22"/>
      <c r="L797" s="22"/>
      <c r="M797" s="22"/>
      <c r="N797" s="28" t="s">
        <v>6841</v>
      </c>
      <c r="O797" s="22"/>
      <c r="P797" s="27"/>
      <c r="Q797" s="20"/>
      <c r="R797" s="27" t="s">
        <v>34</v>
      </c>
    </row>
    <row r="798" spans="1:18" ht="18" customHeight="1">
      <c r="A798" s="17">
        <v>21</v>
      </c>
      <c r="B798" s="18" t="s">
        <v>650</v>
      </c>
      <c r="C798" s="18">
        <v>1</v>
      </c>
      <c r="D798" s="18" t="s">
        <v>650</v>
      </c>
      <c r="E798" s="18">
        <v>20</v>
      </c>
      <c r="F798" s="18" t="s">
        <v>688</v>
      </c>
      <c r="G798" s="18">
        <v>1</v>
      </c>
      <c r="H798" s="18" t="s">
        <v>688</v>
      </c>
      <c r="I798" s="18">
        <v>1</v>
      </c>
      <c r="J798" s="25" t="s">
        <v>688</v>
      </c>
      <c r="K798" s="22"/>
      <c r="L798" s="22"/>
      <c r="M798" s="22"/>
      <c r="N798" s="28" t="s">
        <v>690</v>
      </c>
      <c r="O798" s="22"/>
      <c r="P798" s="27"/>
      <c r="Q798" s="20"/>
      <c r="R798" s="27" t="s">
        <v>34</v>
      </c>
    </row>
    <row r="799" spans="1:18" ht="18" customHeight="1">
      <c r="A799" s="77">
        <v>21</v>
      </c>
      <c r="B799" s="78" t="s">
        <v>650</v>
      </c>
      <c r="C799" s="78">
        <v>1</v>
      </c>
      <c r="D799" s="78" t="s">
        <v>650</v>
      </c>
      <c r="E799" s="78">
        <v>20</v>
      </c>
      <c r="F799" s="78" t="s">
        <v>688</v>
      </c>
      <c r="G799" s="78">
        <v>1</v>
      </c>
      <c r="H799" s="78" t="s">
        <v>688</v>
      </c>
      <c r="I799" s="78">
        <v>1</v>
      </c>
      <c r="J799" s="79" t="s">
        <v>688</v>
      </c>
      <c r="K799" s="80"/>
      <c r="L799" s="80"/>
      <c r="M799" s="80"/>
      <c r="N799" s="81" t="s">
        <v>691</v>
      </c>
      <c r="O799" s="80">
        <v>167000000</v>
      </c>
      <c r="P799" s="82"/>
      <c r="Q799" s="83"/>
      <c r="R799" s="82" t="s">
        <v>34</v>
      </c>
    </row>
    <row r="800" spans="1:18" ht="18" customHeight="1">
      <c r="A800" s="766" t="s">
        <v>703</v>
      </c>
      <c r="B800" s="767"/>
      <c r="C800" s="767"/>
      <c r="D800" s="767"/>
      <c r="E800" s="767"/>
      <c r="F800" s="767"/>
      <c r="G800" s="767"/>
      <c r="H800" s="767"/>
      <c r="I800" s="767"/>
      <c r="J800" s="767"/>
      <c r="K800" s="64">
        <f>SUMIFS(K3:K799,$C3:$C799,"")</f>
        <v>5410000</v>
      </c>
      <c r="L800" s="64">
        <f>SUMIFS(L3:L799,$C3:$C799,"")</f>
        <v>5110000</v>
      </c>
      <c r="M800" s="64">
        <f>SUMIFS(M3:M799,$C3:$C799,"")</f>
        <v>300000</v>
      </c>
      <c r="N800" s="65"/>
      <c r="O800" s="66"/>
      <c r="P800" s="64"/>
      <c r="Q800" s="64">
        <f>SUMIFS(Q22:Q799,C22:C799,"")</f>
        <v>1398131</v>
      </c>
      <c r="R800" s="64"/>
    </row>
  </sheetData>
  <autoFilter ref="A2:AG800"/>
  <sortState ref="A2:R810">
    <sortCondition ref="A2:A810"/>
    <sortCondition ref="C2:C810"/>
    <sortCondition ref="E2:E810"/>
    <sortCondition ref="G2:G810"/>
    <sortCondition ref="I2:I810"/>
  </sortState>
  <mergeCells count="2">
    <mergeCell ref="Q1:R1"/>
    <mergeCell ref="A800:J800"/>
  </mergeCells>
  <phoneticPr fontId="18"/>
  <conditionalFormatting sqref="O800">
    <cfRule type="cellIs" dxfId="342" priority="22" operator="equal">
      <formula>0</formula>
    </cfRule>
  </conditionalFormatting>
  <conditionalFormatting sqref="O1:O2">
    <cfRule type="cellIs" dxfId="341" priority="51" operator="equal">
      <formula>0</formula>
    </cfRule>
  </conditionalFormatting>
  <conditionalFormatting sqref="O755 O641 O635 O607 O600 O568 O404 O309 O197 O156 O149 O132 O125 O116 O108 O101 O95 O89 O81 O66 O3">
    <cfRule type="cellIs" dxfId="340" priority="21" operator="equal">
      <formula>0</formula>
    </cfRule>
  </conditionalFormatting>
  <conditionalFormatting sqref="E755:F755 E641:F641 E635:F635 E607:F607 E600:F600 E568:F568 E404:F404 E309:F309 E197:F197 E156:F156 E149:F149 E132:F132 E125:F125 E116:F116 E108:F108 E101:F101 E95:F95 E89:F89 E81:F81 E66:F66 E3:F3">
    <cfRule type="expression" dxfId="339" priority="20">
      <formula>$G3=""</formula>
    </cfRule>
  </conditionalFormatting>
  <conditionalFormatting sqref="G755:H755 G641:H641 G635:H635 G607:H607 G600:H600 G568:H568 G404:H404 G309:H309 G197:H197 G156:H156 G149:H149 G132:H132 G125:H125 G116:H116 G108:H108 G101:H101 G95:H95 G89:H89 G81:H81 G66:H66 G3:H3">
    <cfRule type="expression" dxfId="338" priority="19">
      <formula>$I3=""</formula>
    </cfRule>
  </conditionalFormatting>
  <conditionalFormatting sqref="I755:J755 I641:J641 I635:J635 I607:J607 I600:J600 I568:J568 I404:J404 I309:J309 I197:J197 I156:J156 I149:J149 I132:J132 I125:J125 I116:J116 I108:J108 I101:J101 I95:J95 I89:J89 I81:J81 I66:J66 I3:J3">
    <cfRule type="expression" dxfId="337" priority="18">
      <formula>$K3=""</formula>
    </cfRule>
  </conditionalFormatting>
  <conditionalFormatting sqref="C755 A755 R755 C641 A641 R641 C635 A635 R635 C607 A607 R607 C600 A600 R600 C568 A568 R568 C404 A404 R404 C309 A309 R309 C197 A197 R197 C156 A156 R156 C149 A149 R149 C132 A132 R132 C125 A125 R125 C116 A116 R116 C108 A108 R108 C101 A101 R101 C95 A95 R95 C89 A89 R89 C81 A81 R81 C66 A66 R66 C3 A3 R3">
    <cfRule type="expression" dxfId="336" priority="17">
      <formula>$G3=""</formula>
    </cfRule>
  </conditionalFormatting>
  <conditionalFormatting sqref="B755 B641 B635 B607 B600 B568 B404 B309 B197 B156 B149 B132 B125 B116 B108 B101 B95 B89 B81 B66 B3">
    <cfRule type="expression" dxfId="335" priority="16">
      <formula>$C3=""</formula>
    </cfRule>
  </conditionalFormatting>
  <conditionalFormatting sqref="D755 D641 D635 D607 D600 D568 D404 D309 D197 D156 D149 D132 D125 D116 D108 D101 D95 D89 D81 D66 D3">
    <cfRule type="expression" dxfId="334" priority="15">
      <formula>$E3=""</formula>
    </cfRule>
  </conditionalFormatting>
  <conditionalFormatting sqref="O756 O663 O656 O650 O646 O642 O636 O608 O601 O593 O569 O542 O435 O405 O392 O331 O310 O275 O198 O157 O150 O133 O126 O117 O109 O102 O96 O90 O82 O75 O67 O59 O54 O34 O19 O4">
    <cfRule type="cellIs" dxfId="333" priority="14" operator="equal">
      <formula>0</formula>
    </cfRule>
  </conditionalFormatting>
  <conditionalFormatting sqref="E756:F756 E663:F663 E656:F656 E650:F650 E646:F646 E642:F642 E636:F636 E608:F608 E601:F601 E593:F593 E569:F569 E542:F542 E435:F435 E405:F405 E392:F392 E331:F331 E310:F310 E275:F275 E198:F198 E157:F157 E150:F150 E133:F133 E126:F126 E117:F117 E109:F109 E102:F102 E96:F96 E90:F90 E82:F82 E75:F75 E67:F67 E59:F59 E54:F54 E34:F34 E19:F19 E4:F4">
    <cfRule type="expression" dxfId="332" priority="13">
      <formula>$G4=""</formula>
    </cfRule>
  </conditionalFormatting>
  <conditionalFormatting sqref="G756:H756 G663:H663 G656:H656 G650:H650 G646:H646 G642:H642 G636:H636 G608:H608 G601:H601 G593:H593 G569:H569 G542:H542 G435:H435 G405:H405 G392:H392 G331:H331 G310:H310 G275:H275 G198:H198 G157:H157 G150:H150 G133:H133 G126:H126 G117:H117 G109:H109 G102:H102 G96:H96 G90:H90 G82:H82 G75:H75 G67:H67 G59:H59 G54:H54 G34:H34 G19:H19 G4:H4">
    <cfRule type="expression" dxfId="331" priority="12">
      <formula>$I4=""</formula>
    </cfRule>
  </conditionalFormatting>
  <conditionalFormatting sqref="I756:J756 I663:J663 I656:J656 I650:J650 I646:J646 I642:J642 I636:J636 I608:J608 I601:J601 I593:J593 I569:J569 I542:J542 I435:J435 I405:J405 I392:J392 I331:J331 I310:J310 I275:J275 I198:J198 I157:J157 I150:J150 I133:J133 I126:J126 I117:J117 I109:J109 I102:J102 I96:J96 I90:J90 I82:J82 I75:J75 I67:J67 I59:J59 I54:J54 I34:J34 I19:J19 I4:J4">
    <cfRule type="expression" dxfId="330" priority="11">
      <formula>$K4=""</formula>
    </cfRule>
  </conditionalFormatting>
  <conditionalFormatting sqref="A756 R756 A663 R663 A656 R656 A650 R650 A646 R646 A642 R642 A636 R636 A608 R608 A601 R601 A593 R593 A569 R569 A542 R542 A435 R435 A405 R405 A392 R392 A331 R331 A310 R310 A275 R275 A198 R198 A157 R157 A150 R150 A133 R133 A126 R126 A117 R117 A109 R109 A102 R102 A96 R96 A90 R90 A82 R82 A75 R75 A67 R67 A59 R59 A54 R54 A34 R34 A19 R19 A4 R4">
    <cfRule type="expression" dxfId="329" priority="10">
      <formula>$G4=""</formula>
    </cfRule>
  </conditionalFormatting>
  <conditionalFormatting sqref="B756 B663 B656 B650 B646 B642 B636 B608 B601 B593 B569 B542 B435 B405 B392 B331 B310 B275 B198 B157 B150 B133 B126 B117 B109 B102 B96 B90 B82 B75 B67 B59 B54 B34 B19 B4">
    <cfRule type="expression" dxfId="328" priority="9">
      <formula>$C4=""</formula>
    </cfRule>
  </conditionalFormatting>
  <conditionalFormatting sqref="D756 D663 D656 D650 D646 D642 D636 D608 D601 D593 D569 D542 D435 D405 D392 D331 D310 D275 D198 D157 D150 D133 D126 D117 D109 D102 D96 D90 D82 D75 D67 D59 D54 D34 D19 D4">
    <cfRule type="expression" dxfId="327" priority="8">
      <formula>$E4=""</formula>
    </cfRule>
  </conditionalFormatting>
  <conditionalFormatting sqref="O794 O789 O783 O773 O762 O757 O689 O667 O664 O657 O651 O647 O643 O637 O609 O602 O597 O594 O576 O570 O564 O560 O543 O525 O520 O517 O488 O485 O478 O460 O436 O409 O406 O398 O393 O370 O356 O352 O347 O341 O332 O311 O300 O276 O243 O232 O225 O212 O199 O194 O191 O182 O166 O158 O151 O134 O127 O118 O110 O103 O97 O91 O83 O76 O68 O60 O55 O35 O29 O20 O11 O5">
    <cfRule type="cellIs" dxfId="326" priority="7" operator="equal">
      <formula>0</formula>
    </cfRule>
  </conditionalFormatting>
  <conditionalFormatting sqref="F794 F789 F783 F773 F762 F757 F689 F667 F664 F657 F651 F647 F643 F637 F609 F602 F597 F594 F576 F570 F564 F560 F543 F525 F520 F517 F488 F485 F478 F460 F436 F409 F406 F398 F393 F370 F356 F352 F347 F341 F332 F311 F300 F276 F243 F232 F225 F212 F199 F194 F191 F182 F166 F158 F151 F134 F127 F118 F110 F103 F97 F91 F83 F76 F68 F60 F55 F35 F29 F20 F11 F5">
    <cfRule type="expression" dxfId="325" priority="6">
      <formula>$G5=""</formula>
    </cfRule>
  </conditionalFormatting>
  <conditionalFormatting sqref="G794:H794 G789:H789 G783:H783 G773:H773 G762:H762 G757:H757 G689:H689 G667:H667 G664:H664 G657:H657 G651:H651 G647:H647 G643:H643 G637:H637 G609:H609 G602:H602 G597:H597 G594:H594 G576:H576 G570:H570 G564:H564 G560:H560 G543:H543 G525:H525 G520:H520 G517:H517 G488:H488 G485:H485 G478:H478 G460:H460 G436:H436 G409:H409 G406:H406 G398:H398 G393:H393 G370:H370 G356:H356 G352:H352 G347:H347 G341:H341 G332:H332 G311:H311 G300:H300 G276:H276 G243:H243 G232:H232 G225:H225 G212:H212 G199:H199 G194:H194 G191:H191 G182:H182 G166:H166 G158:H158 G151:H151 G134:H134 G127:H127 G118:H118 G110:H110 G103:H103 G97:H97 G91:H91 G83:H83 G76:H76 G68:H68 G60:H60 G55:H55 G35:H35 G29:H29 G20:H20 G11:H11 G5:H5">
    <cfRule type="expression" dxfId="324" priority="5">
      <formula>$I5=""</formula>
    </cfRule>
  </conditionalFormatting>
  <conditionalFormatting sqref="I794:J794 I789:J789 I783:J783 I773:J773 I762:J762 I757:J757 I689:J689 I667:J667 I664:J664 I657:J657 I651:J651 I647:J647 I643:J643 I637:J637 I609:J609 I602:J602 I597:J597 I594:J594 I576:J576 I570:J570 I564:J564 I560:J560 I543:J543 I525:J525 I520:J520 I517:J517 I488:J488 I485:J485 I478:J478 I460:J460 I436:J436 I409:J409 I406:J406 I398:J398 I393:J393 I370:J370 I356:J356 I352:J352 I347:J347 I341:J341 I332:J332 I311:J311 I300:J300 I276:J276 I243:J243 I232:J232 I225:J225 I212:J212 I199:J199 I194:J194 I191:J191 I182:J182 I166:J166 I158:J158 I151:J151 I134:J134 I127:J127 I118:J118 I110:J110 I103:J103 I97:J97 I91:J91 I83:J83 I76:J76 I68:J68 I60:J60 I55:J55 I35:J35 I29:J29 I20:J20 I11:J11 I5:J5">
    <cfRule type="expression" dxfId="323" priority="4">
      <formula>$K5=""</formula>
    </cfRule>
  </conditionalFormatting>
  <conditionalFormatting sqref="A794 C794 R794 A789 C789 R789 A783 C783 R783 A773 C773 R773 A762 C762 R762 A757 C757 R757 A689 C689 R689 A667 C667 R667 A664 C664 R664 A657 C657 R657 A651 C651 R651 A647 C647 R647 A643 C643 R643 A637 C637 R637 A609 C609 R609 A602 C602 R602 A597 C597 R597 A594 C594 R594 A576 C576 R576 A570 C570 R570 A564 C564 R564 A560 C560 R560 A543 C543 R543 A525 C525 R525 A520 C520 R520 A517 C517 R517 A488 C488 R488 A485 C485 R485 A478 C478 R478 A460 C460 R460 A436 C436 R436 A409 C409 R409 A406 C406 R406 A398 C398 R398 A393 C393 R393 A370 C370 R370 A356 C356 R356 A352 C352 R352 A347 C347 R347 A341 C341 R341 A332 C332 R332 A311 C311 R311 A300 C300 R300 A276 C276 R276 A243 C243 R243 A232 C232 R232 A225 C225 R225 A212 C212 R212 A199 C199 R199 A194 C194 R194 A191 C191 R191 A182 C182 R182 A166 C166 R166 A158 C158 R158 A151 C151 R151 A134 C134 R134 A127 C127 R127 A118 C118 R118 A110 C110 R110 A103 C103 R103 A97 C97 R97 A91 C91 R91 A83 C83 R83 A76 C76 R76 A68 C68 R68 A60 C60 R60 A55 C55 R55 A35 C35 R35 A29 C29 R29 A20 C20 R20 A11 C11 R11 A5 C5 R5">
    <cfRule type="expression" dxfId="322" priority="3">
      <formula>$G5=""</formula>
    </cfRule>
  </conditionalFormatting>
  <conditionalFormatting sqref="B794 B789 B783 B773 B762 B757 B689 B667 B664 B657 B651 B647 B643 B637 B609 B602 B597 B594 B576 B570 B564 B560 B543 B525 B520 B517 B488 B485 B478 B460 B436 B409 B406 B398 B393 B370 B356 B352 B347 B341 B332 B311 B300 B276 B243 B232 B225 B212 B199 B194 B191 B182 B166 B158 B151 B134 B127 B118 B110 B103 B97 B91 B83 B76 B68 B60 B55 B35 B29 B20 B11 B5">
    <cfRule type="expression" dxfId="321" priority="2">
      <formula>$C5=""</formula>
    </cfRule>
  </conditionalFormatting>
  <conditionalFormatting sqref="D794 D789 D783 D773 D762 D757 D689 D667 D664 D657 D651 D647 D643 D637 D609 D602 D597 D594 D576 D570 D564 D560 D543 D525 D520 D517 D488 D485 D478 D460 D436 D409 D406 D398 D393 D370 D356 D352 D347 D341 D332 D311 D300 D276 D243 D232 D225 D212 D199 D194 D191 D182 D166 D158 D151 D134 D127 D118 D110 D103 D97 D91 D83 D76 D68 D60 D55 D35 D29 D20 D11 D5">
    <cfRule type="expression" dxfId="320" priority="1">
      <formula>$E5=""</formula>
    </cfRule>
  </conditionalFormatting>
  <printOptions horizontalCentered="1"/>
  <pageMargins left="0.31496062992125984" right="0.31496062992125984" top="0.70866141732283472" bottom="0.59055118110236227" header="0.31496062992125984" footer="0.31496062992125984"/>
  <pageSetup paperSize="8"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5"/>
  <sheetViews>
    <sheetView view="pageBreakPreview" zoomScale="85" zoomScaleNormal="85" zoomScaleSheetLayoutView="85" workbookViewId="0">
      <selection activeCell="N14" sqref="N14"/>
    </sheetView>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1" customWidth="1"/>
    <col min="11" max="13" width="9.875" style="239" customWidth="1"/>
    <col min="14" max="14" width="63.5" style="1" customWidth="1"/>
    <col min="15" max="15" width="11.375" style="114" customWidth="1"/>
    <col min="16" max="16" width="18" style="26" customWidth="1"/>
    <col min="17" max="17" width="8.375" style="114" customWidth="1"/>
    <col min="18" max="18" width="9.625" style="1" customWidth="1"/>
    <col min="19" max="16384" width="9" style="1"/>
  </cols>
  <sheetData>
    <row r="1" spans="1:18" s="8" customFormat="1" ht="17.25">
      <c r="A1" s="115" t="s">
        <v>5982</v>
      </c>
      <c r="B1" s="277"/>
      <c r="C1" s="277"/>
      <c r="D1" s="277"/>
      <c r="E1" s="277"/>
      <c r="F1" s="277"/>
      <c r="G1" s="278"/>
      <c r="H1" s="278"/>
      <c r="I1" s="278"/>
      <c r="J1" s="278"/>
      <c r="K1" s="279"/>
      <c r="L1" s="279"/>
      <c r="M1" s="280"/>
      <c r="N1" s="281"/>
      <c r="O1" s="282"/>
      <c r="P1" s="283"/>
      <c r="Q1" s="771" t="s">
        <v>693</v>
      </c>
      <c r="R1" s="771"/>
    </row>
    <row r="2" spans="1:18" ht="18" customHeight="1">
      <c r="A2" s="176" t="s">
        <v>0</v>
      </c>
      <c r="B2" s="177"/>
      <c r="C2" s="177" t="s">
        <v>1</v>
      </c>
      <c r="D2" s="177"/>
      <c r="E2" s="177" t="s">
        <v>2</v>
      </c>
      <c r="F2" s="177"/>
      <c r="G2" s="177" t="s">
        <v>3</v>
      </c>
      <c r="H2" s="177"/>
      <c r="I2" s="177" t="s">
        <v>694</v>
      </c>
      <c r="J2" s="177" t="s">
        <v>695</v>
      </c>
      <c r="K2" s="284" t="s">
        <v>909</v>
      </c>
      <c r="L2" s="284" t="s">
        <v>910</v>
      </c>
      <c r="M2" s="285" t="s">
        <v>5197</v>
      </c>
      <c r="N2" s="179" t="s">
        <v>699</v>
      </c>
      <c r="O2" s="286" t="s">
        <v>4</v>
      </c>
      <c r="P2" s="179" t="s">
        <v>5961</v>
      </c>
      <c r="Q2" s="286" t="s">
        <v>5057</v>
      </c>
      <c r="R2" s="179" t="s">
        <v>5199</v>
      </c>
    </row>
    <row r="3" spans="1:18" ht="18" customHeight="1">
      <c r="A3" s="33">
        <v>1</v>
      </c>
      <c r="B3" s="34" t="s">
        <v>5983</v>
      </c>
      <c r="C3" s="34"/>
      <c r="D3" s="34"/>
      <c r="E3" s="35"/>
      <c r="F3" s="34"/>
      <c r="G3" s="35"/>
      <c r="H3" s="34"/>
      <c r="I3" s="35"/>
      <c r="J3" s="35"/>
      <c r="K3" s="41">
        <f>K4</f>
        <v>13019</v>
      </c>
      <c r="L3" s="41">
        <f t="shared" ref="L3:M3" si="0">L4</f>
        <v>12932</v>
      </c>
      <c r="M3" s="42">
        <f t="shared" si="0"/>
        <v>87</v>
      </c>
      <c r="N3" s="36"/>
      <c r="O3" s="37"/>
      <c r="P3" s="37"/>
      <c r="Q3" s="128">
        <f>Q4</f>
        <v>2171</v>
      </c>
      <c r="R3" s="40"/>
    </row>
    <row r="4" spans="1:18" ht="18" customHeight="1">
      <c r="A4" s="43">
        <v>1</v>
      </c>
      <c r="B4" s="44" t="s">
        <v>5983</v>
      </c>
      <c r="C4" s="45">
        <v>1</v>
      </c>
      <c r="D4" s="45" t="s">
        <v>5983</v>
      </c>
      <c r="E4" s="46"/>
      <c r="F4" s="45"/>
      <c r="G4" s="46"/>
      <c r="H4" s="45"/>
      <c r="I4" s="46"/>
      <c r="J4" s="46"/>
      <c r="K4" s="60">
        <f>K5+K42</f>
        <v>13019</v>
      </c>
      <c r="L4" s="60">
        <f t="shared" ref="L4:M4" si="1">L5+L42</f>
        <v>12932</v>
      </c>
      <c r="M4" s="61">
        <f t="shared" si="1"/>
        <v>87</v>
      </c>
      <c r="N4" s="47"/>
      <c r="O4" s="48"/>
      <c r="P4" s="48"/>
      <c r="Q4" s="95">
        <f>Q5+Q42</f>
        <v>2171</v>
      </c>
      <c r="R4" s="51"/>
    </row>
    <row r="5" spans="1:18" ht="18" customHeight="1">
      <c r="A5" s="43">
        <v>1</v>
      </c>
      <c r="B5" s="44" t="s">
        <v>5983</v>
      </c>
      <c r="C5" s="52">
        <v>1</v>
      </c>
      <c r="D5" s="44" t="s">
        <v>5983</v>
      </c>
      <c r="E5" s="53">
        <v>1</v>
      </c>
      <c r="F5" s="54" t="s">
        <v>5202</v>
      </c>
      <c r="G5" s="53"/>
      <c r="H5" s="54"/>
      <c r="I5" s="53"/>
      <c r="J5" s="53"/>
      <c r="K5" s="62">
        <f>SUM(K6:K41)</f>
        <v>3386</v>
      </c>
      <c r="L5" s="62">
        <f t="shared" ref="L5:M5" si="2">SUM(L6:L41)</f>
        <v>3607</v>
      </c>
      <c r="M5" s="63">
        <f t="shared" si="2"/>
        <v>-221</v>
      </c>
      <c r="N5" s="55"/>
      <c r="O5" s="56"/>
      <c r="P5" s="56"/>
      <c r="Q5" s="97">
        <f>SUM(Q6:Q41)</f>
        <v>108</v>
      </c>
      <c r="R5" s="59" t="s">
        <v>5984</v>
      </c>
    </row>
    <row r="6" spans="1:18" ht="18" customHeight="1">
      <c r="A6" s="17">
        <v>1</v>
      </c>
      <c r="B6" s="18" t="s">
        <v>5985</v>
      </c>
      <c r="C6" s="18">
        <v>1</v>
      </c>
      <c r="D6" s="18" t="s">
        <v>5985</v>
      </c>
      <c r="E6" s="18">
        <v>1</v>
      </c>
      <c r="F6" s="18" t="s">
        <v>747</v>
      </c>
      <c r="G6" s="19">
        <v>1</v>
      </c>
      <c r="H6" s="19" t="s">
        <v>914</v>
      </c>
      <c r="I6" s="19"/>
      <c r="J6" s="19"/>
      <c r="K6" s="99"/>
      <c r="L6" s="99"/>
      <c r="M6" s="99"/>
      <c r="N6" s="268"/>
      <c r="O6" s="100"/>
      <c r="P6" s="27" t="s">
        <v>6800</v>
      </c>
      <c r="Q6" s="22">
        <v>1</v>
      </c>
      <c r="R6" s="130"/>
    </row>
    <row r="7" spans="1:18" ht="18" customHeight="1">
      <c r="A7" s="17">
        <v>1</v>
      </c>
      <c r="B7" s="18" t="s">
        <v>5985</v>
      </c>
      <c r="C7" s="18">
        <v>1</v>
      </c>
      <c r="D7" s="18" t="s">
        <v>5985</v>
      </c>
      <c r="E7" s="18">
        <v>1</v>
      </c>
      <c r="F7" s="18" t="s">
        <v>747</v>
      </c>
      <c r="G7" s="18">
        <v>1</v>
      </c>
      <c r="H7" s="18" t="s">
        <v>914</v>
      </c>
      <c r="I7" s="19">
        <v>21</v>
      </c>
      <c r="J7" s="19" t="s">
        <v>5986</v>
      </c>
      <c r="K7" s="99">
        <v>30</v>
      </c>
      <c r="L7" s="99">
        <v>30</v>
      </c>
      <c r="M7" s="99">
        <f>K7-L7</f>
        <v>0</v>
      </c>
      <c r="N7" s="268" t="s">
        <v>5987</v>
      </c>
      <c r="O7" s="100">
        <v>29400</v>
      </c>
      <c r="P7" s="27" t="s">
        <v>5973</v>
      </c>
      <c r="Q7" s="22">
        <v>7</v>
      </c>
      <c r="R7" s="130"/>
    </row>
    <row r="8" spans="1:18" ht="18" customHeight="1">
      <c r="A8" s="17">
        <v>1</v>
      </c>
      <c r="B8" s="18" t="s">
        <v>5985</v>
      </c>
      <c r="C8" s="18">
        <v>1</v>
      </c>
      <c r="D8" s="18" t="s">
        <v>5985</v>
      </c>
      <c r="E8" s="18">
        <v>1</v>
      </c>
      <c r="F8" s="18" t="s">
        <v>747</v>
      </c>
      <c r="G8" s="19">
        <v>2</v>
      </c>
      <c r="H8" s="19" t="s">
        <v>916</v>
      </c>
      <c r="I8" s="19"/>
      <c r="J8" s="19"/>
      <c r="K8" s="99"/>
      <c r="L8" s="99"/>
      <c r="M8" s="99"/>
      <c r="N8" s="268"/>
      <c r="O8" s="100"/>
      <c r="P8" s="27" t="s">
        <v>485</v>
      </c>
      <c r="Q8" s="22">
        <v>55</v>
      </c>
      <c r="R8" s="130"/>
    </row>
    <row r="9" spans="1:18" ht="18" customHeight="1">
      <c r="A9" s="17">
        <v>1</v>
      </c>
      <c r="B9" s="18" t="s">
        <v>5985</v>
      </c>
      <c r="C9" s="18">
        <v>1</v>
      </c>
      <c r="D9" s="18" t="s">
        <v>5985</v>
      </c>
      <c r="E9" s="18">
        <v>1</v>
      </c>
      <c r="F9" s="18" t="s">
        <v>747</v>
      </c>
      <c r="G9" s="18">
        <v>2</v>
      </c>
      <c r="H9" s="18" t="s">
        <v>916</v>
      </c>
      <c r="I9" s="19">
        <v>3</v>
      </c>
      <c r="J9" s="19" t="s">
        <v>917</v>
      </c>
      <c r="K9" s="99">
        <v>1364</v>
      </c>
      <c r="L9" s="99">
        <v>1332</v>
      </c>
      <c r="M9" s="99">
        <f>K9-L9</f>
        <v>32</v>
      </c>
      <c r="N9" s="268" t="s">
        <v>917</v>
      </c>
      <c r="O9" s="100">
        <v>1363200</v>
      </c>
      <c r="P9" s="27" t="s">
        <v>571</v>
      </c>
      <c r="Q9" s="22">
        <v>45</v>
      </c>
      <c r="R9" s="130"/>
    </row>
    <row r="10" spans="1:18" ht="18" customHeight="1">
      <c r="A10" s="17">
        <v>1</v>
      </c>
      <c r="B10" s="18" t="s">
        <v>5985</v>
      </c>
      <c r="C10" s="18">
        <v>1</v>
      </c>
      <c r="D10" s="18" t="s">
        <v>5985</v>
      </c>
      <c r="E10" s="18">
        <v>1</v>
      </c>
      <c r="F10" s="18" t="s">
        <v>747</v>
      </c>
      <c r="G10" s="19">
        <v>3</v>
      </c>
      <c r="H10" s="19" t="s">
        <v>919</v>
      </c>
      <c r="I10" s="19"/>
      <c r="J10" s="19"/>
      <c r="K10" s="99"/>
      <c r="L10" s="99"/>
      <c r="M10" s="99"/>
      <c r="N10" s="268"/>
      <c r="O10" s="100"/>
      <c r="P10" s="27"/>
      <c r="Q10" s="22"/>
      <c r="R10" s="130"/>
    </row>
    <row r="11" spans="1:18" ht="18" customHeight="1">
      <c r="A11" s="17">
        <v>1</v>
      </c>
      <c r="B11" s="18" t="s">
        <v>5985</v>
      </c>
      <c r="C11" s="18">
        <v>1</v>
      </c>
      <c r="D11" s="18" t="s">
        <v>5985</v>
      </c>
      <c r="E11" s="18">
        <v>1</v>
      </c>
      <c r="F11" s="18" t="s">
        <v>747</v>
      </c>
      <c r="G11" s="18">
        <v>3</v>
      </c>
      <c r="H11" s="18" t="s">
        <v>919</v>
      </c>
      <c r="I11" s="19">
        <v>31</v>
      </c>
      <c r="J11" s="19" t="s">
        <v>929</v>
      </c>
      <c r="K11" s="99">
        <v>39</v>
      </c>
      <c r="L11" s="99">
        <v>39</v>
      </c>
      <c r="M11" s="99">
        <f t="shared" ref="M11:M15" si="3">K11-L11</f>
        <v>0</v>
      </c>
      <c r="N11" s="509" t="s">
        <v>7415</v>
      </c>
      <c r="O11" s="100">
        <v>39000</v>
      </c>
      <c r="P11" s="27"/>
      <c r="Q11" s="22"/>
      <c r="R11" s="130"/>
    </row>
    <row r="12" spans="1:18" ht="18" customHeight="1">
      <c r="A12" s="17">
        <v>1</v>
      </c>
      <c r="B12" s="18" t="s">
        <v>5985</v>
      </c>
      <c r="C12" s="18">
        <v>1</v>
      </c>
      <c r="D12" s="18" t="s">
        <v>5985</v>
      </c>
      <c r="E12" s="18">
        <v>1</v>
      </c>
      <c r="F12" s="18" t="s">
        <v>747</v>
      </c>
      <c r="G12" s="18">
        <v>3</v>
      </c>
      <c r="H12" s="18" t="s">
        <v>919</v>
      </c>
      <c r="I12" s="19">
        <v>33</v>
      </c>
      <c r="J12" s="19" t="s">
        <v>1075</v>
      </c>
      <c r="K12" s="99">
        <v>12</v>
      </c>
      <c r="L12" s="99">
        <v>19</v>
      </c>
      <c r="M12" s="99">
        <f t="shared" si="3"/>
        <v>-7</v>
      </c>
      <c r="N12" s="509" t="s">
        <v>7416</v>
      </c>
      <c r="O12" s="100">
        <v>12000</v>
      </c>
      <c r="P12" s="27"/>
      <c r="Q12" s="22"/>
      <c r="R12" s="130"/>
    </row>
    <row r="13" spans="1:18" ht="18" customHeight="1">
      <c r="A13" s="17">
        <v>1</v>
      </c>
      <c r="B13" s="18" t="s">
        <v>5985</v>
      </c>
      <c r="C13" s="18">
        <v>1</v>
      </c>
      <c r="D13" s="18" t="s">
        <v>5985</v>
      </c>
      <c r="E13" s="18">
        <v>1</v>
      </c>
      <c r="F13" s="18" t="s">
        <v>747</v>
      </c>
      <c r="G13" s="18">
        <v>3</v>
      </c>
      <c r="H13" s="18" t="s">
        <v>919</v>
      </c>
      <c r="I13" s="19">
        <v>35</v>
      </c>
      <c r="J13" s="19" t="s">
        <v>930</v>
      </c>
      <c r="K13" s="99">
        <v>72</v>
      </c>
      <c r="L13" s="99">
        <v>73</v>
      </c>
      <c r="M13" s="99">
        <f t="shared" si="3"/>
        <v>-1</v>
      </c>
      <c r="N13" s="268" t="s">
        <v>5988</v>
      </c>
      <c r="O13" s="100">
        <v>71785</v>
      </c>
      <c r="P13" s="27"/>
      <c r="Q13" s="22"/>
      <c r="R13" s="130"/>
    </row>
    <row r="14" spans="1:18" ht="18" customHeight="1">
      <c r="A14" s="17">
        <v>1</v>
      </c>
      <c r="B14" s="18" t="s">
        <v>5985</v>
      </c>
      <c r="C14" s="18">
        <v>1</v>
      </c>
      <c r="D14" s="18" t="s">
        <v>5985</v>
      </c>
      <c r="E14" s="18">
        <v>1</v>
      </c>
      <c r="F14" s="18" t="s">
        <v>747</v>
      </c>
      <c r="G14" s="18">
        <v>3</v>
      </c>
      <c r="H14" s="18" t="s">
        <v>919</v>
      </c>
      <c r="I14" s="19">
        <v>39</v>
      </c>
      <c r="J14" s="19" t="s">
        <v>934</v>
      </c>
      <c r="K14" s="99">
        <v>287</v>
      </c>
      <c r="L14" s="99">
        <v>280</v>
      </c>
      <c r="M14" s="99">
        <f t="shared" si="3"/>
        <v>7</v>
      </c>
      <c r="N14" s="268" t="s">
        <v>934</v>
      </c>
      <c r="O14" s="100">
        <v>286282</v>
      </c>
      <c r="P14" s="27"/>
      <c r="Q14" s="22"/>
      <c r="R14" s="130"/>
    </row>
    <row r="15" spans="1:18" ht="18" customHeight="1">
      <c r="A15" s="17">
        <v>1</v>
      </c>
      <c r="B15" s="18" t="s">
        <v>5985</v>
      </c>
      <c r="C15" s="18">
        <v>1</v>
      </c>
      <c r="D15" s="18" t="s">
        <v>5985</v>
      </c>
      <c r="E15" s="18">
        <v>1</v>
      </c>
      <c r="F15" s="18" t="s">
        <v>747</v>
      </c>
      <c r="G15" s="18">
        <v>3</v>
      </c>
      <c r="H15" s="18" t="s">
        <v>919</v>
      </c>
      <c r="I15" s="19">
        <v>4</v>
      </c>
      <c r="J15" s="19" t="s">
        <v>935</v>
      </c>
      <c r="K15" s="99">
        <v>176</v>
      </c>
      <c r="L15" s="99">
        <v>172</v>
      </c>
      <c r="M15" s="99">
        <f t="shared" si="3"/>
        <v>4</v>
      </c>
      <c r="N15" s="268" t="s">
        <v>935</v>
      </c>
      <c r="O15" s="100">
        <v>175275</v>
      </c>
      <c r="P15" s="27"/>
      <c r="Q15" s="22"/>
      <c r="R15" s="130"/>
    </row>
    <row r="16" spans="1:18" ht="18" customHeight="1">
      <c r="A16" s="17">
        <v>1</v>
      </c>
      <c r="B16" s="18" t="s">
        <v>5985</v>
      </c>
      <c r="C16" s="18">
        <v>1</v>
      </c>
      <c r="D16" s="18" t="s">
        <v>5985</v>
      </c>
      <c r="E16" s="18">
        <v>1</v>
      </c>
      <c r="F16" s="18" t="s">
        <v>747</v>
      </c>
      <c r="G16" s="19">
        <v>4</v>
      </c>
      <c r="H16" s="19" t="s">
        <v>937</v>
      </c>
      <c r="I16" s="19"/>
      <c r="J16" s="19"/>
      <c r="K16" s="99"/>
      <c r="L16" s="99"/>
      <c r="M16" s="99"/>
      <c r="N16" s="268"/>
      <c r="O16" s="100"/>
      <c r="P16" s="27"/>
      <c r="Q16" s="22"/>
      <c r="R16" s="130"/>
    </row>
    <row r="17" spans="1:18" ht="18" customHeight="1">
      <c r="A17" s="17">
        <v>1</v>
      </c>
      <c r="B17" s="18" t="s">
        <v>5985</v>
      </c>
      <c r="C17" s="18">
        <v>1</v>
      </c>
      <c r="D17" s="18" t="s">
        <v>5985</v>
      </c>
      <c r="E17" s="18">
        <v>1</v>
      </c>
      <c r="F17" s="18" t="s">
        <v>747</v>
      </c>
      <c r="G17" s="18">
        <v>4</v>
      </c>
      <c r="H17" s="18" t="s">
        <v>937</v>
      </c>
      <c r="I17" s="19">
        <v>31</v>
      </c>
      <c r="J17" s="19" t="s">
        <v>940</v>
      </c>
      <c r="K17" s="99">
        <v>509</v>
      </c>
      <c r="L17" s="99">
        <v>479</v>
      </c>
      <c r="M17" s="99">
        <f>K17-L17</f>
        <v>30</v>
      </c>
      <c r="N17" s="268" t="s">
        <v>940</v>
      </c>
      <c r="O17" s="100">
        <v>508992</v>
      </c>
      <c r="P17" s="27"/>
      <c r="Q17" s="22"/>
      <c r="R17" s="130"/>
    </row>
    <row r="18" spans="1:18" ht="18" customHeight="1">
      <c r="A18" s="17">
        <v>1</v>
      </c>
      <c r="B18" s="18" t="s">
        <v>5985</v>
      </c>
      <c r="C18" s="18">
        <v>1</v>
      </c>
      <c r="D18" s="18" t="s">
        <v>5985</v>
      </c>
      <c r="E18" s="18">
        <v>1</v>
      </c>
      <c r="F18" s="18" t="s">
        <v>747</v>
      </c>
      <c r="G18" s="19">
        <v>9</v>
      </c>
      <c r="H18" s="19" t="s">
        <v>944</v>
      </c>
      <c r="I18" s="19"/>
      <c r="J18" s="19"/>
      <c r="K18" s="99"/>
      <c r="L18" s="99"/>
      <c r="M18" s="99"/>
      <c r="N18" s="268"/>
      <c r="O18" s="100"/>
      <c r="P18" s="27"/>
      <c r="Q18" s="22"/>
      <c r="R18" s="130"/>
    </row>
    <row r="19" spans="1:18" ht="18" customHeight="1">
      <c r="A19" s="17">
        <v>1</v>
      </c>
      <c r="B19" s="18" t="s">
        <v>5985</v>
      </c>
      <c r="C19" s="18">
        <v>1</v>
      </c>
      <c r="D19" s="18" t="s">
        <v>5985</v>
      </c>
      <c r="E19" s="18">
        <v>1</v>
      </c>
      <c r="F19" s="18" t="s">
        <v>747</v>
      </c>
      <c r="G19" s="18">
        <v>9</v>
      </c>
      <c r="H19" s="18" t="s">
        <v>944</v>
      </c>
      <c r="I19" s="19">
        <v>2</v>
      </c>
      <c r="J19" s="19" t="s">
        <v>978</v>
      </c>
      <c r="K19" s="99">
        <v>4</v>
      </c>
      <c r="L19" s="99">
        <v>4</v>
      </c>
      <c r="M19" s="99">
        <f t="shared" ref="M19:M20" si="4">K19-L19</f>
        <v>0</v>
      </c>
      <c r="N19" s="268" t="s">
        <v>5989</v>
      </c>
      <c r="O19" s="100">
        <v>3600</v>
      </c>
      <c r="P19" s="27"/>
      <c r="Q19" s="22"/>
      <c r="R19" s="130"/>
    </row>
    <row r="20" spans="1:18" ht="18" customHeight="1">
      <c r="A20" s="17">
        <v>1</v>
      </c>
      <c r="B20" s="18" t="s">
        <v>5985</v>
      </c>
      <c r="C20" s="18">
        <v>1</v>
      </c>
      <c r="D20" s="18" t="s">
        <v>5985</v>
      </c>
      <c r="E20" s="18">
        <v>1</v>
      </c>
      <c r="F20" s="18" t="s">
        <v>747</v>
      </c>
      <c r="G20" s="18">
        <v>9</v>
      </c>
      <c r="H20" s="18" t="s">
        <v>944</v>
      </c>
      <c r="I20" s="19">
        <v>3</v>
      </c>
      <c r="J20" s="19" t="s">
        <v>987</v>
      </c>
      <c r="K20" s="99">
        <v>21</v>
      </c>
      <c r="L20" s="99">
        <v>21</v>
      </c>
      <c r="M20" s="99">
        <f t="shared" si="4"/>
        <v>0</v>
      </c>
      <c r="N20" s="268" t="s">
        <v>5990</v>
      </c>
      <c r="O20" s="100">
        <v>20800</v>
      </c>
      <c r="P20" s="27"/>
      <c r="Q20" s="22"/>
      <c r="R20" s="130"/>
    </row>
    <row r="21" spans="1:18" ht="18" customHeight="1">
      <c r="A21" s="17">
        <v>1</v>
      </c>
      <c r="B21" s="18" t="s">
        <v>5985</v>
      </c>
      <c r="C21" s="18">
        <v>1</v>
      </c>
      <c r="D21" s="18" t="s">
        <v>5985</v>
      </c>
      <c r="E21" s="18">
        <v>1</v>
      </c>
      <c r="F21" s="18" t="s">
        <v>747</v>
      </c>
      <c r="G21" s="19">
        <v>11</v>
      </c>
      <c r="H21" s="19" t="s">
        <v>1002</v>
      </c>
      <c r="I21" s="19"/>
      <c r="J21" s="19"/>
      <c r="K21" s="99"/>
      <c r="L21" s="99"/>
      <c r="M21" s="99"/>
      <c r="N21" s="268"/>
      <c r="O21" s="100"/>
      <c r="P21" s="27"/>
      <c r="Q21" s="22"/>
      <c r="R21" s="130"/>
    </row>
    <row r="22" spans="1:18" ht="18" customHeight="1">
      <c r="A22" s="17">
        <v>1</v>
      </c>
      <c r="B22" s="18" t="s">
        <v>5985</v>
      </c>
      <c r="C22" s="18">
        <v>1</v>
      </c>
      <c r="D22" s="18" t="s">
        <v>5985</v>
      </c>
      <c r="E22" s="18">
        <v>1</v>
      </c>
      <c r="F22" s="18" t="s">
        <v>747</v>
      </c>
      <c r="G22" s="18">
        <v>11</v>
      </c>
      <c r="H22" s="18" t="s">
        <v>1002</v>
      </c>
      <c r="I22" s="19">
        <v>1</v>
      </c>
      <c r="J22" s="19" t="s">
        <v>1003</v>
      </c>
      <c r="K22" s="99">
        <v>15</v>
      </c>
      <c r="L22" s="99">
        <v>95</v>
      </c>
      <c r="M22" s="99">
        <f t="shared" ref="M22:M25" si="5">K22-L22</f>
        <v>-80</v>
      </c>
      <c r="N22" s="268" t="s">
        <v>5991</v>
      </c>
      <c r="O22" s="100">
        <v>15000</v>
      </c>
      <c r="P22" s="27"/>
      <c r="Q22" s="22"/>
      <c r="R22" s="130"/>
    </row>
    <row r="23" spans="1:18" ht="18" customHeight="1">
      <c r="A23" s="17">
        <v>1</v>
      </c>
      <c r="B23" s="18" t="s">
        <v>5985</v>
      </c>
      <c r="C23" s="18">
        <v>1</v>
      </c>
      <c r="D23" s="18" t="s">
        <v>5985</v>
      </c>
      <c r="E23" s="18">
        <v>1</v>
      </c>
      <c r="F23" s="18" t="s">
        <v>747</v>
      </c>
      <c r="G23" s="18">
        <v>11</v>
      </c>
      <c r="H23" s="18" t="s">
        <v>1002</v>
      </c>
      <c r="I23" s="19">
        <v>2</v>
      </c>
      <c r="J23" s="19" t="s">
        <v>1208</v>
      </c>
      <c r="K23" s="99">
        <v>105</v>
      </c>
      <c r="L23" s="99">
        <v>123</v>
      </c>
      <c r="M23" s="99">
        <f t="shared" si="5"/>
        <v>-18</v>
      </c>
      <c r="N23" s="509" t="s">
        <v>7417</v>
      </c>
      <c r="O23" s="100">
        <v>104400</v>
      </c>
      <c r="P23" s="27"/>
      <c r="Q23" s="22"/>
      <c r="R23" s="130"/>
    </row>
    <row r="24" spans="1:18" ht="18" customHeight="1">
      <c r="A24" s="17">
        <v>1</v>
      </c>
      <c r="B24" s="18" t="s">
        <v>5985</v>
      </c>
      <c r="C24" s="18">
        <v>1</v>
      </c>
      <c r="D24" s="18" t="s">
        <v>5985</v>
      </c>
      <c r="E24" s="18">
        <v>1</v>
      </c>
      <c r="F24" s="18" t="s">
        <v>747</v>
      </c>
      <c r="G24" s="18">
        <v>11</v>
      </c>
      <c r="H24" s="18" t="s">
        <v>1002</v>
      </c>
      <c r="I24" s="19">
        <v>3</v>
      </c>
      <c r="J24" s="19" t="s">
        <v>1021</v>
      </c>
      <c r="K24" s="99">
        <v>3</v>
      </c>
      <c r="L24" s="99">
        <v>3</v>
      </c>
      <c r="M24" s="99">
        <f t="shared" si="5"/>
        <v>0</v>
      </c>
      <c r="N24" s="268" t="s">
        <v>5992</v>
      </c>
      <c r="O24" s="100">
        <v>3000</v>
      </c>
      <c r="P24" s="27"/>
      <c r="Q24" s="22"/>
      <c r="R24" s="130"/>
    </row>
    <row r="25" spans="1:18" ht="18" customHeight="1">
      <c r="A25" s="17">
        <v>1</v>
      </c>
      <c r="B25" s="18" t="s">
        <v>5985</v>
      </c>
      <c r="C25" s="18">
        <v>1</v>
      </c>
      <c r="D25" s="18" t="s">
        <v>5985</v>
      </c>
      <c r="E25" s="18">
        <v>1</v>
      </c>
      <c r="F25" s="18" t="s">
        <v>747</v>
      </c>
      <c r="G25" s="18">
        <v>11</v>
      </c>
      <c r="H25" s="18" t="s">
        <v>1002</v>
      </c>
      <c r="I25" s="19">
        <v>6</v>
      </c>
      <c r="J25" s="19" t="s">
        <v>1215</v>
      </c>
      <c r="K25" s="99">
        <v>0</v>
      </c>
      <c r="L25" s="99">
        <v>150</v>
      </c>
      <c r="M25" s="99">
        <f t="shared" si="5"/>
        <v>-150</v>
      </c>
      <c r="N25" s="268"/>
      <c r="O25" s="100"/>
      <c r="P25" s="27"/>
      <c r="Q25" s="22"/>
      <c r="R25" s="130"/>
    </row>
    <row r="26" spans="1:18" ht="18" customHeight="1">
      <c r="A26" s="17">
        <v>1</v>
      </c>
      <c r="B26" s="18" t="s">
        <v>5985</v>
      </c>
      <c r="C26" s="18">
        <v>1</v>
      </c>
      <c r="D26" s="18" t="s">
        <v>5985</v>
      </c>
      <c r="E26" s="18">
        <v>1</v>
      </c>
      <c r="F26" s="18" t="s">
        <v>747</v>
      </c>
      <c r="G26" s="19">
        <v>12</v>
      </c>
      <c r="H26" s="19" t="s">
        <v>1026</v>
      </c>
      <c r="I26" s="19"/>
      <c r="J26" s="19"/>
      <c r="K26" s="99"/>
      <c r="L26" s="99"/>
      <c r="M26" s="99"/>
      <c r="N26" s="268"/>
      <c r="O26" s="100"/>
      <c r="P26" s="27"/>
      <c r="Q26" s="22"/>
      <c r="R26" s="130"/>
    </row>
    <row r="27" spans="1:18" ht="18" customHeight="1">
      <c r="A27" s="17">
        <v>1</v>
      </c>
      <c r="B27" s="18" t="s">
        <v>5985</v>
      </c>
      <c r="C27" s="18">
        <v>1</v>
      </c>
      <c r="D27" s="18" t="s">
        <v>5985</v>
      </c>
      <c r="E27" s="18">
        <v>1</v>
      </c>
      <c r="F27" s="18" t="s">
        <v>747</v>
      </c>
      <c r="G27" s="18">
        <v>12</v>
      </c>
      <c r="H27" s="18" t="s">
        <v>1026</v>
      </c>
      <c r="I27" s="19">
        <v>1</v>
      </c>
      <c r="J27" s="19" t="s">
        <v>1027</v>
      </c>
      <c r="K27" s="99">
        <v>36</v>
      </c>
      <c r="L27" s="99">
        <v>37</v>
      </c>
      <c r="M27" s="99">
        <f>K27-L27</f>
        <v>-1</v>
      </c>
      <c r="N27" s="509" t="s">
        <v>7418</v>
      </c>
      <c r="O27" s="100">
        <v>33600</v>
      </c>
      <c r="P27" s="27"/>
      <c r="Q27" s="22"/>
      <c r="R27" s="130"/>
    </row>
    <row r="28" spans="1:18" ht="18" customHeight="1">
      <c r="A28" s="17">
        <v>1</v>
      </c>
      <c r="B28" s="18" t="s">
        <v>5985</v>
      </c>
      <c r="C28" s="18">
        <v>1</v>
      </c>
      <c r="D28" s="18" t="s">
        <v>5985</v>
      </c>
      <c r="E28" s="18">
        <v>1</v>
      </c>
      <c r="F28" s="18" t="s">
        <v>747</v>
      </c>
      <c r="G28" s="18">
        <v>12</v>
      </c>
      <c r="H28" s="18" t="s">
        <v>1026</v>
      </c>
      <c r="I28" s="18">
        <v>1</v>
      </c>
      <c r="J28" s="18" t="s">
        <v>1027</v>
      </c>
      <c r="K28" s="99"/>
      <c r="L28" s="99"/>
      <c r="M28" s="99"/>
      <c r="N28" s="268" t="s">
        <v>2892</v>
      </c>
      <c r="O28" s="100">
        <v>2000</v>
      </c>
      <c r="P28" s="27"/>
      <c r="Q28" s="22"/>
      <c r="R28" s="130"/>
    </row>
    <row r="29" spans="1:18" ht="18" customHeight="1">
      <c r="A29" s="17">
        <v>1</v>
      </c>
      <c r="B29" s="18" t="s">
        <v>5985</v>
      </c>
      <c r="C29" s="18">
        <v>1</v>
      </c>
      <c r="D29" s="18" t="s">
        <v>5985</v>
      </c>
      <c r="E29" s="18">
        <v>1</v>
      </c>
      <c r="F29" s="18" t="s">
        <v>747</v>
      </c>
      <c r="G29" s="18">
        <v>12</v>
      </c>
      <c r="H29" s="18" t="s">
        <v>1026</v>
      </c>
      <c r="I29" s="19">
        <v>3</v>
      </c>
      <c r="J29" s="19" t="s">
        <v>202</v>
      </c>
      <c r="K29" s="99">
        <v>0</v>
      </c>
      <c r="L29" s="99">
        <v>8</v>
      </c>
      <c r="M29" s="99">
        <f t="shared" ref="M29:M30" si="6">K29-L29</f>
        <v>-8</v>
      </c>
      <c r="N29" s="268"/>
      <c r="O29" s="100"/>
      <c r="P29" s="27"/>
      <c r="Q29" s="22"/>
      <c r="R29" s="130"/>
    </row>
    <row r="30" spans="1:18" ht="18" customHeight="1">
      <c r="A30" s="17">
        <v>1</v>
      </c>
      <c r="B30" s="18" t="s">
        <v>5985</v>
      </c>
      <c r="C30" s="18">
        <v>1</v>
      </c>
      <c r="D30" s="18" t="s">
        <v>5985</v>
      </c>
      <c r="E30" s="18">
        <v>1</v>
      </c>
      <c r="F30" s="18" t="s">
        <v>747</v>
      </c>
      <c r="G30" s="18">
        <v>12</v>
      </c>
      <c r="H30" s="18" t="s">
        <v>1026</v>
      </c>
      <c r="I30" s="19">
        <v>11</v>
      </c>
      <c r="J30" s="19" t="s">
        <v>1039</v>
      </c>
      <c r="K30" s="99">
        <v>3</v>
      </c>
      <c r="L30" s="99">
        <v>27</v>
      </c>
      <c r="M30" s="99">
        <f t="shared" si="6"/>
        <v>-24</v>
      </c>
      <c r="N30" s="268" t="s">
        <v>5993</v>
      </c>
      <c r="O30" s="100">
        <v>2989</v>
      </c>
      <c r="P30" s="27"/>
      <c r="Q30" s="22"/>
      <c r="R30" s="130"/>
    </row>
    <row r="31" spans="1:18" ht="18" customHeight="1">
      <c r="A31" s="17">
        <v>1</v>
      </c>
      <c r="B31" s="18" t="s">
        <v>5985</v>
      </c>
      <c r="C31" s="18">
        <v>1</v>
      </c>
      <c r="D31" s="18" t="s">
        <v>5985</v>
      </c>
      <c r="E31" s="18">
        <v>1</v>
      </c>
      <c r="F31" s="18" t="s">
        <v>747</v>
      </c>
      <c r="G31" s="19">
        <v>14</v>
      </c>
      <c r="H31" s="19" t="s">
        <v>1050</v>
      </c>
      <c r="I31" s="19"/>
      <c r="J31" s="19"/>
      <c r="K31" s="99"/>
      <c r="L31" s="99"/>
      <c r="M31" s="99"/>
      <c r="N31" s="268"/>
      <c r="O31" s="100"/>
      <c r="P31" s="27"/>
      <c r="Q31" s="22"/>
      <c r="R31" s="130"/>
    </row>
    <row r="32" spans="1:18" ht="18" customHeight="1">
      <c r="A32" s="17">
        <v>1</v>
      </c>
      <c r="B32" s="18" t="s">
        <v>5985</v>
      </c>
      <c r="C32" s="18">
        <v>1</v>
      </c>
      <c r="D32" s="18" t="s">
        <v>5985</v>
      </c>
      <c r="E32" s="18">
        <v>1</v>
      </c>
      <c r="F32" s="18" t="s">
        <v>747</v>
      </c>
      <c r="G32" s="18">
        <v>14</v>
      </c>
      <c r="H32" s="18" t="s">
        <v>1050</v>
      </c>
      <c r="I32" s="19">
        <v>1</v>
      </c>
      <c r="J32" s="19" t="s">
        <v>1051</v>
      </c>
      <c r="K32" s="99">
        <v>1</v>
      </c>
      <c r="L32" s="99">
        <v>30</v>
      </c>
      <c r="M32" s="99">
        <f>K32-L32</f>
        <v>-29</v>
      </c>
      <c r="N32" s="268" t="s">
        <v>5994</v>
      </c>
      <c r="O32" s="100">
        <v>1000</v>
      </c>
      <c r="P32" s="27"/>
      <c r="Q32" s="22"/>
      <c r="R32" s="130"/>
    </row>
    <row r="33" spans="1:18" ht="18" customHeight="1">
      <c r="A33" s="17">
        <v>1</v>
      </c>
      <c r="B33" s="18" t="s">
        <v>5985</v>
      </c>
      <c r="C33" s="18">
        <v>1</v>
      </c>
      <c r="D33" s="18" t="s">
        <v>5985</v>
      </c>
      <c r="E33" s="18">
        <v>1</v>
      </c>
      <c r="F33" s="18" t="s">
        <v>747</v>
      </c>
      <c r="G33" s="19">
        <v>19</v>
      </c>
      <c r="H33" s="19" t="s">
        <v>1056</v>
      </c>
      <c r="I33" s="19"/>
      <c r="J33" s="19"/>
      <c r="K33" s="99"/>
      <c r="L33" s="99"/>
      <c r="M33" s="99"/>
      <c r="N33" s="268"/>
      <c r="O33" s="100"/>
      <c r="P33" s="27"/>
      <c r="Q33" s="22"/>
      <c r="R33" s="130"/>
    </row>
    <row r="34" spans="1:18" ht="18" customHeight="1">
      <c r="A34" s="17">
        <v>1</v>
      </c>
      <c r="B34" s="18" t="s">
        <v>5985</v>
      </c>
      <c r="C34" s="18">
        <v>1</v>
      </c>
      <c r="D34" s="18" t="s">
        <v>5985</v>
      </c>
      <c r="E34" s="18">
        <v>1</v>
      </c>
      <c r="F34" s="18" t="s">
        <v>747</v>
      </c>
      <c r="G34" s="18">
        <v>19</v>
      </c>
      <c r="H34" s="18" t="s">
        <v>1056</v>
      </c>
      <c r="I34" s="19">
        <v>11</v>
      </c>
      <c r="J34" s="19" t="s">
        <v>1057</v>
      </c>
      <c r="K34" s="99">
        <v>64</v>
      </c>
      <c r="L34" s="99">
        <v>64</v>
      </c>
      <c r="M34" s="99">
        <f>K34-L34</f>
        <v>0</v>
      </c>
      <c r="N34" s="268" t="s">
        <v>5995</v>
      </c>
      <c r="O34" s="100">
        <v>53280</v>
      </c>
      <c r="P34" s="27"/>
      <c r="Q34" s="22"/>
      <c r="R34" s="130"/>
    </row>
    <row r="35" spans="1:18" ht="18" customHeight="1">
      <c r="A35" s="17">
        <v>1</v>
      </c>
      <c r="B35" s="18" t="s">
        <v>5985</v>
      </c>
      <c r="C35" s="18">
        <v>1</v>
      </c>
      <c r="D35" s="18" t="s">
        <v>5985</v>
      </c>
      <c r="E35" s="18">
        <v>1</v>
      </c>
      <c r="F35" s="18" t="s">
        <v>747</v>
      </c>
      <c r="G35" s="18">
        <v>19</v>
      </c>
      <c r="H35" s="18" t="s">
        <v>1056</v>
      </c>
      <c r="I35" s="102">
        <v>11</v>
      </c>
      <c r="J35" s="102" t="s">
        <v>1057</v>
      </c>
      <c r="K35" s="99"/>
      <c r="L35" s="99"/>
      <c r="M35" s="99"/>
      <c r="N35" s="268" t="s">
        <v>5996</v>
      </c>
      <c r="O35" s="100">
        <v>10000</v>
      </c>
      <c r="P35" s="27"/>
      <c r="Q35" s="22"/>
      <c r="R35" s="130"/>
    </row>
    <row r="36" spans="1:18" ht="18" customHeight="1">
      <c r="A36" s="17">
        <v>1</v>
      </c>
      <c r="B36" s="18" t="s">
        <v>5985</v>
      </c>
      <c r="C36" s="18">
        <v>1</v>
      </c>
      <c r="D36" s="18" t="s">
        <v>5985</v>
      </c>
      <c r="E36" s="18">
        <v>1</v>
      </c>
      <c r="F36" s="18" t="s">
        <v>747</v>
      </c>
      <c r="G36" s="18">
        <v>19</v>
      </c>
      <c r="H36" s="18" t="s">
        <v>1056</v>
      </c>
      <c r="I36" s="19">
        <v>83</v>
      </c>
      <c r="J36" s="19" t="s">
        <v>1158</v>
      </c>
      <c r="K36" s="99">
        <v>288</v>
      </c>
      <c r="L36" s="99">
        <v>282</v>
      </c>
      <c r="M36" s="99">
        <f>K36-L36</f>
        <v>6</v>
      </c>
      <c r="N36" s="268" t="s">
        <v>1158</v>
      </c>
      <c r="O36" s="100">
        <v>287634</v>
      </c>
      <c r="P36" s="27"/>
      <c r="Q36" s="22"/>
      <c r="R36" s="130"/>
    </row>
    <row r="37" spans="1:18" ht="18" customHeight="1">
      <c r="A37" s="17">
        <v>1</v>
      </c>
      <c r="B37" s="18" t="s">
        <v>5985</v>
      </c>
      <c r="C37" s="18">
        <v>1</v>
      </c>
      <c r="D37" s="18" t="s">
        <v>5985</v>
      </c>
      <c r="E37" s="18">
        <v>1</v>
      </c>
      <c r="F37" s="18" t="s">
        <v>747</v>
      </c>
      <c r="G37" s="19">
        <v>25</v>
      </c>
      <c r="H37" s="19" t="s">
        <v>1276</v>
      </c>
      <c r="I37" s="19"/>
      <c r="J37" s="19"/>
      <c r="K37" s="99"/>
      <c r="L37" s="99"/>
      <c r="M37" s="99"/>
      <c r="N37" s="268"/>
      <c r="O37" s="100"/>
      <c r="P37" s="27"/>
      <c r="Q37" s="22"/>
      <c r="R37" s="130"/>
    </row>
    <row r="38" spans="1:18" ht="18" customHeight="1">
      <c r="A38" s="17">
        <v>1</v>
      </c>
      <c r="B38" s="18" t="s">
        <v>5985</v>
      </c>
      <c r="C38" s="18">
        <v>1</v>
      </c>
      <c r="D38" s="18" t="s">
        <v>5985</v>
      </c>
      <c r="E38" s="18">
        <v>1</v>
      </c>
      <c r="F38" s="18" t="s">
        <v>747</v>
      </c>
      <c r="G38" s="18">
        <v>25</v>
      </c>
      <c r="H38" s="18" t="s">
        <v>1276</v>
      </c>
      <c r="I38" s="19">
        <v>51</v>
      </c>
      <c r="J38" s="19" t="s">
        <v>5997</v>
      </c>
      <c r="K38" s="99">
        <v>7</v>
      </c>
      <c r="L38" s="99">
        <v>9</v>
      </c>
      <c r="M38" s="99">
        <f>K38-L38</f>
        <v>-2</v>
      </c>
      <c r="N38" s="268" t="s">
        <v>5998</v>
      </c>
      <c r="O38" s="100">
        <v>7000</v>
      </c>
      <c r="P38" s="27"/>
      <c r="Q38" s="22"/>
      <c r="R38" s="130"/>
    </row>
    <row r="39" spans="1:18" ht="18" customHeight="1">
      <c r="A39" s="17">
        <v>1</v>
      </c>
      <c r="B39" s="18" t="s">
        <v>5985</v>
      </c>
      <c r="C39" s="18">
        <v>1</v>
      </c>
      <c r="D39" s="18" t="s">
        <v>5985</v>
      </c>
      <c r="E39" s="18">
        <v>1</v>
      </c>
      <c r="F39" s="18" t="s">
        <v>747</v>
      </c>
      <c r="G39" s="19">
        <v>27</v>
      </c>
      <c r="H39" s="19" t="s">
        <v>1273</v>
      </c>
      <c r="I39" s="19"/>
      <c r="J39" s="19"/>
      <c r="K39" s="99"/>
      <c r="L39" s="99"/>
      <c r="M39" s="99"/>
      <c r="N39" s="268"/>
      <c r="O39" s="100"/>
      <c r="P39" s="27"/>
      <c r="Q39" s="22"/>
      <c r="R39" s="130"/>
    </row>
    <row r="40" spans="1:18" ht="18" customHeight="1">
      <c r="A40" s="17">
        <v>1</v>
      </c>
      <c r="B40" s="18" t="s">
        <v>5985</v>
      </c>
      <c r="C40" s="18">
        <v>1</v>
      </c>
      <c r="D40" s="18" t="s">
        <v>5985</v>
      </c>
      <c r="E40" s="18">
        <v>1</v>
      </c>
      <c r="F40" s="18" t="s">
        <v>747</v>
      </c>
      <c r="G40" s="18">
        <v>27</v>
      </c>
      <c r="H40" s="18" t="s">
        <v>1273</v>
      </c>
      <c r="I40" s="19">
        <v>1</v>
      </c>
      <c r="J40" s="19" t="s">
        <v>1274</v>
      </c>
      <c r="K40" s="99">
        <v>0</v>
      </c>
      <c r="L40" s="99">
        <v>30</v>
      </c>
      <c r="M40" s="99">
        <f t="shared" ref="M40:M41" si="7">K40-L40</f>
        <v>-30</v>
      </c>
      <c r="N40" s="268"/>
      <c r="O40" s="100"/>
      <c r="P40" s="27"/>
      <c r="Q40" s="22"/>
      <c r="R40" s="130"/>
    </row>
    <row r="41" spans="1:18" ht="18" customHeight="1">
      <c r="A41" s="17">
        <v>1</v>
      </c>
      <c r="B41" s="18" t="s">
        <v>5985</v>
      </c>
      <c r="C41" s="18">
        <v>1</v>
      </c>
      <c r="D41" s="18" t="s">
        <v>5985</v>
      </c>
      <c r="E41" s="18">
        <v>1</v>
      </c>
      <c r="F41" s="18" t="s">
        <v>747</v>
      </c>
      <c r="G41" s="18">
        <v>27</v>
      </c>
      <c r="H41" s="18" t="s">
        <v>1273</v>
      </c>
      <c r="I41" s="19">
        <v>11</v>
      </c>
      <c r="J41" s="19" t="s">
        <v>5999</v>
      </c>
      <c r="K41" s="99">
        <v>350</v>
      </c>
      <c r="L41" s="99">
        <v>300</v>
      </c>
      <c r="M41" s="99">
        <f t="shared" si="7"/>
        <v>50</v>
      </c>
      <c r="N41" s="268" t="s">
        <v>5999</v>
      </c>
      <c r="O41" s="100">
        <v>350000</v>
      </c>
      <c r="P41" s="27"/>
      <c r="Q41" s="22"/>
      <c r="R41" s="130"/>
    </row>
    <row r="42" spans="1:18" ht="18" customHeight="1">
      <c r="A42" s="43">
        <v>1</v>
      </c>
      <c r="B42" s="44" t="s">
        <v>5983</v>
      </c>
      <c r="C42" s="52">
        <v>1</v>
      </c>
      <c r="D42" s="44" t="s">
        <v>5983</v>
      </c>
      <c r="E42" s="53">
        <v>2</v>
      </c>
      <c r="F42" s="54" t="s">
        <v>6000</v>
      </c>
      <c r="G42" s="53"/>
      <c r="H42" s="54"/>
      <c r="I42" s="53"/>
      <c r="J42" s="53"/>
      <c r="K42" s="62">
        <f>SUM(K43:K64)</f>
        <v>9633</v>
      </c>
      <c r="L42" s="62">
        <f t="shared" ref="L42:M42" si="8">SUM(L43:L64)</f>
        <v>9325</v>
      </c>
      <c r="M42" s="63">
        <f t="shared" si="8"/>
        <v>308</v>
      </c>
      <c r="N42" s="55"/>
      <c r="O42" s="56"/>
      <c r="P42" s="56"/>
      <c r="Q42" s="97">
        <f>SUM(Q43:Q64)</f>
        <v>2063</v>
      </c>
      <c r="R42" s="59" t="s">
        <v>5984</v>
      </c>
    </row>
    <row r="43" spans="1:18" ht="18" customHeight="1">
      <c r="A43" s="17">
        <v>1</v>
      </c>
      <c r="B43" s="18" t="s">
        <v>5985</v>
      </c>
      <c r="C43" s="18">
        <v>1</v>
      </c>
      <c r="D43" s="18" t="s">
        <v>5985</v>
      </c>
      <c r="E43" s="18">
        <v>2</v>
      </c>
      <c r="F43" s="18" t="s">
        <v>5979</v>
      </c>
      <c r="G43" s="19">
        <v>7</v>
      </c>
      <c r="H43" s="19" t="s">
        <v>1093</v>
      </c>
      <c r="I43" s="19"/>
      <c r="J43" s="19"/>
      <c r="K43" s="99"/>
      <c r="L43" s="99"/>
      <c r="M43" s="99"/>
      <c r="N43" s="268"/>
      <c r="O43" s="100"/>
      <c r="P43" s="27" t="s">
        <v>5978</v>
      </c>
      <c r="Q43" s="22">
        <v>2063</v>
      </c>
      <c r="R43" s="130"/>
    </row>
    <row r="44" spans="1:18" ht="18" customHeight="1">
      <c r="A44" s="17">
        <v>1</v>
      </c>
      <c r="B44" s="18" t="s">
        <v>5985</v>
      </c>
      <c r="C44" s="18">
        <v>1</v>
      </c>
      <c r="D44" s="18" t="s">
        <v>5985</v>
      </c>
      <c r="E44" s="18">
        <v>2</v>
      </c>
      <c r="F44" s="18" t="s">
        <v>5979</v>
      </c>
      <c r="G44" s="18">
        <v>7</v>
      </c>
      <c r="H44" s="18" t="s">
        <v>1093</v>
      </c>
      <c r="I44" s="19">
        <v>32</v>
      </c>
      <c r="J44" s="19" t="s">
        <v>6001</v>
      </c>
      <c r="K44" s="99">
        <v>33</v>
      </c>
      <c r="L44" s="99">
        <v>33</v>
      </c>
      <c r="M44" s="99">
        <f>K44-L44</f>
        <v>0</v>
      </c>
      <c r="N44" s="268" t="s">
        <v>6002</v>
      </c>
      <c r="O44" s="100">
        <v>33000</v>
      </c>
      <c r="P44" s="27"/>
      <c r="Q44" s="22"/>
      <c r="R44" s="130"/>
    </row>
    <row r="45" spans="1:18" ht="18" customHeight="1">
      <c r="A45" s="17">
        <v>1</v>
      </c>
      <c r="B45" s="18" t="s">
        <v>5985</v>
      </c>
      <c r="C45" s="18">
        <v>1</v>
      </c>
      <c r="D45" s="18" t="s">
        <v>5985</v>
      </c>
      <c r="E45" s="18">
        <v>2</v>
      </c>
      <c r="F45" s="18" t="s">
        <v>5979</v>
      </c>
      <c r="G45" s="19">
        <v>11</v>
      </c>
      <c r="H45" s="19" t="s">
        <v>1002</v>
      </c>
      <c r="I45" s="19"/>
      <c r="J45" s="19"/>
      <c r="K45" s="99"/>
      <c r="L45" s="99"/>
      <c r="M45" s="99"/>
      <c r="N45" s="268"/>
      <c r="O45" s="100"/>
      <c r="P45" s="27"/>
      <c r="Q45" s="22"/>
      <c r="R45" s="130"/>
    </row>
    <row r="46" spans="1:18" ht="18" customHeight="1">
      <c r="A46" s="17">
        <v>1</v>
      </c>
      <c r="B46" s="18" t="s">
        <v>5985</v>
      </c>
      <c r="C46" s="18">
        <v>1</v>
      </c>
      <c r="D46" s="18" t="s">
        <v>5985</v>
      </c>
      <c r="E46" s="18">
        <v>2</v>
      </c>
      <c r="F46" s="18" t="s">
        <v>5979</v>
      </c>
      <c r="G46" s="18">
        <v>11</v>
      </c>
      <c r="H46" s="18" t="s">
        <v>1002</v>
      </c>
      <c r="I46" s="19">
        <v>1</v>
      </c>
      <c r="J46" s="19" t="s">
        <v>1003</v>
      </c>
      <c r="K46" s="99">
        <v>50</v>
      </c>
      <c r="L46" s="99">
        <v>50</v>
      </c>
      <c r="M46" s="99">
        <f t="shared" ref="M46:M47" si="9">K46-L46</f>
        <v>0</v>
      </c>
      <c r="N46" s="268" t="s">
        <v>6003</v>
      </c>
      <c r="O46" s="100">
        <v>50000</v>
      </c>
      <c r="P46" s="27"/>
      <c r="Q46" s="22"/>
      <c r="R46" s="130"/>
    </row>
    <row r="47" spans="1:18" ht="18" customHeight="1">
      <c r="A47" s="17">
        <v>1</v>
      </c>
      <c r="B47" s="18" t="s">
        <v>5985</v>
      </c>
      <c r="C47" s="18">
        <v>1</v>
      </c>
      <c r="D47" s="18" t="s">
        <v>5985</v>
      </c>
      <c r="E47" s="18">
        <v>2</v>
      </c>
      <c r="F47" s="18" t="s">
        <v>5979</v>
      </c>
      <c r="G47" s="18">
        <v>11</v>
      </c>
      <c r="H47" s="18" t="s">
        <v>1002</v>
      </c>
      <c r="I47" s="19">
        <v>5</v>
      </c>
      <c r="J47" s="19" t="s">
        <v>1214</v>
      </c>
      <c r="K47" s="99">
        <v>3618</v>
      </c>
      <c r="L47" s="99">
        <v>3858</v>
      </c>
      <c r="M47" s="99">
        <f t="shared" si="9"/>
        <v>-240</v>
      </c>
      <c r="N47" s="509" t="s">
        <v>7419</v>
      </c>
      <c r="O47" s="100">
        <v>3600000</v>
      </c>
      <c r="P47" s="27"/>
      <c r="Q47" s="22"/>
      <c r="R47" s="130"/>
    </row>
    <row r="48" spans="1:18" ht="18" customHeight="1">
      <c r="A48" s="17">
        <v>1</v>
      </c>
      <c r="B48" s="18" t="s">
        <v>5985</v>
      </c>
      <c r="C48" s="18">
        <v>1</v>
      </c>
      <c r="D48" s="18" t="s">
        <v>5985</v>
      </c>
      <c r="E48" s="18">
        <v>2</v>
      </c>
      <c r="F48" s="18" t="s">
        <v>5979</v>
      </c>
      <c r="G48" s="18">
        <v>11</v>
      </c>
      <c r="H48" s="18" t="s">
        <v>1002</v>
      </c>
      <c r="I48" s="102">
        <v>5</v>
      </c>
      <c r="J48" s="102" t="s">
        <v>1214</v>
      </c>
      <c r="K48" s="99"/>
      <c r="L48" s="99"/>
      <c r="M48" s="99"/>
      <c r="N48" s="509" t="s">
        <v>7420</v>
      </c>
      <c r="O48" s="100">
        <v>17364</v>
      </c>
      <c r="P48" s="27"/>
      <c r="Q48" s="22"/>
      <c r="R48" s="130"/>
    </row>
    <row r="49" spans="1:18" ht="18" customHeight="1">
      <c r="A49" s="17">
        <v>1</v>
      </c>
      <c r="B49" s="18" t="s">
        <v>5985</v>
      </c>
      <c r="C49" s="18">
        <v>1</v>
      </c>
      <c r="D49" s="18" t="s">
        <v>5985</v>
      </c>
      <c r="E49" s="18">
        <v>2</v>
      </c>
      <c r="F49" s="18" t="s">
        <v>5979</v>
      </c>
      <c r="G49" s="18">
        <v>11</v>
      </c>
      <c r="H49" s="18" t="s">
        <v>1002</v>
      </c>
      <c r="I49" s="19">
        <v>6</v>
      </c>
      <c r="J49" s="19" t="s">
        <v>1215</v>
      </c>
      <c r="K49" s="99">
        <v>300</v>
      </c>
      <c r="L49" s="99">
        <v>300</v>
      </c>
      <c r="M49" s="99">
        <f t="shared" ref="M49:M50" si="10">K49-L49</f>
        <v>0</v>
      </c>
      <c r="N49" s="268" t="s">
        <v>6004</v>
      </c>
      <c r="O49" s="100">
        <v>300000</v>
      </c>
      <c r="P49" s="27"/>
      <c r="Q49" s="22"/>
      <c r="R49" s="130"/>
    </row>
    <row r="50" spans="1:18" ht="18" customHeight="1">
      <c r="A50" s="17">
        <v>1</v>
      </c>
      <c r="B50" s="18" t="s">
        <v>5985</v>
      </c>
      <c r="C50" s="18">
        <v>1</v>
      </c>
      <c r="D50" s="18" t="s">
        <v>5985</v>
      </c>
      <c r="E50" s="18">
        <v>2</v>
      </c>
      <c r="F50" s="18" t="s">
        <v>5979</v>
      </c>
      <c r="G50" s="18">
        <v>11</v>
      </c>
      <c r="H50" s="18" t="s">
        <v>1002</v>
      </c>
      <c r="I50" s="19">
        <v>8</v>
      </c>
      <c r="J50" s="19" t="s">
        <v>1891</v>
      </c>
      <c r="K50" s="99">
        <v>0</v>
      </c>
      <c r="L50" s="99">
        <v>1</v>
      </c>
      <c r="M50" s="99">
        <f t="shared" si="10"/>
        <v>-1</v>
      </c>
      <c r="N50" s="268"/>
      <c r="O50" s="100"/>
      <c r="P50" s="27"/>
      <c r="Q50" s="22"/>
      <c r="R50" s="130"/>
    </row>
    <row r="51" spans="1:18" ht="18" customHeight="1">
      <c r="A51" s="17">
        <v>1</v>
      </c>
      <c r="B51" s="18" t="s">
        <v>5985</v>
      </c>
      <c r="C51" s="18">
        <v>1</v>
      </c>
      <c r="D51" s="18" t="s">
        <v>5985</v>
      </c>
      <c r="E51" s="18">
        <v>2</v>
      </c>
      <c r="F51" s="18" t="s">
        <v>5979</v>
      </c>
      <c r="G51" s="19">
        <v>13</v>
      </c>
      <c r="H51" s="19" t="s">
        <v>1045</v>
      </c>
      <c r="I51" s="19"/>
      <c r="J51" s="19"/>
      <c r="K51" s="99"/>
      <c r="L51" s="99"/>
      <c r="M51" s="99"/>
      <c r="N51" s="268"/>
      <c r="O51" s="100"/>
      <c r="P51" s="27"/>
      <c r="Q51" s="22"/>
      <c r="R51" s="130"/>
    </row>
    <row r="52" spans="1:18" ht="18" customHeight="1">
      <c r="A52" s="17">
        <v>1</v>
      </c>
      <c r="B52" s="18" t="s">
        <v>5985</v>
      </c>
      <c r="C52" s="18">
        <v>1</v>
      </c>
      <c r="D52" s="18" t="s">
        <v>5985</v>
      </c>
      <c r="E52" s="18">
        <v>2</v>
      </c>
      <c r="F52" s="18" t="s">
        <v>5979</v>
      </c>
      <c r="G52" s="18">
        <v>13</v>
      </c>
      <c r="H52" s="18" t="s">
        <v>1045</v>
      </c>
      <c r="I52" s="19">
        <v>33</v>
      </c>
      <c r="J52" s="19" t="s">
        <v>1243</v>
      </c>
      <c r="K52" s="99">
        <v>100</v>
      </c>
      <c r="L52" s="99">
        <v>100</v>
      </c>
      <c r="M52" s="99">
        <f t="shared" ref="M52:M53" si="11">K52-L52</f>
        <v>0</v>
      </c>
      <c r="N52" s="268" t="s">
        <v>6005</v>
      </c>
      <c r="O52" s="100">
        <v>100000</v>
      </c>
      <c r="P52" s="27"/>
      <c r="Q52" s="22"/>
      <c r="R52" s="130"/>
    </row>
    <row r="53" spans="1:18" ht="18" customHeight="1">
      <c r="A53" s="17">
        <v>1</v>
      </c>
      <c r="B53" s="18" t="s">
        <v>5985</v>
      </c>
      <c r="C53" s="18">
        <v>1</v>
      </c>
      <c r="D53" s="18" t="s">
        <v>5985</v>
      </c>
      <c r="E53" s="18">
        <v>2</v>
      </c>
      <c r="F53" s="18" t="s">
        <v>5979</v>
      </c>
      <c r="G53" s="18">
        <v>13</v>
      </c>
      <c r="H53" s="18" t="s">
        <v>1045</v>
      </c>
      <c r="I53" s="19">
        <v>61</v>
      </c>
      <c r="J53" s="19" t="s">
        <v>3912</v>
      </c>
      <c r="K53" s="99">
        <v>52</v>
      </c>
      <c r="L53" s="99">
        <v>52</v>
      </c>
      <c r="M53" s="99">
        <f t="shared" si="11"/>
        <v>0</v>
      </c>
      <c r="N53" s="268" t="s">
        <v>6006</v>
      </c>
      <c r="O53" s="100">
        <v>51300</v>
      </c>
      <c r="P53" s="27"/>
      <c r="Q53" s="22"/>
      <c r="R53" s="130"/>
    </row>
    <row r="54" spans="1:18" ht="18" customHeight="1">
      <c r="A54" s="17">
        <v>1</v>
      </c>
      <c r="B54" s="18" t="s">
        <v>5985</v>
      </c>
      <c r="C54" s="18">
        <v>1</v>
      </c>
      <c r="D54" s="18" t="s">
        <v>5985</v>
      </c>
      <c r="E54" s="18">
        <v>2</v>
      </c>
      <c r="F54" s="18" t="s">
        <v>5979</v>
      </c>
      <c r="G54" s="19">
        <v>14</v>
      </c>
      <c r="H54" s="19" t="s">
        <v>1050</v>
      </c>
      <c r="I54" s="19"/>
      <c r="J54" s="19"/>
      <c r="K54" s="99"/>
      <c r="L54" s="99"/>
      <c r="M54" s="99"/>
      <c r="N54" s="268"/>
      <c r="O54" s="100"/>
      <c r="P54" s="27"/>
      <c r="Q54" s="22"/>
      <c r="R54" s="130"/>
    </row>
    <row r="55" spans="1:18" ht="18" customHeight="1">
      <c r="A55" s="17">
        <v>1</v>
      </c>
      <c r="B55" s="18" t="s">
        <v>5985</v>
      </c>
      <c r="C55" s="18">
        <v>1</v>
      </c>
      <c r="D55" s="18" t="s">
        <v>5985</v>
      </c>
      <c r="E55" s="18">
        <v>2</v>
      </c>
      <c r="F55" s="18" t="s">
        <v>5979</v>
      </c>
      <c r="G55" s="18">
        <v>14</v>
      </c>
      <c r="H55" s="18" t="s">
        <v>1050</v>
      </c>
      <c r="I55" s="19">
        <v>1</v>
      </c>
      <c r="J55" s="19" t="s">
        <v>1051</v>
      </c>
      <c r="K55" s="99">
        <v>30</v>
      </c>
      <c r="L55" s="99">
        <v>1</v>
      </c>
      <c r="M55" s="99">
        <f t="shared" ref="M55:M56" si="12">K55-L55</f>
        <v>29</v>
      </c>
      <c r="N55" s="268" t="s">
        <v>1051</v>
      </c>
      <c r="O55" s="100">
        <v>30000</v>
      </c>
      <c r="P55" s="27"/>
      <c r="Q55" s="22"/>
      <c r="R55" s="130"/>
    </row>
    <row r="56" spans="1:18" ht="18" customHeight="1">
      <c r="A56" s="17">
        <v>1</v>
      </c>
      <c r="B56" s="18" t="s">
        <v>5985</v>
      </c>
      <c r="C56" s="18">
        <v>1</v>
      </c>
      <c r="D56" s="18" t="s">
        <v>5985</v>
      </c>
      <c r="E56" s="18">
        <v>2</v>
      </c>
      <c r="F56" s="18" t="s">
        <v>5979</v>
      </c>
      <c r="G56" s="18">
        <v>14</v>
      </c>
      <c r="H56" s="18" t="s">
        <v>1050</v>
      </c>
      <c r="I56" s="19">
        <v>21</v>
      </c>
      <c r="J56" s="19" t="s">
        <v>1349</v>
      </c>
      <c r="K56" s="99">
        <v>230</v>
      </c>
      <c r="L56" s="99">
        <v>230</v>
      </c>
      <c r="M56" s="99">
        <f t="shared" si="12"/>
        <v>0</v>
      </c>
      <c r="N56" s="268" t="s">
        <v>6007</v>
      </c>
      <c r="O56" s="100">
        <v>180000</v>
      </c>
      <c r="P56" s="27"/>
      <c r="Q56" s="22"/>
      <c r="R56" s="130"/>
    </row>
    <row r="57" spans="1:18" ht="18" customHeight="1">
      <c r="A57" s="17">
        <v>1</v>
      </c>
      <c r="B57" s="18" t="s">
        <v>5985</v>
      </c>
      <c r="C57" s="18">
        <v>1</v>
      </c>
      <c r="D57" s="18" t="s">
        <v>5985</v>
      </c>
      <c r="E57" s="18">
        <v>2</v>
      </c>
      <c r="F57" s="18" t="s">
        <v>5979</v>
      </c>
      <c r="G57" s="18">
        <v>14</v>
      </c>
      <c r="H57" s="18" t="s">
        <v>1050</v>
      </c>
      <c r="I57" s="102">
        <v>21</v>
      </c>
      <c r="J57" s="102" t="s">
        <v>1349</v>
      </c>
      <c r="K57" s="99"/>
      <c r="L57" s="99"/>
      <c r="M57" s="99"/>
      <c r="N57" s="268" t="s">
        <v>6008</v>
      </c>
      <c r="O57" s="100">
        <v>50000</v>
      </c>
      <c r="P57" s="27"/>
      <c r="Q57" s="22"/>
      <c r="R57" s="130"/>
    </row>
    <row r="58" spans="1:18" ht="18" customHeight="1">
      <c r="A58" s="17">
        <v>1</v>
      </c>
      <c r="B58" s="18" t="s">
        <v>5985</v>
      </c>
      <c r="C58" s="18">
        <v>1</v>
      </c>
      <c r="D58" s="18" t="s">
        <v>5985</v>
      </c>
      <c r="E58" s="18">
        <v>2</v>
      </c>
      <c r="F58" s="18" t="s">
        <v>5979</v>
      </c>
      <c r="G58" s="19">
        <v>15</v>
      </c>
      <c r="H58" s="19" t="s">
        <v>1258</v>
      </c>
      <c r="I58" s="19"/>
      <c r="J58" s="19"/>
      <c r="K58" s="99"/>
      <c r="L58" s="99"/>
      <c r="M58" s="99"/>
      <c r="N58" s="268"/>
      <c r="O58" s="100"/>
      <c r="P58" s="27"/>
      <c r="Q58" s="22"/>
      <c r="R58" s="130"/>
    </row>
    <row r="59" spans="1:18" ht="18" customHeight="1">
      <c r="A59" s="17">
        <v>1</v>
      </c>
      <c r="B59" s="18" t="s">
        <v>5985</v>
      </c>
      <c r="C59" s="18">
        <v>1</v>
      </c>
      <c r="D59" s="18" t="s">
        <v>5985</v>
      </c>
      <c r="E59" s="18">
        <v>2</v>
      </c>
      <c r="F59" s="18" t="s">
        <v>5979</v>
      </c>
      <c r="G59" s="18">
        <v>15</v>
      </c>
      <c r="H59" s="18" t="s">
        <v>1258</v>
      </c>
      <c r="I59" s="19">
        <v>1</v>
      </c>
      <c r="J59" s="19" t="s">
        <v>1259</v>
      </c>
      <c r="K59" s="99">
        <v>3120</v>
      </c>
      <c r="L59" s="99">
        <v>2950</v>
      </c>
      <c r="M59" s="99">
        <f>K59-L59</f>
        <v>170</v>
      </c>
      <c r="N59" s="268" t="s">
        <v>6009</v>
      </c>
      <c r="O59" s="100">
        <v>920000</v>
      </c>
      <c r="P59" s="27"/>
      <c r="Q59" s="22"/>
      <c r="R59" s="130"/>
    </row>
    <row r="60" spans="1:18" ht="18" customHeight="1">
      <c r="A60" s="17">
        <v>1</v>
      </c>
      <c r="B60" s="18" t="s">
        <v>5985</v>
      </c>
      <c r="C60" s="18">
        <v>1</v>
      </c>
      <c r="D60" s="18" t="s">
        <v>5985</v>
      </c>
      <c r="E60" s="18">
        <v>2</v>
      </c>
      <c r="F60" s="18" t="s">
        <v>5979</v>
      </c>
      <c r="G60" s="18">
        <v>15</v>
      </c>
      <c r="H60" s="18" t="s">
        <v>1258</v>
      </c>
      <c r="I60" s="102">
        <v>1</v>
      </c>
      <c r="J60" s="102" t="s">
        <v>1259</v>
      </c>
      <c r="K60" s="99"/>
      <c r="L60" s="99"/>
      <c r="M60" s="99"/>
      <c r="N60" s="268" t="s">
        <v>6010</v>
      </c>
      <c r="O60" s="100">
        <v>2200000</v>
      </c>
      <c r="P60" s="27"/>
      <c r="Q60" s="22"/>
      <c r="R60" s="130"/>
    </row>
    <row r="61" spans="1:18" ht="18" customHeight="1">
      <c r="A61" s="17">
        <v>1</v>
      </c>
      <c r="B61" s="18" t="s">
        <v>5985</v>
      </c>
      <c r="C61" s="18">
        <v>1</v>
      </c>
      <c r="D61" s="18" t="s">
        <v>5985</v>
      </c>
      <c r="E61" s="18">
        <v>2</v>
      </c>
      <c r="F61" s="18" t="s">
        <v>5979</v>
      </c>
      <c r="G61" s="19">
        <v>16</v>
      </c>
      <c r="H61" s="19" t="s">
        <v>1263</v>
      </c>
      <c r="I61" s="19"/>
      <c r="J61" s="19"/>
      <c r="K61" s="99"/>
      <c r="L61" s="99"/>
      <c r="M61" s="99"/>
      <c r="N61" s="268"/>
      <c r="O61" s="100"/>
      <c r="P61" s="27"/>
      <c r="Q61" s="22"/>
      <c r="R61" s="130"/>
    </row>
    <row r="62" spans="1:18" ht="18" customHeight="1">
      <c r="A62" s="17">
        <v>1</v>
      </c>
      <c r="B62" s="18" t="s">
        <v>5985</v>
      </c>
      <c r="C62" s="18">
        <v>1</v>
      </c>
      <c r="D62" s="18" t="s">
        <v>5985</v>
      </c>
      <c r="E62" s="18">
        <v>2</v>
      </c>
      <c r="F62" s="18" t="s">
        <v>5979</v>
      </c>
      <c r="G62" s="18">
        <v>16</v>
      </c>
      <c r="H62" s="18" t="s">
        <v>1263</v>
      </c>
      <c r="I62" s="19">
        <v>1</v>
      </c>
      <c r="J62" s="19" t="s">
        <v>1264</v>
      </c>
      <c r="K62" s="99">
        <v>250</v>
      </c>
      <c r="L62" s="99">
        <v>250</v>
      </c>
      <c r="M62" s="99">
        <f>K62-L62</f>
        <v>0</v>
      </c>
      <c r="N62" s="268" t="s">
        <v>6011</v>
      </c>
      <c r="O62" s="100">
        <v>250000</v>
      </c>
      <c r="P62" s="27"/>
      <c r="Q62" s="22"/>
      <c r="R62" s="130"/>
    </row>
    <row r="63" spans="1:18" ht="18" customHeight="1">
      <c r="A63" s="17">
        <v>1</v>
      </c>
      <c r="B63" s="18" t="s">
        <v>5985</v>
      </c>
      <c r="C63" s="18">
        <v>1</v>
      </c>
      <c r="D63" s="18" t="s">
        <v>5985</v>
      </c>
      <c r="E63" s="18">
        <v>2</v>
      </c>
      <c r="F63" s="18" t="s">
        <v>5979</v>
      </c>
      <c r="G63" s="19">
        <v>18</v>
      </c>
      <c r="H63" s="19" t="s">
        <v>1054</v>
      </c>
      <c r="I63" s="19"/>
      <c r="J63" s="19"/>
      <c r="K63" s="99"/>
      <c r="L63" s="99"/>
      <c r="M63" s="99"/>
      <c r="N63" s="268"/>
      <c r="O63" s="100"/>
      <c r="P63" s="27"/>
      <c r="Q63" s="22"/>
      <c r="R63" s="130"/>
    </row>
    <row r="64" spans="1:18" ht="18" customHeight="1">
      <c r="A64" s="17">
        <v>1</v>
      </c>
      <c r="B64" s="18" t="s">
        <v>5985</v>
      </c>
      <c r="C64" s="18">
        <v>1</v>
      </c>
      <c r="D64" s="18" t="s">
        <v>5985</v>
      </c>
      <c r="E64" s="18">
        <v>2</v>
      </c>
      <c r="F64" s="18" t="s">
        <v>5979</v>
      </c>
      <c r="G64" s="18">
        <v>18</v>
      </c>
      <c r="H64" s="18" t="s">
        <v>1054</v>
      </c>
      <c r="I64" s="19">
        <v>31</v>
      </c>
      <c r="J64" s="19" t="s">
        <v>1269</v>
      </c>
      <c r="K64" s="99">
        <v>1850</v>
      </c>
      <c r="L64" s="99">
        <v>1500</v>
      </c>
      <c r="M64" s="99">
        <f>K64-L64</f>
        <v>350</v>
      </c>
      <c r="N64" s="268" t="s">
        <v>6012</v>
      </c>
      <c r="O64" s="100">
        <v>1850000</v>
      </c>
      <c r="P64" s="27"/>
      <c r="Q64" s="22"/>
      <c r="R64" s="130"/>
    </row>
    <row r="65" spans="1:18" ht="18" customHeight="1">
      <c r="A65" s="67">
        <v>2</v>
      </c>
      <c r="B65" s="68" t="s">
        <v>5430</v>
      </c>
      <c r="C65" s="68"/>
      <c r="D65" s="68"/>
      <c r="E65" s="69"/>
      <c r="F65" s="68"/>
      <c r="G65" s="69"/>
      <c r="H65" s="68"/>
      <c r="I65" s="69"/>
      <c r="J65" s="69"/>
      <c r="K65" s="70">
        <f>K66</f>
        <v>1</v>
      </c>
      <c r="L65" s="70">
        <f t="shared" ref="L65:M66" si="13">L66</f>
        <v>1</v>
      </c>
      <c r="M65" s="71">
        <f t="shared" si="13"/>
        <v>0</v>
      </c>
      <c r="N65" s="72"/>
      <c r="O65" s="73"/>
      <c r="P65" s="73"/>
      <c r="Q65" s="131">
        <f>Q66</f>
        <v>0</v>
      </c>
      <c r="R65" s="76"/>
    </row>
    <row r="66" spans="1:18" ht="18" customHeight="1">
      <c r="A66" s="43">
        <v>2</v>
      </c>
      <c r="B66" s="44" t="s">
        <v>5430</v>
      </c>
      <c r="C66" s="45">
        <v>1</v>
      </c>
      <c r="D66" s="45" t="s">
        <v>5430</v>
      </c>
      <c r="E66" s="46"/>
      <c r="F66" s="45"/>
      <c r="G66" s="46"/>
      <c r="H66" s="45"/>
      <c r="I66" s="46"/>
      <c r="J66" s="46"/>
      <c r="K66" s="60">
        <f>K67</f>
        <v>1</v>
      </c>
      <c r="L66" s="60">
        <f t="shared" si="13"/>
        <v>1</v>
      </c>
      <c r="M66" s="61">
        <f t="shared" si="13"/>
        <v>0</v>
      </c>
      <c r="N66" s="47"/>
      <c r="O66" s="48"/>
      <c r="P66" s="48"/>
      <c r="Q66" s="95">
        <f>Q67</f>
        <v>0</v>
      </c>
      <c r="R66" s="51"/>
    </row>
    <row r="67" spans="1:18" ht="18" customHeight="1">
      <c r="A67" s="43">
        <v>2</v>
      </c>
      <c r="B67" s="44" t="s">
        <v>5430</v>
      </c>
      <c r="C67" s="52">
        <v>1</v>
      </c>
      <c r="D67" s="44" t="s">
        <v>5430</v>
      </c>
      <c r="E67" s="53">
        <v>1</v>
      </c>
      <c r="F67" s="54" t="s">
        <v>5432</v>
      </c>
      <c r="G67" s="53"/>
      <c r="H67" s="54"/>
      <c r="I67" s="53"/>
      <c r="J67" s="53"/>
      <c r="K67" s="62">
        <f>SUM(K68:K69)</f>
        <v>1</v>
      </c>
      <c r="L67" s="62">
        <f t="shared" ref="L67:M67" si="14">SUM(L68:L69)</f>
        <v>1</v>
      </c>
      <c r="M67" s="63">
        <f t="shared" si="14"/>
        <v>0</v>
      </c>
      <c r="N67" s="55"/>
      <c r="O67" s="56"/>
      <c r="P67" s="56"/>
      <c r="Q67" s="97">
        <f>SUM(Q68:Q69)</f>
        <v>0</v>
      </c>
      <c r="R67" s="59" t="s">
        <v>5984</v>
      </c>
    </row>
    <row r="68" spans="1:18" ht="18" customHeight="1">
      <c r="A68" s="17">
        <v>2</v>
      </c>
      <c r="B68" s="18" t="s">
        <v>5024</v>
      </c>
      <c r="C68" s="18">
        <v>1</v>
      </c>
      <c r="D68" s="18" t="s">
        <v>5024</v>
      </c>
      <c r="E68" s="18">
        <v>1</v>
      </c>
      <c r="F68" s="18" t="s">
        <v>5035</v>
      </c>
      <c r="G68" s="19">
        <v>23</v>
      </c>
      <c r="H68" s="19" t="s">
        <v>1539</v>
      </c>
      <c r="I68" s="19"/>
      <c r="J68" s="19"/>
      <c r="K68" s="99"/>
      <c r="L68" s="99"/>
      <c r="M68" s="99"/>
      <c r="N68" s="268"/>
      <c r="O68" s="100"/>
      <c r="P68" s="27"/>
      <c r="Q68" s="22"/>
      <c r="R68" s="130"/>
    </row>
    <row r="69" spans="1:18" ht="18" customHeight="1">
      <c r="A69" s="17">
        <v>2</v>
      </c>
      <c r="B69" s="18" t="s">
        <v>5024</v>
      </c>
      <c r="C69" s="18">
        <v>1</v>
      </c>
      <c r="D69" s="18" t="s">
        <v>5024</v>
      </c>
      <c r="E69" s="18">
        <v>1</v>
      </c>
      <c r="F69" s="18" t="s">
        <v>5035</v>
      </c>
      <c r="G69" s="18">
        <v>23</v>
      </c>
      <c r="H69" s="18" t="s">
        <v>1539</v>
      </c>
      <c r="I69" s="19">
        <v>83</v>
      </c>
      <c r="J69" s="19" t="s">
        <v>5046</v>
      </c>
      <c r="K69" s="99">
        <v>1</v>
      </c>
      <c r="L69" s="99">
        <v>1</v>
      </c>
      <c r="M69" s="99">
        <f>K69-L69</f>
        <v>0</v>
      </c>
      <c r="N69" s="509" t="s">
        <v>6797</v>
      </c>
      <c r="O69" s="343">
        <v>1000</v>
      </c>
      <c r="P69" s="27"/>
      <c r="Q69" s="22"/>
      <c r="R69" s="130"/>
    </row>
    <row r="70" spans="1:18" ht="18" customHeight="1">
      <c r="A70" s="33">
        <v>3</v>
      </c>
      <c r="B70" s="34" t="s">
        <v>5454</v>
      </c>
      <c r="C70" s="34"/>
      <c r="D70" s="34"/>
      <c r="E70" s="35"/>
      <c r="F70" s="34"/>
      <c r="G70" s="35"/>
      <c r="H70" s="34"/>
      <c r="I70" s="35"/>
      <c r="J70" s="35"/>
      <c r="K70" s="41">
        <f>K71</f>
        <v>500</v>
      </c>
      <c r="L70" s="41">
        <f t="shared" ref="L70:M71" si="15">L71</f>
        <v>500</v>
      </c>
      <c r="M70" s="42">
        <f t="shared" si="15"/>
        <v>0</v>
      </c>
      <c r="N70" s="36"/>
      <c r="O70" s="37"/>
      <c r="P70" s="37"/>
      <c r="Q70" s="128">
        <f>Q71</f>
        <v>0</v>
      </c>
      <c r="R70" s="40"/>
    </row>
    <row r="71" spans="1:18" ht="18" customHeight="1">
      <c r="A71" s="43">
        <v>3</v>
      </c>
      <c r="B71" s="44" t="s">
        <v>5454</v>
      </c>
      <c r="C71" s="45">
        <v>1</v>
      </c>
      <c r="D71" s="45" t="s">
        <v>5454</v>
      </c>
      <c r="E71" s="46"/>
      <c r="F71" s="45"/>
      <c r="G71" s="46"/>
      <c r="H71" s="45"/>
      <c r="I71" s="46"/>
      <c r="J71" s="46"/>
      <c r="K71" s="60">
        <f>K72</f>
        <v>500</v>
      </c>
      <c r="L71" s="60">
        <f t="shared" si="15"/>
        <v>500</v>
      </c>
      <c r="M71" s="61">
        <f t="shared" si="15"/>
        <v>0</v>
      </c>
      <c r="N71" s="47"/>
      <c r="O71" s="48"/>
      <c r="P71" s="48"/>
      <c r="Q71" s="95">
        <f>Q72</f>
        <v>0</v>
      </c>
      <c r="R71" s="51"/>
    </row>
    <row r="72" spans="1:18" ht="18" customHeight="1">
      <c r="A72" s="43">
        <v>3</v>
      </c>
      <c r="B72" s="44" t="s">
        <v>5454</v>
      </c>
      <c r="C72" s="52">
        <v>1</v>
      </c>
      <c r="D72" s="44" t="s">
        <v>5454</v>
      </c>
      <c r="E72" s="53">
        <v>1</v>
      </c>
      <c r="F72" s="54" t="s">
        <v>5454</v>
      </c>
      <c r="G72" s="53"/>
      <c r="H72" s="54"/>
      <c r="I72" s="53"/>
      <c r="J72" s="53"/>
      <c r="K72" s="62">
        <f>SUM(K73:K74)</f>
        <v>500</v>
      </c>
      <c r="L72" s="62">
        <f t="shared" ref="L72:M72" si="16">SUM(L73:L74)</f>
        <v>500</v>
      </c>
      <c r="M72" s="63">
        <f t="shared" si="16"/>
        <v>0</v>
      </c>
      <c r="N72" s="55"/>
      <c r="O72" s="56"/>
      <c r="P72" s="56"/>
      <c r="Q72" s="97">
        <f>SUM(Q73:Q74)</f>
        <v>0</v>
      </c>
      <c r="R72" s="59" t="s">
        <v>5984</v>
      </c>
    </row>
    <row r="73" spans="1:18" ht="18" customHeight="1">
      <c r="A73" s="17">
        <v>3</v>
      </c>
      <c r="B73" s="18" t="s">
        <v>5052</v>
      </c>
      <c r="C73" s="18">
        <v>1</v>
      </c>
      <c r="D73" s="18" t="s">
        <v>5052</v>
      </c>
      <c r="E73" s="18">
        <v>1</v>
      </c>
      <c r="F73" s="18" t="s">
        <v>5052</v>
      </c>
      <c r="G73" s="19">
        <v>29</v>
      </c>
      <c r="H73" s="19" t="s">
        <v>5052</v>
      </c>
      <c r="I73" s="19"/>
      <c r="J73" s="19"/>
      <c r="K73" s="99"/>
      <c r="L73" s="99"/>
      <c r="M73" s="99"/>
      <c r="N73" s="268"/>
      <c r="O73" s="100"/>
      <c r="P73" s="27"/>
      <c r="Q73" s="22"/>
      <c r="R73" s="130"/>
    </row>
    <row r="74" spans="1:18" ht="18" customHeight="1">
      <c r="A74" s="77">
        <v>3</v>
      </c>
      <c r="B74" s="78" t="s">
        <v>5052</v>
      </c>
      <c r="C74" s="78">
        <v>1</v>
      </c>
      <c r="D74" s="78" t="s">
        <v>5052</v>
      </c>
      <c r="E74" s="78">
        <v>1</v>
      </c>
      <c r="F74" s="78" t="s">
        <v>5052</v>
      </c>
      <c r="G74" s="78">
        <v>29</v>
      </c>
      <c r="H74" s="78" t="s">
        <v>5052</v>
      </c>
      <c r="I74" s="132">
        <v>1</v>
      </c>
      <c r="J74" s="132" t="s">
        <v>5052</v>
      </c>
      <c r="K74" s="108">
        <v>500</v>
      </c>
      <c r="L74" s="108">
        <v>500</v>
      </c>
      <c r="M74" s="108">
        <f>K74-L74</f>
        <v>0</v>
      </c>
      <c r="N74" s="269" t="s">
        <v>5052</v>
      </c>
      <c r="O74" s="109">
        <v>500000</v>
      </c>
      <c r="P74" s="82"/>
      <c r="Q74" s="80"/>
      <c r="R74" s="135"/>
    </row>
    <row r="75" spans="1:18" ht="18" customHeight="1">
      <c r="A75" s="287"/>
      <c r="B75" s="288"/>
      <c r="C75" s="288" t="s">
        <v>6013</v>
      </c>
      <c r="D75" s="288"/>
      <c r="E75" s="288"/>
      <c r="F75" s="288"/>
      <c r="G75" s="289"/>
      <c r="H75" s="290"/>
      <c r="I75" s="290"/>
      <c r="J75" s="290"/>
      <c r="K75" s="291">
        <f>K3+K65+K70</f>
        <v>13520</v>
      </c>
      <c r="L75" s="291">
        <f t="shared" ref="L75:M75" si="17">L3+L65+L70</f>
        <v>13433</v>
      </c>
      <c r="M75" s="291">
        <f t="shared" si="17"/>
        <v>87</v>
      </c>
      <c r="N75" s="292"/>
      <c r="O75" s="293"/>
      <c r="P75" s="294"/>
      <c r="Q75" s="295">
        <f>Q3+Q65+Q70</f>
        <v>2171</v>
      </c>
      <c r="R75" s="296"/>
    </row>
  </sheetData>
  <autoFilter ref="A2:AO75"/>
  <mergeCells count="1">
    <mergeCell ref="Q1:R1"/>
  </mergeCells>
  <phoneticPr fontId="18"/>
  <conditionalFormatting sqref="O3:O5">
    <cfRule type="cellIs" dxfId="87" priority="28" operator="equal">
      <formula>0</formula>
    </cfRule>
  </conditionalFormatting>
  <conditionalFormatting sqref="E3:E4 F3:F5">
    <cfRule type="expression" dxfId="86" priority="27">
      <formula>$G3=""</formula>
    </cfRule>
  </conditionalFormatting>
  <conditionalFormatting sqref="G3:H5">
    <cfRule type="expression" dxfId="85" priority="26">
      <formula>$I3=""</formula>
    </cfRule>
  </conditionalFormatting>
  <conditionalFormatting sqref="I3:J5">
    <cfRule type="expression" dxfId="84" priority="25">
      <formula>$K3=""</formula>
    </cfRule>
  </conditionalFormatting>
  <conditionalFormatting sqref="C3 A3:A5 C5 R3:R5">
    <cfRule type="expression" dxfId="83" priority="24">
      <formula>$G3=""</formula>
    </cfRule>
  </conditionalFormatting>
  <conditionalFormatting sqref="B3:B5">
    <cfRule type="expression" dxfId="82" priority="23">
      <formula>$C3=""</formula>
    </cfRule>
  </conditionalFormatting>
  <conditionalFormatting sqref="D3:D5">
    <cfRule type="expression" dxfId="81" priority="22">
      <formula>$E3=""</formula>
    </cfRule>
  </conditionalFormatting>
  <conditionalFormatting sqref="O70 O65">
    <cfRule type="cellIs" dxfId="80" priority="21" operator="equal">
      <formula>0</formula>
    </cfRule>
  </conditionalFormatting>
  <conditionalFormatting sqref="E70:F70 E65:F65">
    <cfRule type="expression" dxfId="79" priority="20">
      <formula>$G65=""</formula>
    </cfRule>
  </conditionalFormatting>
  <conditionalFormatting sqref="G70:H70 G65:H65">
    <cfRule type="expression" dxfId="78" priority="19">
      <formula>$I65=""</formula>
    </cfRule>
  </conditionalFormatting>
  <conditionalFormatting sqref="I70:J70 I65:J65">
    <cfRule type="expression" dxfId="77" priority="18">
      <formula>$K65=""</formula>
    </cfRule>
  </conditionalFormatting>
  <conditionalFormatting sqref="C70 A70 R70 C65 A65 R65">
    <cfRule type="expression" dxfId="76" priority="17">
      <formula>$G65=""</formula>
    </cfRule>
  </conditionalFormatting>
  <conditionalFormatting sqref="B70 B65">
    <cfRule type="expression" dxfId="75" priority="16">
      <formula>$C65=""</formula>
    </cfRule>
  </conditionalFormatting>
  <conditionalFormatting sqref="D70 D65">
    <cfRule type="expression" dxfId="74" priority="15">
      <formula>$E65=""</formula>
    </cfRule>
  </conditionalFormatting>
  <conditionalFormatting sqref="O71 O66">
    <cfRule type="cellIs" dxfId="73" priority="14" operator="equal">
      <formula>0</formula>
    </cfRule>
  </conditionalFormatting>
  <conditionalFormatting sqref="E71:F71 E66:F66">
    <cfRule type="expression" dxfId="72" priority="13">
      <formula>$G66=""</formula>
    </cfRule>
  </conditionalFormatting>
  <conditionalFormatting sqref="G71:H71 G66:H66">
    <cfRule type="expression" dxfId="71" priority="12">
      <formula>$I66=""</formula>
    </cfRule>
  </conditionalFormatting>
  <conditionalFormatting sqref="I71:J71 I66:J66">
    <cfRule type="expression" dxfId="70" priority="11">
      <formula>$K66=""</formula>
    </cfRule>
  </conditionalFormatting>
  <conditionalFormatting sqref="A71 R71 A66 R66">
    <cfRule type="expression" dxfId="69" priority="10">
      <formula>$G66=""</formula>
    </cfRule>
  </conditionalFormatting>
  <conditionalFormatting sqref="B71 B66">
    <cfRule type="expression" dxfId="68" priority="9">
      <formula>$C66=""</formula>
    </cfRule>
  </conditionalFormatting>
  <conditionalFormatting sqref="D71 D66">
    <cfRule type="expression" dxfId="67" priority="8">
      <formula>$E66=""</formula>
    </cfRule>
  </conditionalFormatting>
  <conditionalFormatting sqref="O72 O67 O42">
    <cfRule type="cellIs" dxfId="66" priority="7" operator="equal">
      <formula>0</formula>
    </cfRule>
  </conditionalFormatting>
  <conditionalFormatting sqref="F72 F67 F42">
    <cfRule type="expression" dxfId="65" priority="6">
      <formula>$G42=""</formula>
    </cfRule>
  </conditionalFormatting>
  <conditionalFormatting sqref="G72:H72 G67:H67 G42:H42">
    <cfRule type="expression" dxfId="64" priority="5">
      <formula>$I42=""</formula>
    </cfRule>
  </conditionalFormatting>
  <conditionalFormatting sqref="I72:J72 I67:J67 I42:J42">
    <cfRule type="expression" dxfId="63" priority="4">
      <formula>$K42=""</formula>
    </cfRule>
  </conditionalFormatting>
  <conditionalFormatting sqref="A72 C72 R72 A67 C67 R67 A42 C42 R42">
    <cfRule type="expression" dxfId="62" priority="3">
      <formula>$G42=""</formula>
    </cfRule>
  </conditionalFormatting>
  <conditionalFormatting sqref="B72 B67 B42">
    <cfRule type="expression" dxfId="61" priority="2">
      <formula>$C42=""</formula>
    </cfRule>
  </conditionalFormatting>
  <conditionalFormatting sqref="D72 D67 D42">
    <cfRule type="expression" dxfId="60" priority="1">
      <formula>$E42=""</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59055118110236227" header="0.31496062992125984" footer="0.31496062992125984"/>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
  <sheetViews>
    <sheetView view="pageBreakPreview" zoomScale="80" zoomScaleNormal="80" zoomScaleSheetLayoutView="80" workbookViewId="0"/>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26" customWidth="1"/>
    <col min="11" max="13" width="9.875" style="239" customWidth="1"/>
    <col min="14" max="14" width="63.5" style="1" customWidth="1"/>
    <col min="15" max="15" width="11.375" style="21" customWidth="1"/>
    <col min="16" max="16" width="18" style="1" customWidth="1"/>
    <col min="17" max="17" width="8.375" style="21" customWidth="1"/>
    <col min="18" max="18" width="9.625" style="1" customWidth="1"/>
    <col min="19" max="16384" width="9" style="1"/>
  </cols>
  <sheetData>
    <row r="1" spans="1:18" ht="17.25">
      <c r="A1" s="115" t="s">
        <v>6014</v>
      </c>
      <c r="B1" s="297"/>
      <c r="C1" s="240"/>
      <c r="D1" s="240"/>
      <c r="E1" s="172"/>
      <c r="F1" s="172"/>
      <c r="G1" s="240"/>
      <c r="H1" s="240"/>
      <c r="I1" s="172"/>
      <c r="J1" s="298"/>
      <c r="K1" s="174"/>
      <c r="L1" s="299"/>
      <c r="M1" s="300"/>
      <c r="N1" s="175"/>
      <c r="O1" s="301"/>
      <c r="P1" s="302"/>
      <c r="Q1" s="771" t="s">
        <v>693</v>
      </c>
      <c r="R1" s="771"/>
    </row>
    <row r="2" spans="1:18" ht="18" customHeight="1">
      <c r="A2" s="176" t="s">
        <v>0</v>
      </c>
      <c r="B2" s="177"/>
      <c r="C2" s="177" t="s">
        <v>1</v>
      </c>
      <c r="D2" s="177"/>
      <c r="E2" s="177" t="s">
        <v>2</v>
      </c>
      <c r="F2" s="177"/>
      <c r="G2" s="177" t="s">
        <v>3</v>
      </c>
      <c r="H2" s="177"/>
      <c r="I2" s="177" t="s">
        <v>694</v>
      </c>
      <c r="J2" s="303" t="s">
        <v>695</v>
      </c>
      <c r="K2" s="284" t="s">
        <v>909</v>
      </c>
      <c r="L2" s="284" t="s">
        <v>910</v>
      </c>
      <c r="M2" s="150" t="s">
        <v>698</v>
      </c>
      <c r="N2" s="304" t="s">
        <v>699</v>
      </c>
      <c r="O2" s="286" t="s">
        <v>4</v>
      </c>
      <c r="P2" s="179" t="s">
        <v>700</v>
      </c>
      <c r="Q2" s="286" t="s">
        <v>5057</v>
      </c>
      <c r="R2" s="179" t="s">
        <v>702</v>
      </c>
    </row>
    <row r="3" spans="1:18" ht="18" customHeight="1">
      <c r="A3" s="33">
        <v>1</v>
      </c>
      <c r="B3" s="34" t="s">
        <v>5546</v>
      </c>
      <c r="C3" s="34"/>
      <c r="D3" s="34"/>
      <c r="E3" s="35"/>
      <c r="F3" s="34"/>
      <c r="G3" s="35"/>
      <c r="H3" s="34"/>
      <c r="I3" s="35"/>
      <c r="J3" s="35"/>
      <c r="K3" s="41">
        <f>K4</f>
        <v>216</v>
      </c>
      <c r="L3" s="41">
        <f t="shared" ref="L3:M4" si="0">L4</f>
        <v>4794</v>
      </c>
      <c r="M3" s="42">
        <f t="shared" si="0"/>
        <v>-4578</v>
      </c>
      <c r="N3" s="36"/>
      <c r="O3" s="37"/>
      <c r="P3" s="37"/>
      <c r="Q3" s="128">
        <f>Q4</f>
        <v>216</v>
      </c>
      <c r="R3" s="40"/>
    </row>
    <row r="4" spans="1:18" ht="18" customHeight="1">
      <c r="A4" s="43">
        <v>1</v>
      </c>
      <c r="B4" s="44" t="s">
        <v>5546</v>
      </c>
      <c r="C4" s="45">
        <v>2</v>
      </c>
      <c r="D4" s="45" t="s">
        <v>5547</v>
      </c>
      <c r="E4" s="46"/>
      <c r="F4" s="45"/>
      <c r="G4" s="46"/>
      <c r="H4" s="45"/>
      <c r="I4" s="46"/>
      <c r="J4" s="46"/>
      <c r="K4" s="60">
        <f>K5</f>
        <v>216</v>
      </c>
      <c r="L4" s="60">
        <f t="shared" si="0"/>
        <v>4794</v>
      </c>
      <c r="M4" s="61">
        <f t="shared" si="0"/>
        <v>-4578</v>
      </c>
      <c r="N4" s="47"/>
      <c r="O4" s="48"/>
      <c r="P4" s="48"/>
      <c r="Q4" s="95">
        <f>Q5</f>
        <v>216</v>
      </c>
      <c r="R4" s="51"/>
    </row>
    <row r="5" spans="1:18" ht="18" customHeight="1">
      <c r="A5" s="43">
        <v>1</v>
      </c>
      <c r="B5" s="44" t="s">
        <v>5546</v>
      </c>
      <c r="C5" s="52">
        <v>2</v>
      </c>
      <c r="D5" s="44" t="s">
        <v>5547</v>
      </c>
      <c r="E5" s="53">
        <v>1</v>
      </c>
      <c r="F5" s="54" t="s">
        <v>6015</v>
      </c>
      <c r="G5" s="53"/>
      <c r="H5" s="54"/>
      <c r="I5" s="53"/>
      <c r="J5" s="53"/>
      <c r="K5" s="62">
        <f>SUM(K6:K10)</f>
        <v>216</v>
      </c>
      <c r="L5" s="62">
        <f t="shared" ref="L5:M5" si="1">SUM(L6:L10)</f>
        <v>4794</v>
      </c>
      <c r="M5" s="63">
        <f t="shared" si="1"/>
        <v>-4578</v>
      </c>
      <c r="N5" s="55"/>
      <c r="O5" s="56"/>
      <c r="P5" s="56"/>
      <c r="Q5" s="97">
        <f>SUM(Q6:Q10)</f>
        <v>216</v>
      </c>
      <c r="R5" s="59" t="s">
        <v>6016</v>
      </c>
    </row>
    <row r="6" spans="1:18" ht="18" customHeight="1">
      <c r="A6" s="17">
        <v>1</v>
      </c>
      <c r="B6" s="18" t="s">
        <v>92</v>
      </c>
      <c r="C6" s="18">
        <v>2</v>
      </c>
      <c r="D6" s="18" t="s">
        <v>93</v>
      </c>
      <c r="E6" s="18">
        <v>1</v>
      </c>
      <c r="F6" s="18" t="s">
        <v>6017</v>
      </c>
      <c r="G6" s="19">
        <v>1</v>
      </c>
      <c r="H6" s="19" t="s">
        <v>6018</v>
      </c>
      <c r="I6" s="19"/>
      <c r="J6" s="24"/>
      <c r="K6" s="99"/>
      <c r="L6" s="99"/>
      <c r="M6" s="99"/>
      <c r="N6" s="305"/>
      <c r="O6" s="20"/>
      <c r="P6" s="130"/>
      <c r="Q6" s="99"/>
      <c r="R6" s="130"/>
    </row>
    <row r="7" spans="1:18" ht="18" customHeight="1">
      <c r="A7" s="17">
        <v>1</v>
      </c>
      <c r="B7" s="18" t="s">
        <v>92</v>
      </c>
      <c r="C7" s="18">
        <v>2</v>
      </c>
      <c r="D7" s="18" t="s">
        <v>93</v>
      </c>
      <c r="E7" s="18">
        <v>1</v>
      </c>
      <c r="F7" s="18" t="s">
        <v>6017</v>
      </c>
      <c r="G7" s="18">
        <v>1</v>
      </c>
      <c r="H7" s="18" t="s">
        <v>6018</v>
      </c>
      <c r="I7" s="19">
        <v>1</v>
      </c>
      <c r="J7" s="24" t="s">
        <v>6019</v>
      </c>
      <c r="K7" s="99">
        <v>1</v>
      </c>
      <c r="L7" s="99">
        <v>1</v>
      </c>
      <c r="M7" s="99">
        <f>K7-L7</f>
        <v>0</v>
      </c>
      <c r="N7" s="305" t="s">
        <v>6018</v>
      </c>
      <c r="O7" s="20">
        <v>1000</v>
      </c>
      <c r="P7" s="130" t="s">
        <v>6020</v>
      </c>
      <c r="Q7" s="99">
        <v>1</v>
      </c>
      <c r="R7" s="130"/>
    </row>
    <row r="8" spans="1:18" ht="18" customHeight="1">
      <c r="A8" s="17">
        <v>1</v>
      </c>
      <c r="B8" s="18" t="s">
        <v>92</v>
      </c>
      <c r="C8" s="18">
        <v>2</v>
      </c>
      <c r="D8" s="18" t="s">
        <v>93</v>
      </c>
      <c r="E8" s="18">
        <v>1</v>
      </c>
      <c r="F8" s="18" t="s">
        <v>6017</v>
      </c>
      <c r="G8" s="18">
        <v>1</v>
      </c>
      <c r="H8" s="18" t="s">
        <v>6018</v>
      </c>
      <c r="I8" s="19">
        <v>2</v>
      </c>
      <c r="J8" s="24" t="s">
        <v>6021</v>
      </c>
      <c r="K8" s="99">
        <v>215</v>
      </c>
      <c r="L8" s="99">
        <v>469</v>
      </c>
      <c r="M8" s="99">
        <f>K8-L8</f>
        <v>-254</v>
      </c>
      <c r="N8" s="305" t="s">
        <v>6022</v>
      </c>
      <c r="O8" s="20">
        <v>215180</v>
      </c>
      <c r="P8" s="130" t="s">
        <v>6020</v>
      </c>
      <c r="Q8" s="99">
        <v>215</v>
      </c>
      <c r="R8" s="130"/>
    </row>
    <row r="9" spans="1:18" ht="18" customHeight="1">
      <c r="A9" s="17">
        <v>1</v>
      </c>
      <c r="B9" s="18" t="s">
        <v>92</v>
      </c>
      <c r="C9" s="18">
        <v>2</v>
      </c>
      <c r="D9" s="18" t="s">
        <v>93</v>
      </c>
      <c r="E9" s="18">
        <v>1</v>
      </c>
      <c r="F9" s="18" t="s">
        <v>6017</v>
      </c>
      <c r="G9" s="19">
        <v>2</v>
      </c>
      <c r="H9" s="19" t="s">
        <v>6017</v>
      </c>
      <c r="I9" s="19"/>
      <c r="J9" s="24"/>
      <c r="K9" s="99"/>
      <c r="L9" s="99"/>
      <c r="M9" s="99"/>
      <c r="N9" s="305"/>
      <c r="O9" s="20"/>
      <c r="P9" s="130"/>
      <c r="Q9" s="99"/>
      <c r="R9" s="130"/>
    </row>
    <row r="10" spans="1:18" ht="18" customHeight="1">
      <c r="A10" s="17">
        <v>1</v>
      </c>
      <c r="B10" s="18" t="s">
        <v>92</v>
      </c>
      <c r="C10" s="18">
        <v>2</v>
      </c>
      <c r="D10" s="18" t="s">
        <v>93</v>
      </c>
      <c r="E10" s="18">
        <v>1</v>
      </c>
      <c r="F10" s="18" t="s">
        <v>6017</v>
      </c>
      <c r="G10" s="18">
        <v>2</v>
      </c>
      <c r="H10" s="18" t="s">
        <v>6017</v>
      </c>
      <c r="I10" s="19">
        <v>1</v>
      </c>
      <c r="J10" s="24" t="s">
        <v>6023</v>
      </c>
      <c r="K10" s="99">
        <v>0</v>
      </c>
      <c r="L10" s="99">
        <v>4324</v>
      </c>
      <c r="M10" s="99">
        <f>K10-L10</f>
        <v>-4324</v>
      </c>
      <c r="N10" s="510" t="s">
        <v>7421</v>
      </c>
      <c r="O10" s="20"/>
      <c r="P10" s="130"/>
      <c r="Q10" s="99"/>
      <c r="R10" s="130"/>
    </row>
    <row r="11" spans="1:18" ht="18" customHeight="1">
      <c r="A11" s="67">
        <v>2</v>
      </c>
      <c r="B11" s="68" t="s">
        <v>5471</v>
      </c>
      <c r="C11" s="68"/>
      <c r="D11" s="68"/>
      <c r="E11" s="69"/>
      <c r="F11" s="68"/>
      <c r="G11" s="69"/>
      <c r="H11" s="68"/>
      <c r="I11" s="69"/>
      <c r="J11" s="69"/>
      <c r="K11" s="70">
        <f>K12+K21</f>
        <v>168035</v>
      </c>
      <c r="L11" s="70">
        <f t="shared" ref="L11:M11" si="2">L12+L21</f>
        <v>166863</v>
      </c>
      <c r="M11" s="71">
        <f t="shared" si="2"/>
        <v>1172</v>
      </c>
      <c r="N11" s="72"/>
      <c r="O11" s="73"/>
      <c r="P11" s="73"/>
      <c r="Q11" s="131">
        <f>Q12+Q21</f>
        <v>121</v>
      </c>
      <c r="R11" s="76"/>
    </row>
    <row r="12" spans="1:18" ht="18" customHeight="1">
      <c r="A12" s="43">
        <v>2</v>
      </c>
      <c r="B12" s="44" t="s">
        <v>5471</v>
      </c>
      <c r="C12" s="45">
        <v>1</v>
      </c>
      <c r="D12" s="45" t="s">
        <v>5962</v>
      </c>
      <c r="E12" s="46"/>
      <c r="F12" s="45"/>
      <c r="G12" s="46"/>
      <c r="H12" s="45"/>
      <c r="I12" s="46"/>
      <c r="J12" s="46"/>
      <c r="K12" s="60">
        <f>K13</f>
        <v>167914</v>
      </c>
      <c r="L12" s="60">
        <f t="shared" ref="L12:M12" si="3">L13</f>
        <v>166742</v>
      </c>
      <c r="M12" s="61">
        <f t="shared" si="3"/>
        <v>1172</v>
      </c>
      <c r="N12" s="47"/>
      <c r="O12" s="48"/>
      <c r="P12" s="48"/>
      <c r="Q12" s="95">
        <f>Q13</f>
        <v>0</v>
      </c>
      <c r="R12" s="51"/>
    </row>
    <row r="13" spans="1:18" ht="18" customHeight="1">
      <c r="A13" s="43">
        <v>2</v>
      </c>
      <c r="B13" s="44" t="s">
        <v>5471</v>
      </c>
      <c r="C13" s="52">
        <v>1</v>
      </c>
      <c r="D13" s="44" t="s">
        <v>5962</v>
      </c>
      <c r="E13" s="53">
        <v>1</v>
      </c>
      <c r="F13" s="54" t="s">
        <v>6024</v>
      </c>
      <c r="G13" s="53"/>
      <c r="H13" s="54"/>
      <c r="I13" s="53"/>
      <c r="J13" s="53"/>
      <c r="K13" s="62">
        <f>SUM(K14:K20)</f>
        <v>167914</v>
      </c>
      <c r="L13" s="62">
        <f t="shared" ref="L13:M13" si="4">SUM(L14:L20)</f>
        <v>166742</v>
      </c>
      <c r="M13" s="63">
        <f t="shared" si="4"/>
        <v>1172</v>
      </c>
      <c r="N13" s="55"/>
      <c r="O13" s="56"/>
      <c r="P13" s="56"/>
      <c r="Q13" s="97">
        <f>SUM(Q14:Q20)</f>
        <v>0</v>
      </c>
      <c r="R13" s="59" t="s">
        <v>6016</v>
      </c>
    </row>
    <row r="14" spans="1:18" ht="18" customHeight="1">
      <c r="A14" s="17">
        <v>2</v>
      </c>
      <c r="B14" s="18" t="s">
        <v>128</v>
      </c>
      <c r="C14" s="18">
        <v>1</v>
      </c>
      <c r="D14" s="18" t="s">
        <v>129</v>
      </c>
      <c r="E14" s="18">
        <v>1</v>
      </c>
      <c r="F14" s="18" t="s">
        <v>6025</v>
      </c>
      <c r="G14" s="19">
        <v>1</v>
      </c>
      <c r="H14" s="19" t="s">
        <v>6025</v>
      </c>
      <c r="I14" s="19"/>
      <c r="J14" s="24"/>
      <c r="K14" s="99"/>
      <c r="L14" s="99"/>
      <c r="M14" s="99"/>
      <c r="N14" s="305"/>
      <c r="O14" s="20"/>
      <c r="P14" s="130"/>
      <c r="Q14" s="99"/>
      <c r="R14" s="130"/>
    </row>
    <row r="15" spans="1:18" ht="18" customHeight="1">
      <c r="A15" s="17">
        <v>2</v>
      </c>
      <c r="B15" s="18" t="s">
        <v>128</v>
      </c>
      <c r="C15" s="18">
        <v>1</v>
      </c>
      <c r="D15" s="18" t="s">
        <v>129</v>
      </c>
      <c r="E15" s="18">
        <v>1</v>
      </c>
      <c r="F15" s="18" t="s">
        <v>6025</v>
      </c>
      <c r="G15" s="18">
        <v>1</v>
      </c>
      <c r="H15" s="18" t="s">
        <v>6025</v>
      </c>
      <c r="I15" s="19">
        <v>1</v>
      </c>
      <c r="J15" s="24" t="s">
        <v>6026</v>
      </c>
      <c r="K15" s="99">
        <v>167084</v>
      </c>
      <c r="L15" s="99">
        <v>165400</v>
      </c>
      <c r="M15" s="99">
        <f>K15-L15</f>
        <v>1684</v>
      </c>
      <c r="N15" s="305" t="s">
        <v>6027</v>
      </c>
      <c r="O15" s="20"/>
      <c r="P15" s="130"/>
      <c r="Q15" s="99"/>
      <c r="R15" s="130"/>
    </row>
    <row r="16" spans="1:18" ht="18" customHeight="1">
      <c r="A16" s="17">
        <v>2</v>
      </c>
      <c r="B16" s="18" t="s">
        <v>128</v>
      </c>
      <c r="C16" s="18">
        <v>1</v>
      </c>
      <c r="D16" s="18" t="s">
        <v>129</v>
      </c>
      <c r="E16" s="18">
        <v>1</v>
      </c>
      <c r="F16" s="18" t="s">
        <v>6025</v>
      </c>
      <c r="G16" s="18">
        <v>1</v>
      </c>
      <c r="H16" s="18" t="s">
        <v>6025</v>
      </c>
      <c r="I16" s="18">
        <v>1</v>
      </c>
      <c r="J16" s="25" t="s">
        <v>6026</v>
      </c>
      <c r="K16" s="99"/>
      <c r="L16" s="99"/>
      <c r="M16" s="99"/>
      <c r="N16" s="305" t="s">
        <v>6028</v>
      </c>
      <c r="O16" s="20"/>
      <c r="P16" s="130"/>
      <c r="Q16" s="99"/>
      <c r="R16" s="130"/>
    </row>
    <row r="17" spans="1:18" ht="18" customHeight="1">
      <c r="A17" s="17">
        <v>2</v>
      </c>
      <c r="B17" s="18" t="s">
        <v>128</v>
      </c>
      <c r="C17" s="18">
        <v>1</v>
      </c>
      <c r="D17" s="18" t="s">
        <v>129</v>
      </c>
      <c r="E17" s="18">
        <v>1</v>
      </c>
      <c r="F17" s="18" t="s">
        <v>6025</v>
      </c>
      <c r="G17" s="18">
        <v>1</v>
      </c>
      <c r="H17" s="18" t="s">
        <v>6025</v>
      </c>
      <c r="I17" s="18">
        <v>1</v>
      </c>
      <c r="J17" s="25" t="s">
        <v>6026</v>
      </c>
      <c r="K17" s="99"/>
      <c r="L17" s="99"/>
      <c r="M17" s="99"/>
      <c r="N17" s="305" t="s">
        <v>6029</v>
      </c>
      <c r="O17" s="100">
        <v>167084000</v>
      </c>
      <c r="P17" s="130"/>
      <c r="Q17" s="99"/>
      <c r="R17" s="130"/>
    </row>
    <row r="18" spans="1:18" ht="18" customHeight="1">
      <c r="A18" s="17">
        <v>2</v>
      </c>
      <c r="B18" s="18" t="s">
        <v>128</v>
      </c>
      <c r="C18" s="18">
        <v>1</v>
      </c>
      <c r="D18" s="18" t="s">
        <v>129</v>
      </c>
      <c r="E18" s="18">
        <v>1</v>
      </c>
      <c r="F18" s="18" t="s">
        <v>6025</v>
      </c>
      <c r="G18" s="18">
        <v>1</v>
      </c>
      <c r="H18" s="18" t="s">
        <v>6025</v>
      </c>
      <c r="I18" s="19">
        <v>2</v>
      </c>
      <c r="J18" s="24" t="s">
        <v>6030</v>
      </c>
      <c r="K18" s="99">
        <v>830</v>
      </c>
      <c r="L18" s="99">
        <v>1342</v>
      </c>
      <c r="M18" s="99">
        <f>K18-L18</f>
        <v>-512</v>
      </c>
      <c r="N18" s="305" t="s">
        <v>6031</v>
      </c>
      <c r="O18" s="20"/>
      <c r="P18" s="130"/>
      <c r="Q18" s="99"/>
      <c r="R18" s="130"/>
    </row>
    <row r="19" spans="1:18" ht="18" customHeight="1">
      <c r="A19" s="17">
        <v>2</v>
      </c>
      <c r="B19" s="18" t="s">
        <v>128</v>
      </c>
      <c r="C19" s="18">
        <v>1</v>
      </c>
      <c r="D19" s="18" t="s">
        <v>129</v>
      </c>
      <c r="E19" s="18">
        <v>1</v>
      </c>
      <c r="F19" s="18" t="s">
        <v>6025</v>
      </c>
      <c r="G19" s="18">
        <v>1</v>
      </c>
      <c r="H19" s="18" t="s">
        <v>6025</v>
      </c>
      <c r="I19" s="18">
        <v>2</v>
      </c>
      <c r="J19" s="25" t="s">
        <v>6030</v>
      </c>
      <c r="K19" s="99"/>
      <c r="L19" s="99"/>
      <c r="M19" s="99"/>
      <c r="N19" s="305" t="s">
        <v>6032</v>
      </c>
      <c r="O19" s="20"/>
      <c r="P19" s="130"/>
      <c r="Q19" s="99"/>
      <c r="R19" s="130"/>
    </row>
    <row r="20" spans="1:18" ht="18" customHeight="1">
      <c r="A20" s="17">
        <v>2</v>
      </c>
      <c r="B20" s="18" t="s">
        <v>128</v>
      </c>
      <c r="C20" s="18">
        <v>1</v>
      </c>
      <c r="D20" s="18" t="s">
        <v>129</v>
      </c>
      <c r="E20" s="18">
        <v>1</v>
      </c>
      <c r="F20" s="18" t="s">
        <v>6025</v>
      </c>
      <c r="G20" s="18">
        <v>1</v>
      </c>
      <c r="H20" s="18" t="s">
        <v>6025</v>
      </c>
      <c r="I20" s="18">
        <v>2</v>
      </c>
      <c r="J20" s="25" t="s">
        <v>6030</v>
      </c>
      <c r="K20" s="99"/>
      <c r="L20" s="99"/>
      <c r="M20" s="99"/>
      <c r="N20" s="305" t="s">
        <v>6033</v>
      </c>
      <c r="O20" s="20">
        <v>830000</v>
      </c>
      <c r="P20" s="130"/>
      <c r="Q20" s="99"/>
      <c r="R20" s="130"/>
    </row>
    <row r="21" spans="1:18" ht="18" customHeight="1">
      <c r="A21" s="43">
        <v>2</v>
      </c>
      <c r="B21" s="44" t="s">
        <v>5471</v>
      </c>
      <c r="C21" s="45">
        <v>2</v>
      </c>
      <c r="D21" s="45" t="s">
        <v>5472</v>
      </c>
      <c r="E21" s="46"/>
      <c r="F21" s="45"/>
      <c r="G21" s="46"/>
      <c r="H21" s="45"/>
      <c r="I21" s="46"/>
      <c r="J21" s="46"/>
      <c r="K21" s="60">
        <f>K22</f>
        <v>121</v>
      </c>
      <c r="L21" s="60">
        <f t="shared" ref="L21:M21" si="5">L22</f>
        <v>121</v>
      </c>
      <c r="M21" s="61">
        <f t="shared" si="5"/>
        <v>0</v>
      </c>
      <c r="N21" s="47"/>
      <c r="O21" s="48"/>
      <c r="P21" s="48"/>
      <c r="Q21" s="95">
        <f>Q22</f>
        <v>121</v>
      </c>
      <c r="R21" s="51"/>
    </row>
    <row r="22" spans="1:18" ht="18" customHeight="1">
      <c r="A22" s="43">
        <v>2</v>
      </c>
      <c r="B22" s="44" t="s">
        <v>5471</v>
      </c>
      <c r="C22" s="52">
        <v>2</v>
      </c>
      <c r="D22" s="44" t="s">
        <v>5472</v>
      </c>
      <c r="E22" s="53">
        <v>1</v>
      </c>
      <c r="F22" s="54" t="s">
        <v>5473</v>
      </c>
      <c r="G22" s="53"/>
      <c r="H22" s="54"/>
      <c r="I22" s="53"/>
      <c r="J22" s="53"/>
      <c r="K22" s="62">
        <f>SUM(K23:K25)</f>
        <v>121</v>
      </c>
      <c r="L22" s="62">
        <f t="shared" ref="L22:M22" si="6">SUM(L23:L25)</f>
        <v>121</v>
      </c>
      <c r="M22" s="63">
        <f t="shared" si="6"/>
        <v>0</v>
      </c>
      <c r="N22" s="55"/>
      <c r="O22" s="56"/>
      <c r="P22" s="56"/>
      <c r="Q22" s="97">
        <f>SUM(Q23:Q25)</f>
        <v>121</v>
      </c>
      <c r="R22" s="59" t="s">
        <v>6016</v>
      </c>
    </row>
    <row r="23" spans="1:18" ht="18" customHeight="1">
      <c r="A23" s="17">
        <v>2</v>
      </c>
      <c r="B23" s="18" t="s">
        <v>128</v>
      </c>
      <c r="C23" s="18">
        <v>2</v>
      </c>
      <c r="D23" s="18" t="s">
        <v>202</v>
      </c>
      <c r="E23" s="18">
        <v>1</v>
      </c>
      <c r="F23" s="18" t="s">
        <v>5474</v>
      </c>
      <c r="G23" s="19">
        <v>1</v>
      </c>
      <c r="H23" s="19" t="s">
        <v>5474</v>
      </c>
      <c r="I23" s="19"/>
      <c r="J23" s="24"/>
      <c r="K23" s="99"/>
      <c r="L23" s="99"/>
      <c r="M23" s="99"/>
      <c r="N23" s="305"/>
      <c r="O23" s="20"/>
      <c r="P23" s="130"/>
      <c r="Q23" s="99"/>
      <c r="R23" s="130"/>
    </row>
    <row r="24" spans="1:18" ht="18" customHeight="1">
      <c r="A24" s="17">
        <v>2</v>
      </c>
      <c r="B24" s="18" t="s">
        <v>128</v>
      </c>
      <c r="C24" s="18">
        <v>2</v>
      </c>
      <c r="D24" s="18" t="s">
        <v>202</v>
      </c>
      <c r="E24" s="18">
        <v>1</v>
      </c>
      <c r="F24" s="18" t="s">
        <v>5474</v>
      </c>
      <c r="G24" s="18">
        <v>1</v>
      </c>
      <c r="H24" s="18" t="s">
        <v>5474</v>
      </c>
      <c r="I24" s="19">
        <v>1</v>
      </c>
      <c r="J24" s="24" t="s">
        <v>6034</v>
      </c>
      <c r="K24" s="99">
        <v>120</v>
      </c>
      <c r="L24" s="99">
        <v>120</v>
      </c>
      <c r="M24" s="99">
        <f t="shared" ref="M24:M25" si="7">K24-L24</f>
        <v>0</v>
      </c>
      <c r="N24" s="305" t="s">
        <v>5474</v>
      </c>
      <c r="O24" s="20">
        <v>120000</v>
      </c>
      <c r="P24" s="130" t="s">
        <v>6035</v>
      </c>
      <c r="Q24" s="99">
        <v>120</v>
      </c>
      <c r="R24" s="130"/>
    </row>
    <row r="25" spans="1:18" ht="18" customHeight="1">
      <c r="A25" s="17">
        <v>2</v>
      </c>
      <c r="B25" s="18" t="s">
        <v>128</v>
      </c>
      <c r="C25" s="18">
        <v>2</v>
      </c>
      <c r="D25" s="18" t="s">
        <v>202</v>
      </c>
      <c r="E25" s="18">
        <v>1</v>
      </c>
      <c r="F25" s="18" t="s">
        <v>5474</v>
      </c>
      <c r="G25" s="18">
        <v>1</v>
      </c>
      <c r="H25" s="18" t="s">
        <v>5474</v>
      </c>
      <c r="I25" s="19">
        <v>2</v>
      </c>
      <c r="J25" s="24" t="s">
        <v>6036</v>
      </c>
      <c r="K25" s="99">
        <v>1</v>
      </c>
      <c r="L25" s="99">
        <v>1</v>
      </c>
      <c r="M25" s="99">
        <f t="shared" si="7"/>
        <v>0</v>
      </c>
      <c r="N25" s="510" t="s">
        <v>6797</v>
      </c>
      <c r="O25" s="20">
        <v>1000</v>
      </c>
      <c r="P25" s="130" t="s">
        <v>6035</v>
      </c>
      <c r="Q25" s="99">
        <v>1</v>
      </c>
      <c r="R25" s="130"/>
    </row>
    <row r="26" spans="1:18" ht="18" customHeight="1">
      <c r="A26" s="67">
        <v>3</v>
      </c>
      <c r="B26" s="68" t="s">
        <v>5563</v>
      </c>
      <c r="C26" s="68"/>
      <c r="D26" s="68"/>
      <c r="E26" s="69"/>
      <c r="F26" s="68"/>
      <c r="G26" s="69"/>
      <c r="H26" s="68"/>
      <c r="I26" s="69"/>
      <c r="J26" s="69"/>
      <c r="K26" s="70">
        <f>K27</f>
        <v>2700</v>
      </c>
      <c r="L26" s="70">
        <f t="shared" ref="L26:M27" si="8">L27</f>
        <v>37700</v>
      </c>
      <c r="M26" s="71">
        <f t="shared" si="8"/>
        <v>-35000</v>
      </c>
      <c r="N26" s="72"/>
      <c r="O26" s="73"/>
      <c r="P26" s="73"/>
      <c r="Q26" s="131">
        <f>Q27</f>
        <v>2700</v>
      </c>
      <c r="R26" s="76"/>
    </row>
    <row r="27" spans="1:18" ht="18" customHeight="1">
      <c r="A27" s="43">
        <v>3</v>
      </c>
      <c r="B27" s="44" t="s">
        <v>5563</v>
      </c>
      <c r="C27" s="45">
        <v>1</v>
      </c>
      <c r="D27" s="45" t="s">
        <v>5585</v>
      </c>
      <c r="E27" s="46"/>
      <c r="F27" s="45"/>
      <c r="G27" s="46"/>
      <c r="H27" s="45"/>
      <c r="I27" s="46"/>
      <c r="J27" s="46"/>
      <c r="K27" s="60">
        <f>K28</f>
        <v>2700</v>
      </c>
      <c r="L27" s="60">
        <f t="shared" si="8"/>
        <v>37700</v>
      </c>
      <c r="M27" s="61">
        <f t="shared" si="8"/>
        <v>-35000</v>
      </c>
      <c r="N27" s="47"/>
      <c r="O27" s="48"/>
      <c r="P27" s="48"/>
      <c r="Q27" s="95">
        <f>Q28</f>
        <v>2700</v>
      </c>
      <c r="R27" s="51"/>
    </row>
    <row r="28" spans="1:18" ht="18" customHeight="1">
      <c r="A28" s="43">
        <v>3</v>
      </c>
      <c r="B28" s="44" t="s">
        <v>5563</v>
      </c>
      <c r="C28" s="52">
        <v>1</v>
      </c>
      <c r="D28" s="44" t="s">
        <v>5585</v>
      </c>
      <c r="E28" s="53">
        <v>1</v>
      </c>
      <c r="F28" s="54" t="s">
        <v>6037</v>
      </c>
      <c r="G28" s="53"/>
      <c r="H28" s="54"/>
      <c r="I28" s="53"/>
      <c r="J28" s="53"/>
      <c r="K28" s="62">
        <f>SUM(K29:K32)</f>
        <v>2700</v>
      </c>
      <c r="L28" s="62">
        <f t="shared" ref="L28:M28" si="9">SUM(L29:L32)</f>
        <v>37700</v>
      </c>
      <c r="M28" s="63">
        <f t="shared" si="9"/>
        <v>-35000</v>
      </c>
      <c r="N28" s="55"/>
      <c r="O28" s="56"/>
      <c r="P28" s="56"/>
      <c r="Q28" s="97">
        <f>SUM(Q29:Q32)</f>
        <v>2700</v>
      </c>
      <c r="R28" s="59" t="s">
        <v>6016</v>
      </c>
    </row>
    <row r="29" spans="1:18" ht="18" customHeight="1">
      <c r="A29" s="17">
        <v>3</v>
      </c>
      <c r="B29" s="18" t="s">
        <v>226</v>
      </c>
      <c r="C29" s="18">
        <v>1</v>
      </c>
      <c r="D29" s="18" t="s">
        <v>248</v>
      </c>
      <c r="E29" s="18">
        <v>1</v>
      </c>
      <c r="F29" s="18" t="s">
        <v>6038</v>
      </c>
      <c r="G29" s="19">
        <v>1</v>
      </c>
      <c r="H29" s="19" t="s">
        <v>6038</v>
      </c>
      <c r="I29" s="19"/>
      <c r="J29" s="24"/>
      <c r="K29" s="99"/>
      <c r="L29" s="99"/>
      <c r="M29" s="99"/>
      <c r="N29" s="305"/>
      <c r="O29" s="20"/>
      <c r="P29" s="130"/>
      <c r="Q29" s="99"/>
      <c r="R29" s="130"/>
    </row>
    <row r="30" spans="1:18" ht="18" customHeight="1">
      <c r="A30" s="17">
        <v>3</v>
      </c>
      <c r="B30" s="18" t="s">
        <v>226</v>
      </c>
      <c r="C30" s="18">
        <v>1</v>
      </c>
      <c r="D30" s="18" t="s">
        <v>248</v>
      </c>
      <c r="E30" s="18">
        <v>1</v>
      </c>
      <c r="F30" s="18" t="s">
        <v>6038</v>
      </c>
      <c r="G30" s="18">
        <v>1</v>
      </c>
      <c r="H30" s="18" t="s">
        <v>6038</v>
      </c>
      <c r="I30" s="19">
        <v>1</v>
      </c>
      <c r="J30" s="24" t="s">
        <v>6039</v>
      </c>
      <c r="K30" s="99">
        <v>2700</v>
      </c>
      <c r="L30" s="99">
        <v>37700</v>
      </c>
      <c r="M30" s="99">
        <f>K30-L30</f>
        <v>-35000</v>
      </c>
      <c r="N30" s="510" t="s">
        <v>6040</v>
      </c>
      <c r="O30" s="20"/>
      <c r="P30" s="130" t="s">
        <v>6020</v>
      </c>
      <c r="Q30" s="99">
        <v>2700</v>
      </c>
      <c r="R30" s="130"/>
    </row>
    <row r="31" spans="1:18" ht="18" customHeight="1">
      <c r="A31" s="17">
        <v>3</v>
      </c>
      <c r="B31" s="18" t="s">
        <v>226</v>
      </c>
      <c r="C31" s="18">
        <v>1</v>
      </c>
      <c r="D31" s="18" t="s">
        <v>248</v>
      </c>
      <c r="E31" s="18">
        <v>1</v>
      </c>
      <c r="F31" s="18" t="s">
        <v>6038</v>
      </c>
      <c r="G31" s="18">
        <v>1</v>
      </c>
      <c r="H31" s="18" t="s">
        <v>6038</v>
      </c>
      <c r="I31" s="18">
        <v>1</v>
      </c>
      <c r="J31" s="25" t="s">
        <v>6039</v>
      </c>
      <c r="K31" s="99"/>
      <c r="L31" s="99"/>
      <c r="M31" s="99"/>
      <c r="N31" s="305" t="s">
        <v>6041</v>
      </c>
      <c r="O31" s="20"/>
      <c r="P31" s="130"/>
      <c r="Q31" s="99"/>
      <c r="R31" s="130"/>
    </row>
    <row r="32" spans="1:18" ht="18" customHeight="1">
      <c r="A32" s="17">
        <v>3</v>
      </c>
      <c r="B32" s="18" t="s">
        <v>226</v>
      </c>
      <c r="C32" s="18">
        <v>1</v>
      </c>
      <c r="D32" s="18" t="s">
        <v>248</v>
      </c>
      <c r="E32" s="18">
        <v>1</v>
      </c>
      <c r="F32" s="18" t="s">
        <v>6038</v>
      </c>
      <c r="G32" s="18">
        <v>1</v>
      </c>
      <c r="H32" s="18" t="s">
        <v>6038</v>
      </c>
      <c r="I32" s="18">
        <v>1</v>
      </c>
      <c r="J32" s="25" t="s">
        <v>6039</v>
      </c>
      <c r="K32" s="99"/>
      <c r="L32" s="99"/>
      <c r="M32" s="99"/>
      <c r="N32" s="305" t="s">
        <v>6042</v>
      </c>
      <c r="O32" s="20">
        <v>2700000</v>
      </c>
      <c r="P32" s="130"/>
      <c r="Q32" s="99"/>
      <c r="R32" s="130"/>
    </row>
    <row r="33" spans="1:18" ht="18" customHeight="1">
      <c r="A33" s="67">
        <v>4</v>
      </c>
      <c r="B33" s="68" t="s">
        <v>5614</v>
      </c>
      <c r="C33" s="68"/>
      <c r="D33" s="68"/>
      <c r="E33" s="69"/>
      <c r="F33" s="68"/>
      <c r="G33" s="69"/>
      <c r="H33" s="68"/>
      <c r="I33" s="69"/>
      <c r="J33" s="69"/>
      <c r="K33" s="70">
        <f>K34</f>
        <v>1</v>
      </c>
      <c r="L33" s="70">
        <f t="shared" ref="L33:M34" si="10">L34</f>
        <v>4324</v>
      </c>
      <c r="M33" s="71">
        <f t="shared" si="10"/>
        <v>-4323</v>
      </c>
      <c r="N33" s="72"/>
      <c r="O33" s="73"/>
      <c r="P33" s="73"/>
      <c r="Q33" s="131">
        <f>Q34</f>
        <v>1</v>
      </c>
      <c r="R33" s="76"/>
    </row>
    <row r="34" spans="1:18" ht="18" customHeight="1">
      <c r="A34" s="43">
        <v>4</v>
      </c>
      <c r="B34" s="44" t="s">
        <v>5614</v>
      </c>
      <c r="C34" s="45">
        <v>1</v>
      </c>
      <c r="D34" s="45" t="s">
        <v>5619</v>
      </c>
      <c r="E34" s="46"/>
      <c r="F34" s="45"/>
      <c r="G34" s="46"/>
      <c r="H34" s="45"/>
      <c r="I34" s="46"/>
      <c r="J34" s="46"/>
      <c r="K34" s="60">
        <f>K35</f>
        <v>1</v>
      </c>
      <c r="L34" s="60">
        <f t="shared" si="10"/>
        <v>4324</v>
      </c>
      <c r="M34" s="61">
        <f t="shared" si="10"/>
        <v>-4323</v>
      </c>
      <c r="N34" s="47"/>
      <c r="O34" s="48"/>
      <c r="P34" s="48"/>
      <c r="Q34" s="95">
        <f>Q35</f>
        <v>1</v>
      </c>
      <c r="R34" s="51"/>
    </row>
    <row r="35" spans="1:18" ht="18" customHeight="1">
      <c r="A35" s="43">
        <v>4</v>
      </c>
      <c r="B35" s="44" t="s">
        <v>5614</v>
      </c>
      <c r="C35" s="52">
        <v>1</v>
      </c>
      <c r="D35" s="44" t="s">
        <v>5619</v>
      </c>
      <c r="E35" s="53">
        <v>1</v>
      </c>
      <c r="F35" s="54" t="s">
        <v>6043</v>
      </c>
      <c r="G35" s="53"/>
      <c r="H35" s="54"/>
      <c r="I35" s="53"/>
      <c r="J35" s="53"/>
      <c r="K35" s="62">
        <f>SUM(K36:K37)</f>
        <v>1</v>
      </c>
      <c r="L35" s="62">
        <f t="shared" ref="L35:M35" si="11">SUM(L36:L37)</f>
        <v>4324</v>
      </c>
      <c r="M35" s="63">
        <f t="shared" si="11"/>
        <v>-4323</v>
      </c>
      <c r="N35" s="55"/>
      <c r="O35" s="56"/>
      <c r="P35" s="56"/>
      <c r="Q35" s="97">
        <f>SUM(Q36:Q37)</f>
        <v>1</v>
      </c>
      <c r="R35" s="59" t="s">
        <v>6016</v>
      </c>
    </row>
    <row r="36" spans="1:18" ht="18" customHeight="1">
      <c r="A36" s="17">
        <v>4</v>
      </c>
      <c r="B36" s="18" t="s">
        <v>318</v>
      </c>
      <c r="C36" s="18">
        <v>1</v>
      </c>
      <c r="D36" s="18" t="s">
        <v>345</v>
      </c>
      <c r="E36" s="18">
        <v>1</v>
      </c>
      <c r="F36" s="18" t="s">
        <v>6044</v>
      </c>
      <c r="G36" s="19">
        <v>1</v>
      </c>
      <c r="H36" s="19" t="s">
        <v>6044</v>
      </c>
      <c r="I36" s="19"/>
      <c r="J36" s="24"/>
      <c r="K36" s="99"/>
      <c r="L36" s="99"/>
      <c r="M36" s="99"/>
      <c r="N36" s="305"/>
      <c r="O36" s="20"/>
      <c r="P36" s="130"/>
      <c r="Q36" s="99"/>
      <c r="R36" s="130"/>
    </row>
    <row r="37" spans="1:18" ht="18" customHeight="1">
      <c r="A37" s="17">
        <v>4</v>
      </c>
      <c r="B37" s="18" t="s">
        <v>318</v>
      </c>
      <c r="C37" s="18">
        <v>1</v>
      </c>
      <c r="D37" s="18" t="s">
        <v>345</v>
      </c>
      <c r="E37" s="18">
        <v>1</v>
      </c>
      <c r="F37" s="18" t="s">
        <v>6044</v>
      </c>
      <c r="G37" s="18">
        <v>1</v>
      </c>
      <c r="H37" s="18" t="s">
        <v>6044</v>
      </c>
      <c r="I37" s="19">
        <v>1</v>
      </c>
      <c r="J37" s="24" t="s">
        <v>6044</v>
      </c>
      <c r="K37" s="99">
        <v>1</v>
      </c>
      <c r="L37" s="99">
        <v>4324</v>
      </c>
      <c r="M37" s="99">
        <f>K37-L37</f>
        <v>-4323</v>
      </c>
      <c r="N37" s="510" t="s">
        <v>7422</v>
      </c>
      <c r="O37" s="20">
        <v>1000</v>
      </c>
      <c r="P37" s="130" t="s">
        <v>6020</v>
      </c>
      <c r="Q37" s="99">
        <v>1</v>
      </c>
      <c r="R37" s="130"/>
    </row>
    <row r="38" spans="1:18" ht="18" customHeight="1">
      <c r="A38" s="67">
        <v>5</v>
      </c>
      <c r="B38" s="68" t="s">
        <v>5477</v>
      </c>
      <c r="C38" s="68"/>
      <c r="D38" s="68"/>
      <c r="E38" s="69"/>
      <c r="F38" s="68"/>
      <c r="G38" s="69"/>
      <c r="H38" s="68"/>
      <c r="I38" s="69"/>
      <c r="J38" s="69"/>
      <c r="K38" s="70">
        <f>K39</f>
        <v>195623</v>
      </c>
      <c r="L38" s="70">
        <f t="shared" ref="L38:M39" si="12">L39</f>
        <v>200398</v>
      </c>
      <c r="M38" s="71">
        <f t="shared" si="12"/>
        <v>-4775</v>
      </c>
      <c r="N38" s="72"/>
      <c r="O38" s="73"/>
      <c r="P38" s="73"/>
      <c r="Q38" s="131">
        <f>Q39</f>
        <v>195623</v>
      </c>
      <c r="R38" s="76"/>
    </row>
    <row r="39" spans="1:18" ht="18" customHeight="1">
      <c r="A39" s="43">
        <v>5</v>
      </c>
      <c r="B39" s="44" t="s">
        <v>5477</v>
      </c>
      <c r="C39" s="45">
        <v>1</v>
      </c>
      <c r="D39" s="45" t="s">
        <v>5478</v>
      </c>
      <c r="E39" s="46"/>
      <c r="F39" s="45"/>
      <c r="G39" s="46"/>
      <c r="H39" s="45"/>
      <c r="I39" s="46"/>
      <c r="J39" s="46"/>
      <c r="K39" s="60">
        <f>K40</f>
        <v>195623</v>
      </c>
      <c r="L39" s="60">
        <f t="shared" si="12"/>
        <v>200398</v>
      </c>
      <c r="M39" s="61">
        <f t="shared" si="12"/>
        <v>-4775</v>
      </c>
      <c r="N39" s="47"/>
      <c r="O39" s="48"/>
      <c r="P39" s="48"/>
      <c r="Q39" s="95">
        <f>Q40</f>
        <v>195623</v>
      </c>
      <c r="R39" s="51"/>
    </row>
    <row r="40" spans="1:18" ht="18" customHeight="1">
      <c r="A40" s="43">
        <v>5</v>
      </c>
      <c r="B40" s="44" t="s">
        <v>5477</v>
      </c>
      <c r="C40" s="52">
        <v>1</v>
      </c>
      <c r="D40" s="44" t="s">
        <v>5478</v>
      </c>
      <c r="E40" s="53">
        <v>1</v>
      </c>
      <c r="F40" s="54" t="s">
        <v>5478</v>
      </c>
      <c r="G40" s="53"/>
      <c r="H40" s="54"/>
      <c r="I40" s="53"/>
      <c r="J40" s="53"/>
      <c r="K40" s="62">
        <f>SUM(K41:K48)</f>
        <v>195623</v>
      </c>
      <c r="L40" s="62">
        <f>SUM(L41:L48)</f>
        <v>200398</v>
      </c>
      <c r="M40" s="63">
        <f>SUM(M41:M48)</f>
        <v>-4775</v>
      </c>
      <c r="N40" s="55"/>
      <c r="O40" s="56"/>
      <c r="P40" s="56"/>
      <c r="Q40" s="97">
        <f>SUM(Q41:Q48)</f>
        <v>195623</v>
      </c>
      <c r="R40" s="59" t="s">
        <v>6016</v>
      </c>
    </row>
    <row r="41" spans="1:18" ht="18" customHeight="1">
      <c r="A41" s="17">
        <v>5</v>
      </c>
      <c r="B41" s="18" t="s">
        <v>521</v>
      </c>
      <c r="C41" s="18">
        <v>1</v>
      </c>
      <c r="D41" s="18" t="s">
        <v>5158</v>
      </c>
      <c r="E41" s="18">
        <v>1</v>
      </c>
      <c r="F41" s="18" t="s">
        <v>5158</v>
      </c>
      <c r="G41" s="19">
        <v>1</v>
      </c>
      <c r="H41" s="19" t="s">
        <v>5158</v>
      </c>
      <c r="I41" s="19"/>
      <c r="J41" s="24"/>
      <c r="K41" s="99"/>
      <c r="L41" s="99"/>
      <c r="M41" s="99"/>
      <c r="N41" s="305"/>
      <c r="O41" s="20"/>
      <c r="P41" s="130"/>
      <c r="Q41" s="99"/>
      <c r="R41" s="130"/>
    </row>
    <row r="42" spans="1:18" ht="18" customHeight="1">
      <c r="A42" s="17">
        <v>5</v>
      </c>
      <c r="B42" s="18" t="s">
        <v>521</v>
      </c>
      <c r="C42" s="18">
        <v>1</v>
      </c>
      <c r="D42" s="18" t="s">
        <v>5158</v>
      </c>
      <c r="E42" s="18">
        <v>1</v>
      </c>
      <c r="F42" s="18" t="s">
        <v>5158</v>
      </c>
      <c r="G42" s="18">
        <v>1</v>
      </c>
      <c r="H42" s="18" t="s">
        <v>5158</v>
      </c>
      <c r="I42" s="19">
        <v>1</v>
      </c>
      <c r="J42" s="24" t="s">
        <v>6045</v>
      </c>
      <c r="K42" s="99">
        <v>0</v>
      </c>
      <c r="L42" s="99">
        <v>29767</v>
      </c>
      <c r="M42" s="99">
        <f>K42-L42</f>
        <v>-29767</v>
      </c>
      <c r="N42" s="305" t="s">
        <v>7423</v>
      </c>
      <c r="O42" s="20"/>
      <c r="P42" s="130"/>
      <c r="Q42" s="99"/>
      <c r="R42" s="130"/>
    </row>
    <row r="43" spans="1:18" ht="18" customHeight="1">
      <c r="A43" s="17">
        <v>5</v>
      </c>
      <c r="B43" s="18" t="s">
        <v>521</v>
      </c>
      <c r="C43" s="18">
        <v>1</v>
      </c>
      <c r="D43" s="18" t="s">
        <v>5158</v>
      </c>
      <c r="E43" s="18">
        <v>1</v>
      </c>
      <c r="F43" s="18" t="s">
        <v>5158</v>
      </c>
      <c r="G43" s="18">
        <v>1</v>
      </c>
      <c r="H43" s="18" t="s">
        <v>5158</v>
      </c>
      <c r="I43" s="19">
        <v>2</v>
      </c>
      <c r="J43" s="24" t="s">
        <v>6046</v>
      </c>
      <c r="K43" s="99">
        <v>195623</v>
      </c>
      <c r="L43" s="99">
        <v>170631</v>
      </c>
      <c r="M43" s="99">
        <f>K43-L43</f>
        <v>24992</v>
      </c>
      <c r="N43" s="510" t="s">
        <v>6047</v>
      </c>
      <c r="O43" s="20"/>
      <c r="P43" s="130" t="s">
        <v>5025</v>
      </c>
      <c r="Q43" s="99">
        <v>165868</v>
      </c>
      <c r="R43" s="130"/>
    </row>
    <row r="44" spans="1:18" ht="18" customHeight="1">
      <c r="A44" s="17">
        <v>5</v>
      </c>
      <c r="B44" s="18" t="s">
        <v>521</v>
      </c>
      <c r="C44" s="18">
        <v>1</v>
      </c>
      <c r="D44" s="18" t="s">
        <v>5158</v>
      </c>
      <c r="E44" s="18">
        <v>1</v>
      </c>
      <c r="F44" s="18" t="s">
        <v>5158</v>
      </c>
      <c r="G44" s="18">
        <v>1</v>
      </c>
      <c r="H44" s="18" t="s">
        <v>5158</v>
      </c>
      <c r="I44" s="18">
        <v>2</v>
      </c>
      <c r="J44" s="25" t="s">
        <v>6046</v>
      </c>
      <c r="K44" s="99"/>
      <c r="L44" s="99"/>
      <c r="M44" s="99"/>
      <c r="N44" s="510" t="s">
        <v>6048</v>
      </c>
      <c r="O44" s="20"/>
      <c r="P44" s="130" t="s">
        <v>5035</v>
      </c>
      <c r="Q44" s="99">
        <v>29755</v>
      </c>
      <c r="R44" s="130"/>
    </row>
    <row r="45" spans="1:18" ht="18" customHeight="1">
      <c r="A45" s="17">
        <v>5</v>
      </c>
      <c r="B45" s="18" t="s">
        <v>521</v>
      </c>
      <c r="C45" s="18">
        <v>1</v>
      </c>
      <c r="D45" s="18" t="s">
        <v>5158</v>
      </c>
      <c r="E45" s="18">
        <v>1</v>
      </c>
      <c r="F45" s="18" t="s">
        <v>5158</v>
      </c>
      <c r="G45" s="18">
        <v>1</v>
      </c>
      <c r="H45" s="18" t="s">
        <v>5158</v>
      </c>
      <c r="I45" s="18">
        <v>2</v>
      </c>
      <c r="J45" s="25" t="s">
        <v>6046</v>
      </c>
      <c r="K45" s="99"/>
      <c r="L45" s="99"/>
      <c r="M45" s="99"/>
      <c r="N45" s="305" t="s">
        <v>6049</v>
      </c>
      <c r="O45" s="20"/>
      <c r="P45" s="130"/>
      <c r="Q45" s="99"/>
      <c r="R45" s="130"/>
    </row>
    <row r="46" spans="1:18" ht="18" customHeight="1">
      <c r="A46" s="17">
        <v>5</v>
      </c>
      <c r="B46" s="18" t="s">
        <v>521</v>
      </c>
      <c r="C46" s="18">
        <v>1</v>
      </c>
      <c r="D46" s="18" t="s">
        <v>5158</v>
      </c>
      <c r="E46" s="18">
        <v>1</v>
      </c>
      <c r="F46" s="18" t="s">
        <v>5158</v>
      </c>
      <c r="G46" s="18">
        <v>1</v>
      </c>
      <c r="H46" s="18" t="s">
        <v>5158</v>
      </c>
      <c r="I46" s="18">
        <v>2</v>
      </c>
      <c r="J46" s="25" t="s">
        <v>6046</v>
      </c>
      <c r="K46" s="99"/>
      <c r="L46" s="99"/>
      <c r="M46" s="99"/>
      <c r="N46" s="305" t="s">
        <v>6050</v>
      </c>
      <c r="O46" s="20"/>
      <c r="P46" s="130"/>
      <c r="Q46" s="99"/>
      <c r="R46" s="130"/>
    </row>
    <row r="47" spans="1:18" ht="18" customHeight="1">
      <c r="A47" s="17">
        <v>5</v>
      </c>
      <c r="B47" s="18" t="s">
        <v>521</v>
      </c>
      <c r="C47" s="18">
        <v>1</v>
      </c>
      <c r="D47" s="18" t="s">
        <v>5158</v>
      </c>
      <c r="E47" s="18">
        <v>1</v>
      </c>
      <c r="F47" s="18" t="s">
        <v>5158</v>
      </c>
      <c r="G47" s="18">
        <v>1</v>
      </c>
      <c r="H47" s="18" t="s">
        <v>5158</v>
      </c>
      <c r="I47" s="18">
        <v>2</v>
      </c>
      <c r="J47" s="25" t="s">
        <v>6046</v>
      </c>
      <c r="K47" s="99"/>
      <c r="L47" s="99"/>
      <c r="M47" s="99"/>
      <c r="N47" s="305" t="s">
        <v>6051</v>
      </c>
      <c r="O47" s="100">
        <v>165868000</v>
      </c>
      <c r="P47" s="130"/>
      <c r="Q47" s="99"/>
      <c r="R47" s="130"/>
    </row>
    <row r="48" spans="1:18" ht="18" customHeight="1">
      <c r="A48" s="17">
        <v>5</v>
      </c>
      <c r="B48" s="18" t="s">
        <v>521</v>
      </c>
      <c r="C48" s="18">
        <v>1</v>
      </c>
      <c r="D48" s="18" t="s">
        <v>5158</v>
      </c>
      <c r="E48" s="18">
        <v>1</v>
      </c>
      <c r="F48" s="18" t="s">
        <v>5158</v>
      </c>
      <c r="G48" s="18">
        <v>1</v>
      </c>
      <c r="H48" s="18" t="s">
        <v>5158</v>
      </c>
      <c r="I48" s="18">
        <v>2</v>
      </c>
      <c r="J48" s="25" t="s">
        <v>6046</v>
      </c>
      <c r="K48" s="99"/>
      <c r="L48" s="99"/>
      <c r="M48" s="99"/>
      <c r="N48" s="305" t="s">
        <v>7424</v>
      </c>
      <c r="O48" s="20">
        <v>29755000</v>
      </c>
      <c r="P48" s="130"/>
      <c r="Q48" s="99"/>
      <c r="R48" s="130"/>
    </row>
    <row r="49" spans="1:18" ht="18" customHeight="1">
      <c r="A49" s="67">
        <v>6</v>
      </c>
      <c r="B49" s="68" t="s">
        <v>5489</v>
      </c>
      <c r="C49" s="68"/>
      <c r="D49" s="68"/>
      <c r="E49" s="69"/>
      <c r="F49" s="68"/>
      <c r="G49" s="69"/>
      <c r="H49" s="68"/>
      <c r="I49" s="69"/>
      <c r="J49" s="69"/>
      <c r="K49" s="70">
        <f>K50</f>
        <v>1</v>
      </c>
      <c r="L49" s="70">
        <f t="shared" ref="L49:M50" si="13">L50</f>
        <v>1</v>
      </c>
      <c r="M49" s="71">
        <f t="shared" si="13"/>
        <v>0</v>
      </c>
      <c r="N49" s="72"/>
      <c r="O49" s="73"/>
      <c r="P49" s="73"/>
      <c r="Q49" s="131">
        <f>Q50</f>
        <v>1</v>
      </c>
      <c r="R49" s="76"/>
    </row>
    <row r="50" spans="1:18" ht="18" customHeight="1">
      <c r="A50" s="43">
        <v>6</v>
      </c>
      <c r="B50" s="44" t="s">
        <v>5489</v>
      </c>
      <c r="C50" s="45">
        <v>1</v>
      </c>
      <c r="D50" s="45" t="s">
        <v>5489</v>
      </c>
      <c r="E50" s="46"/>
      <c r="F50" s="45"/>
      <c r="G50" s="46"/>
      <c r="H50" s="45"/>
      <c r="I50" s="46"/>
      <c r="J50" s="46"/>
      <c r="K50" s="60">
        <f>K51</f>
        <v>1</v>
      </c>
      <c r="L50" s="60">
        <f t="shared" si="13"/>
        <v>1</v>
      </c>
      <c r="M50" s="61">
        <f t="shared" si="13"/>
        <v>0</v>
      </c>
      <c r="N50" s="47"/>
      <c r="O50" s="48"/>
      <c r="P50" s="48"/>
      <c r="Q50" s="95">
        <f>Q51</f>
        <v>1</v>
      </c>
      <c r="R50" s="51"/>
    </row>
    <row r="51" spans="1:18" ht="18" customHeight="1">
      <c r="A51" s="43">
        <v>6</v>
      </c>
      <c r="B51" s="44" t="s">
        <v>5489</v>
      </c>
      <c r="C51" s="52">
        <v>1</v>
      </c>
      <c r="D51" s="44" t="s">
        <v>5489</v>
      </c>
      <c r="E51" s="53">
        <v>1</v>
      </c>
      <c r="F51" s="54" t="s">
        <v>5489</v>
      </c>
      <c r="G51" s="53"/>
      <c r="H51" s="54"/>
      <c r="I51" s="53"/>
      <c r="J51" s="53"/>
      <c r="K51" s="62">
        <f>SUM(K52:K53)</f>
        <v>1</v>
      </c>
      <c r="L51" s="62">
        <f>SUM(L52:L53)</f>
        <v>1</v>
      </c>
      <c r="M51" s="63">
        <f>SUM(M52:M53)</f>
        <v>0</v>
      </c>
      <c r="N51" s="55"/>
      <c r="O51" s="56"/>
      <c r="P51" s="56"/>
      <c r="Q51" s="97">
        <f>SUM(Q52:Q53)</f>
        <v>1</v>
      </c>
      <c r="R51" s="59" t="s">
        <v>6016</v>
      </c>
    </row>
    <row r="52" spans="1:18" ht="18" customHeight="1">
      <c r="A52" s="17">
        <v>6</v>
      </c>
      <c r="B52" s="18" t="s">
        <v>549</v>
      </c>
      <c r="C52" s="18">
        <v>1</v>
      </c>
      <c r="D52" s="18" t="s">
        <v>549</v>
      </c>
      <c r="E52" s="18">
        <v>1</v>
      </c>
      <c r="F52" s="18" t="s">
        <v>549</v>
      </c>
      <c r="G52" s="19">
        <v>1</v>
      </c>
      <c r="H52" s="19" t="s">
        <v>549</v>
      </c>
      <c r="I52" s="19"/>
      <c r="J52" s="24"/>
      <c r="K52" s="99"/>
      <c r="L52" s="99"/>
      <c r="M52" s="99"/>
      <c r="N52" s="305"/>
      <c r="O52" s="20"/>
      <c r="P52" s="130"/>
      <c r="Q52" s="99"/>
      <c r="R52" s="130"/>
    </row>
    <row r="53" spans="1:18" ht="18" customHeight="1">
      <c r="A53" s="17">
        <v>6</v>
      </c>
      <c r="B53" s="18" t="s">
        <v>549</v>
      </c>
      <c r="C53" s="18">
        <v>1</v>
      </c>
      <c r="D53" s="18" t="s">
        <v>549</v>
      </c>
      <c r="E53" s="18">
        <v>1</v>
      </c>
      <c r="F53" s="18" t="s">
        <v>549</v>
      </c>
      <c r="G53" s="18">
        <v>1</v>
      </c>
      <c r="H53" s="18" t="s">
        <v>549</v>
      </c>
      <c r="I53" s="19">
        <v>1</v>
      </c>
      <c r="J53" s="24" t="s">
        <v>550</v>
      </c>
      <c r="K53" s="99">
        <v>1</v>
      </c>
      <c r="L53" s="99">
        <v>1</v>
      </c>
      <c r="M53" s="99">
        <f>K53-L53</f>
        <v>0</v>
      </c>
      <c r="N53" s="510" t="s">
        <v>6797</v>
      </c>
      <c r="O53" s="20">
        <v>1000</v>
      </c>
      <c r="P53" s="130" t="s">
        <v>6020</v>
      </c>
      <c r="Q53" s="99">
        <v>1</v>
      </c>
      <c r="R53" s="130"/>
    </row>
    <row r="54" spans="1:18" ht="18" customHeight="1">
      <c r="A54" s="67">
        <v>7</v>
      </c>
      <c r="B54" s="68" t="s">
        <v>5491</v>
      </c>
      <c r="C54" s="68"/>
      <c r="D54" s="68"/>
      <c r="E54" s="69"/>
      <c r="F54" s="68"/>
      <c r="G54" s="69"/>
      <c r="H54" s="68"/>
      <c r="I54" s="69"/>
      <c r="J54" s="69"/>
      <c r="K54" s="70">
        <f>K55+K59</f>
        <v>2</v>
      </c>
      <c r="L54" s="70">
        <f>L55+L59</f>
        <v>2</v>
      </c>
      <c r="M54" s="71">
        <f>M55+M59</f>
        <v>0</v>
      </c>
      <c r="N54" s="72"/>
      <c r="O54" s="73"/>
      <c r="P54" s="73"/>
      <c r="Q54" s="131">
        <f>Q55+Q59</f>
        <v>2</v>
      </c>
      <c r="R54" s="76"/>
    </row>
    <row r="55" spans="1:18" ht="18" customHeight="1">
      <c r="A55" s="43">
        <v>7</v>
      </c>
      <c r="B55" s="44" t="s">
        <v>5491</v>
      </c>
      <c r="C55" s="45">
        <v>1</v>
      </c>
      <c r="D55" s="45" t="s">
        <v>5495</v>
      </c>
      <c r="E55" s="46"/>
      <c r="F55" s="45"/>
      <c r="G55" s="46"/>
      <c r="H55" s="45"/>
      <c r="I55" s="46"/>
      <c r="J55" s="46"/>
      <c r="K55" s="60">
        <f>K56</f>
        <v>1</v>
      </c>
      <c r="L55" s="60">
        <f t="shared" ref="L55:M55" si="14">L56</f>
        <v>1</v>
      </c>
      <c r="M55" s="61">
        <f t="shared" si="14"/>
        <v>0</v>
      </c>
      <c r="N55" s="47"/>
      <c r="O55" s="48"/>
      <c r="P55" s="48"/>
      <c r="Q55" s="95">
        <f>Q56</f>
        <v>1</v>
      </c>
      <c r="R55" s="51"/>
    </row>
    <row r="56" spans="1:18" ht="18" customHeight="1">
      <c r="A56" s="43">
        <v>7</v>
      </c>
      <c r="B56" s="44" t="s">
        <v>5491</v>
      </c>
      <c r="C56" s="52">
        <v>1</v>
      </c>
      <c r="D56" s="44" t="s">
        <v>5495</v>
      </c>
      <c r="E56" s="53">
        <v>1</v>
      </c>
      <c r="F56" s="54" t="s">
        <v>5495</v>
      </c>
      <c r="G56" s="53"/>
      <c r="H56" s="54"/>
      <c r="I56" s="53"/>
      <c r="J56" s="53"/>
      <c r="K56" s="62">
        <f>SUM(K57:K58)</f>
        <v>1</v>
      </c>
      <c r="L56" s="62">
        <f>SUM(L57:L58)</f>
        <v>1</v>
      </c>
      <c r="M56" s="63">
        <f>SUM(M57:M58)</f>
        <v>0</v>
      </c>
      <c r="N56" s="55"/>
      <c r="O56" s="56"/>
      <c r="P56" s="56"/>
      <c r="Q56" s="97">
        <f>SUM(Q57:Q58)</f>
        <v>1</v>
      </c>
      <c r="R56" s="59" t="s">
        <v>6016</v>
      </c>
    </row>
    <row r="57" spans="1:18" ht="18" customHeight="1">
      <c r="A57" s="17">
        <v>7</v>
      </c>
      <c r="B57" s="18" t="s">
        <v>553</v>
      </c>
      <c r="C57" s="18">
        <v>1</v>
      </c>
      <c r="D57" s="18" t="s">
        <v>557</v>
      </c>
      <c r="E57" s="18">
        <v>1</v>
      </c>
      <c r="F57" s="18" t="s">
        <v>557</v>
      </c>
      <c r="G57" s="19">
        <v>1</v>
      </c>
      <c r="H57" s="19" t="s">
        <v>557</v>
      </c>
      <c r="I57" s="19"/>
      <c r="J57" s="24"/>
      <c r="K57" s="99"/>
      <c r="L57" s="99"/>
      <c r="M57" s="99"/>
      <c r="N57" s="305"/>
      <c r="O57" s="20"/>
      <c r="P57" s="130"/>
      <c r="Q57" s="99"/>
      <c r="R57" s="130"/>
    </row>
    <row r="58" spans="1:18" ht="18" customHeight="1">
      <c r="A58" s="17">
        <v>7</v>
      </c>
      <c r="B58" s="18" t="s">
        <v>553</v>
      </c>
      <c r="C58" s="18">
        <v>1</v>
      </c>
      <c r="D58" s="18" t="s">
        <v>557</v>
      </c>
      <c r="E58" s="18">
        <v>1</v>
      </c>
      <c r="F58" s="18" t="s">
        <v>557</v>
      </c>
      <c r="G58" s="18">
        <v>1</v>
      </c>
      <c r="H58" s="18" t="s">
        <v>557</v>
      </c>
      <c r="I58" s="19">
        <v>1</v>
      </c>
      <c r="J58" s="24" t="s">
        <v>558</v>
      </c>
      <c r="K58" s="99">
        <v>1</v>
      </c>
      <c r="L58" s="99">
        <v>1</v>
      </c>
      <c r="M58" s="99">
        <f>K58-L58</f>
        <v>0</v>
      </c>
      <c r="N58" s="510" t="s">
        <v>6797</v>
      </c>
      <c r="O58" s="20">
        <v>1000</v>
      </c>
      <c r="P58" s="130" t="s">
        <v>5025</v>
      </c>
      <c r="Q58" s="99">
        <v>1</v>
      </c>
      <c r="R58" s="130"/>
    </row>
    <row r="59" spans="1:18" ht="18" customHeight="1">
      <c r="A59" s="43">
        <v>7</v>
      </c>
      <c r="B59" s="44" t="s">
        <v>5491</v>
      </c>
      <c r="C59" s="45">
        <v>2</v>
      </c>
      <c r="D59" s="45" t="s">
        <v>5496</v>
      </c>
      <c r="E59" s="46"/>
      <c r="F59" s="45"/>
      <c r="G59" s="46"/>
      <c r="H59" s="45"/>
      <c r="I59" s="46"/>
      <c r="J59" s="46"/>
      <c r="K59" s="60">
        <f>K60</f>
        <v>1</v>
      </c>
      <c r="L59" s="60">
        <f t="shared" ref="L59:M59" si="15">L60</f>
        <v>1</v>
      </c>
      <c r="M59" s="61">
        <f t="shared" si="15"/>
        <v>0</v>
      </c>
      <c r="N59" s="47"/>
      <c r="O59" s="48"/>
      <c r="P59" s="48"/>
      <c r="Q59" s="95">
        <f>Q60</f>
        <v>1</v>
      </c>
      <c r="R59" s="51"/>
    </row>
    <row r="60" spans="1:18" ht="18" customHeight="1">
      <c r="A60" s="43">
        <v>7</v>
      </c>
      <c r="B60" s="44" t="s">
        <v>5491</v>
      </c>
      <c r="C60" s="52">
        <v>2</v>
      </c>
      <c r="D60" s="44" t="s">
        <v>5496</v>
      </c>
      <c r="E60" s="53">
        <v>1</v>
      </c>
      <c r="F60" s="54" t="s">
        <v>5496</v>
      </c>
      <c r="G60" s="53"/>
      <c r="H60" s="54"/>
      <c r="I60" s="53"/>
      <c r="J60" s="53"/>
      <c r="K60" s="62">
        <f>SUM(K61:K62)</f>
        <v>1</v>
      </c>
      <c r="L60" s="62">
        <f t="shared" ref="L60:M60" si="16">SUM(L61:L62)</f>
        <v>1</v>
      </c>
      <c r="M60" s="63">
        <f t="shared" si="16"/>
        <v>0</v>
      </c>
      <c r="N60" s="55"/>
      <c r="O60" s="56"/>
      <c r="P60" s="56"/>
      <c r="Q60" s="97">
        <f>SUM(Q61:Q62)</f>
        <v>1</v>
      </c>
      <c r="R60" s="59" t="s">
        <v>6016</v>
      </c>
    </row>
    <row r="61" spans="1:18" ht="18" customHeight="1">
      <c r="A61" s="17">
        <v>7</v>
      </c>
      <c r="B61" s="18" t="s">
        <v>553</v>
      </c>
      <c r="C61" s="18">
        <v>2</v>
      </c>
      <c r="D61" s="18" t="s">
        <v>571</v>
      </c>
      <c r="E61" s="18">
        <v>1</v>
      </c>
      <c r="F61" s="18" t="s">
        <v>571</v>
      </c>
      <c r="G61" s="19">
        <v>1</v>
      </c>
      <c r="H61" s="19" t="s">
        <v>571</v>
      </c>
      <c r="I61" s="19"/>
      <c r="J61" s="24"/>
      <c r="K61" s="99"/>
      <c r="L61" s="99"/>
      <c r="M61" s="99"/>
      <c r="N61" s="305"/>
      <c r="O61" s="20"/>
      <c r="P61" s="130"/>
      <c r="Q61" s="99"/>
      <c r="R61" s="130"/>
    </row>
    <row r="62" spans="1:18" ht="18" customHeight="1">
      <c r="A62" s="17">
        <v>7</v>
      </c>
      <c r="B62" s="18" t="s">
        <v>553</v>
      </c>
      <c r="C62" s="18">
        <v>2</v>
      </c>
      <c r="D62" s="18" t="s">
        <v>571</v>
      </c>
      <c r="E62" s="18">
        <v>1</v>
      </c>
      <c r="F62" s="18" t="s">
        <v>571</v>
      </c>
      <c r="G62" s="18">
        <v>1</v>
      </c>
      <c r="H62" s="18" t="s">
        <v>571</v>
      </c>
      <c r="I62" s="19">
        <v>1</v>
      </c>
      <c r="J62" s="24" t="s">
        <v>571</v>
      </c>
      <c r="K62" s="99">
        <v>1</v>
      </c>
      <c r="L62" s="99">
        <v>1</v>
      </c>
      <c r="M62" s="99">
        <f>K62-L62</f>
        <v>0</v>
      </c>
      <c r="N62" s="305" t="s">
        <v>6052</v>
      </c>
      <c r="O62" s="20">
        <v>1000</v>
      </c>
      <c r="P62" s="130" t="s">
        <v>6035</v>
      </c>
      <c r="Q62" s="99">
        <v>1</v>
      </c>
      <c r="R62" s="130"/>
    </row>
    <row r="63" spans="1:18" ht="18" customHeight="1">
      <c r="A63" s="67">
        <v>8</v>
      </c>
      <c r="B63" s="68" t="s">
        <v>6053</v>
      </c>
      <c r="C63" s="68"/>
      <c r="D63" s="68"/>
      <c r="E63" s="69"/>
      <c r="F63" s="68"/>
      <c r="G63" s="69"/>
      <c r="H63" s="68"/>
      <c r="I63" s="69"/>
      <c r="J63" s="69"/>
      <c r="K63" s="70">
        <f>K64</f>
        <v>17000</v>
      </c>
      <c r="L63" s="70">
        <f t="shared" ref="L63:M64" si="17">L64</f>
        <v>37700</v>
      </c>
      <c r="M63" s="71">
        <f t="shared" si="17"/>
        <v>-20700</v>
      </c>
      <c r="N63" s="72"/>
      <c r="O63" s="73"/>
      <c r="P63" s="73"/>
      <c r="Q63" s="131">
        <f>Q64</f>
        <v>17000</v>
      </c>
      <c r="R63" s="76"/>
    </row>
    <row r="64" spans="1:18" ht="18" customHeight="1">
      <c r="A64" s="43">
        <v>8</v>
      </c>
      <c r="B64" s="44" t="s">
        <v>6053</v>
      </c>
      <c r="C64" s="45">
        <v>1</v>
      </c>
      <c r="D64" s="45" t="s">
        <v>6053</v>
      </c>
      <c r="E64" s="46"/>
      <c r="F64" s="45"/>
      <c r="G64" s="46"/>
      <c r="H64" s="45"/>
      <c r="I64" s="46"/>
      <c r="J64" s="46"/>
      <c r="K64" s="60">
        <f>K65</f>
        <v>17000</v>
      </c>
      <c r="L64" s="60">
        <f t="shared" si="17"/>
        <v>37700</v>
      </c>
      <c r="M64" s="61">
        <f t="shared" si="17"/>
        <v>-20700</v>
      </c>
      <c r="N64" s="47"/>
      <c r="O64" s="48"/>
      <c r="P64" s="48"/>
      <c r="Q64" s="95">
        <f>Q65</f>
        <v>17000</v>
      </c>
      <c r="R64" s="51"/>
    </row>
    <row r="65" spans="1:18" ht="18" customHeight="1">
      <c r="A65" s="43">
        <v>8</v>
      </c>
      <c r="B65" s="44" t="s">
        <v>6053</v>
      </c>
      <c r="C65" s="52">
        <v>1</v>
      </c>
      <c r="D65" s="44" t="s">
        <v>6053</v>
      </c>
      <c r="E65" s="53">
        <v>1</v>
      </c>
      <c r="F65" s="54" t="s">
        <v>6054</v>
      </c>
      <c r="G65" s="53"/>
      <c r="H65" s="54"/>
      <c r="I65" s="53"/>
      <c r="J65" s="53"/>
      <c r="K65" s="62">
        <f>SUM(K66:K70)</f>
        <v>17000</v>
      </c>
      <c r="L65" s="62">
        <f t="shared" ref="L65:M65" si="18">SUM(L66:L70)</f>
        <v>37700</v>
      </c>
      <c r="M65" s="63">
        <f t="shared" si="18"/>
        <v>-20700</v>
      </c>
      <c r="N65" s="55"/>
      <c r="O65" s="56"/>
      <c r="P65" s="56"/>
      <c r="Q65" s="97">
        <f>SUM(Q66:Q70)</f>
        <v>17000</v>
      </c>
      <c r="R65" s="59" t="s">
        <v>6016</v>
      </c>
    </row>
    <row r="66" spans="1:18" ht="18" customHeight="1">
      <c r="A66" s="17">
        <v>8</v>
      </c>
      <c r="B66" s="18" t="s">
        <v>650</v>
      </c>
      <c r="C66" s="18">
        <v>1</v>
      </c>
      <c r="D66" s="18" t="s">
        <v>650</v>
      </c>
      <c r="E66" s="18">
        <v>1</v>
      </c>
      <c r="F66" s="18" t="s">
        <v>6055</v>
      </c>
      <c r="G66" s="19">
        <v>1</v>
      </c>
      <c r="H66" s="19" t="s">
        <v>6055</v>
      </c>
      <c r="I66" s="19"/>
      <c r="J66" s="24"/>
      <c r="K66" s="99"/>
      <c r="L66" s="99"/>
      <c r="M66" s="99"/>
      <c r="N66" s="305"/>
      <c r="O66" s="20"/>
      <c r="P66" s="130"/>
      <c r="Q66" s="99"/>
      <c r="R66" s="130"/>
    </row>
    <row r="67" spans="1:18" ht="18" customHeight="1">
      <c r="A67" s="17">
        <v>8</v>
      </c>
      <c r="B67" s="18" t="s">
        <v>650</v>
      </c>
      <c r="C67" s="18">
        <v>1</v>
      </c>
      <c r="D67" s="18" t="s">
        <v>650</v>
      </c>
      <c r="E67" s="18">
        <v>1</v>
      </c>
      <c r="F67" s="18" t="s">
        <v>6055</v>
      </c>
      <c r="G67" s="18">
        <v>1</v>
      </c>
      <c r="H67" s="18" t="s">
        <v>6055</v>
      </c>
      <c r="I67" s="19">
        <v>1</v>
      </c>
      <c r="J67" s="24" t="s">
        <v>6056</v>
      </c>
      <c r="K67" s="99">
        <v>17000</v>
      </c>
      <c r="L67" s="99">
        <v>37700</v>
      </c>
      <c r="M67" s="99">
        <f>K67-L67</f>
        <v>-20700</v>
      </c>
      <c r="N67" s="305" t="s">
        <v>6057</v>
      </c>
      <c r="O67" s="20"/>
      <c r="P67" s="130"/>
      <c r="Q67" s="99"/>
      <c r="R67" s="130"/>
    </row>
    <row r="68" spans="1:18" ht="18" customHeight="1">
      <c r="A68" s="17">
        <v>8</v>
      </c>
      <c r="B68" s="18" t="s">
        <v>650</v>
      </c>
      <c r="C68" s="18">
        <v>1</v>
      </c>
      <c r="D68" s="18" t="s">
        <v>650</v>
      </c>
      <c r="E68" s="18">
        <v>1</v>
      </c>
      <c r="F68" s="18" t="s">
        <v>6055</v>
      </c>
      <c r="G68" s="18">
        <v>1</v>
      </c>
      <c r="H68" s="18" t="s">
        <v>6055</v>
      </c>
      <c r="I68" s="18">
        <v>1</v>
      </c>
      <c r="J68" s="25" t="s">
        <v>6056</v>
      </c>
      <c r="K68" s="99"/>
      <c r="L68" s="99"/>
      <c r="M68" s="99"/>
      <c r="N68" s="305" t="s">
        <v>6058</v>
      </c>
      <c r="O68" s="20"/>
      <c r="P68" s="130"/>
      <c r="Q68" s="99"/>
      <c r="R68" s="130"/>
    </row>
    <row r="69" spans="1:18" ht="18" customHeight="1">
      <c r="A69" s="17">
        <v>8</v>
      </c>
      <c r="B69" s="18" t="s">
        <v>650</v>
      </c>
      <c r="C69" s="18">
        <v>1</v>
      </c>
      <c r="D69" s="18" t="s">
        <v>650</v>
      </c>
      <c r="E69" s="18">
        <v>1</v>
      </c>
      <c r="F69" s="18" t="s">
        <v>6055</v>
      </c>
      <c r="G69" s="18">
        <v>1</v>
      </c>
      <c r="H69" s="18" t="s">
        <v>6055</v>
      </c>
      <c r="I69" s="18">
        <v>1</v>
      </c>
      <c r="J69" s="25" t="s">
        <v>6056</v>
      </c>
      <c r="K69" s="99"/>
      <c r="L69" s="99"/>
      <c r="M69" s="99"/>
      <c r="N69" s="305" t="s">
        <v>6059</v>
      </c>
      <c r="O69" s="20"/>
      <c r="P69" s="130"/>
      <c r="Q69" s="99"/>
      <c r="R69" s="130"/>
    </row>
    <row r="70" spans="1:18" ht="18" customHeight="1">
      <c r="A70" s="77">
        <v>8</v>
      </c>
      <c r="B70" s="78" t="s">
        <v>650</v>
      </c>
      <c r="C70" s="78">
        <v>1</v>
      </c>
      <c r="D70" s="78" t="s">
        <v>650</v>
      </c>
      <c r="E70" s="78">
        <v>1</v>
      </c>
      <c r="F70" s="78" t="s">
        <v>6055</v>
      </c>
      <c r="G70" s="78">
        <v>1</v>
      </c>
      <c r="H70" s="78" t="s">
        <v>6055</v>
      </c>
      <c r="I70" s="78">
        <v>1</v>
      </c>
      <c r="J70" s="79" t="s">
        <v>6056</v>
      </c>
      <c r="K70" s="108"/>
      <c r="L70" s="108"/>
      <c r="M70" s="108"/>
      <c r="N70" s="306" t="s">
        <v>6060</v>
      </c>
      <c r="O70" s="83">
        <v>17000000</v>
      </c>
      <c r="P70" s="135" t="s">
        <v>6020</v>
      </c>
      <c r="Q70" s="108">
        <v>17000</v>
      </c>
      <c r="R70" s="135"/>
    </row>
    <row r="71" spans="1:18" ht="18" customHeight="1">
      <c r="A71" s="307"/>
      <c r="B71" s="308"/>
      <c r="C71" s="308" t="s">
        <v>6061</v>
      </c>
      <c r="D71" s="308"/>
      <c r="E71" s="308"/>
      <c r="F71" s="308"/>
      <c r="G71" s="308"/>
      <c r="H71" s="308"/>
      <c r="I71" s="308"/>
      <c r="J71" s="309"/>
      <c r="K71" s="272">
        <f>K3+K11+K26+K33+K38+K49+K54+K63</f>
        <v>383578</v>
      </c>
      <c r="L71" s="272">
        <f>L3+L11+L26+L33+L38+L49+L54+L63</f>
        <v>451782</v>
      </c>
      <c r="M71" s="272">
        <f>M3+M11+M26+M33+M38+M49+M54+M63</f>
        <v>-68204</v>
      </c>
      <c r="N71" s="310"/>
      <c r="O71" s="311"/>
      <c r="P71" s="312"/>
      <c r="Q71" s="272">
        <f>Q3+Q11+Q26+Q33+Q38+Q49+Q54+Q63</f>
        <v>215664</v>
      </c>
      <c r="R71" s="313"/>
    </row>
  </sheetData>
  <autoFilter ref="A2:AG71"/>
  <mergeCells count="1">
    <mergeCell ref="Q1:R1"/>
  </mergeCells>
  <phoneticPr fontId="18"/>
  <conditionalFormatting sqref="O71">
    <cfRule type="cellIs" dxfId="59" priority="29" operator="equal">
      <formula>0</formula>
    </cfRule>
  </conditionalFormatting>
  <conditionalFormatting sqref="O1:O2">
    <cfRule type="cellIs" dxfId="58" priority="30" operator="equal">
      <formula>0</formula>
    </cfRule>
  </conditionalFormatting>
  <conditionalFormatting sqref="O3:O5">
    <cfRule type="cellIs" dxfId="57" priority="28" operator="equal">
      <formula>0</formula>
    </cfRule>
  </conditionalFormatting>
  <conditionalFormatting sqref="E3:E4 F3:F5">
    <cfRule type="expression" dxfId="56" priority="27">
      <formula>$G3=""</formula>
    </cfRule>
  </conditionalFormatting>
  <conditionalFormatting sqref="G3:H5">
    <cfRule type="expression" dxfId="55" priority="26">
      <formula>$I3=""</formula>
    </cfRule>
  </conditionalFormatting>
  <conditionalFormatting sqref="I3:J5">
    <cfRule type="expression" dxfId="54" priority="25">
      <formula>$K3=""</formula>
    </cfRule>
  </conditionalFormatting>
  <conditionalFormatting sqref="C3 A3:A5 C5 R3:R5">
    <cfRule type="expression" dxfId="53" priority="24">
      <formula>$G3=""</formula>
    </cfRule>
  </conditionalFormatting>
  <conditionalFormatting sqref="B3:B5">
    <cfRule type="expression" dxfId="52" priority="23">
      <formula>$C3=""</formula>
    </cfRule>
  </conditionalFormatting>
  <conditionalFormatting sqref="D3:D5">
    <cfRule type="expression" dxfId="51" priority="22">
      <formula>$E3=""</formula>
    </cfRule>
  </conditionalFormatting>
  <conditionalFormatting sqref="O63 O54 O49 O38 O33 O26 O11">
    <cfRule type="cellIs" dxfId="50" priority="21" operator="equal">
      <formula>0</formula>
    </cfRule>
  </conditionalFormatting>
  <conditionalFormatting sqref="E63:F63 E54:F54 E49:F49 E38:F38 E33:F33 E26:F26 E11:F11">
    <cfRule type="expression" dxfId="49" priority="20">
      <formula>$G11=""</formula>
    </cfRule>
  </conditionalFormatting>
  <conditionalFormatting sqref="G63:H63 G54:H54 G49:H49 G38:H38 G33:H33 G26:H26 G11:H11">
    <cfRule type="expression" dxfId="48" priority="19">
      <formula>$I11=""</formula>
    </cfRule>
  </conditionalFormatting>
  <conditionalFormatting sqref="I63:J63 I54:J54 I49:J49 I38:J38 I33:J33 I26:J26 I11:J11">
    <cfRule type="expression" dxfId="47" priority="18">
      <formula>$K11=""</formula>
    </cfRule>
  </conditionalFormatting>
  <conditionalFormatting sqref="C63 A63 R63 C54 A54 R54 C49 A49 R49 C38 A38 R38 C33 A33 R33 C26 A26 R26 C11 A11 R11">
    <cfRule type="expression" dxfId="46" priority="17">
      <formula>$G11=""</formula>
    </cfRule>
  </conditionalFormatting>
  <conditionalFormatting sqref="B63 B54 B49 B38 B33 B26 B11">
    <cfRule type="expression" dxfId="45" priority="16">
      <formula>$C11=""</formula>
    </cfRule>
  </conditionalFormatting>
  <conditionalFormatting sqref="D63 D54 D49 D38 D33 D26 D11">
    <cfRule type="expression" dxfId="44" priority="15">
      <formula>$E11=""</formula>
    </cfRule>
  </conditionalFormatting>
  <conditionalFormatting sqref="O64 O59 O55 O50 O39 O34 O27 O21 O12">
    <cfRule type="cellIs" dxfId="43" priority="14" operator="equal">
      <formula>0</formula>
    </cfRule>
  </conditionalFormatting>
  <conditionalFormatting sqref="E64:F64 E59:F59 E55:F55 E50:F50 E39:F39 E34:F34 E27:F27 E21:F21 E12:F12">
    <cfRule type="expression" dxfId="42" priority="13">
      <formula>$G12=""</formula>
    </cfRule>
  </conditionalFormatting>
  <conditionalFormatting sqref="G64:H64 G59:H59 G55:H55 G50:H50 G39:H39 G34:H34 G27:H27 G21:H21 G12:H12">
    <cfRule type="expression" dxfId="41" priority="12">
      <formula>$I12=""</formula>
    </cfRule>
  </conditionalFormatting>
  <conditionalFormatting sqref="I64:J64 I59:J59 I55:J55 I50:J50 I39:J39 I34:J34 I27:J27 I21:J21 I12:J12">
    <cfRule type="expression" dxfId="40" priority="11">
      <formula>$K12=""</formula>
    </cfRule>
  </conditionalFormatting>
  <conditionalFormatting sqref="A64 R64 A59 R59 A55 R55 A50 R50 A39 R39 A34 R34 A27 R27 A21 R21 A12 R12">
    <cfRule type="expression" dxfId="39" priority="10">
      <formula>$G12=""</formula>
    </cfRule>
  </conditionalFormatting>
  <conditionalFormatting sqref="B64 B59 B55 B50 B39 B34 B27 B21 B12">
    <cfRule type="expression" dxfId="38" priority="9">
      <formula>$C12=""</formula>
    </cfRule>
  </conditionalFormatting>
  <conditionalFormatting sqref="D64 D59 D55 D50 D39 D34 D27 D21 D12">
    <cfRule type="expression" dxfId="37" priority="8">
      <formula>$E12=""</formula>
    </cfRule>
  </conditionalFormatting>
  <conditionalFormatting sqref="O65 O60 O56 O51 O40 O35 O28 O22 O13">
    <cfRule type="cellIs" dxfId="36" priority="7" operator="equal">
      <formula>0</formula>
    </cfRule>
  </conditionalFormatting>
  <conditionalFormatting sqref="F65 F60 F56 F51 F40 F35 F28 F22 F13">
    <cfRule type="expression" dxfId="35" priority="6">
      <formula>$G13=""</formula>
    </cfRule>
  </conditionalFormatting>
  <conditionalFormatting sqref="G65:H65 G60:H60 G56:H56 G51:H51 G40:H40 G35:H35 G28:H28 G22:H22 G13:H13">
    <cfRule type="expression" dxfId="34" priority="5">
      <formula>$I13=""</formula>
    </cfRule>
  </conditionalFormatting>
  <conditionalFormatting sqref="I65:J65 I60:J60 I56:J56 I51:J51 I40:J40 I35:J35 I28:J28 I22:J22 I13:J13">
    <cfRule type="expression" dxfId="33" priority="4">
      <formula>$K13=""</formula>
    </cfRule>
  </conditionalFormatting>
  <conditionalFormatting sqref="A65 C65 R65 A60 C60 R60 A56 C56 R56 A51 C51 R51 A40 C40 R40 A35 C35 R35 A28 C28 R28 A22 C22 R22 A13 C13 R13">
    <cfRule type="expression" dxfId="32" priority="3">
      <formula>$G13=""</formula>
    </cfRule>
  </conditionalFormatting>
  <conditionalFormatting sqref="B65 B60 B56 B51 B40 B35 B28 B22 B13">
    <cfRule type="expression" dxfId="31" priority="2">
      <formula>$C13=""</formula>
    </cfRule>
  </conditionalFormatting>
  <conditionalFormatting sqref="D65 D60 D56 D51 D40 D35 D28 D22 D13">
    <cfRule type="expression" dxfId="30" priority="1">
      <formula>$E13=""</formula>
    </cfRule>
  </conditionalFormatting>
  <dataValidations count="1">
    <dataValidation imeMode="off" allowBlank="1" showInputMessage="1" showErrorMessage="1" sqref="K1:L2 Q1:Q2"/>
  </dataValidations>
  <printOptions horizontalCentered="1"/>
  <pageMargins left="0.31496062992125984" right="0.31496062992125984" top="0.70866141732283472" bottom="0.59055118110236227" header="0.31496062992125984" footer="0.31496062992125984"/>
  <pageSetup paperSize="8"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8"/>
  <sheetViews>
    <sheetView view="pageBreakPreview" zoomScale="80" zoomScaleNormal="80" zoomScaleSheetLayoutView="80" workbookViewId="0"/>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26" customWidth="1"/>
    <col min="11" max="13" width="9.875" style="239" customWidth="1"/>
    <col min="14" max="14" width="63.5" style="1" customWidth="1"/>
    <col min="15" max="15" width="11.375" style="21" customWidth="1"/>
    <col min="16" max="16" width="18" style="26" customWidth="1"/>
    <col min="17" max="17" width="8.375" style="21" customWidth="1"/>
    <col min="18" max="18" width="9.625" style="1" customWidth="1"/>
    <col min="19" max="16384" width="9" style="1"/>
  </cols>
  <sheetData>
    <row r="1" spans="1:18" ht="17.25">
      <c r="A1" s="115" t="s">
        <v>6062</v>
      </c>
      <c r="B1" s="297"/>
      <c r="C1" s="240"/>
      <c r="D1" s="240"/>
      <c r="E1" s="172"/>
      <c r="F1" s="172"/>
      <c r="G1" s="240"/>
      <c r="H1" s="240"/>
      <c r="I1" s="172"/>
      <c r="J1" s="298"/>
      <c r="K1" s="174"/>
      <c r="L1" s="299"/>
      <c r="M1" s="300"/>
      <c r="N1" s="314"/>
      <c r="O1" s="301"/>
      <c r="P1" s="302"/>
      <c r="Q1" s="771" t="s">
        <v>693</v>
      </c>
      <c r="R1" s="771"/>
    </row>
    <row r="2" spans="1:18" ht="18" customHeight="1">
      <c r="A2" s="315" t="s">
        <v>0</v>
      </c>
      <c r="B2" s="124"/>
      <c r="C2" s="124" t="s">
        <v>1</v>
      </c>
      <c r="D2" s="124"/>
      <c r="E2" s="124" t="s">
        <v>2</v>
      </c>
      <c r="F2" s="124"/>
      <c r="G2" s="124" t="s">
        <v>3</v>
      </c>
      <c r="H2" s="124"/>
      <c r="I2" s="124" t="s">
        <v>694</v>
      </c>
      <c r="J2" s="125" t="s">
        <v>695</v>
      </c>
      <c r="K2" s="316" t="s">
        <v>7425</v>
      </c>
      <c r="L2" s="316" t="s">
        <v>7426</v>
      </c>
      <c r="M2" s="13" t="s">
        <v>698</v>
      </c>
      <c r="N2" s="16" t="s">
        <v>699</v>
      </c>
      <c r="O2" s="317" t="s">
        <v>4</v>
      </c>
      <c r="P2" s="16" t="s">
        <v>700</v>
      </c>
      <c r="Q2" s="317" t="s">
        <v>7427</v>
      </c>
      <c r="R2" s="16" t="s">
        <v>702</v>
      </c>
    </row>
    <row r="3" spans="1:18" ht="18" customHeight="1">
      <c r="A3" s="33">
        <v>1</v>
      </c>
      <c r="B3" s="34" t="s">
        <v>7428</v>
      </c>
      <c r="C3" s="34"/>
      <c r="D3" s="34"/>
      <c r="E3" s="35"/>
      <c r="F3" s="34"/>
      <c r="G3" s="35"/>
      <c r="H3" s="34"/>
      <c r="I3" s="35"/>
      <c r="J3" s="35"/>
      <c r="K3" s="41">
        <f>K4+K224</f>
        <v>175330</v>
      </c>
      <c r="L3" s="41">
        <f t="shared" ref="L3:M3" si="0">L4+L224</f>
        <v>238936</v>
      </c>
      <c r="M3" s="42">
        <f t="shared" si="0"/>
        <v>-63606</v>
      </c>
      <c r="N3" s="36"/>
      <c r="O3" s="37"/>
      <c r="P3" s="37"/>
      <c r="Q3" s="128">
        <f>Q4+Q224</f>
        <v>20040</v>
      </c>
      <c r="R3" s="40"/>
    </row>
    <row r="4" spans="1:18" ht="18" customHeight="1">
      <c r="A4" s="43">
        <v>1</v>
      </c>
      <c r="B4" s="44" t="s">
        <v>7428</v>
      </c>
      <c r="C4" s="45">
        <v>1</v>
      </c>
      <c r="D4" s="45" t="s">
        <v>7429</v>
      </c>
      <c r="E4" s="46"/>
      <c r="F4" s="45"/>
      <c r="G4" s="46"/>
      <c r="H4" s="45"/>
      <c r="I4" s="46"/>
      <c r="J4" s="46"/>
      <c r="K4" s="60">
        <f>K5+K53+K87+K124</f>
        <v>153925</v>
      </c>
      <c r="L4" s="60">
        <f t="shared" ref="L4:M4" si="1">L5+L53+L87+L124</f>
        <v>155407</v>
      </c>
      <c r="M4" s="61">
        <f t="shared" si="1"/>
        <v>-1482</v>
      </c>
      <c r="N4" s="47"/>
      <c r="O4" s="48"/>
      <c r="P4" s="48"/>
      <c r="Q4" s="95">
        <f>Q5+Q53+Q87+Q124</f>
        <v>122</v>
      </c>
      <c r="R4" s="51"/>
    </row>
    <row r="5" spans="1:18" ht="18" customHeight="1">
      <c r="A5" s="43">
        <v>1</v>
      </c>
      <c r="B5" s="44" t="s">
        <v>7428</v>
      </c>
      <c r="C5" s="52">
        <v>1</v>
      </c>
      <c r="D5" s="44" t="s">
        <v>7429</v>
      </c>
      <c r="E5" s="53">
        <v>1</v>
      </c>
      <c r="F5" s="54" t="s">
        <v>7430</v>
      </c>
      <c r="G5" s="53"/>
      <c r="H5" s="54"/>
      <c r="I5" s="53"/>
      <c r="J5" s="53"/>
      <c r="K5" s="62">
        <f>SUM(K6:K52)</f>
        <v>21099</v>
      </c>
      <c r="L5" s="62">
        <f t="shared" ref="L5:M5" si="2">SUM(L6:L52)</f>
        <v>23489</v>
      </c>
      <c r="M5" s="63">
        <f t="shared" si="2"/>
        <v>-2390</v>
      </c>
      <c r="N5" s="55"/>
      <c r="O5" s="56"/>
      <c r="P5" s="56"/>
      <c r="Q5" s="97">
        <f>SUM(Q6:Q52)</f>
        <v>122</v>
      </c>
      <c r="R5" s="59" t="s">
        <v>6016</v>
      </c>
    </row>
    <row r="6" spans="1:18" ht="18" customHeight="1">
      <c r="A6" s="17">
        <v>1</v>
      </c>
      <c r="B6" s="18" t="s">
        <v>6065</v>
      </c>
      <c r="C6" s="18">
        <v>1</v>
      </c>
      <c r="D6" s="18" t="s">
        <v>6066</v>
      </c>
      <c r="E6" s="18">
        <v>1</v>
      </c>
      <c r="F6" s="18" t="s">
        <v>6035</v>
      </c>
      <c r="G6" s="19">
        <v>1</v>
      </c>
      <c r="H6" s="19" t="s">
        <v>914</v>
      </c>
      <c r="I6" s="19"/>
      <c r="J6" s="24"/>
      <c r="K6" s="99"/>
      <c r="L6" s="99"/>
      <c r="M6" s="99"/>
      <c r="N6" s="28"/>
      <c r="O6" s="20"/>
      <c r="P6" s="27" t="s">
        <v>7431</v>
      </c>
      <c r="Q6" s="99">
        <v>120</v>
      </c>
      <c r="R6" s="130"/>
    </row>
    <row r="7" spans="1:18" ht="18" customHeight="1">
      <c r="A7" s="17">
        <v>1</v>
      </c>
      <c r="B7" s="18" t="s">
        <v>6065</v>
      </c>
      <c r="C7" s="18">
        <v>1</v>
      </c>
      <c r="D7" s="18" t="s">
        <v>6066</v>
      </c>
      <c r="E7" s="18">
        <v>1</v>
      </c>
      <c r="F7" s="18" t="s">
        <v>6035</v>
      </c>
      <c r="G7" s="18">
        <v>1</v>
      </c>
      <c r="H7" s="18" t="s">
        <v>914</v>
      </c>
      <c r="I7" s="19">
        <v>21</v>
      </c>
      <c r="J7" s="24" t="s">
        <v>6067</v>
      </c>
      <c r="K7" s="99">
        <v>84</v>
      </c>
      <c r="L7" s="99">
        <v>84</v>
      </c>
      <c r="M7" s="99">
        <f>K7-L7</f>
        <v>0</v>
      </c>
      <c r="N7" s="28" t="s">
        <v>6068</v>
      </c>
      <c r="O7" s="20">
        <v>84000</v>
      </c>
      <c r="P7" s="27" t="s">
        <v>5474</v>
      </c>
      <c r="Q7" s="99"/>
      <c r="R7" s="130"/>
    </row>
    <row r="8" spans="1:18" ht="18" customHeight="1">
      <c r="A8" s="17">
        <v>1</v>
      </c>
      <c r="B8" s="18" t="s">
        <v>6065</v>
      </c>
      <c r="C8" s="18">
        <v>1</v>
      </c>
      <c r="D8" s="18" t="s">
        <v>6066</v>
      </c>
      <c r="E8" s="18">
        <v>1</v>
      </c>
      <c r="F8" s="18" t="s">
        <v>6035</v>
      </c>
      <c r="G8" s="19">
        <v>2</v>
      </c>
      <c r="H8" s="19" t="s">
        <v>916</v>
      </c>
      <c r="I8" s="19"/>
      <c r="J8" s="24"/>
      <c r="K8" s="99"/>
      <c r="L8" s="99"/>
      <c r="M8" s="99"/>
      <c r="N8" s="28"/>
      <c r="O8" s="20"/>
      <c r="P8" s="27" t="s">
        <v>7432</v>
      </c>
      <c r="Q8" s="99">
        <v>1</v>
      </c>
      <c r="R8" s="130"/>
    </row>
    <row r="9" spans="1:18" ht="18" customHeight="1">
      <c r="A9" s="17">
        <v>1</v>
      </c>
      <c r="B9" s="18" t="s">
        <v>6065</v>
      </c>
      <c r="C9" s="18">
        <v>1</v>
      </c>
      <c r="D9" s="18" t="s">
        <v>6066</v>
      </c>
      <c r="E9" s="18">
        <v>1</v>
      </c>
      <c r="F9" s="18" t="s">
        <v>6035</v>
      </c>
      <c r="G9" s="18">
        <v>2</v>
      </c>
      <c r="H9" s="18" t="s">
        <v>916</v>
      </c>
      <c r="I9" s="19">
        <v>3</v>
      </c>
      <c r="J9" s="24" t="s">
        <v>917</v>
      </c>
      <c r="K9" s="99">
        <v>3999</v>
      </c>
      <c r="L9" s="99">
        <v>3891</v>
      </c>
      <c r="M9" s="99">
        <f>K9-L9</f>
        <v>108</v>
      </c>
      <c r="N9" s="28" t="s">
        <v>917</v>
      </c>
      <c r="O9" s="20">
        <v>3999000</v>
      </c>
      <c r="P9" s="27" t="s">
        <v>5474</v>
      </c>
      <c r="Q9" s="99"/>
      <c r="R9" s="130"/>
    </row>
    <row r="10" spans="1:18" ht="18" customHeight="1">
      <c r="A10" s="17">
        <v>1</v>
      </c>
      <c r="B10" s="18" t="s">
        <v>6065</v>
      </c>
      <c r="C10" s="18">
        <v>1</v>
      </c>
      <c r="D10" s="18" t="s">
        <v>6066</v>
      </c>
      <c r="E10" s="18">
        <v>1</v>
      </c>
      <c r="F10" s="18" t="s">
        <v>6035</v>
      </c>
      <c r="G10" s="18">
        <v>2</v>
      </c>
      <c r="H10" s="18" t="s">
        <v>916</v>
      </c>
      <c r="I10" s="18">
        <v>3</v>
      </c>
      <c r="J10" s="25" t="s">
        <v>917</v>
      </c>
      <c r="K10" s="99"/>
      <c r="L10" s="99"/>
      <c r="M10" s="99"/>
      <c r="N10" s="28" t="s">
        <v>6069</v>
      </c>
      <c r="O10" s="20"/>
      <c r="P10" s="27" t="s">
        <v>571</v>
      </c>
      <c r="Q10" s="99">
        <v>1</v>
      </c>
      <c r="R10" s="130"/>
    </row>
    <row r="11" spans="1:18" ht="18" customHeight="1">
      <c r="A11" s="17">
        <v>1</v>
      </c>
      <c r="B11" s="18" t="s">
        <v>6065</v>
      </c>
      <c r="C11" s="18">
        <v>1</v>
      </c>
      <c r="D11" s="18" t="s">
        <v>6066</v>
      </c>
      <c r="E11" s="18">
        <v>1</v>
      </c>
      <c r="F11" s="18" t="s">
        <v>6035</v>
      </c>
      <c r="G11" s="18">
        <v>2</v>
      </c>
      <c r="H11" s="18" t="s">
        <v>916</v>
      </c>
      <c r="I11" s="18">
        <v>3</v>
      </c>
      <c r="J11" s="25" t="s">
        <v>917</v>
      </c>
      <c r="K11" s="99"/>
      <c r="L11" s="99"/>
      <c r="M11" s="99"/>
      <c r="N11" s="28" t="s">
        <v>6070</v>
      </c>
      <c r="O11" s="20"/>
      <c r="P11" s="27"/>
      <c r="Q11" s="99"/>
      <c r="R11" s="130"/>
    </row>
    <row r="12" spans="1:18" ht="18" customHeight="1">
      <c r="A12" s="17">
        <v>1</v>
      </c>
      <c r="B12" s="18" t="s">
        <v>6065</v>
      </c>
      <c r="C12" s="18">
        <v>1</v>
      </c>
      <c r="D12" s="18" t="s">
        <v>6066</v>
      </c>
      <c r="E12" s="18">
        <v>1</v>
      </c>
      <c r="F12" s="18" t="s">
        <v>6035</v>
      </c>
      <c r="G12" s="19">
        <v>3</v>
      </c>
      <c r="H12" s="19" t="s">
        <v>919</v>
      </c>
      <c r="I12" s="19"/>
      <c r="J12" s="24"/>
      <c r="K12" s="99"/>
      <c r="L12" s="99"/>
      <c r="M12" s="99"/>
      <c r="N12" s="28"/>
      <c r="O12" s="20"/>
      <c r="P12" s="27"/>
      <c r="Q12" s="99"/>
      <c r="R12" s="130"/>
    </row>
    <row r="13" spans="1:18" ht="18" customHeight="1">
      <c r="A13" s="17">
        <v>1</v>
      </c>
      <c r="B13" s="18" t="s">
        <v>6065</v>
      </c>
      <c r="C13" s="18">
        <v>1</v>
      </c>
      <c r="D13" s="18" t="s">
        <v>6066</v>
      </c>
      <c r="E13" s="18">
        <v>1</v>
      </c>
      <c r="F13" s="18" t="s">
        <v>6035</v>
      </c>
      <c r="G13" s="18">
        <v>3</v>
      </c>
      <c r="H13" s="18" t="s">
        <v>919</v>
      </c>
      <c r="I13" s="19">
        <v>32</v>
      </c>
      <c r="J13" s="24" t="s">
        <v>1073</v>
      </c>
      <c r="K13" s="99">
        <v>0</v>
      </c>
      <c r="L13" s="99">
        <v>117</v>
      </c>
      <c r="M13" s="99">
        <f t="shared" ref="M13:M15" si="3">K13-L13</f>
        <v>-117</v>
      </c>
      <c r="N13" s="28"/>
      <c r="O13" s="20"/>
      <c r="P13" s="27"/>
      <c r="Q13" s="99"/>
      <c r="R13" s="130"/>
    </row>
    <row r="14" spans="1:18" ht="18" customHeight="1">
      <c r="A14" s="17">
        <v>1</v>
      </c>
      <c r="B14" s="18" t="s">
        <v>6065</v>
      </c>
      <c r="C14" s="18">
        <v>1</v>
      </c>
      <c r="D14" s="18" t="s">
        <v>6066</v>
      </c>
      <c r="E14" s="18">
        <v>1</v>
      </c>
      <c r="F14" s="18" t="s">
        <v>6035</v>
      </c>
      <c r="G14" s="18">
        <v>3</v>
      </c>
      <c r="H14" s="18" t="s">
        <v>919</v>
      </c>
      <c r="I14" s="19">
        <v>33</v>
      </c>
      <c r="J14" s="24" t="s">
        <v>1075</v>
      </c>
      <c r="K14" s="99">
        <v>0</v>
      </c>
      <c r="L14" s="99">
        <v>12</v>
      </c>
      <c r="M14" s="99">
        <f t="shared" si="3"/>
        <v>-12</v>
      </c>
      <c r="N14" s="28"/>
      <c r="O14" s="20"/>
      <c r="P14" s="27"/>
      <c r="Q14" s="99"/>
      <c r="R14" s="130"/>
    </row>
    <row r="15" spans="1:18" ht="18" customHeight="1">
      <c r="A15" s="17">
        <v>1</v>
      </c>
      <c r="B15" s="18" t="s">
        <v>6065</v>
      </c>
      <c r="C15" s="18">
        <v>1</v>
      </c>
      <c r="D15" s="18" t="s">
        <v>6066</v>
      </c>
      <c r="E15" s="18">
        <v>1</v>
      </c>
      <c r="F15" s="18" t="s">
        <v>6035</v>
      </c>
      <c r="G15" s="18">
        <v>3</v>
      </c>
      <c r="H15" s="18" t="s">
        <v>919</v>
      </c>
      <c r="I15" s="19">
        <v>35</v>
      </c>
      <c r="J15" s="24" t="s">
        <v>930</v>
      </c>
      <c r="K15" s="99">
        <v>539</v>
      </c>
      <c r="L15" s="99">
        <v>715</v>
      </c>
      <c r="M15" s="99">
        <f t="shared" si="3"/>
        <v>-176</v>
      </c>
      <c r="N15" s="28" t="s">
        <v>930</v>
      </c>
      <c r="O15" s="20"/>
      <c r="P15" s="27"/>
      <c r="Q15" s="99"/>
      <c r="R15" s="130"/>
    </row>
    <row r="16" spans="1:18" ht="18" customHeight="1">
      <c r="A16" s="17">
        <v>1</v>
      </c>
      <c r="B16" s="18" t="s">
        <v>6065</v>
      </c>
      <c r="C16" s="18">
        <v>1</v>
      </c>
      <c r="D16" s="18" t="s">
        <v>6066</v>
      </c>
      <c r="E16" s="18">
        <v>1</v>
      </c>
      <c r="F16" s="18" t="s">
        <v>6035</v>
      </c>
      <c r="G16" s="18">
        <v>3</v>
      </c>
      <c r="H16" s="18" t="s">
        <v>919</v>
      </c>
      <c r="I16" s="18">
        <v>35</v>
      </c>
      <c r="J16" s="25" t="s">
        <v>930</v>
      </c>
      <c r="K16" s="99"/>
      <c r="L16" s="99"/>
      <c r="M16" s="99"/>
      <c r="N16" s="28" t="s">
        <v>6071</v>
      </c>
      <c r="O16" s="20">
        <v>538440</v>
      </c>
      <c r="P16" s="27"/>
      <c r="Q16" s="99"/>
      <c r="R16" s="130"/>
    </row>
    <row r="17" spans="1:18" ht="18" customHeight="1">
      <c r="A17" s="17">
        <v>1</v>
      </c>
      <c r="B17" s="18" t="s">
        <v>6065</v>
      </c>
      <c r="C17" s="18">
        <v>1</v>
      </c>
      <c r="D17" s="18" t="s">
        <v>6066</v>
      </c>
      <c r="E17" s="18">
        <v>1</v>
      </c>
      <c r="F17" s="18" t="s">
        <v>6035</v>
      </c>
      <c r="G17" s="18">
        <v>3</v>
      </c>
      <c r="H17" s="18" t="s">
        <v>919</v>
      </c>
      <c r="I17" s="19">
        <v>39</v>
      </c>
      <c r="J17" s="24" t="s">
        <v>934</v>
      </c>
      <c r="K17" s="99">
        <v>849</v>
      </c>
      <c r="L17" s="99">
        <v>825</v>
      </c>
      <c r="M17" s="99">
        <f t="shared" ref="M17:M19" si="4">K17-L17</f>
        <v>24</v>
      </c>
      <c r="N17" s="28" t="s">
        <v>934</v>
      </c>
      <c r="O17" s="20">
        <v>848135</v>
      </c>
      <c r="P17" s="27"/>
      <c r="Q17" s="99"/>
      <c r="R17" s="130"/>
    </row>
    <row r="18" spans="1:18" ht="18" customHeight="1">
      <c r="A18" s="17">
        <v>1</v>
      </c>
      <c r="B18" s="18" t="s">
        <v>6065</v>
      </c>
      <c r="C18" s="18">
        <v>1</v>
      </c>
      <c r="D18" s="18" t="s">
        <v>6066</v>
      </c>
      <c r="E18" s="18">
        <v>1</v>
      </c>
      <c r="F18" s="18" t="s">
        <v>6035</v>
      </c>
      <c r="G18" s="18">
        <v>3</v>
      </c>
      <c r="H18" s="18" t="s">
        <v>919</v>
      </c>
      <c r="I18" s="19">
        <v>4</v>
      </c>
      <c r="J18" s="24" t="s">
        <v>935</v>
      </c>
      <c r="K18" s="99">
        <v>498</v>
      </c>
      <c r="L18" s="99">
        <v>484</v>
      </c>
      <c r="M18" s="99">
        <f t="shared" si="4"/>
        <v>14</v>
      </c>
      <c r="N18" s="28" t="s">
        <v>935</v>
      </c>
      <c r="O18" s="20">
        <v>497850</v>
      </c>
      <c r="P18" s="27"/>
      <c r="Q18" s="99"/>
      <c r="R18" s="130"/>
    </row>
    <row r="19" spans="1:18" ht="18" customHeight="1">
      <c r="A19" s="17">
        <v>1</v>
      </c>
      <c r="B19" s="18" t="s">
        <v>6065</v>
      </c>
      <c r="C19" s="18">
        <v>1</v>
      </c>
      <c r="D19" s="18" t="s">
        <v>6066</v>
      </c>
      <c r="E19" s="18">
        <v>1</v>
      </c>
      <c r="F19" s="18" t="s">
        <v>6035</v>
      </c>
      <c r="G19" s="18">
        <v>3</v>
      </c>
      <c r="H19" s="18" t="s">
        <v>919</v>
      </c>
      <c r="I19" s="19">
        <v>41</v>
      </c>
      <c r="J19" s="24" t="s">
        <v>936</v>
      </c>
      <c r="K19" s="99">
        <v>37</v>
      </c>
      <c r="L19" s="99">
        <v>37</v>
      </c>
      <c r="M19" s="99">
        <f t="shared" si="4"/>
        <v>0</v>
      </c>
      <c r="N19" s="28" t="s">
        <v>936</v>
      </c>
      <c r="O19" s="20">
        <v>36800</v>
      </c>
      <c r="P19" s="27"/>
      <c r="Q19" s="99"/>
      <c r="R19" s="130"/>
    </row>
    <row r="20" spans="1:18" ht="18" customHeight="1">
      <c r="A20" s="17">
        <v>1</v>
      </c>
      <c r="B20" s="18" t="s">
        <v>6065</v>
      </c>
      <c r="C20" s="18">
        <v>1</v>
      </c>
      <c r="D20" s="18" t="s">
        <v>6066</v>
      </c>
      <c r="E20" s="18">
        <v>1</v>
      </c>
      <c r="F20" s="18" t="s">
        <v>6035</v>
      </c>
      <c r="G20" s="19">
        <v>4</v>
      </c>
      <c r="H20" s="19" t="s">
        <v>937</v>
      </c>
      <c r="I20" s="19"/>
      <c r="J20" s="24"/>
      <c r="K20" s="99"/>
      <c r="L20" s="99"/>
      <c r="M20" s="99"/>
      <c r="N20" s="28"/>
      <c r="O20" s="20"/>
      <c r="P20" s="27"/>
      <c r="Q20" s="99"/>
      <c r="R20" s="130"/>
    </row>
    <row r="21" spans="1:18" ht="18" customHeight="1">
      <c r="A21" s="17">
        <v>1</v>
      </c>
      <c r="B21" s="18" t="s">
        <v>6065</v>
      </c>
      <c r="C21" s="18">
        <v>1</v>
      </c>
      <c r="D21" s="18" t="s">
        <v>6066</v>
      </c>
      <c r="E21" s="18">
        <v>1</v>
      </c>
      <c r="F21" s="18" t="s">
        <v>6035</v>
      </c>
      <c r="G21" s="18">
        <v>4</v>
      </c>
      <c r="H21" s="18" t="s">
        <v>937</v>
      </c>
      <c r="I21" s="19">
        <v>31</v>
      </c>
      <c r="J21" s="24" t="s">
        <v>940</v>
      </c>
      <c r="K21" s="99">
        <v>1215</v>
      </c>
      <c r="L21" s="99">
        <v>1282</v>
      </c>
      <c r="M21" s="99">
        <f>K21-L21</f>
        <v>-67</v>
      </c>
      <c r="N21" s="28" t="s">
        <v>940</v>
      </c>
      <c r="O21" s="20">
        <v>1214875</v>
      </c>
      <c r="P21" s="27"/>
      <c r="Q21" s="99"/>
      <c r="R21" s="130"/>
    </row>
    <row r="22" spans="1:18" ht="18" customHeight="1">
      <c r="A22" s="17">
        <v>1</v>
      </c>
      <c r="B22" s="18" t="s">
        <v>6065</v>
      </c>
      <c r="C22" s="18">
        <v>1</v>
      </c>
      <c r="D22" s="18" t="s">
        <v>6066</v>
      </c>
      <c r="E22" s="18">
        <v>1</v>
      </c>
      <c r="F22" s="18" t="s">
        <v>6035</v>
      </c>
      <c r="G22" s="19">
        <v>9</v>
      </c>
      <c r="H22" s="19" t="s">
        <v>944</v>
      </c>
      <c r="I22" s="19"/>
      <c r="J22" s="24"/>
      <c r="K22" s="99"/>
      <c r="L22" s="99"/>
      <c r="M22" s="99"/>
      <c r="N22" s="28"/>
      <c r="O22" s="20"/>
      <c r="P22" s="27"/>
      <c r="Q22" s="99"/>
      <c r="R22" s="130"/>
    </row>
    <row r="23" spans="1:18" ht="18" customHeight="1">
      <c r="A23" s="17">
        <v>1</v>
      </c>
      <c r="B23" s="18" t="s">
        <v>6065</v>
      </c>
      <c r="C23" s="18">
        <v>1</v>
      </c>
      <c r="D23" s="18" t="s">
        <v>6066</v>
      </c>
      <c r="E23" s="18">
        <v>1</v>
      </c>
      <c r="F23" s="18" t="s">
        <v>6035</v>
      </c>
      <c r="G23" s="18">
        <v>9</v>
      </c>
      <c r="H23" s="18" t="s">
        <v>944</v>
      </c>
      <c r="I23" s="19">
        <v>2</v>
      </c>
      <c r="J23" s="24" t="s">
        <v>978</v>
      </c>
      <c r="K23" s="99">
        <v>9</v>
      </c>
      <c r="L23" s="99">
        <v>9</v>
      </c>
      <c r="M23" s="99">
        <f>K23-L23</f>
        <v>0</v>
      </c>
      <c r="N23" s="28" t="s">
        <v>6072</v>
      </c>
      <c r="O23" s="20"/>
      <c r="P23" s="27"/>
      <c r="Q23" s="99"/>
      <c r="R23" s="130"/>
    </row>
    <row r="24" spans="1:18" ht="18" customHeight="1">
      <c r="A24" s="17">
        <v>1</v>
      </c>
      <c r="B24" s="18" t="s">
        <v>6065</v>
      </c>
      <c r="C24" s="18">
        <v>1</v>
      </c>
      <c r="D24" s="18" t="s">
        <v>6066</v>
      </c>
      <c r="E24" s="18">
        <v>1</v>
      </c>
      <c r="F24" s="18" t="s">
        <v>6035</v>
      </c>
      <c r="G24" s="18">
        <v>9</v>
      </c>
      <c r="H24" s="18" t="s">
        <v>944</v>
      </c>
      <c r="I24" s="18">
        <v>2</v>
      </c>
      <c r="J24" s="25" t="s">
        <v>978</v>
      </c>
      <c r="K24" s="99"/>
      <c r="L24" s="99"/>
      <c r="M24" s="99"/>
      <c r="N24" s="28" t="s">
        <v>6073</v>
      </c>
      <c r="O24" s="20">
        <v>2400</v>
      </c>
      <c r="P24" s="27"/>
      <c r="Q24" s="99"/>
      <c r="R24" s="130"/>
    </row>
    <row r="25" spans="1:18" ht="18" customHeight="1">
      <c r="A25" s="17">
        <v>1</v>
      </c>
      <c r="B25" s="18" t="s">
        <v>6065</v>
      </c>
      <c r="C25" s="18">
        <v>1</v>
      </c>
      <c r="D25" s="18" t="s">
        <v>6066</v>
      </c>
      <c r="E25" s="18">
        <v>1</v>
      </c>
      <c r="F25" s="18" t="s">
        <v>6035</v>
      </c>
      <c r="G25" s="18">
        <v>9</v>
      </c>
      <c r="H25" s="18" t="s">
        <v>944</v>
      </c>
      <c r="I25" s="18">
        <v>2</v>
      </c>
      <c r="J25" s="25" t="s">
        <v>978</v>
      </c>
      <c r="K25" s="99"/>
      <c r="L25" s="99"/>
      <c r="M25" s="99"/>
      <c r="N25" s="28" t="s">
        <v>6074</v>
      </c>
      <c r="O25" s="20">
        <v>2000</v>
      </c>
      <c r="P25" s="27"/>
      <c r="Q25" s="99"/>
      <c r="R25" s="130"/>
    </row>
    <row r="26" spans="1:18" ht="18" customHeight="1">
      <c r="A26" s="17">
        <v>1</v>
      </c>
      <c r="B26" s="18" t="s">
        <v>6065</v>
      </c>
      <c r="C26" s="18">
        <v>1</v>
      </c>
      <c r="D26" s="18" t="s">
        <v>6066</v>
      </c>
      <c r="E26" s="18">
        <v>1</v>
      </c>
      <c r="F26" s="18" t="s">
        <v>6035</v>
      </c>
      <c r="G26" s="18">
        <v>9</v>
      </c>
      <c r="H26" s="18" t="s">
        <v>944</v>
      </c>
      <c r="I26" s="18">
        <v>2</v>
      </c>
      <c r="J26" s="25" t="s">
        <v>978</v>
      </c>
      <c r="K26" s="99"/>
      <c r="L26" s="99"/>
      <c r="M26" s="99"/>
      <c r="N26" s="28" t="s">
        <v>6075</v>
      </c>
      <c r="O26" s="20"/>
      <c r="P26" s="27"/>
      <c r="Q26" s="99"/>
      <c r="R26" s="130"/>
    </row>
    <row r="27" spans="1:18" ht="18" customHeight="1">
      <c r="A27" s="17">
        <v>1</v>
      </c>
      <c r="B27" s="18" t="s">
        <v>6065</v>
      </c>
      <c r="C27" s="18">
        <v>1</v>
      </c>
      <c r="D27" s="18" t="s">
        <v>6066</v>
      </c>
      <c r="E27" s="18">
        <v>1</v>
      </c>
      <c r="F27" s="18" t="s">
        <v>6035</v>
      </c>
      <c r="G27" s="18">
        <v>9</v>
      </c>
      <c r="H27" s="18" t="s">
        <v>944</v>
      </c>
      <c r="I27" s="18">
        <v>2</v>
      </c>
      <c r="J27" s="25" t="s">
        <v>978</v>
      </c>
      <c r="K27" s="99"/>
      <c r="L27" s="99"/>
      <c r="M27" s="99"/>
      <c r="N27" s="28" t="s">
        <v>6076</v>
      </c>
      <c r="O27" s="20">
        <v>4200</v>
      </c>
      <c r="P27" s="27"/>
      <c r="Q27" s="99"/>
      <c r="R27" s="130"/>
    </row>
    <row r="28" spans="1:18" ht="18" customHeight="1">
      <c r="A28" s="17">
        <v>1</v>
      </c>
      <c r="B28" s="18" t="s">
        <v>6065</v>
      </c>
      <c r="C28" s="18">
        <v>1</v>
      </c>
      <c r="D28" s="18" t="s">
        <v>6066</v>
      </c>
      <c r="E28" s="18">
        <v>1</v>
      </c>
      <c r="F28" s="18" t="s">
        <v>6035</v>
      </c>
      <c r="G28" s="19">
        <v>11</v>
      </c>
      <c r="H28" s="19" t="s">
        <v>1002</v>
      </c>
      <c r="I28" s="19"/>
      <c r="J28" s="24"/>
      <c r="K28" s="99"/>
      <c r="L28" s="99"/>
      <c r="M28" s="99"/>
      <c r="N28" s="28"/>
      <c r="O28" s="20"/>
      <c r="P28" s="27"/>
      <c r="Q28" s="99"/>
      <c r="R28" s="130"/>
    </row>
    <row r="29" spans="1:18" ht="18" customHeight="1">
      <c r="A29" s="17">
        <v>1</v>
      </c>
      <c r="B29" s="18" t="s">
        <v>6065</v>
      </c>
      <c r="C29" s="18">
        <v>1</v>
      </c>
      <c r="D29" s="18" t="s">
        <v>6066</v>
      </c>
      <c r="E29" s="18">
        <v>1</v>
      </c>
      <c r="F29" s="18" t="s">
        <v>6035</v>
      </c>
      <c r="G29" s="18">
        <v>11</v>
      </c>
      <c r="H29" s="18" t="s">
        <v>1002</v>
      </c>
      <c r="I29" s="19">
        <v>1</v>
      </c>
      <c r="J29" s="24" t="s">
        <v>1003</v>
      </c>
      <c r="K29" s="99">
        <v>20</v>
      </c>
      <c r="L29" s="99">
        <v>20</v>
      </c>
      <c r="M29" s="99">
        <f t="shared" ref="M29:M30" si="5">K29-L29</f>
        <v>0</v>
      </c>
      <c r="N29" s="28" t="s">
        <v>6077</v>
      </c>
      <c r="O29" s="20">
        <v>20000</v>
      </c>
      <c r="P29" s="27"/>
      <c r="Q29" s="99"/>
      <c r="R29" s="130"/>
    </row>
    <row r="30" spans="1:18" ht="18" customHeight="1">
      <c r="A30" s="17">
        <v>1</v>
      </c>
      <c r="B30" s="18" t="s">
        <v>6065</v>
      </c>
      <c r="C30" s="18">
        <v>1</v>
      </c>
      <c r="D30" s="18" t="s">
        <v>6066</v>
      </c>
      <c r="E30" s="18">
        <v>1</v>
      </c>
      <c r="F30" s="18" t="s">
        <v>6035</v>
      </c>
      <c r="G30" s="18">
        <v>11</v>
      </c>
      <c r="H30" s="18" t="s">
        <v>1002</v>
      </c>
      <c r="I30" s="19">
        <v>3</v>
      </c>
      <c r="J30" s="24" t="s">
        <v>1021</v>
      </c>
      <c r="K30" s="99">
        <v>10</v>
      </c>
      <c r="L30" s="99">
        <v>10</v>
      </c>
      <c r="M30" s="99">
        <f t="shared" si="5"/>
        <v>0</v>
      </c>
      <c r="N30" s="28" t="s">
        <v>6078</v>
      </c>
      <c r="O30" s="20">
        <v>10000</v>
      </c>
      <c r="P30" s="27"/>
      <c r="Q30" s="99"/>
      <c r="R30" s="130"/>
    </row>
    <row r="31" spans="1:18" ht="18" customHeight="1">
      <c r="A31" s="17">
        <v>1</v>
      </c>
      <c r="B31" s="18" t="s">
        <v>6065</v>
      </c>
      <c r="C31" s="18">
        <v>1</v>
      </c>
      <c r="D31" s="18" t="s">
        <v>6066</v>
      </c>
      <c r="E31" s="18">
        <v>1</v>
      </c>
      <c r="F31" s="18" t="s">
        <v>6035</v>
      </c>
      <c r="G31" s="19">
        <v>12</v>
      </c>
      <c r="H31" s="19" t="s">
        <v>1026</v>
      </c>
      <c r="I31" s="19"/>
      <c r="J31" s="24"/>
      <c r="K31" s="99"/>
      <c r="L31" s="99"/>
      <c r="M31" s="99"/>
      <c r="N31" s="28"/>
      <c r="O31" s="20"/>
      <c r="P31" s="27"/>
      <c r="Q31" s="99"/>
      <c r="R31" s="130"/>
    </row>
    <row r="32" spans="1:18" ht="18" customHeight="1">
      <c r="A32" s="17">
        <v>1</v>
      </c>
      <c r="B32" s="18" t="s">
        <v>6065</v>
      </c>
      <c r="C32" s="18">
        <v>1</v>
      </c>
      <c r="D32" s="18" t="s">
        <v>6066</v>
      </c>
      <c r="E32" s="18">
        <v>1</v>
      </c>
      <c r="F32" s="18" t="s">
        <v>6035</v>
      </c>
      <c r="G32" s="18">
        <v>12</v>
      </c>
      <c r="H32" s="18" t="s">
        <v>1026</v>
      </c>
      <c r="I32" s="19">
        <v>1</v>
      </c>
      <c r="J32" s="24" t="s">
        <v>1027</v>
      </c>
      <c r="K32" s="99">
        <v>24</v>
      </c>
      <c r="L32" s="99">
        <v>24</v>
      </c>
      <c r="M32" s="99">
        <f t="shared" ref="M32:M33" si="6">K32-L32</f>
        <v>0</v>
      </c>
      <c r="N32" s="28" t="s">
        <v>7433</v>
      </c>
      <c r="O32" s="20">
        <v>24000</v>
      </c>
      <c r="P32" s="27"/>
      <c r="Q32" s="99"/>
      <c r="R32" s="130"/>
    </row>
    <row r="33" spans="1:18" ht="18" customHeight="1">
      <c r="A33" s="17">
        <v>1</v>
      </c>
      <c r="B33" s="18" t="s">
        <v>6065</v>
      </c>
      <c r="C33" s="18">
        <v>1</v>
      </c>
      <c r="D33" s="18" t="s">
        <v>6066</v>
      </c>
      <c r="E33" s="18">
        <v>1</v>
      </c>
      <c r="F33" s="18" t="s">
        <v>6035</v>
      </c>
      <c r="G33" s="18">
        <v>12</v>
      </c>
      <c r="H33" s="18" t="s">
        <v>1026</v>
      </c>
      <c r="I33" s="19">
        <v>11</v>
      </c>
      <c r="J33" s="24" t="s">
        <v>1039</v>
      </c>
      <c r="K33" s="99">
        <v>40</v>
      </c>
      <c r="L33" s="99">
        <v>40</v>
      </c>
      <c r="M33" s="99">
        <f t="shared" si="6"/>
        <v>0</v>
      </c>
      <c r="N33" s="28" t="s">
        <v>6079</v>
      </c>
      <c r="O33" s="20"/>
      <c r="P33" s="27"/>
      <c r="Q33" s="99"/>
      <c r="R33" s="130"/>
    </row>
    <row r="34" spans="1:18" ht="18" customHeight="1">
      <c r="A34" s="17">
        <v>1</v>
      </c>
      <c r="B34" s="18" t="s">
        <v>6065</v>
      </c>
      <c r="C34" s="18">
        <v>1</v>
      </c>
      <c r="D34" s="18" t="s">
        <v>6066</v>
      </c>
      <c r="E34" s="18">
        <v>1</v>
      </c>
      <c r="F34" s="18" t="s">
        <v>6035</v>
      </c>
      <c r="G34" s="18">
        <v>12</v>
      </c>
      <c r="H34" s="18" t="s">
        <v>1026</v>
      </c>
      <c r="I34" s="18">
        <v>11</v>
      </c>
      <c r="J34" s="25" t="s">
        <v>1039</v>
      </c>
      <c r="K34" s="99"/>
      <c r="L34" s="99"/>
      <c r="M34" s="99"/>
      <c r="N34" s="28" t="s">
        <v>6080</v>
      </c>
      <c r="O34" s="20">
        <v>29640</v>
      </c>
      <c r="P34" s="27"/>
      <c r="Q34" s="99"/>
      <c r="R34" s="130"/>
    </row>
    <row r="35" spans="1:18" ht="18" customHeight="1">
      <c r="A35" s="17">
        <v>1</v>
      </c>
      <c r="B35" s="18" t="s">
        <v>6065</v>
      </c>
      <c r="C35" s="18">
        <v>1</v>
      </c>
      <c r="D35" s="18" t="s">
        <v>6066</v>
      </c>
      <c r="E35" s="18">
        <v>1</v>
      </c>
      <c r="F35" s="18" t="s">
        <v>6035</v>
      </c>
      <c r="G35" s="18">
        <v>12</v>
      </c>
      <c r="H35" s="18" t="s">
        <v>1026</v>
      </c>
      <c r="I35" s="18">
        <v>11</v>
      </c>
      <c r="J35" s="25" t="s">
        <v>1039</v>
      </c>
      <c r="K35" s="99"/>
      <c r="L35" s="99"/>
      <c r="M35" s="99"/>
      <c r="N35" s="28" t="s">
        <v>6081</v>
      </c>
      <c r="O35" s="20">
        <v>9520</v>
      </c>
      <c r="P35" s="27"/>
      <c r="Q35" s="99"/>
      <c r="R35" s="130"/>
    </row>
    <row r="36" spans="1:18" ht="18" customHeight="1">
      <c r="A36" s="17">
        <v>1</v>
      </c>
      <c r="B36" s="18" t="s">
        <v>6065</v>
      </c>
      <c r="C36" s="18">
        <v>1</v>
      </c>
      <c r="D36" s="18" t="s">
        <v>6066</v>
      </c>
      <c r="E36" s="18">
        <v>1</v>
      </c>
      <c r="F36" s="18" t="s">
        <v>6035</v>
      </c>
      <c r="G36" s="19">
        <v>13</v>
      </c>
      <c r="H36" s="19" t="s">
        <v>1045</v>
      </c>
      <c r="I36" s="19"/>
      <c r="J36" s="24"/>
      <c r="K36" s="99"/>
      <c r="L36" s="99"/>
      <c r="M36" s="99"/>
      <c r="N36" s="28"/>
      <c r="O36" s="20"/>
      <c r="P36" s="27"/>
      <c r="Q36" s="99"/>
      <c r="R36" s="130"/>
    </row>
    <row r="37" spans="1:18" ht="18" customHeight="1">
      <c r="A37" s="17">
        <v>1</v>
      </c>
      <c r="B37" s="18" t="s">
        <v>6065</v>
      </c>
      <c r="C37" s="18">
        <v>1</v>
      </c>
      <c r="D37" s="18" t="s">
        <v>6066</v>
      </c>
      <c r="E37" s="18">
        <v>1</v>
      </c>
      <c r="F37" s="18" t="s">
        <v>6035</v>
      </c>
      <c r="G37" s="18">
        <v>13</v>
      </c>
      <c r="H37" s="18" t="s">
        <v>1045</v>
      </c>
      <c r="I37" s="19">
        <v>21</v>
      </c>
      <c r="J37" s="24" t="s">
        <v>1046</v>
      </c>
      <c r="K37" s="99">
        <v>4022</v>
      </c>
      <c r="L37" s="99">
        <v>4025</v>
      </c>
      <c r="M37" s="99">
        <f>K37-L37</f>
        <v>-3</v>
      </c>
      <c r="N37" s="28" t="s">
        <v>6082</v>
      </c>
      <c r="O37" s="20">
        <v>4021205</v>
      </c>
      <c r="P37" s="27"/>
      <c r="Q37" s="99"/>
      <c r="R37" s="130"/>
    </row>
    <row r="38" spans="1:18" ht="18" customHeight="1">
      <c r="A38" s="17">
        <v>1</v>
      </c>
      <c r="B38" s="18" t="s">
        <v>6065</v>
      </c>
      <c r="C38" s="18">
        <v>1</v>
      </c>
      <c r="D38" s="18" t="s">
        <v>6066</v>
      </c>
      <c r="E38" s="18">
        <v>1</v>
      </c>
      <c r="F38" s="18" t="s">
        <v>6035</v>
      </c>
      <c r="G38" s="19">
        <v>14</v>
      </c>
      <c r="H38" s="19" t="s">
        <v>1050</v>
      </c>
      <c r="I38" s="19"/>
      <c r="J38" s="24"/>
      <c r="K38" s="99"/>
      <c r="L38" s="99"/>
      <c r="M38" s="99"/>
      <c r="N38" s="28"/>
      <c r="O38" s="20"/>
      <c r="P38" s="27"/>
      <c r="Q38" s="99"/>
      <c r="R38" s="130"/>
    </row>
    <row r="39" spans="1:18" ht="18" customHeight="1">
      <c r="A39" s="17">
        <v>1</v>
      </c>
      <c r="B39" s="18" t="s">
        <v>6065</v>
      </c>
      <c r="C39" s="18">
        <v>1</v>
      </c>
      <c r="D39" s="18" t="s">
        <v>6066</v>
      </c>
      <c r="E39" s="18">
        <v>1</v>
      </c>
      <c r="F39" s="18" t="s">
        <v>6035</v>
      </c>
      <c r="G39" s="18">
        <v>14</v>
      </c>
      <c r="H39" s="18" t="s">
        <v>1050</v>
      </c>
      <c r="I39" s="19">
        <v>1</v>
      </c>
      <c r="J39" s="24" t="s">
        <v>1051</v>
      </c>
      <c r="K39" s="99">
        <v>10</v>
      </c>
      <c r="L39" s="99">
        <v>10</v>
      </c>
      <c r="M39" s="99">
        <f>K39-L39</f>
        <v>0</v>
      </c>
      <c r="N39" s="28" t="s">
        <v>6083</v>
      </c>
      <c r="O39" s="20">
        <v>10000</v>
      </c>
      <c r="P39" s="27"/>
      <c r="Q39" s="99"/>
      <c r="R39" s="130"/>
    </row>
    <row r="40" spans="1:18" ht="18" customHeight="1">
      <c r="A40" s="17">
        <v>1</v>
      </c>
      <c r="B40" s="18" t="s">
        <v>6065</v>
      </c>
      <c r="C40" s="18">
        <v>1</v>
      </c>
      <c r="D40" s="18" t="s">
        <v>6066</v>
      </c>
      <c r="E40" s="18">
        <v>1</v>
      </c>
      <c r="F40" s="18" t="s">
        <v>6035</v>
      </c>
      <c r="G40" s="19">
        <v>19</v>
      </c>
      <c r="H40" s="19" t="s">
        <v>5230</v>
      </c>
      <c r="I40" s="19"/>
      <c r="J40" s="24"/>
      <c r="K40" s="99"/>
      <c r="L40" s="99"/>
      <c r="M40" s="99"/>
      <c r="N40" s="28"/>
      <c r="O40" s="20"/>
      <c r="P40" s="27"/>
      <c r="Q40" s="99"/>
      <c r="R40" s="130"/>
    </row>
    <row r="41" spans="1:18" ht="18" customHeight="1">
      <c r="A41" s="17">
        <v>1</v>
      </c>
      <c r="B41" s="18" t="s">
        <v>6065</v>
      </c>
      <c r="C41" s="18">
        <v>1</v>
      </c>
      <c r="D41" s="18" t="s">
        <v>6066</v>
      </c>
      <c r="E41" s="18">
        <v>1</v>
      </c>
      <c r="F41" s="18" t="s">
        <v>6035</v>
      </c>
      <c r="G41" s="18">
        <v>19</v>
      </c>
      <c r="H41" s="18" t="s">
        <v>5230</v>
      </c>
      <c r="I41" s="19">
        <v>11</v>
      </c>
      <c r="J41" s="24" t="s">
        <v>6084</v>
      </c>
      <c r="K41" s="99">
        <v>93</v>
      </c>
      <c r="L41" s="99">
        <v>93</v>
      </c>
      <c r="M41" s="99">
        <f>K41-L41</f>
        <v>0</v>
      </c>
      <c r="N41" s="28" t="s">
        <v>6085</v>
      </c>
      <c r="O41" s="20">
        <v>14000</v>
      </c>
      <c r="P41" s="27"/>
      <c r="Q41" s="99"/>
      <c r="R41" s="130"/>
    </row>
    <row r="42" spans="1:18" ht="18" customHeight="1">
      <c r="A42" s="17">
        <v>1</v>
      </c>
      <c r="B42" s="18" t="s">
        <v>6065</v>
      </c>
      <c r="C42" s="18">
        <v>1</v>
      </c>
      <c r="D42" s="18" t="s">
        <v>6066</v>
      </c>
      <c r="E42" s="18">
        <v>1</v>
      </c>
      <c r="F42" s="18" t="s">
        <v>6035</v>
      </c>
      <c r="G42" s="18">
        <v>19</v>
      </c>
      <c r="H42" s="18" t="s">
        <v>5230</v>
      </c>
      <c r="I42" s="18">
        <v>11</v>
      </c>
      <c r="J42" s="25" t="s">
        <v>6084</v>
      </c>
      <c r="K42" s="99"/>
      <c r="L42" s="99"/>
      <c r="M42" s="99"/>
      <c r="N42" s="28" t="s">
        <v>6086</v>
      </c>
      <c r="O42" s="20">
        <v>65580</v>
      </c>
      <c r="P42" s="27"/>
      <c r="Q42" s="99"/>
      <c r="R42" s="130"/>
    </row>
    <row r="43" spans="1:18" ht="18" customHeight="1">
      <c r="A43" s="17">
        <v>1</v>
      </c>
      <c r="B43" s="18" t="s">
        <v>6065</v>
      </c>
      <c r="C43" s="18">
        <v>1</v>
      </c>
      <c r="D43" s="18" t="s">
        <v>6066</v>
      </c>
      <c r="E43" s="18">
        <v>1</v>
      </c>
      <c r="F43" s="18" t="s">
        <v>6035</v>
      </c>
      <c r="G43" s="18">
        <v>19</v>
      </c>
      <c r="H43" s="18" t="s">
        <v>5230</v>
      </c>
      <c r="I43" s="18">
        <v>11</v>
      </c>
      <c r="J43" s="25" t="s">
        <v>6084</v>
      </c>
      <c r="K43" s="99"/>
      <c r="L43" s="99"/>
      <c r="M43" s="99"/>
      <c r="N43" s="28" t="s">
        <v>6087</v>
      </c>
      <c r="O43" s="20">
        <v>4200</v>
      </c>
      <c r="P43" s="27"/>
      <c r="Q43" s="99"/>
      <c r="R43" s="130"/>
    </row>
    <row r="44" spans="1:18" ht="18" customHeight="1">
      <c r="A44" s="17">
        <v>1</v>
      </c>
      <c r="B44" s="18" t="s">
        <v>6065</v>
      </c>
      <c r="C44" s="18">
        <v>1</v>
      </c>
      <c r="D44" s="18" t="s">
        <v>6066</v>
      </c>
      <c r="E44" s="18">
        <v>1</v>
      </c>
      <c r="F44" s="18" t="s">
        <v>6035</v>
      </c>
      <c r="G44" s="18">
        <v>19</v>
      </c>
      <c r="H44" s="18" t="s">
        <v>5230</v>
      </c>
      <c r="I44" s="18">
        <v>11</v>
      </c>
      <c r="J44" s="25" t="s">
        <v>6084</v>
      </c>
      <c r="K44" s="99"/>
      <c r="L44" s="99"/>
      <c r="M44" s="99"/>
      <c r="N44" s="28" t="s">
        <v>6088</v>
      </c>
      <c r="O44" s="20">
        <v>8900</v>
      </c>
      <c r="P44" s="27"/>
      <c r="Q44" s="99"/>
      <c r="R44" s="130"/>
    </row>
    <row r="45" spans="1:18" ht="18" customHeight="1">
      <c r="A45" s="17">
        <v>1</v>
      </c>
      <c r="B45" s="18" t="s">
        <v>6065</v>
      </c>
      <c r="C45" s="18">
        <v>1</v>
      </c>
      <c r="D45" s="18" t="s">
        <v>6066</v>
      </c>
      <c r="E45" s="18">
        <v>1</v>
      </c>
      <c r="F45" s="18" t="s">
        <v>6035</v>
      </c>
      <c r="G45" s="18">
        <v>19</v>
      </c>
      <c r="H45" s="18" t="s">
        <v>5230</v>
      </c>
      <c r="I45" s="19">
        <v>31</v>
      </c>
      <c r="J45" s="24" t="s">
        <v>1366</v>
      </c>
      <c r="K45" s="99">
        <v>1124</v>
      </c>
      <c r="L45" s="99">
        <v>1124</v>
      </c>
      <c r="M45" s="99">
        <f>K45-L45</f>
        <v>0</v>
      </c>
      <c r="N45" s="28" t="s">
        <v>7434</v>
      </c>
      <c r="O45" s="20">
        <v>624000</v>
      </c>
      <c r="P45" s="27"/>
      <c r="Q45" s="99"/>
      <c r="R45" s="130"/>
    </row>
    <row r="46" spans="1:18" ht="18" customHeight="1">
      <c r="A46" s="17">
        <v>1</v>
      </c>
      <c r="B46" s="18" t="s">
        <v>6065</v>
      </c>
      <c r="C46" s="18">
        <v>1</v>
      </c>
      <c r="D46" s="18" t="s">
        <v>6066</v>
      </c>
      <c r="E46" s="18">
        <v>1</v>
      </c>
      <c r="F46" s="18" t="s">
        <v>6035</v>
      </c>
      <c r="G46" s="18">
        <v>19</v>
      </c>
      <c r="H46" s="18" t="s">
        <v>5230</v>
      </c>
      <c r="I46" s="18">
        <v>31</v>
      </c>
      <c r="J46" s="25" t="s">
        <v>1366</v>
      </c>
      <c r="K46" s="99"/>
      <c r="L46" s="99"/>
      <c r="M46" s="99"/>
      <c r="N46" s="28" t="s">
        <v>6089</v>
      </c>
      <c r="O46" s="20">
        <v>500000</v>
      </c>
      <c r="P46" s="27"/>
      <c r="Q46" s="99"/>
      <c r="R46" s="130"/>
    </row>
    <row r="47" spans="1:18" ht="18" customHeight="1">
      <c r="A47" s="17">
        <v>1</v>
      </c>
      <c r="B47" s="18" t="s">
        <v>6065</v>
      </c>
      <c r="C47" s="18">
        <v>1</v>
      </c>
      <c r="D47" s="18" t="s">
        <v>6066</v>
      </c>
      <c r="E47" s="18">
        <v>1</v>
      </c>
      <c r="F47" s="18" t="s">
        <v>6035</v>
      </c>
      <c r="G47" s="18">
        <v>19</v>
      </c>
      <c r="H47" s="18" t="s">
        <v>5230</v>
      </c>
      <c r="I47" s="19">
        <v>41</v>
      </c>
      <c r="J47" s="24" t="s">
        <v>6090</v>
      </c>
      <c r="K47" s="99">
        <v>0</v>
      </c>
      <c r="L47" s="99">
        <v>10</v>
      </c>
      <c r="M47" s="99">
        <f t="shared" ref="M47:M48" si="7">K47-L47</f>
        <v>-10</v>
      </c>
      <c r="N47" s="28"/>
      <c r="O47" s="20"/>
      <c r="P47" s="27"/>
      <c r="Q47" s="99"/>
      <c r="R47" s="130"/>
    </row>
    <row r="48" spans="1:18" ht="18" customHeight="1">
      <c r="A48" s="17">
        <v>1</v>
      </c>
      <c r="B48" s="18" t="s">
        <v>6065</v>
      </c>
      <c r="C48" s="18">
        <v>1</v>
      </c>
      <c r="D48" s="18" t="s">
        <v>6066</v>
      </c>
      <c r="E48" s="18">
        <v>1</v>
      </c>
      <c r="F48" s="18" t="s">
        <v>6035</v>
      </c>
      <c r="G48" s="18">
        <v>19</v>
      </c>
      <c r="H48" s="18" t="s">
        <v>5230</v>
      </c>
      <c r="I48" s="19">
        <v>83</v>
      </c>
      <c r="J48" s="24" t="s">
        <v>1158</v>
      </c>
      <c r="K48" s="99">
        <v>844</v>
      </c>
      <c r="L48" s="99">
        <v>821</v>
      </c>
      <c r="M48" s="99">
        <f t="shared" si="7"/>
        <v>23</v>
      </c>
      <c r="N48" s="28" t="s">
        <v>1158</v>
      </c>
      <c r="O48" s="20">
        <v>843594</v>
      </c>
      <c r="P48" s="27"/>
      <c r="Q48" s="99"/>
      <c r="R48" s="130"/>
    </row>
    <row r="49" spans="1:18" ht="18" customHeight="1">
      <c r="A49" s="17">
        <v>1</v>
      </c>
      <c r="B49" s="18" t="s">
        <v>6065</v>
      </c>
      <c r="C49" s="18">
        <v>1</v>
      </c>
      <c r="D49" s="18" t="s">
        <v>6066</v>
      </c>
      <c r="E49" s="18">
        <v>1</v>
      </c>
      <c r="F49" s="18" t="s">
        <v>6035</v>
      </c>
      <c r="G49" s="19">
        <v>23</v>
      </c>
      <c r="H49" s="19" t="s">
        <v>1539</v>
      </c>
      <c r="I49" s="19"/>
      <c r="J49" s="24"/>
      <c r="K49" s="99"/>
      <c r="L49" s="99"/>
      <c r="M49" s="99"/>
      <c r="N49" s="28"/>
      <c r="O49" s="20"/>
      <c r="P49" s="27"/>
      <c r="Q49" s="99"/>
      <c r="R49" s="130"/>
    </row>
    <row r="50" spans="1:18" ht="18" customHeight="1">
      <c r="A50" s="17">
        <v>1</v>
      </c>
      <c r="B50" s="18" t="s">
        <v>6065</v>
      </c>
      <c r="C50" s="18">
        <v>1</v>
      </c>
      <c r="D50" s="18" t="s">
        <v>6066</v>
      </c>
      <c r="E50" s="18">
        <v>1</v>
      </c>
      <c r="F50" s="18" t="s">
        <v>6035</v>
      </c>
      <c r="G50" s="18">
        <v>23</v>
      </c>
      <c r="H50" s="18" t="s">
        <v>1539</v>
      </c>
      <c r="I50" s="19">
        <v>1</v>
      </c>
      <c r="J50" s="24" t="s">
        <v>1540</v>
      </c>
      <c r="K50" s="99">
        <v>10</v>
      </c>
      <c r="L50" s="99">
        <v>10</v>
      </c>
      <c r="M50" s="99">
        <f>K50-L50</f>
        <v>0</v>
      </c>
      <c r="N50" s="28" t="s">
        <v>6091</v>
      </c>
      <c r="O50" s="20">
        <v>10000</v>
      </c>
      <c r="P50" s="27"/>
      <c r="Q50" s="99"/>
      <c r="R50" s="130"/>
    </row>
    <row r="51" spans="1:18" ht="18" customHeight="1">
      <c r="A51" s="17">
        <v>1</v>
      </c>
      <c r="B51" s="18" t="s">
        <v>6065</v>
      </c>
      <c r="C51" s="18">
        <v>1</v>
      </c>
      <c r="D51" s="18" t="s">
        <v>6066</v>
      </c>
      <c r="E51" s="18">
        <v>1</v>
      </c>
      <c r="F51" s="18" t="s">
        <v>6035</v>
      </c>
      <c r="G51" s="19">
        <v>27</v>
      </c>
      <c r="H51" s="19" t="s">
        <v>1273</v>
      </c>
      <c r="I51" s="19"/>
      <c r="J51" s="24"/>
      <c r="K51" s="99"/>
      <c r="L51" s="99"/>
      <c r="M51" s="99"/>
      <c r="N51" s="28"/>
      <c r="O51" s="20"/>
      <c r="P51" s="27"/>
      <c r="Q51" s="99"/>
      <c r="R51" s="130"/>
    </row>
    <row r="52" spans="1:18" ht="18" customHeight="1">
      <c r="A52" s="17">
        <v>1</v>
      </c>
      <c r="B52" s="18" t="s">
        <v>6065</v>
      </c>
      <c r="C52" s="18">
        <v>1</v>
      </c>
      <c r="D52" s="18" t="s">
        <v>6066</v>
      </c>
      <c r="E52" s="18">
        <v>1</v>
      </c>
      <c r="F52" s="18" t="s">
        <v>6035</v>
      </c>
      <c r="G52" s="18">
        <v>27</v>
      </c>
      <c r="H52" s="18" t="s">
        <v>1273</v>
      </c>
      <c r="I52" s="19">
        <v>11</v>
      </c>
      <c r="J52" s="24" t="s">
        <v>5999</v>
      </c>
      <c r="K52" s="99">
        <v>7672</v>
      </c>
      <c r="L52" s="99">
        <v>9846</v>
      </c>
      <c r="M52" s="99">
        <f>K52-L52</f>
        <v>-2174</v>
      </c>
      <c r="N52" s="28" t="s">
        <v>6092</v>
      </c>
      <c r="O52" s="20">
        <v>7672000</v>
      </c>
      <c r="P52" s="27"/>
      <c r="Q52" s="99"/>
      <c r="R52" s="130"/>
    </row>
    <row r="53" spans="1:18" ht="18" customHeight="1">
      <c r="A53" s="43">
        <v>1</v>
      </c>
      <c r="B53" s="44" t="s">
        <v>6063</v>
      </c>
      <c r="C53" s="52">
        <v>1</v>
      </c>
      <c r="D53" s="44" t="s">
        <v>6064</v>
      </c>
      <c r="E53" s="53">
        <v>2</v>
      </c>
      <c r="F53" s="54" t="s">
        <v>6093</v>
      </c>
      <c r="G53" s="53"/>
      <c r="H53" s="54"/>
      <c r="I53" s="53"/>
      <c r="J53" s="53"/>
      <c r="K53" s="62">
        <f>SUM(K54:K86)</f>
        <v>19529</v>
      </c>
      <c r="L53" s="62">
        <f t="shared" ref="L53:M53" si="8">SUM(L54:L86)</f>
        <v>17463</v>
      </c>
      <c r="M53" s="63">
        <f t="shared" si="8"/>
        <v>2066</v>
      </c>
      <c r="N53" s="55"/>
      <c r="O53" s="56"/>
      <c r="P53" s="56"/>
      <c r="Q53" s="97">
        <f>SUM(Q54:Q86)</f>
        <v>0</v>
      </c>
      <c r="R53" s="59" t="s">
        <v>6016</v>
      </c>
    </row>
    <row r="54" spans="1:18" ht="18" customHeight="1">
      <c r="A54" s="17">
        <v>1</v>
      </c>
      <c r="B54" s="18" t="s">
        <v>6065</v>
      </c>
      <c r="C54" s="18">
        <v>1</v>
      </c>
      <c r="D54" s="18" t="s">
        <v>6066</v>
      </c>
      <c r="E54" s="18">
        <v>2</v>
      </c>
      <c r="F54" s="18" t="s">
        <v>6094</v>
      </c>
      <c r="G54" s="19">
        <v>11</v>
      </c>
      <c r="H54" s="19" t="s">
        <v>1002</v>
      </c>
      <c r="I54" s="19"/>
      <c r="J54" s="24"/>
      <c r="K54" s="99"/>
      <c r="L54" s="99"/>
      <c r="M54" s="99"/>
      <c r="N54" s="28"/>
      <c r="O54" s="20"/>
      <c r="P54" s="27"/>
      <c r="Q54" s="99"/>
      <c r="R54" s="130"/>
    </row>
    <row r="55" spans="1:18" ht="18" customHeight="1">
      <c r="A55" s="17">
        <v>1</v>
      </c>
      <c r="B55" s="18" t="s">
        <v>6065</v>
      </c>
      <c r="C55" s="18">
        <v>1</v>
      </c>
      <c r="D55" s="18" t="s">
        <v>6066</v>
      </c>
      <c r="E55" s="18">
        <v>2</v>
      </c>
      <c r="F55" s="18" t="s">
        <v>6094</v>
      </c>
      <c r="G55" s="18">
        <v>11</v>
      </c>
      <c r="H55" s="18" t="s">
        <v>1002</v>
      </c>
      <c r="I55" s="19">
        <v>1</v>
      </c>
      <c r="J55" s="24" t="s">
        <v>1003</v>
      </c>
      <c r="K55" s="99">
        <v>100</v>
      </c>
      <c r="L55" s="99">
        <v>200</v>
      </c>
      <c r="M55" s="99">
        <f t="shared" ref="M55:M57" si="9">K55-L55</f>
        <v>-100</v>
      </c>
      <c r="N55" s="28" t="s">
        <v>6095</v>
      </c>
      <c r="O55" s="20">
        <v>100000</v>
      </c>
      <c r="P55" s="27"/>
      <c r="Q55" s="99"/>
      <c r="R55" s="130"/>
    </row>
    <row r="56" spans="1:18" ht="18" customHeight="1">
      <c r="A56" s="17">
        <v>1</v>
      </c>
      <c r="B56" s="18" t="s">
        <v>6065</v>
      </c>
      <c r="C56" s="18">
        <v>1</v>
      </c>
      <c r="D56" s="18" t="s">
        <v>6066</v>
      </c>
      <c r="E56" s="18">
        <v>2</v>
      </c>
      <c r="F56" s="18" t="s">
        <v>6094</v>
      </c>
      <c r="G56" s="18">
        <v>11</v>
      </c>
      <c r="H56" s="18" t="s">
        <v>1002</v>
      </c>
      <c r="I56" s="19">
        <v>2</v>
      </c>
      <c r="J56" s="24" t="s">
        <v>1208</v>
      </c>
      <c r="K56" s="99">
        <v>97</v>
      </c>
      <c r="L56" s="99">
        <v>0</v>
      </c>
      <c r="M56" s="99">
        <f t="shared" si="9"/>
        <v>97</v>
      </c>
      <c r="N56" s="28" t="s">
        <v>6096</v>
      </c>
      <c r="O56" s="20">
        <v>97000</v>
      </c>
      <c r="P56" s="27"/>
      <c r="Q56" s="99"/>
      <c r="R56" s="130"/>
    </row>
    <row r="57" spans="1:18" ht="18" customHeight="1">
      <c r="A57" s="17">
        <v>1</v>
      </c>
      <c r="B57" s="18" t="s">
        <v>6065</v>
      </c>
      <c r="C57" s="18">
        <v>1</v>
      </c>
      <c r="D57" s="18" t="s">
        <v>6066</v>
      </c>
      <c r="E57" s="18">
        <v>2</v>
      </c>
      <c r="F57" s="18" t="s">
        <v>6094</v>
      </c>
      <c r="G57" s="18">
        <v>11</v>
      </c>
      <c r="H57" s="18" t="s">
        <v>1002</v>
      </c>
      <c r="I57" s="19">
        <v>5</v>
      </c>
      <c r="J57" s="24" t="s">
        <v>1214</v>
      </c>
      <c r="K57" s="99">
        <v>1848</v>
      </c>
      <c r="L57" s="99">
        <v>1908</v>
      </c>
      <c r="M57" s="99">
        <f t="shared" si="9"/>
        <v>-60</v>
      </c>
      <c r="N57" s="28" t="s">
        <v>6097</v>
      </c>
      <c r="O57" s="20"/>
      <c r="P57" s="27"/>
      <c r="Q57" s="99"/>
      <c r="R57" s="130"/>
    </row>
    <row r="58" spans="1:18" ht="18" customHeight="1">
      <c r="A58" s="17">
        <v>1</v>
      </c>
      <c r="B58" s="18" t="s">
        <v>6065</v>
      </c>
      <c r="C58" s="18">
        <v>1</v>
      </c>
      <c r="D58" s="18" t="s">
        <v>6066</v>
      </c>
      <c r="E58" s="18">
        <v>2</v>
      </c>
      <c r="F58" s="18" t="s">
        <v>6094</v>
      </c>
      <c r="G58" s="18">
        <v>11</v>
      </c>
      <c r="H58" s="18" t="s">
        <v>1002</v>
      </c>
      <c r="I58" s="18">
        <v>5</v>
      </c>
      <c r="J58" s="25" t="s">
        <v>1214</v>
      </c>
      <c r="K58" s="99"/>
      <c r="L58" s="99"/>
      <c r="M58" s="99"/>
      <c r="N58" s="339" t="s">
        <v>7435</v>
      </c>
      <c r="O58" s="20">
        <v>1848000</v>
      </c>
      <c r="P58" s="27"/>
      <c r="Q58" s="99"/>
      <c r="R58" s="130"/>
    </row>
    <row r="59" spans="1:18" ht="18" customHeight="1">
      <c r="A59" s="17">
        <v>1</v>
      </c>
      <c r="B59" s="18" t="s">
        <v>6065</v>
      </c>
      <c r="C59" s="18">
        <v>1</v>
      </c>
      <c r="D59" s="18" t="s">
        <v>6066</v>
      </c>
      <c r="E59" s="18">
        <v>2</v>
      </c>
      <c r="F59" s="18" t="s">
        <v>6094</v>
      </c>
      <c r="G59" s="18">
        <v>11</v>
      </c>
      <c r="H59" s="18" t="s">
        <v>1002</v>
      </c>
      <c r="I59" s="18">
        <v>5</v>
      </c>
      <c r="J59" s="25" t="s">
        <v>1214</v>
      </c>
      <c r="K59" s="99"/>
      <c r="L59" s="99"/>
      <c r="M59" s="99"/>
      <c r="N59" s="28" t="s">
        <v>6098</v>
      </c>
      <c r="O59" s="20"/>
      <c r="P59" s="27"/>
      <c r="Q59" s="99"/>
      <c r="R59" s="130"/>
    </row>
    <row r="60" spans="1:18" ht="18" customHeight="1">
      <c r="A60" s="17">
        <v>1</v>
      </c>
      <c r="B60" s="18" t="s">
        <v>6065</v>
      </c>
      <c r="C60" s="18">
        <v>1</v>
      </c>
      <c r="D60" s="18" t="s">
        <v>6066</v>
      </c>
      <c r="E60" s="18">
        <v>2</v>
      </c>
      <c r="F60" s="18" t="s">
        <v>6094</v>
      </c>
      <c r="G60" s="18">
        <v>11</v>
      </c>
      <c r="H60" s="18" t="s">
        <v>1002</v>
      </c>
      <c r="I60" s="19">
        <v>6</v>
      </c>
      <c r="J60" s="24" t="s">
        <v>1215</v>
      </c>
      <c r="K60" s="99">
        <v>1500</v>
      </c>
      <c r="L60" s="99">
        <v>2500</v>
      </c>
      <c r="M60" s="99">
        <f>K60-L60</f>
        <v>-1000</v>
      </c>
      <c r="N60" s="28" t="s">
        <v>6099</v>
      </c>
      <c r="O60" s="20">
        <v>1500000</v>
      </c>
      <c r="P60" s="27"/>
      <c r="Q60" s="99"/>
      <c r="R60" s="130"/>
    </row>
    <row r="61" spans="1:18" ht="18" customHeight="1">
      <c r="A61" s="17">
        <v>1</v>
      </c>
      <c r="B61" s="18" t="s">
        <v>6065</v>
      </c>
      <c r="C61" s="18">
        <v>1</v>
      </c>
      <c r="D61" s="18" t="s">
        <v>6066</v>
      </c>
      <c r="E61" s="18">
        <v>2</v>
      </c>
      <c r="F61" s="18" t="s">
        <v>6094</v>
      </c>
      <c r="G61" s="19">
        <v>12</v>
      </c>
      <c r="H61" s="19" t="s">
        <v>1026</v>
      </c>
      <c r="I61" s="19"/>
      <c r="J61" s="24"/>
      <c r="K61" s="99"/>
      <c r="L61" s="99"/>
      <c r="M61" s="99"/>
      <c r="N61" s="28"/>
      <c r="O61" s="20"/>
      <c r="P61" s="27"/>
      <c r="Q61" s="99"/>
      <c r="R61" s="130"/>
    </row>
    <row r="62" spans="1:18" ht="18" customHeight="1">
      <c r="A62" s="17">
        <v>1</v>
      </c>
      <c r="B62" s="18" t="s">
        <v>6065</v>
      </c>
      <c r="C62" s="18">
        <v>1</v>
      </c>
      <c r="D62" s="18" t="s">
        <v>6066</v>
      </c>
      <c r="E62" s="18">
        <v>2</v>
      </c>
      <c r="F62" s="18" t="s">
        <v>6094</v>
      </c>
      <c r="G62" s="18">
        <v>12</v>
      </c>
      <c r="H62" s="18" t="s">
        <v>1026</v>
      </c>
      <c r="I62" s="19">
        <v>1</v>
      </c>
      <c r="J62" s="24" t="s">
        <v>1027</v>
      </c>
      <c r="K62" s="99">
        <v>30</v>
      </c>
      <c r="L62" s="99">
        <v>237</v>
      </c>
      <c r="M62" s="99">
        <f>K62-L62</f>
        <v>-207</v>
      </c>
      <c r="N62" s="28" t="s">
        <v>6100</v>
      </c>
      <c r="O62" s="20">
        <v>30000</v>
      </c>
      <c r="P62" s="27"/>
      <c r="Q62" s="99"/>
      <c r="R62" s="130"/>
    </row>
    <row r="63" spans="1:18" ht="18" customHeight="1">
      <c r="A63" s="17">
        <v>1</v>
      </c>
      <c r="B63" s="18" t="s">
        <v>6065</v>
      </c>
      <c r="C63" s="18">
        <v>1</v>
      </c>
      <c r="D63" s="18" t="s">
        <v>6066</v>
      </c>
      <c r="E63" s="18">
        <v>2</v>
      </c>
      <c r="F63" s="18" t="s">
        <v>6094</v>
      </c>
      <c r="G63" s="19">
        <v>13</v>
      </c>
      <c r="H63" s="19" t="s">
        <v>1045</v>
      </c>
      <c r="I63" s="19"/>
      <c r="J63" s="24"/>
      <c r="K63" s="99"/>
      <c r="L63" s="99"/>
      <c r="M63" s="99"/>
      <c r="N63" s="28"/>
      <c r="O63" s="20"/>
      <c r="P63" s="27"/>
      <c r="Q63" s="99"/>
      <c r="R63" s="130"/>
    </row>
    <row r="64" spans="1:18" ht="18" customHeight="1">
      <c r="A64" s="17">
        <v>1</v>
      </c>
      <c r="B64" s="18" t="s">
        <v>6065</v>
      </c>
      <c r="C64" s="18">
        <v>1</v>
      </c>
      <c r="D64" s="18" t="s">
        <v>6066</v>
      </c>
      <c r="E64" s="18">
        <v>2</v>
      </c>
      <c r="F64" s="18" t="s">
        <v>6094</v>
      </c>
      <c r="G64" s="18">
        <v>13</v>
      </c>
      <c r="H64" s="18" t="s">
        <v>1045</v>
      </c>
      <c r="I64" s="19">
        <v>21</v>
      </c>
      <c r="J64" s="24" t="s">
        <v>1046</v>
      </c>
      <c r="K64" s="99">
        <v>3100</v>
      </c>
      <c r="L64" s="99">
        <v>0</v>
      </c>
      <c r="M64" s="99">
        <f t="shared" ref="M64:M65" si="10">K64-L64</f>
        <v>3100</v>
      </c>
      <c r="N64" s="28" t="s">
        <v>6101</v>
      </c>
      <c r="O64" s="20">
        <v>3100000</v>
      </c>
      <c r="P64" s="27"/>
      <c r="Q64" s="99"/>
      <c r="R64" s="130"/>
    </row>
    <row r="65" spans="1:18" ht="18" customHeight="1">
      <c r="A65" s="17">
        <v>1</v>
      </c>
      <c r="B65" s="18" t="s">
        <v>6065</v>
      </c>
      <c r="C65" s="18">
        <v>1</v>
      </c>
      <c r="D65" s="18" t="s">
        <v>6066</v>
      </c>
      <c r="E65" s="18">
        <v>2</v>
      </c>
      <c r="F65" s="18" t="s">
        <v>6094</v>
      </c>
      <c r="G65" s="18">
        <v>13</v>
      </c>
      <c r="H65" s="18" t="s">
        <v>1045</v>
      </c>
      <c r="I65" s="19">
        <v>32</v>
      </c>
      <c r="J65" s="24" t="s">
        <v>1235</v>
      </c>
      <c r="K65" s="99">
        <v>5587</v>
      </c>
      <c r="L65" s="99">
        <v>6462</v>
      </c>
      <c r="M65" s="99">
        <f t="shared" si="10"/>
        <v>-875</v>
      </c>
      <c r="N65" s="28" t="s">
        <v>6102</v>
      </c>
      <c r="O65" s="20">
        <v>179280</v>
      </c>
      <c r="P65" s="27"/>
      <c r="Q65" s="99"/>
      <c r="R65" s="130"/>
    </row>
    <row r="66" spans="1:18" ht="18" customHeight="1">
      <c r="A66" s="17">
        <v>1</v>
      </c>
      <c r="B66" s="18" t="s">
        <v>6065</v>
      </c>
      <c r="C66" s="18">
        <v>1</v>
      </c>
      <c r="D66" s="18" t="s">
        <v>6066</v>
      </c>
      <c r="E66" s="18">
        <v>2</v>
      </c>
      <c r="F66" s="18" t="s">
        <v>6094</v>
      </c>
      <c r="G66" s="18">
        <v>13</v>
      </c>
      <c r="H66" s="18" t="s">
        <v>1045</v>
      </c>
      <c r="I66" s="18">
        <v>32</v>
      </c>
      <c r="J66" s="25" t="s">
        <v>1235</v>
      </c>
      <c r="K66" s="99"/>
      <c r="L66" s="99"/>
      <c r="M66" s="99"/>
      <c r="N66" s="28" t="s">
        <v>6103</v>
      </c>
      <c r="O66" s="20">
        <v>570240</v>
      </c>
      <c r="P66" s="27"/>
      <c r="Q66" s="99"/>
      <c r="R66" s="130"/>
    </row>
    <row r="67" spans="1:18" ht="18" customHeight="1">
      <c r="A67" s="17">
        <v>1</v>
      </c>
      <c r="B67" s="18" t="s">
        <v>6065</v>
      </c>
      <c r="C67" s="18">
        <v>1</v>
      </c>
      <c r="D67" s="18" t="s">
        <v>6066</v>
      </c>
      <c r="E67" s="18">
        <v>2</v>
      </c>
      <c r="F67" s="18" t="s">
        <v>6094</v>
      </c>
      <c r="G67" s="18">
        <v>13</v>
      </c>
      <c r="H67" s="18" t="s">
        <v>1045</v>
      </c>
      <c r="I67" s="18">
        <v>32</v>
      </c>
      <c r="J67" s="25" t="s">
        <v>1235</v>
      </c>
      <c r="K67" s="99"/>
      <c r="L67" s="99"/>
      <c r="M67" s="99"/>
      <c r="N67" s="28" t="s">
        <v>6104</v>
      </c>
      <c r="O67" s="20">
        <v>243000</v>
      </c>
      <c r="P67" s="27"/>
      <c r="Q67" s="99"/>
      <c r="R67" s="130"/>
    </row>
    <row r="68" spans="1:18" ht="18" customHeight="1">
      <c r="A68" s="17">
        <v>1</v>
      </c>
      <c r="B68" s="18" t="s">
        <v>6065</v>
      </c>
      <c r="C68" s="18">
        <v>1</v>
      </c>
      <c r="D68" s="18" t="s">
        <v>6066</v>
      </c>
      <c r="E68" s="18">
        <v>2</v>
      </c>
      <c r="F68" s="18" t="s">
        <v>6094</v>
      </c>
      <c r="G68" s="18">
        <v>13</v>
      </c>
      <c r="H68" s="18" t="s">
        <v>1045</v>
      </c>
      <c r="I68" s="18">
        <v>32</v>
      </c>
      <c r="J68" s="25" t="s">
        <v>1235</v>
      </c>
      <c r="K68" s="99"/>
      <c r="L68" s="99"/>
      <c r="M68" s="99"/>
      <c r="N68" s="28" t="s">
        <v>6105</v>
      </c>
      <c r="O68" s="20">
        <v>120960</v>
      </c>
      <c r="P68" s="27"/>
      <c r="Q68" s="99"/>
      <c r="R68" s="130"/>
    </row>
    <row r="69" spans="1:18" ht="18" customHeight="1">
      <c r="A69" s="17">
        <v>1</v>
      </c>
      <c r="B69" s="18" t="s">
        <v>6065</v>
      </c>
      <c r="C69" s="18">
        <v>1</v>
      </c>
      <c r="D69" s="18" t="s">
        <v>6066</v>
      </c>
      <c r="E69" s="18">
        <v>2</v>
      </c>
      <c r="F69" s="18" t="s">
        <v>6094</v>
      </c>
      <c r="G69" s="18">
        <v>13</v>
      </c>
      <c r="H69" s="18" t="s">
        <v>1045</v>
      </c>
      <c r="I69" s="18">
        <v>32</v>
      </c>
      <c r="J69" s="25" t="s">
        <v>1235</v>
      </c>
      <c r="K69" s="99"/>
      <c r="L69" s="99"/>
      <c r="M69" s="99"/>
      <c r="N69" s="28" t="s">
        <v>6106</v>
      </c>
      <c r="O69" s="20">
        <v>60480</v>
      </c>
      <c r="P69" s="27"/>
      <c r="Q69" s="99"/>
      <c r="R69" s="130"/>
    </row>
    <row r="70" spans="1:18" ht="18" customHeight="1">
      <c r="A70" s="17">
        <v>1</v>
      </c>
      <c r="B70" s="18" t="s">
        <v>6065</v>
      </c>
      <c r="C70" s="18">
        <v>1</v>
      </c>
      <c r="D70" s="18" t="s">
        <v>6066</v>
      </c>
      <c r="E70" s="18">
        <v>2</v>
      </c>
      <c r="F70" s="18" t="s">
        <v>6094</v>
      </c>
      <c r="G70" s="18">
        <v>13</v>
      </c>
      <c r="H70" s="18" t="s">
        <v>1045</v>
      </c>
      <c r="I70" s="18">
        <v>32</v>
      </c>
      <c r="J70" s="25" t="s">
        <v>1235</v>
      </c>
      <c r="K70" s="99"/>
      <c r="L70" s="99"/>
      <c r="M70" s="99"/>
      <c r="N70" s="28" t="s">
        <v>6107</v>
      </c>
      <c r="O70" s="20">
        <v>181440</v>
      </c>
      <c r="P70" s="27"/>
      <c r="Q70" s="99"/>
      <c r="R70" s="130"/>
    </row>
    <row r="71" spans="1:18" ht="18" customHeight="1">
      <c r="A71" s="17">
        <v>1</v>
      </c>
      <c r="B71" s="18" t="s">
        <v>6065</v>
      </c>
      <c r="C71" s="18">
        <v>1</v>
      </c>
      <c r="D71" s="18" t="s">
        <v>6066</v>
      </c>
      <c r="E71" s="18">
        <v>2</v>
      </c>
      <c r="F71" s="18" t="s">
        <v>6094</v>
      </c>
      <c r="G71" s="18">
        <v>13</v>
      </c>
      <c r="H71" s="18" t="s">
        <v>1045</v>
      </c>
      <c r="I71" s="18">
        <v>32</v>
      </c>
      <c r="J71" s="25" t="s">
        <v>1235</v>
      </c>
      <c r="K71" s="99"/>
      <c r="L71" s="99"/>
      <c r="M71" s="99"/>
      <c r="N71" s="28" t="s">
        <v>6108</v>
      </c>
      <c r="O71" s="20">
        <v>120960</v>
      </c>
      <c r="P71" s="27"/>
      <c r="Q71" s="99"/>
      <c r="R71" s="130"/>
    </row>
    <row r="72" spans="1:18" ht="18" customHeight="1">
      <c r="A72" s="17">
        <v>1</v>
      </c>
      <c r="B72" s="18" t="s">
        <v>6065</v>
      </c>
      <c r="C72" s="18">
        <v>1</v>
      </c>
      <c r="D72" s="18" t="s">
        <v>6066</v>
      </c>
      <c r="E72" s="18">
        <v>2</v>
      </c>
      <c r="F72" s="18" t="s">
        <v>6094</v>
      </c>
      <c r="G72" s="18">
        <v>13</v>
      </c>
      <c r="H72" s="18" t="s">
        <v>1045</v>
      </c>
      <c r="I72" s="18">
        <v>32</v>
      </c>
      <c r="J72" s="25" t="s">
        <v>1235</v>
      </c>
      <c r="K72" s="99"/>
      <c r="L72" s="99"/>
      <c r="M72" s="99"/>
      <c r="N72" s="28" t="s">
        <v>6109</v>
      </c>
      <c r="O72" s="20">
        <v>60480</v>
      </c>
      <c r="P72" s="27"/>
      <c r="Q72" s="99"/>
      <c r="R72" s="130"/>
    </row>
    <row r="73" spans="1:18" ht="18" customHeight="1">
      <c r="A73" s="17">
        <v>1</v>
      </c>
      <c r="B73" s="18" t="s">
        <v>6065</v>
      </c>
      <c r="C73" s="18">
        <v>1</v>
      </c>
      <c r="D73" s="18" t="s">
        <v>6066</v>
      </c>
      <c r="E73" s="18">
        <v>2</v>
      </c>
      <c r="F73" s="18" t="s">
        <v>6094</v>
      </c>
      <c r="G73" s="18">
        <v>13</v>
      </c>
      <c r="H73" s="18" t="s">
        <v>1045</v>
      </c>
      <c r="I73" s="18">
        <v>32</v>
      </c>
      <c r="J73" s="25" t="s">
        <v>1235</v>
      </c>
      <c r="K73" s="99"/>
      <c r="L73" s="99"/>
      <c r="M73" s="99"/>
      <c r="N73" s="28" t="s">
        <v>6110</v>
      </c>
      <c r="O73" s="20">
        <v>60480</v>
      </c>
      <c r="P73" s="27"/>
      <c r="Q73" s="99"/>
      <c r="R73" s="130"/>
    </row>
    <row r="74" spans="1:18" ht="18" customHeight="1">
      <c r="A74" s="17">
        <v>1</v>
      </c>
      <c r="B74" s="18" t="s">
        <v>6065</v>
      </c>
      <c r="C74" s="18">
        <v>1</v>
      </c>
      <c r="D74" s="18" t="s">
        <v>6066</v>
      </c>
      <c r="E74" s="18">
        <v>2</v>
      </c>
      <c r="F74" s="18" t="s">
        <v>6094</v>
      </c>
      <c r="G74" s="18">
        <v>13</v>
      </c>
      <c r="H74" s="18" t="s">
        <v>1045</v>
      </c>
      <c r="I74" s="18">
        <v>32</v>
      </c>
      <c r="J74" s="25" t="s">
        <v>1235</v>
      </c>
      <c r="K74" s="99"/>
      <c r="L74" s="99"/>
      <c r="M74" s="99"/>
      <c r="N74" s="28" t="s">
        <v>6111</v>
      </c>
      <c r="O74" s="20">
        <v>60480</v>
      </c>
      <c r="P74" s="27"/>
      <c r="Q74" s="99"/>
      <c r="R74" s="130"/>
    </row>
    <row r="75" spans="1:18" ht="18" customHeight="1">
      <c r="A75" s="17">
        <v>1</v>
      </c>
      <c r="B75" s="18" t="s">
        <v>6065</v>
      </c>
      <c r="C75" s="18">
        <v>1</v>
      </c>
      <c r="D75" s="18" t="s">
        <v>6066</v>
      </c>
      <c r="E75" s="18">
        <v>2</v>
      </c>
      <c r="F75" s="18" t="s">
        <v>6094</v>
      </c>
      <c r="G75" s="18">
        <v>13</v>
      </c>
      <c r="H75" s="18" t="s">
        <v>1045</v>
      </c>
      <c r="I75" s="18">
        <v>32</v>
      </c>
      <c r="J75" s="25" t="s">
        <v>1235</v>
      </c>
      <c r="K75" s="99"/>
      <c r="L75" s="99"/>
      <c r="M75" s="99"/>
      <c r="N75" s="28" t="s">
        <v>6112</v>
      </c>
      <c r="O75" s="20">
        <v>60480</v>
      </c>
      <c r="P75" s="27"/>
      <c r="Q75" s="99"/>
      <c r="R75" s="130"/>
    </row>
    <row r="76" spans="1:18" ht="18" customHeight="1">
      <c r="A76" s="17">
        <v>1</v>
      </c>
      <c r="B76" s="18" t="s">
        <v>6065</v>
      </c>
      <c r="C76" s="18">
        <v>1</v>
      </c>
      <c r="D76" s="18" t="s">
        <v>6066</v>
      </c>
      <c r="E76" s="18">
        <v>2</v>
      </c>
      <c r="F76" s="18" t="s">
        <v>6094</v>
      </c>
      <c r="G76" s="18">
        <v>13</v>
      </c>
      <c r="H76" s="18" t="s">
        <v>1045</v>
      </c>
      <c r="I76" s="18">
        <v>32</v>
      </c>
      <c r="J76" s="25" t="s">
        <v>1235</v>
      </c>
      <c r="K76" s="99"/>
      <c r="L76" s="99"/>
      <c r="M76" s="99"/>
      <c r="N76" s="28" t="s">
        <v>6113</v>
      </c>
      <c r="O76" s="20">
        <v>196560</v>
      </c>
      <c r="P76" s="27"/>
      <c r="Q76" s="99"/>
      <c r="R76" s="130"/>
    </row>
    <row r="77" spans="1:18" ht="18" customHeight="1">
      <c r="A77" s="17">
        <v>1</v>
      </c>
      <c r="B77" s="18" t="s">
        <v>6065</v>
      </c>
      <c r="C77" s="18">
        <v>1</v>
      </c>
      <c r="D77" s="18" t="s">
        <v>6066</v>
      </c>
      <c r="E77" s="18">
        <v>2</v>
      </c>
      <c r="F77" s="18" t="s">
        <v>6094</v>
      </c>
      <c r="G77" s="18">
        <v>13</v>
      </c>
      <c r="H77" s="18" t="s">
        <v>1045</v>
      </c>
      <c r="I77" s="18">
        <v>32</v>
      </c>
      <c r="J77" s="25" t="s">
        <v>1235</v>
      </c>
      <c r="K77" s="99"/>
      <c r="L77" s="99"/>
      <c r="M77" s="99"/>
      <c r="N77" s="28" t="s">
        <v>6114</v>
      </c>
      <c r="O77" s="20">
        <v>3672000</v>
      </c>
      <c r="P77" s="27"/>
      <c r="Q77" s="99"/>
      <c r="R77" s="130"/>
    </row>
    <row r="78" spans="1:18" ht="18" customHeight="1">
      <c r="A78" s="17">
        <v>1</v>
      </c>
      <c r="B78" s="18" t="s">
        <v>6065</v>
      </c>
      <c r="C78" s="18">
        <v>1</v>
      </c>
      <c r="D78" s="18" t="s">
        <v>6066</v>
      </c>
      <c r="E78" s="18">
        <v>2</v>
      </c>
      <c r="F78" s="18" t="s">
        <v>6094</v>
      </c>
      <c r="G78" s="18">
        <v>13</v>
      </c>
      <c r="H78" s="18" t="s">
        <v>1045</v>
      </c>
      <c r="I78" s="19">
        <v>33</v>
      </c>
      <c r="J78" s="24" t="s">
        <v>1243</v>
      </c>
      <c r="K78" s="99">
        <v>266</v>
      </c>
      <c r="L78" s="99">
        <v>266</v>
      </c>
      <c r="M78" s="99">
        <f>K78-L78</f>
        <v>0</v>
      </c>
      <c r="N78" s="28" t="s">
        <v>6115</v>
      </c>
      <c r="O78" s="20"/>
      <c r="P78" s="27"/>
      <c r="Q78" s="99"/>
      <c r="R78" s="130"/>
    </row>
    <row r="79" spans="1:18" ht="18" customHeight="1">
      <c r="A79" s="17">
        <v>1</v>
      </c>
      <c r="B79" s="18" t="s">
        <v>6065</v>
      </c>
      <c r="C79" s="18">
        <v>1</v>
      </c>
      <c r="D79" s="18" t="s">
        <v>6066</v>
      </c>
      <c r="E79" s="18">
        <v>2</v>
      </c>
      <c r="F79" s="18" t="s">
        <v>6094</v>
      </c>
      <c r="G79" s="18">
        <v>13</v>
      </c>
      <c r="H79" s="18" t="s">
        <v>1045</v>
      </c>
      <c r="I79" s="18">
        <v>33</v>
      </c>
      <c r="J79" s="25" t="s">
        <v>1243</v>
      </c>
      <c r="K79" s="99"/>
      <c r="L79" s="99"/>
      <c r="M79" s="99"/>
      <c r="N79" s="339" t="s">
        <v>7436</v>
      </c>
      <c r="O79" s="20">
        <v>265680</v>
      </c>
      <c r="P79" s="27"/>
      <c r="Q79" s="99"/>
      <c r="R79" s="130"/>
    </row>
    <row r="80" spans="1:18" ht="18" customHeight="1">
      <c r="A80" s="17">
        <v>1</v>
      </c>
      <c r="B80" s="18" t="s">
        <v>6065</v>
      </c>
      <c r="C80" s="18">
        <v>1</v>
      </c>
      <c r="D80" s="18" t="s">
        <v>6066</v>
      </c>
      <c r="E80" s="18">
        <v>2</v>
      </c>
      <c r="F80" s="18" t="s">
        <v>6094</v>
      </c>
      <c r="G80" s="19">
        <v>15</v>
      </c>
      <c r="H80" s="19" t="s">
        <v>1258</v>
      </c>
      <c r="I80" s="19"/>
      <c r="J80" s="24"/>
      <c r="K80" s="99"/>
      <c r="L80" s="99"/>
      <c r="M80" s="99"/>
      <c r="N80" s="28"/>
      <c r="O80" s="20"/>
      <c r="P80" s="27"/>
      <c r="Q80" s="99"/>
      <c r="R80" s="130"/>
    </row>
    <row r="81" spans="1:18" ht="18" customHeight="1">
      <c r="A81" s="17">
        <v>1</v>
      </c>
      <c r="B81" s="18" t="s">
        <v>6065</v>
      </c>
      <c r="C81" s="18">
        <v>1</v>
      </c>
      <c r="D81" s="18" t="s">
        <v>6066</v>
      </c>
      <c r="E81" s="18">
        <v>2</v>
      </c>
      <c r="F81" s="18" t="s">
        <v>6094</v>
      </c>
      <c r="G81" s="18">
        <v>15</v>
      </c>
      <c r="H81" s="18" t="s">
        <v>1258</v>
      </c>
      <c r="I81" s="19">
        <v>1</v>
      </c>
      <c r="J81" s="24" t="s">
        <v>1259</v>
      </c>
      <c r="K81" s="99">
        <v>5000</v>
      </c>
      <c r="L81" s="99">
        <v>5500</v>
      </c>
      <c r="M81" s="99">
        <f>K81-L81</f>
        <v>-500</v>
      </c>
      <c r="N81" s="28" t="s">
        <v>6116</v>
      </c>
      <c r="O81" s="20"/>
      <c r="P81" s="27"/>
      <c r="Q81" s="99"/>
      <c r="R81" s="130"/>
    </row>
    <row r="82" spans="1:18" ht="18" customHeight="1">
      <c r="A82" s="17">
        <v>1</v>
      </c>
      <c r="B82" s="18" t="s">
        <v>6065</v>
      </c>
      <c r="C82" s="18">
        <v>1</v>
      </c>
      <c r="D82" s="18" t="s">
        <v>6066</v>
      </c>
      <c r="E82" s="18">
        <v>2</v>
      </c>
      <c r="F82" s="18" t="s">
        <v>6094</v>
      </c>
      <c r="G82" s="18">
        <v>15</v>
      </c>
      <c r="H82" s="18" t="s">
        <v>1258</v>
      </c>
      <c r="I82" s="18">
        <v>1</v>
      </c>
      <c r="J82" s="25" t="s">
        <v>1259</v>
      </c>
      <c r="K82" s="99"/>
      <c r="L82" s="99"/>
      <c r="M82" s="99"/>
      <c r="N82" s="28" t="s">
        <v>6117</v>
      </c>
      <c r="O82" s="20">
        <v>2000000</v>
      </c>
      <c r="P82" s="27"/>
      <c r="Q82" s="99"/>
      <c r="R82" s="130"/>
    </row>
    <row r="83" spans="1:18" ht="18" customHeight="1">
      <c r="A83" s="17">
        <v>1</v>
      </c>
      <c r="B83" s="18" t="s">
        <v>6065</v>
      </c>
      <c r="C83" s="18">
        <v>1</v>
      </c>
      <c r="D83" s="18" t="s">
        <v>6066</v>
      </c>
      <c r="E83" s="18">
        <v>2</v>
      </c>
      <c r="F83" s="18" t="s">
        <v>6094</v>
      </c>
      <c r="G83" s="18">
        <v>15</v>
      </c>
      <c r="H83" s="18" t="s">
        <v>1258</v>
      </c>
      <c r="I83" s="18">
        <v>1</v>
      </c>
      <c r="J83" s="25" t="s">
        <v>1259</v>
      </c>
      <c r="K83" s="99"/>
      <c r="L83" s="99"/>
      <c r="M83" s="99"/>
      <c r="N83" s="28" t="s">
        <v>6118</v>
      </c>
      <c r="O83" s="20">
        <v>3000000</v>
      </c>
      <c r="P83" s="27"/>
      <c r="Q83" s="99"/>
      <c r="R83" s="130"/>
    </row>
    <row r="84" spans="1:18" ht="18" customHeight="1">
      <c r="A84" s="17">
        <v>1</v>
      </c>
      <c r="B84" s="18" t="s">
        <v>6065</v>
      </c>
      <c r="C84" s="18">
        <v>1</v>
      </c>
      <c r="D84" s="18" t="s">
        <v>6066</v>
      </c>
      <c r="E84" s="18">
        <v>2</v>
      </c>
      <c r="F84" s="18" t="s">
        <v>6094</v>
      </c>
      <c r="G84" s="18">
        <v>15</v>
      </c>
      <c r="H84" s="18" t="s">
        <v>1258</v>
      </c>
      <c r="I84" s="19">
        <v>2</v>
      </c>
      <c r="J84" s="24" t="s">
        <v>1262</v>
      </c>
      <c r="K84" s="99">
        <v>2000</v>
      </c>
      <c r="L84" s="99">
        <v>0</v>
      </c>
      <c r="M84" s="99">
        <f>K84-L84</f>
        <v>2000</v>
      </c>
      <c r="N84" s="28" t="s">
        <v>6119</v>
      </c>
      <c r="O84" s="20">
        <v>2000000</v>
      </c>
      <c r="P84" s="27"/>
      <c r="Q84" s="99"/>
      <c r="R84" s="130"/>
    </row>
    <row r="85" spans="1:18" ht="18" customHeight="1">
      <c r="A85" s="17">
        <v>1</v>
      </c>
      <c r="B85" s="18" t="s">
        <v>6065</v>
      </c>
      <c r="C85" s="18">
        <v>1</v>
      </c>
      <c r="D85" s="18" t="s">
        <v>6066</v>
      </c>
      <c r="E85" s="18">
        <v>2</v>
      </c>
      <c r="F85" s="18" t="s">
        <v>6094</v>
      </c>
      <c r="G85" s="19">
        <v>16</v>
      </c>
      <c r="H85" s="19" t="s">
        <v>1263</v>
      </c>
      <c r="I85" s="19"/>
      <c r="J85" s="24"/>
      <c r="K85" s="99"/>
      <c r="L85" s="99"/>
      <c r="M85" s="99"/>
      <c r="N85" s="28"/>
      <c r="O85" s="20"/>
      <c r="P85" s="27"/>
      <c r="Q85" s="99"/>
      <c r="R85" s="130"/>
    </row>
    <row r="86" spans="1:18" ht="18" customHeight="1">
      <c r="A86" s="17">
        <v>1</v>
      </c>
      <c r="B86" s="18" t="s">
        <v>6065</v>
      </c>
      <c r="C86" s="18">
        <v>1</v>
      </c>
      <c r="D86" s="18" t="s">
        <v>6066</v>
      </c>
      <c r="E86" s="18">
        <v>2</v>
      </c>
      <c r="F86" s="18" t="s">
        <v>6094</v>
      </c>
      <c r="G86" s="18">
        <v>16</v>
      </c>
      <c r="H86" s="18" t="s">
        <v>1263</v>
      </c>
      <c r="I86" s="19">
        <v>1</v>
      </c>
      <c r="J86" s="24" t="s">
        <v>1264</v>
      </c>
      <c r="K86" s="99">
        <v>1</v>
      </c>
      <c r="L86" s="99">
        <v>390</v>
      </c>
      <c r="M86" s="99">
        <f>K86-L86</f>
        <v>-389</v>
      </c>
      <c r="N86" s="28"/>
      <c r="O86" s="20">
        <v>1000</v>
      </c>
      <c r="P86" s="27"/>
      <c r="Q86" s="99"/>
      <c r="R86" s="130"/>
    </row>
    <row r="87" spans="1:18" ht="18" customHeight="1">
      <c r="A87" s="43">
        <v>1</v>
      </c>
      <c r="B87" s="44" t="s">
        <v>6063</v>
      </c>
      <c r="C87" s="52">
        <v>1</v>
      </c>
      <c r="D87" s="44" t="s">
        <v>6064</v>
      </c>
      <c r="E87" s="53">
        <v>3</v>
      </c>
      <c r="F87" s="54" t="s">
        <v>6120</v>
      </c>
      <c r="G87" s="53"/>
      <c r="H87" s="54"/>
      <c r="I87" s="53"/>
      <c r="J87" s="53"/>
      <c r="K87" s="62">
        <f>SUM(K88:K123)</f>
        <v>16663</v>
      </c>
      <c r="L87" s="62">
        <f t="shared" ref="L87:M87" si="11">SUM(L88:L123)</f>
        <v>18288</v>
      </c>
      <c r="M87" s="63">
        <f t="shared" si="11"/>
        <v>-1625</v>
      </c>
      <c r="N87" s="55"/>
      <c r="O87" s="56"/>
      <c r="P87" s="56"/>
      <c r="Q87" s="97">
        <f>SUM(Q88:Q123)</f>
        <v>0</v>
      </c>
      <c r="R87" s="59" t="s">
        <v>6016</v>
      </c>
    </row>
    <row r="88" spans="1:18" ht="18" customHeight="1">
      <c r="A88" s="17">
        <v>1</v>
      </c>
      <c r="B88" s="18" t="s">
        <v>6065</v>
      </c>
      <c r="C88" s="18">
        <v>1</v>
      </c>
      <c r="D88" s="18" t="s">
        <v>6066</v>
      </c>
      <c r="E88" s="18">
        <v>3</v>
      </c>
      <c r="F88" s="18" t="s">
        <v>6121</v>
      </c>
      <c r="G88" s="19">
        <v>11</v>
      </c>
      <c r="H88" s="19" t="s">
        <v>1002</v>
      </c>
      <c r="I88" s="19"/>
      <c r="J88" s="24"/>
      <c r="K88" s="99"/>
      <c r="L88" s="99"/>
      <c r="M88" s="99"/>
      <c r="N88" s="28"/>
      <c r="O88" s="20"/>
      <c r="P88" s="27"/>
      <c r="Q88" s="99"/>
      <c r="R88" s="130"/>
    </row>
    <row r="89" spans="1:18" ht="18" customHeight="1">
      <c r="A89" s="17">
        <v>1</v>
      </c>
      <c r="B89" s="18" t="s">
        <v>6065</v>
      </c>
      <c r="C89" s="18">
        <v>1</v>
      </c>
      <c r="D89" s="18" t="s">
        <v>6066</v>
      </c>
      <c r="E89" s="18">
        <v>3</v>
      </c>
      <c r="F89" s="18" t="s">
        <v>6121</v>
      </c>
      <c r="G89" s="18">
        <v>11</v>
      </c>
      <c r="H89" s="18" t="s">
        <v>1002</v>
      </c>
      <c r="I89" s="19">
        <v>1</v>
      </c>
      <c r="J89" s="24" t="s">
        <v>1003</v>
      </c>
      <c r="K89" s="99">
        <v>100</v>
      </c>
      <c r="L89" s="99">
        <v>183</v>
      </c>
      <c r="M89" s="99">
        <f>K89-L89</f>
        <v>-83</v>
      </c>
      <c r="N89" s="28" t="s">
        <v>6122</v>
      </c>
      <c r="O89" s="20"/>
      <c r="P89" s="27"/>
      <c r="Q89" s="99"/>
      <c r="R89" s="130"/>
    </row>
    <row r="90" spans="1:18" ht="18" customHeight="1">
      <c r="A90" s="17">
        <v>1</v>
      </c>
      <c r="B90" s="18" t="s">
        <v>6065</v>
      </c>
      <c r="C90" s="18">
        <v>1</v>
      </c>
      <c r="D90" s="18" t="s">
        <v>6066</v>
      </c>
      <c r="E90" s="18">
        <v>3</v>
      </c>
      <c r="F90" s="18" t="s">
        <v>6121</v>
      </c>
      <c r="G90" s="18">
        <v>11</v>
      </c>
      <c r="H90" s="18" t="s">
        <v>1002</v>
      </c>
      <c r="I90" s="18">
        <v>1</v>
      </c>
      <c r="J90" s="25" t="s">
        <v>1003</v>
      </c>
      <c r="K90" s="99"/>
      <c r="L90" s="99"/>
      <c r="M90" s="99"/>
      <c r="N90" s="28" t="s">
        <v>6123</v>
      </c>
      <c r="O90" s="20"/>
      <c r="P90" s="27"/>
      <c r="Q90" s="99"/>
      <c r="R90" s="130"/>
    </row>
    <row r="91" spans="1:18" ht="18" customHeight="1">
      <c r="A91" s="17">
        <v>1</v>
      </c>
      <c r="B91" s="18" t="s">
        <v>6065</v>
      </c>
      <c r="C91" s="18">
        <v>1</v>
      </c>
      <c r="D91" s="18" t="s">
        <v>6066</v>
      </c>
      <c r="E91" s="18">
        <v>3</v>
      </c>
      <c r="F91" s="18" t="s">
        <v>6121</v>
      </c>
      <c r="G91" s="18">
        <v>11</v>
      </c>
      <c r="H91" s="18" t="s">
        <v>1002</v>
      </c>
      <c r="I91" s="18">
        <v>1</v>
      </c>
      <c r="J91" s="25" t="s">
        <v>1003</v>
      </c>
      <c r="K91" s="99"/>
      <c r="L91" s="99"/>
      <c r="M91" s="99"/>
      <c r="N91" s="28" t="s">
        <v>6124</v>
      </c>
      <c r="O91" s="20">
        <v>100000</v>
      </c>
      <c r="P91" s="27"/>
      <c r="Q91" s="99"/>
      <c r="R91" s="130"/>
    </row>
    <row r="92" spans="1:18" ht="18" customHeight="1">
      <c r="A92" s="17">
        <v>1</v>
      </c>
      <c r="B92" s="18" t="s">
        <v>6065</v>
      </c>
      <c r="C92" s="18">
        <v>1</v>
      </c>
      <c r="D92" s="18" t="s">
        <v>6066</v>
      </c>
      <c r="E92" s="18">
        <v>3</v>
      </c>
      <c r="F92" s="18" t="s">
        <v>6121</v>
      </c>
      <c r="G92" s="18">
        <v>11</v>
      </c>
      <c r="H92" s="18" t="s">
        <v>1002</v>
      </c>
      <c r="I92" s="19">
        <v>2</v>
      </c>
      <c r="J92" s="24" t="s">
        <v>1208</v>
      </c>
      <c r="K92" s="99">
        <v>324</v>
      </c>
      <c r="L92" s="99">
        <v>324</v>
      </c>
      <c r="M92" s="99">
        <f>K92-L92</f>
        <v>0</v>
      </c>
      <c r="N92" s="28" t="s">
        <v>6125</v>
      </c>
      <c r="O92" s="20"/>
      <c r="P92" s="27"/>
      <c r="Q92" s="99"/>
      <c r="R92" s="130"/>
    </row>
    <row r="93" spans="1:18" ht="18" customHeight="1">
      <c r="A93" s="17">
        <v>1</v>
      </c>
      <c r="B93" s="18" t="s">
        <v>6065</v>
      </c>
      <c r="C93" s="18">
        <v>1</v>
      </c>
      <c r="D93" s="18" t="s">
        <v>6066</v>
      </c>
      <c r="E93" s="18">
        <v>3</v>
      </c>
      <c r="F93" s="18" t="s">
        <v>6121</v>
      </c>
      <c r="G93" s="18">
        <v>11</v>
      </c>
      <c r="H93" s="18" t="s">
        <v>1002</v>
      </c>
      <c r="I93" s="18">
        <v>2</v>
      </c>
      <c r="J93" s="25" t="s">
        <v>1208</v>
      </c>
      <c r="K93" s="99"/>
      <c r="L93" s="99"/>
      <c r="M93" s="99"/>
      <c r="N93" s="28" t="s">
        <v>6126</v>
      </c>
      <c r="O93" s="20">
        <v>252000</v>
      </c>
      <c r="P93" s="27"/>
      <c r="Q93" s="99"/>
      <c r="R93" s="130"/>
    </row>
    <row r="94" spans="1:18" ht="18" customHeight="1">
      <c r="A94" s="17">
        <v>1</v>
      </c>
      <c r="B94" s="18" t="s">
        <v>6065</v>
      </c>
      <c r="C94" s="18">
        <v>1</v>
      </c>
      <c r="D94" s="18" t="s">
        <v>6066</v>
      </c>
      <c r="E94" s="18">
        <v>3</v>
      </c>
      <c r="F94" s="18" t="s">
        <v>6121</v>
      </c>
      <c r="G94" s="18">
        <v>11</v>
      </c>
      <c r="H94" s="18" t="s">
        <v>1002</v>
      </c>
      <c r="I94" s="18">
        <v>2</v>
      </c>
      <c r="J94" s="25" t="s">
        <v>1208</v>
      </c>
      <c r="K94" s="99"/>
      <c r="L94" s="99"/>
      <c r="M94" s="99"/>
      <c r="N94" s="28" t="s">
        <v>6127</v>
      </c>
      <c r="O94" s="20">
        <v>71040</v>
      </c>
      <c r="P94" s="27"/>
      <c r="Q94" s="99"/>
      <c r="R94" s="130"/>
    </row>
    <row r="95" spans="1:18" ht="18" customHeight="1">
      <c r="A95" s="17">
        <v>1</v>
      </c>
      <c r="B95" s="18" t="s">
        <v>6065</v>
      </c>
      <c r="C95" s="18">
        <v>1</v>
      </c>
      <c r="D95" s="18" t="s">
        <v>6066</v>
      </c>
      <c r="E95" s="18">
        <v>3</v>
      </c>
      <c r="F95" s="18" t="s">
        <v>6121</v>
      </c>
      <c r="G95" s="18">
        <v>11</v>
      </c>
      <c r="H95" s="18" t="s">
        <v>1002</v>
      </c>
      <c r="I95" s="19">
        <v>5</v>
      </c>
      <c r="J95" s="24" t="s">
        <v>1214</v>
      </c>
      <c r="K95" s="99">
        <v>6074</v>
      </c>
      <c r="L95" s="99">
        <v>6432</v>
      </c>
      <c r="M95" s="99">
        <f>K95-L95</f>
        <v>-358</v>
      </c>
      <c r="N95" s="28" t="s">
        <v>6128</v>
      </c>
      <c r="O95" s="20"/>
      <c r="P95" s="27"/>
      <c r="Q95" s="99"/>
      <c r="R95" s="130"/>
    </row>
    <row r="96" spans="1:18" ht="18" customHeight="1">
      <c r="A96" s="17">
        <v>1</v>
      </c>
      <c r="B96" s="18" t="s">
        <v>6065</v>
      </c>
      <c r="C96" s="18">
        <v>1</v>
      </c>
      <c r="D96" s="18" t="s">
        <v>6066</v>
      </c>
      <c r="E96" s="18">
        <v>3</v>
      </c>
      <c r="F96" s="18" t="s">
        <v>6121</v>
      </c>
      <c r="G96" s="18">
        <v>11</v>
      </c>
      <c r="H96" s="18" t="s">
        <v>1002</v>
      </c>
      <c r="I96" s="18">
        <v>5</v>
      </c>
      <c r="J96" s="25" t="s">
        <v>1214</v>
      </c>
      <c r="K96" s="99"/>
      <c r="L96" s="99"/>
      <c r="M96" s="99"/>
      <c r="N96" s="28" t="s">
        <v>6129</v>
      </c>
      <c r="O96" s="20"/>
      <c r="P96" s="27"/>
      <c r="Q96" s="99"/>
      <c r="R96" s="130"/>
    </row>
    <row r="97" spans="1:18" ht="18" customHeight="1">
      <c r="A97" s="17">
        <v>1</v>
      </c>
      <c r="B97" s="18" t="s">
        <v>6065</v>
      </c>
      <c r="C97" s="18">
        <v>1</v>
      </c>
      <c r="D97" s="18" t="s">
        <v>6066</v>
      </c>
      <c r="E97" s="18">
        <v>3</v>
      </c>
      <c r="F97" s="18" t="s">
        <v>6121</v>
      </c>
      <c r="G97" s="18">
        <v>11</v>
      </c>
      <c r="H97" s="18" t="s">
        <v>1002</v>
      </c>
      <c r="I97" s="18">
        <v>5</v>
      </c>
      <c r="J97" s="25" t="s">
        <v>1214</v>
      </c>
      <c r="K97" s="99"/>
      <c r="L97" s="99"/>
      <c r="M97" s="99"/>
      <c r="N97" s="339" t="s">
        <v>7437</v>
      </c>
      <c r="O97" s="20">
        <v>6024000</v>
      </c>
      <c r="P97" s="27"/>
      <c r="Q97" s="99"/>
      <c r="R97" s="130"/>
    </row>
    <row r="98" spans="1:18" ht="18" customHeight="1">
      <c r="A98" s="17">
        <v>1</v>
      </c>
      <c r="B98" s="18" t="s">
        <v>6065</v>
      </c>
      <c r="C98" s="18">
        <v>1</v>
      </c>
      <c r="D98" s="18" t="s">
        <v>6066</v>
      </c>
      <c r="E98" s="18">
        <v>3</v>
      </c>
      <c r="F98" s="18" t="s">
        <v>6121</v>
      </c>
      <c r="G98" s="18">
        <v>11</v>
      </c>
      <c r="H98" s="18" t="s">
        <v>1002</v>
      </c>
      <c r="I98" s="18">
        <v>5</v>
      </c>
      <c r="J98" s="25" t="s">
        <v>1214</v>
      </c>
      <c r="K98" s="99"/>
      <c r="L98" s="99"/>
      <c r="M98" s="99"/>
      <c r="N98" s="28" t="s">
        <v>6130</v>
      </c>
      <c r="O98" s="20"/>
      <c r="P98" s="27"/>
      <c r="Q98" s="99"/>
      <c r="R98" s="130"/>
    </row>
    <row r="99" spans="1:18" ht="18" customHeight="1">
      <c r="A99" s="17">
        <v>1</v>
      </c>
      <c r="B99" s="18" t="s">
        <v>6065</v>
      </c>
      <c r="C99" s="18">
        <v>1</v>
      </c>
      <c r="D99" s="18" t="s">
        <v>6066</v>
      </c>
      <c r="E99" s="18">
        <v>3</v>
      </c>
      <c r="F99" s="18" t="s">
        <v>6121</v>
      </c>
      <c r="G99" s="18">
        <v>11</v>
      </c>
      <c r="H99" s="18" t="s">
        <v>1002</v>
      </c>
      <c r="I99" s="18">
        <v>5</v>
      </c>
      <c r="J99" s="25" t="s">
        <v>1214</v>
      </c>
      <c r="K99" s="99"/>
      <c r="L99" s="99"/>
      <c r="M99" s="99"/>
      <c r="N99" s="28" t="s">
        <v>6131</v>
      </c>
      <c r="O99" s="20">
        <v>50000</v>
      </c>
      <c r="P99" s="27"/>
      <c r="Q99" s="99"/>
      <c r="R99" s="130"/>
    </row>
    <row r="100" spans="1:18" ht="18" customHeight="1">
      <c r="A100" s="17">
        <v>1</v>
      </c>
      <c r="B100" s="18" t="s">
        <v>6065</v>
      </c>
      <c r="C100" s="18">
        <v>1</v>
      </c>
      <c r="D100" s="18" t="s">
        <v>6066</v>
      </c>
      <c r="E100" s="18">
        <v>3</v>
      </c>
      <c r="F100" s="18" t="s">
        <v>6121</v>
      </c>
      <c r="G100" s="18">
        <v>11</v>
      </c>
      <c r="H100" s="18" t="s">
        <v>1002</v>
      </c>
      <c r="I100" s="19">
        <v>6</v>
      </c>
      <c r="J100" s="24" t="s">
        <v>1215</v>
      </c>
      <c r="K100" s="99">
        <v>2500</v>
      </c>
      <c r="L100" s="99">
        <v>2500</v>
      </c>
      <c r="M100" s="99">
        <f>K100-L100</f>
        <v>0</v>
      </c>
      <c r="N100" s="28" t="s">
        <v>6132</v>
      </c>
      <c r="O100" s="20">
        <v>1000000</v>
      </c>
      <c r="P100" s="27"/>
      <c r="Q100" s="99"/>
      <c r="R100" s="130"/>
    </row>
    <row r="101" spans="1:18" ht="18" customHeight="1">
      <c r="A101" s="17">
        <v>1</v>
      </c>
      <c r="B101" s="18" t="s">
        <v>6065</v>
      </c>
      <c r="C101" s="18">
        <v>1</v>
      </c>
      <c r="D101" s="18" t="s">
        <v>6066</v>
      </c>
      <c r="E101" s="18">
        <v>3</v>
      </c>
      <c r="F101" s="18" t="s">
        <v>6121</v>
      </c>
      <c r="G101" s="18">
        <v>11</v>
      </c>
      <c r="H101" s="18" t="s">
        <v>1002</v>
      </c>
      <c r="I101" s="18">
        <v>6</v>
      </c>
      <c r="J101" s="25" t="s">
        <v>1215</v>
      </c>
      <c r="K101" s="99"/>
      <c r="L101" s="99"/>
      <c r="M101" s="99"/>
      <c r="N101" s="28" t="s">
        <v>6133</v>
      </c>
      <c r="O101" s="20">
        <v>1500000</v>
      </c>
      <c r="P101" s="27"/>
      <c r="Q101" s="99"/>
      <c r="R101" s="130"/>
    </row>
    <row r="102" spans="1:18" ht="18" customHeight="1">
      <c r="A102" s="17">
        <v>1</v>
      </c>
      <c r="B102" s="18" t="s">
        <v>6065</v>
      </c>
      <c r="C102" s="18">
        <v>1</v>
      </c>
      <c r="D102" s="18" t="s">
        <v>6066</v>
      </c>
      <c r="E102" s="18">
        <v>3</v>
      </c>
      <c r="F102" s="18" t="s">
        <v>6121</v>
      </c>
      <c r="G102" s="19">
        <v>12</v>
      </c>
      <c r="H102" s="19" t="s">
        <v>1026</v>
      </c>
      <c r="I102" s="19"/>
      <c r="J102" s="24"/>
      <c r="K102" s="99"/>
      <c r="L102" s="99"/>
      <c r="M102" s="99"/>
      <c r="N102" s="28"/>
      <c r="O102" s="20"/>
      <c r="P102" s="27"/>
      <c r="Q102" s="99"/>
      <c r="R102" s="130"/>
    </row>
    <row r="103" spans="1:18" ht="18" customHeight="1">
      <c r="A103" s="17">
        <v>1</v>
      </c>
      <c r="B103" s="18" t="s">
        <v>6065</v>
      </c>
      <c r="C103" s="18">
        <v>1</v>
      </c>
      <c r="D103" s="18" t="s">
        <v>6066</v>
      </c>
      <c r="E103" s="18">
        <v>3</v>
      </c>
      <c r="F103" s="18" t="s">
        <v>6121</v>
      </c>
      <c r="G103" s="18">
        <v>12</v>
      </c>
      <c r="H103" s="18" t="s">
        <v>1026</v>
      </c>
      <c r="I103" s="19">
        <v>1</v>
      </c>
      <c r="J103" s="24" t="s">
        <v>1027</v>
      </c>
      <c r="K103" s="99">
        <v>5</v>
      </c>
      <c r="L103" s="99">
        <v>34</v>
      </c>
      <c r="M103" s="99">
        <f>K103-L103</f>
        <v>-29</v>
      </c>
      <c r="N103" s="28" t="s">
        <v>6134</v>
      </c>
      <c r="O103" s="20"/>
      <c r="P103" s="27"/>
      <c r="Q103" s="99"/>
      <c r="R103" s="130"/>
    </row>
    <row r="104" spans="1:18" ht="18" customHeight="1">
      <c r="A104" s="17">
        <v>1</v>
      </c>
      <c r="B104" s="18" t="s">
        <v>6065</v>
      </c>
      <c r="C104" s="18">
        <v>1</v>
      </c>
      <c r="D104" s="18" t="s">
        <v>6066</v>
      </c>
      <c r="E104" s="18">
        <v>3</v>
      </c>
      <c r="F104" s="18" t="s">
        <v>6121</v>
      </c>
      <c r="G104" s="18">
        <v>12</v>
      </c>
      <c r="H104" s="18" t="s">
        <v>1026</v>
      </c>
      <c r="I104" s="18">
        <v>1</v>
      </c>
      <c r="J104" s="25" t="s">
        <v>1027</v>
      </c>
      <c r="K104" s="99"/>
      <c r="L104" s="99"/>
      <c r="M104" s="99"/>
      <c r="N104" s="28" t="s">
        <v>6135</v>
      </c>
      <c r="O104" s="20">
        <v>5000</v>
      </c>
      <c r="P104" s="27"/>
      <c r="Q104" s="99"/>
      <c r="R104" s="130"/>
    </row>
    <row r="105" spans="1:18" ht="18" customHeight="1">
      <c r="A105" s="17">
        <v>1</v>
      </c>
      <c r="B105" s="18" t="s">
        <v>6065</v>
      </c>
      <c r="C105" s="18">
        <v>1</v>
      </c>
      <c r="D105" s="18" t="s">
        <v>6066</v>
      </c>
      <c r="E105" s="18">
        <v>3</v>
      </c>
      <c r="F105" s="18" t="s">
        <v>6121</v>
      </c>
      <c r="G105" s="18">
        <v>12</v>
      </c>
      <c r="H105" s="18" t="s">
        <v>1026</v>
      </c>
      <c r="I105" s="19">
        <v>11</v>
      </c>
      <c r="J105" s="24" t="s">
        <v>1039</v>
      </c>
      <c r="K105" s="99">
        <v>57</v>
      </c>
      <c r="L105" s="99">
        <v>57</v>
      </c>
      <c r="M105" s="99">
        <f>K105-L105</f>
        <v>0</v>
      </c>
      <c r="N105" s="28" t="s">
        <v>6136</v>
      </c>
      <c r="O105" s="20">
        <v>45821</v>
      </c>
      <c r="P105" s="27"/>
      <c r="Q105" s="99"/>
      <c r="R105" s="130"/>
    </row>
    <row r="106" spans="1:18" ht="18" customHeight="1">
      <c r="A106" s="17">
        <v>1</v>
      </c>
      <c r="B106" s="18" t="s">
        <v>6065</v>
      </c>
      <c r="C106" s="18">
        <v>1</v>
      </c>
      <c r="D106" s="18" t="s">
        <v>6066</v>
      </c>
      <c r="E106" s="18">
        <v>3</v>
      </c>
      <c r="F106" s="18" t="s">
        <v>6121</v>
      </c>
      <c r="G106" s="18">
        <v>12</v>
      </c>
      <c r="H106" s="18" t="s">
        <v>1026</v>
      </c>
      <c r="I106" s="18">
        <v>11</v>
      </c>
      <c r="J106" s="25" t="s">
        <v>1039</v>
      </c>
      <c r="K106" s="99"/>
      <c r="L106" s="99"/>
      <c r="M106" s="99"/>
      <c r="N106" s="28" t="s">
        <v>6137</v>
      </c>
      <c r="O106" s="20">
        <v>10272</v>
      </c>
      <c r="P106" s="27"/>
      <c r="Q106" s="99"/>
      <c r="R106" s="130"/>
    </row>
    <row r="107" spans="1:18" ht="18" customHeight="1">
      <c r="A107" s="17">
        <v>1</v>
      </c>
      <c r="B107" s="18" t="s">
        <v>6065</v>
      </c>
      <c r="C107" s="18">
        <v>1</v>
      </c>
      <c r="D107" s="18" t="s">
        <v>6066</v>
      </c>
      <c r="E107" s="18">
        <v>3</v>
      </c>
      <c r="F107" s="18" t="s">
        <v>6121</v>
      </c>
      <c r="G107" s="19">
        <v>13</v>
      </c>
      <c r="H107" s="19" t="s">
        <v>1045</v>
      </c>
      <c r="I107" s="19"/>
      <c r="J107" s="24"/>
      <c r="K107" s="99"/>
      <c r="L107" s="99"/>
      <c r="M107" s="99"/>
      <c r="N107" s="28"/>
      <c r="O107" s="20"/>
      <c r="P107" s="27"/>
      <c r="Q107" s="99"/>
      <c r="R107" s="130"/>
    </row>
    <row r="108" spans="1:18" ht="18" customHeight="1">
      <c r="A108" s="17">
        <v>1</v>
      </c>
      <c r="B108" s="18" t="s">
        <v>6065</v>
      </c>
      <c r="C108" s="18">
        <v>1</v>
      </c>
      <c r="D108" s="18" t="s">
        <v>6066</v>
      </c>
      <c r="E108" s="18">
        <v>3</v>
      </c>
      <c r="F108" s="18" t="s">
        <v>6121</v>
      </c>
      <c r="G108" s="18">
        <v>13</v>
      </c>
      <c r="H108" s="18" t="s">
        <v>1045</v>
      </c>
      <c r="I108" s="19">
        <v>32</v>
      </c>
      <c r="J108" s="24" t="s">
        <v>6138</v>
      </c>
      <c r="K108" s="99">
        <v>1745</v>
      </c>
      <c r="L108" s="99">
        <v>2348</v>
      </c>
      <c r="M108" s="99">
        <f>K108-L108</f>
        <v>-603</v>
      </c>
      <c r="N108" s="28" t="s">
        <v>6139</v>
      </c>
      <c r="O108" s="20"/>
      <c r="P108" s="27"/>
      <c r="Q108" s="99"/>
      <c r="R108" s="130"/>
    </row>
    <row r="109" spans="1:18" ht="18" customHeight="1">
      <c r="A109" s="17">
        <v>1</v>
      </c>
      <c r="B109" s="18" t="s">
        <v>6065</v>
      </c>
      <c r="C109" s="18">
        <v>1</v>
      </c>
      <c r="D109" s="18" t="s">
        <v>6066</v>
      </c>
      <c r="E109" s="18">
        <v>3</v>
      </c>
      <c r="F109" s="18" t="s">
        <v>6121</v>
      </c>
      <c r="G109" s="18">
        <v>13</v>
      </c>
      <c r="H109" s="18" t="s">
        <v>1045</v>
      </c>
      <c r="I109" s="18">
        <v>32</v>
      </c>
      <c r="J109" s="25" t="s">
        <v>6138</v>
      </c>
      <c r="K109" s="99"/>
      <c r="L109" s="99"/>
      <c r="M109" s="99"/>
      <c r="N109" s="28" t="s">
        <v>6140</v>
      </c>
      <c r="O109" s="20"/>
      <c r="P109" s="27"/>
      <c r="Q109" s="99"/>
      <c r="R109" s="130"/>
    </row>
    <row r="110" spans="1:18" ht="18" customHeight="1">
      <c r="A110" s="17">
        <v>1</v>
      </c>
      <c r="B110" s="18" t="s">
        <v>6065</v>
      </c>
      <c r="C110" s="18">
        <v>1</v>
      </c>
      <c r="D110" s="18" t="s">
        <v>6066</v>
      </c>
      <c r="E110" s="18">
        <v>3</v>
      </c>
      <c r="F110" s="18" t="s">
        <v>6121</v>
      </c>
      <c r="G110" s="18">
        <v>13</v>
      </c>
      <c r="H110" s="18" t="s">
        <v>1045</v>
      </c>
      <c r="I110" s="18">
        <v>32</v>
      </c>
      <c r="J110" s="25" t="s">
        <v>6138</v>
      </c>
      <c r="K110" s="99"/>
      <c r="L110" s="99"/>
      <c r="M110" s="99"/>
      <c r="N110" s="28" t="s">
        <v>6141</v>
      </c>
      <c r="O110" s="20"/>
      <c r="P110" s="27"/>
      <c r="Q110" s="99"/>
      <c r="R110" s="130"/>
    </row>
    <row r="111" spans="1:18" ht="18" customHeight="1">
      <c r="A111" s="17">
        <v>1</v>
      </c>
      <c r="B111" s="18" t="s">
        <v>6065</v>
      </c>
      <c r="C111" s="18">
        <v>1</v>
      </c>
      <c r="D111" s="18" t="s">
        <v>6066</v>
      </c>
      <c r="E111" s="18">
        <v>3</v>
      </c>
      <c r="F111" s="18" t="s">
        <v>6121</v>
      </c>
      <c r="G111" s="18">
        <v>13</v>
      </c>
      <c r="H111" s="18" t="s">
        <v>1045</v>
      </c>
      <c r="I111" s="18">
        <v>32</v>
      </c>
      <c r="J111" s="25" t="s">
        <v>6138</v>
      </c>
      <c r="K111" s="99"/>
      <c r="L111" s="99"/>
      <c r="M111" s="99"/>
      <c r="N111" s="28" t="s">
        <v>6142</v>
      </c>
      <c r="O111" s="20"/>
      <c r="P111" s="27"/>
      <c r="Q111" s="99"/>
      <c r="R111" s="130"/>
    </row>
    <row r="112" spans="1:18" ht="18" customHeight="1">
      <c r="A112" s="17">
        <v>1</v>
      </c>
      <c r="B112" s="18" t="s">
        <v>6065</v>
      </c>
      <c r="C112" s="18">
        <v>1</v>
      </c>
      <c r="D112" s="18" t="s">
        <v>6066</v>
      </c>
      <c r="E112" s="18">
        <v>3</v>
      </c>
      <c r="F112" s="18" t="s">
        <v>6121</v>
      </c>
      <c r="G112" s="18">
        <v>13</v>
      </c>
      <c r="H112" s="18" t="s">
        <v>1045</v>
      </c>
      <c r="I112" s="18">
        <v>32</v>
      </c>
      <c r="J112" s="25" t="s">
        <v>6138</v>
      </c>
      <c r="K112" s="99"/>
      <c r="L112" s="99"/>
      <c r="M112" s="99"/>
      <c r="N112" s="28" t="s">
        <v>6143</v>
      </c>
      <c r="O112" s="20">
        <v>583200</v>
      </c>
      <c r="P112" s="27"/>
      <c r="Q112" s="99"/>
      <c r="R112" s="130"/>
    </row>
    <row r="113" spans="1:18" ht="18" customHeight="1">
      <c r="A113" s="17">
        <v>1</v>
      </c>
      <c r="B113" s="18" t="s">
        <v>6065</v>
      </c>
      <c r="C113" s="18">
        <v>1</v>
      </c>
      <c r="D113" s="18" t="s">
        <v>6066</v>
      </c>
      <c r="E113" s="18">
        <v>3</v>
      </c>
      <c r="F113" s="18" t="s">
        <v>6121</v>
      </c>
      <c r="G113" s="18">
        <v>13</v>
      </c>
      <c r="H113" s="18" t="s">
        <v>1045</v>
      </c>
      <c r="I113" s="18">
        <v>32</v>
      </c>
      <c r="J113" s="25" t="s">
        <v>6138</v>
      </c>
      <c r="K113" s="99"/>
      <c r="L113" s="99"/>
      <c r="M113" s="99"/>
      <c r="N113" s="28" t="s">
        <v>6144</v>
      </c>
      <c r="O113" s="20"/>
      <c r="P113" s="27"/>
      <c r="Q113" s="99"/>
      <c r="R113" s="130"/>
    </row>
    <row r="114" spans="1:18" ht="18" customHeight="1">
      <c r="A114" s="17">
        <v>1</v>
      </c>
      <c r="B114" s="18" t="s">
        <v>6065</v>
      </c>
      <c r="C114" s="18">
        <v>1</v>
      </c>
      <c r="D114" s="18" t="s">
        <v>6066</v>
      </c>
      <c r="E114" s="18">
        <v>3</v>
      </c>
      <c r="F114" s="18" t="s">
        <v>6121</v>
      </c>
      <c r="G114" s="18">
        <v>13</v>
      </c>
      <c r="H114" s="18" t="s">
        <v>1045</v>
      </c>
      <c r="I114" s="18">
        <v>32</v>
      </c>
      <c r="J114" s="25" t="s">
        <v>6138</v>
      </c>
      <c r="K114" s="99"/>
      <c r="L114" s="99"/>
      <c r="M114" s="99"/>
      <c r="N114" s="28" t="s">
        <v>6145</v>
      </c>
      <c r="O114" s="20"/>
      <c r="P114" s="27"/>
      <c r="Q114" s="99"/>
      <c r="R114" s="130"/>
    </row>
    <row r="115" spans="1:18" ht="18" customHeight="1">
      <c r="A115" s="17">
        <v>1</v>
      </c>
      <c r="B115" s="18" t="s">
        <v>6065</v>
      </c>
      <c r="C115" s="18">
        <v>1</v>
      </c>
      <c r="D115" s="18" t="s">
        <v>6066</v>
      </c>
      <c r="E115" s="18">
        <v>3</v>
      </c>
      <c r="F115" s="18" t="s">
        <v>6121</v>
      </c>
      <c r="G115" s="18">
        <v>13</v>
      </c>
      <c r="H115" s="18" t="s">
        <v>1045</v>
      </c>
      <c r="I115" s="18">
        <v>32</v>
      </c>
      <c r="J115" s="25" t="s">
        <v>6138</v>
      </c>
      <c r="K115" s="99"/>
      <c r="L115" s="99"/>
      <c r="M115" s="99"/>
      <c r="N115" s="28" t="s">
        <v>6146</v>
      </c>
      <c r="O115" s="20"/>
      <c r="P115" s="27"/>
      <c r="Q115" s="99"/>
      <c r="R115" s="130"/>
    </row>
    <row r="116" spans="1:18" ht="18" customHeight="1">
      <c r="A116" s="17">
        <v>1</v>
      </c>
      <c r="B116" s="18" t="s">
        <v>6065</v>
      </c>
      <c r="C116" s="18">
        <v>1</v>
      </c>
      <c r="D116" s="18" t="s">
        <v>6066</v>
      </c>
      <c r="E116" s="18">
        <v>3</v>
      </c>
      <c r="F116" s="18" t="s">
        <v>6121</v>
      </c>
      <c r="G116" s="18">
        <v>13</v>
      </c>
      <c r="H116" s="18" t="s">
        <v>1045</v>
      </c>
      <c r="I116" s="18">
        <v>32</v>
      </c>
      <c r="J116" s="25" t="s">
        <v>6138</v>
      </c>
      <c r="K116" s="99"/>
      <c r="L116" s="99"/>
      <c r="M116" s="99"/>
      <c r="N116" s="28" t="s">
        <v>6147</v>
      </c>
      <c r="O116" s="20">
        <v>603720</v>
      </c>
      <c r="P116" s="27"/>
      <c r="Q116" s="99"/>
      <c r="R116" s="130"/>
    </row>
    <row r="117" spans="1:18" ht="18" customHeight="1">
      <c r="A117" s="17">
        <v>1</v>
      </c>
      <c r="B117" s="18" t="s">
        <v>6065</v>
      </c>
      <c r="C117" s="18">
        <v>1</v>
      </c>
      <c r="D117" s="18" t="s">
        <v>6066</v>
      </c>
      <c r="E117" s="18">
        <v>3</v>
      </c>
      <c r="F117" s="18" t="s">
        <v>6121</v>
      </c>
      <c r="G117" s="18">
        <v>13</v>
      </c>
      <c r="H117" s="18" t="s">
        <v>1045</v>
      </c>
      <c r="I117" s="18">
        <v>32</v>
      </c>
      <c r="J117" s="25" t="s">
        <v>6138</v>
      </c>
      <c r="K117" s="99"/>
      <c r="L117" s="99"/>
      <c r="M117" s="99"/>
      <c r="N117" s="28" t="s">
        <v>6148</v>
      </c>
      <c r="O117" s="20">
        <v>557280</v>
      </c>
      <c r="P117" s="27"/>
      <c r="Q117" s="99"/>
      <c r="R117" s="130"/>
    </row>
    <row r="118" spans="1:18" ht="18" customHeight="1">
      <c r="A118" s="17">
        <v>1</v>
      </c>
      <c r="B118" s="18" t="s">
        <v>6065</v>
      </c>
      <c r="C118" s="18">
        <v>1</v>
      </c>
      <c r="D118" s="18" t="s">
        <v>6066</v>
      </c>
      <c r="E118" s="18">
        <v>3</v>
      </c>
      <c r="F118" s="18" t="s">
        <v>6121</v>
      </c>
      <c r="G118" s="18">
        <v>13</v>
      </c>
      <c r="H118" s="18" t="s">
        <v>1045</v>
      </c>
      <c r="I118" s="19">
        <v>33</v>
      </c>
      <c r="J118" s="24" t="s">
        <v>1243</v>
      </c>
      <c r="K118" s="99">
        <v>358</v>
      </c>
      <c r="L118" s="99">
        <v>358</v>
      </c>
      <c r="M118" s="99">
        <f>K118-L118</f>
        <v>0</v>
      </c>
      <c r="N118" s="28" t="s">
        <v>6115</v>
      </c>
      <c r="O118" s="20"/>
      <c r="P118" s="27"/>
      <c r="Q118" s="99"/>
      <c r="R118" s="130"/>
    </row>
    <row r="119" spans="1:18" ht="18" customHeight="1">
      <c r="A119" s="17">
        <v>1</v>
      </c>
      <c r="B119" s="18" t="s">
        <v>6065</v>
      </c>
      <c r="C119" s="18">
        <v>1</v>
      </c>
      <c r="D119" s="18" t="s">
        <v>6066</v>
      </c>
      <c r="E119" s="18">
        <v>3</v>
      </c>
      <c r="F119" s="18" t="s">
        <v>6121</v>
      </c>
      <c r="G119" s="18">
        <v>13</v>
      </c>
      <c r="H119" s="18" t="s">
        <v>1045</v>
      </c>
      <c r="I119" s="18">
        <v>33</v>
      </c>
      <c r="J119" s="25" t="s">
        <v>1243</v>
      </c>
      <c r="K119" s="99"/>
      <c r="L119" s="99"/>
      <c r="M119" s="99"/>
      <c r="N119" s="339" t="s">
        <v>7438</v>
      </c>
      <c r="O119" s="20">
        <v>264384</v>
      </c>
      <c r="P119" s="27"/>
      <c r="Q119" s="99"/>
      <c r="R119" s="130"/>
    </row>
    <row r="120" spans="1:18" ht="18" customHeight="1">
      <c r="A120" s="17">
        <v>1</v>
      </c>
      <c r="B120" s="18" t="s">
        <v>6065</v>
      </c>
      <c r="C120" s="18">
        <v>1</v>
      </c>
      <c r="D120" s="18" t="s">
        <v>6066</v>
      </c>
      <c r="E120" s="18">
        <v>3</v>
      </c>
      <c r="F120" s="18" t="s">
        <v>6121</v>
      </c>
      <c r="G120" s="18">
        <v>13</v>
      </c>
      <c r="H120" s="18" t="s">
        <v>1045</v>
      </c>
      <c r="I120" s="18">
        <v>33</v>
      </c>
      <c r="J120" s="25" t="s">
        <v>1243</v>
      </c>
      <c r="K120" s="99"/>
      <c r="L120" s="99"/>
      <c r="M120" s="99"/>
      <c r="N120" s="339" t="s">
        <v>7439</v>
      </c>
      <c r="O120" s="20">
        <v>93312</v>
      </c>
      <c r="P120" s="27"/>
      <c r="Q120" s="99"/>
      <c r="R120" s="130"/>
    </row>
    <row r="121" spans="1:18" ht="18" customHeight="1">
      <c r="A121" s="17">
        <v>1</v>
      </c>
      <c r="B121" s="18" t="s">
        <v>6065</v>
      </c>
      <c r="C121" s="18">
        <v>1</v>
      </c>
      <c r="D121" s="18" t="s">
        <v>6066</v>
      </c>
      <c r="E121" s="18">
        <v>3</v>
      </c>
      <c r="F121" s="18" t="s">
        <v>6121</v>
      </c>
      <c r="G121" s="19">
        <v>15</v>
      </c>
      <c r="H121" s="19" t="s">
        <v>1258</v>
      </c>
      <c r="I121" s="19"/>
      <c r="J121" s="24"/>
      <c r="K121" s="99"/>
      <c r="L121" s="99"/>
      <c r="M121" s="99"/>
      <c r="N121" s="28"/>
      <c r="O121" s="20"/>
      <c r="P121" s="27"/>
      <c r="Q121" s="99"/>
      <c r="R121" s="130"/>
    </row>
    <row r="122" spans="1:18" ht="18" customHeight="1">
      <c r="A122" s="17">
        <v>1</v>
      </c>
      <c r="B122" s="18" t="s">
        <v>6065</v>
      </c>
      <c r="C122" s="18">
        <v>1</v>
      </c>
      <c r="D122" s="18" t="s">
        <v>6066</v>
      </c>
      <c r="E122" s="18">
        <v>3</v>
      </c>
      <c r="F122" s="18" t="s">
        <v>6121</v>
      </c>
      <c r="G122" s="18">
        <v>15</v>
      </c>
      <c r="H122" s="18" t="s">
        <v>1258</v>
      </c>
      <c r="I122" s="19">
        <v>1</v>
      </c>
      <c r="J122" s="24" t="s">
        <v>1259</v>
      </c>
      <c r="K122" s="99">
        <v>5500</v>
      </c>
      <c r="L122" s="99">
        <v>6052</v>
      </c>
      <c r="M122" s="99">
        <f>K122-L122</f>
        <v>-552</v>
      </c>
      <c r="N122" s="28" t="s">
        <v>6149</v>
      </c>
      <c r="O122" s="20">
        <v>3000000</v>
      </c>
      <c r="P122" s="27"/>
      <c r="Q122" s="99"/>
      <c r="R122" s="130"/>
    </row>
    <row r="123" spans="1:18" ht="18" customHeight="1">
      <c r="A123" s="17">
        <v>1</v>
      </c>
      <c r="B123" s="18" t="s">
        <v>6065</v>
      </c>
      <c r="C123" s="18">
        <v>1</v>
      </c>
      <c r="D123" s="18" t="s">
        <v>6066</v>
      </c>
      <c r="E123" s="18">
        <v>3</v>
      </c>
      <c r="F123" s="18" t="s">
        <v>6121</v>
      </c>
      <c r="G123" s="18">
        <v>15</v>
      </c>
      <c r="H123" s="18" t="s">
        <v>1258</v>
      </c>
      <c r="I123" s="18">
        <v>1</v>
      </c>
      <c r="J123" s="25" t="s">
        <v>1259</v>
      </c>
      <c r="K123" s="99"/>
      <c r="L123" s="99"/>
      <c r="M123" s="99"/>
      <c r="N123" s="28" t="s">
        <v>6150</v>
      </c>
      <c r="O123" s="20">
        <v>2500000</v>
      </c>
      <c r="P123" s="27"/>
      <c r="Q123" s="99"/>
      <c r="R123" s="130"/>
    </row>
    <row r="124" spans="1:18" ht="18" customHeight="1">
      <c r="A124" s="43">
        <v>1</v>
      </c>
      <c r="B124" s="44" t="s">
        <v>6063</v>
      </c>
      <c r="C124" s="52">
        <v>1</v>
      </c>
      <c r="D124" s="44" t="s">
        <v>6064</v>
      </c>
      <c r="E124" s="53">
        <v>4</v>
      </c>
      <c r="F124" s="54" t="s">
        <v>6151</v>
      </c>
      <c r="G124" s="53"/>
      <c r="H124" s="54"/>
      <c r="I124" s="53"/>
      <c r="J124" s="53"/>
      <c r="K124" s="62">
        <f>SUM(K125:K223)</f>
        <v>96634</v>
      </c>
      <c r="L124" s="62">
        <f t="shared" ref="L124:M124" si="12">SUM(L125:L223)</f>
        <v>96167</v>
      </c>
      <c r="M124" s="63">
        <f t="shared" si="12"/>
        <v>467</v>
      </c>
      <c r="N124" s="55"/>
      <c r="O124" s="56"/>
      <c r="P124" s="56"/>
      <c r="Q124" s="97">
        <f>SUM(Q125:Q223)</f>
        <v>0</v>
      </c>
      <c r="R124" s="59" t="s">
        <v>6016</v>
      </c>
    </row>
    <row r="125" spans="1:18" ht="18" customHeight="1">
      <c r="A125" s="17">
        <v>1</v>
      </c>
      <c r="B125" s="18" t="s">
        <v>6065</v>
      </c>
      <c r="C125" s="18">
        <v>1</v>
      </c>
      <c r="D125" s="18" t="s">
        <v>6066</v>
      </c>
      <c r="E125" s="18">
        <v>4</v>
      </c>
      <c r="F125" s="18" t="s">
        <v>6152</v>
      </c>
      <c r="G125" s="19">
        <v>11</v>
      </c>
      <c r="H125" s="19" t="s">
        <v>1002</v>
      </c>
      <c r="I125" s="19"/>
      <c r="J125" s="24"/>
      <c r="K125" s="99"/>
      <c r="L125" s="99"/>
      <c r="M125" s="99"/>
      <c r="N125" s="28"/>
      <c r="O125" s="20"/>
      <c r="P125" s="27"/>
      <c r="Q125" s="99"/>
      <c r="R125" s="130"/>
    </row>
    <row r="126" spans="1:18" ht="18" customHeight="1">
      <c r="A126" s="17">
        <v>1</v>
      </c>
      <c r="B126" s="18" t="s">
        <v>6065</v>
      </c>
      <c r="C126" s="18">
        <v>1</v>
      </c>
      <c r="D126" s="18" t="s">
        <v>6066</v>
      </c>
      <c r="E126" s="18">
        <v>4</v>
      </c>
      <c r="F126" s="18" t="s">
        <v>6152</v>
      </c>
      <c r="G126" s="18">
        <v>11</v>
      </c>
      <c r="H126" s="18" t="s">
        <v>1002</v>
      </c>
      <c r="I126" s="19">
        <v>1</v>
      </c>
      <c r="J126" s="24" t="s">
        <v>1003</v>
      </c>
      <c r="K126" s="99">
        <v>200</v>
      </c>
      <c r="L126" s="99">
        <v>1271</v>
      </c>
      <c r="M126" s="99">
        <f>K126-L126</f>
        <v>-1071</v>
      </c>
      <c r="N126" s="28" t="s">
        <v>6153</v>
      </c>
      <c r="O126" s="20"/>
      <c r="P126" s="27"/>
      <c r="Q126" s="99"/>
      <c r="R126" s="130"/>
    </row>
    <row r="127" spans="1:18" ht="18" customHeight="1">
      <c r="A127" s="17">
        <v>1</v>
      </c>
      <c r="B127" s="18" t="s">
        <v>6065</v>
      </c>
      <c r="C127" s="18">
        <v>1</v>
      </c>
      <c r="D127" s="18" t="s">
        <v>6066</v>
      </c>
      <c r="E127" s="18">
        <v>4</v>
      </c>
      <c r="F127" s="18" t="s">
        <v>6152</v>
      </c>
      <c r="G127" s="18">
        <v>11</v>
      </c>
      <c r="H127" s="18" t="s">
        <v>1002</v>
      </c>
      <c r="I127" s="18">
        <v>1</v>
      </c>
      <c r="J127" s="25" t="s">
        <v>1003</v>
      </c>
      <c r="K127" s="99"/>
      <c r="L127" s="99"/>
      <c r="M127" s="99"/>
      <c r="N127" s="28" t="s">
        <v>6154</v>
      </c>
      <c r="O127" s="20"/>
      <c r="P127" s="27"/>
      <c r="Q127" s="99"/>
      <c r="R127" s="130"/>
    </row>
    <row r="128" spans="1:18" ht="18" customHeight="1">
      <c r="A128" s="17">
        <v>1</v>
      </c>
      <c r="B128" s="18" t="s">
        <v>6065</v>
      </c>
      <c r="C128" s="18">
        <v>1</v>
      </c>
      <c r="D128" s="18" t="s">
        <v>6066</v>
      </c>
      <c r="E128" s="18">
        <v>4</v>
      </c>
      <c r="F128" s="18" t="s">
        <v>6152</v>
      </c>
      <c r="G128" s="18">
        <v>11</v>
      </c>
      <c r="H128" s="18" t="s">
        <v>1002</v>
      </c>
      <c r="I128" s="18">
        <v>1</v>
      </c>
      <c r="J128" s="25" t="s">
        <v>1003</v>
      </c>
      <c r="K128" s="99"/>
      <c r="L128" s="99"/>
      <c r="M128" s="99"/>
      <c r="N128" s="28" t="s">
        <v>6155</v>
      </c>
      <c r="O128" s="20"/>
      <c r="P128" s="27"/>
      <c r="Q128" s="99"/>
      <c r="R128" s="130"/>
    </row>
    <row r="129" spans="1:18" ht="18" customHeight="1">
      <c r="A129" s="17">
        <v>1</v>
      </c>
      <c r="B129" s="18" t="s">
        <v>6065</v>
      </c>
      <c r="C129" s="18">
        <v>1</v>
      </c>
      <c r="D129" s="18" t="s">
        <v>6066</v>
      </c>
      <c r="E129" s="18">
        <v>4</v>
      </c>
      <c r="F129" s="18" t="s">
        <v>6152</v>
      </c>
      <c r="G129" s="18">
        <v>11</v>
      </c>
      <c r="H129" s="18" t="s">
        <v>1002</v>
      </c>
      <c r="I129" s="18">
        <v>1</v>
      </c>
      <c r="J129" s="25" t="s">
        <v>1003</v>
      </c>
      <c r="K129" s="99"/>
      <c r="L129" s="99"/>
      <c r="M129" s="99"/>
      <c r="N129" s="28" t="s">
        <v>6156</v>
      </c>
      <c r="O129" s="20"/>
      <c r="P129" s="27"/>
      <c r="Q129" s="99"/>
      <c r="R129" s="130"/>
    </row>
    <row r="130" spans="1:18" ht="18" customHeight="1">
      <c r="A130" s="17">
        <v>1</v>
      </c>
      <c r="B130" s="18" t="s">
        <v>6065</v>
      </c>
      <c r="C130" s="18">
        <v>1</v>
      </c>
      <c r="D130" s="18" t="s">
        <v>6066</v>
      </c>
      <c r="E130" s="18">
        <v>4</v>
      </c>
      <c r="F130" s="18" t="s">
        <v>6152</v>
      </c>
      <c r="G130" s="18">
        <v>11</v>
      </c>
      <c r="H130" s="18" t="s">
        <v>1002</v>
      </c>
      <c r="I130" s="18">
        <v>1</v>
      </c>
      <c r="J130" s="25" t="s">
        <v>1003</v>
      </c>
      <c r="K130" s="99"/>
      <c r="L130" s="99"/>
      <c r="M130" s="99"/>
      <c r="N130" s="28" t="s">
        <v>6157</v>
      </c>
      <c r="O130" s="20"/>
      <c r="P130" s="27"/>
      <c r="Q130" s="99"/>
      <c r="R130" s="130"/>
    </row>
    <row r="131" spans="1:18" ht="18" customHeight="1">
      <c r="A131" s="17">
        <v>1</v>
      </c>
      <c r="B131" s="18" t="s">
        <v>6065</v>
      </c>
      <c r="C131" s="18">
        <v>1</v>
      </c>
      <c r="D131" s="18" t="s">
        <v>6066</v>
      </c>
      <c r="E131" s="18">
        <v>4</v>
      </c>
      <c r="F131" s="18" t="s">
        <v>6152</v>
      </c>
      <c r="G131" s="18">
        <v>11</v>
      </c>
      <c r="H131" s="18" t="s">
        <v>1002</v>
      </c>
      <c r="I131" s="18">
        <v>1</v>
      </c>
      <c r="J131" s="25" t="s">
        <v>1003</v>
      </c>
      <c r="K131" s="99"/>
      <c r="L131" s="99"/>
      <c r="M131" s="99"/>
      <c r="N131" s="28" t="s">
        <v>6158</v>
      </c>
      <c r="O131" s="20"/>
      <c r="P131" s="27"/>
      <c r="Q131" s="99"/>
      <c r="R131" s="130"/>
    </row>
    <row r="132" spans="1:18" ht="18" customHeight="1">
      <c r="A132" s="17">
        <v>1</v>
      </c>
      <c r="B132" s="18" t="s">
        <v>6065</v>
      </c>
      <c r="C132" s="18">
        <v>1</v>
      </c>
      <c r="D132" s="18" t="s">
        <v>6066</v>
      </c>
      <c r="E132" s="18">
        <v>4</v>
      </c>
      <c r="F132" s="18" t="s">
        <v>6152</v>
      </c>
      <c r="G132" s="18">
        <v>11</v>
      </c>
      <c r="H132" s="18" t="s">
        <v>1002</v>
      </c>
      <c r="I132" s="18">
        <v>1</v>
      </c>
      <c r="J132" s="25" t="s">
        <v>1003</v>
      </c>
      <c r="K132" s="99"/>
      <c r="L132" s="99"/>
      <c r="M132" s="99"/>
      <c r="N132" s="28" t="s">
        <v>6159</v>
      </c>
      <c r="O132" s="20"/>
      <c r="P132" s="27"/>
      <c r="Q132" s="99"/>
      <c r="R132" s="130"/>
    </row>
    <row r="133" spans="1:18" ht="18" customHeight="1">
      <c r="A133" s="17">
        <v>1</v>
      </c>
      <c r="B133" s="18" t="s">
        <v>6065</v>
      </c>
      <c r="C133" s="18">
        <v>1</v>
      </c>
      <c r="D133" s="18" t="s">
        <v>6066</v>
      </c>
      <c r="E133" s="18">
        <v>4</v>
      </c>
      <c r="F133" s="18" t="s">
        <v>6152</v>
      </c>
      <c r="G133" s="18">
        <v>11</v>
      </c>
      <c r="H133" s="18" t="s">
        <v>1002</v>
      </c>
      <c r="I133" s="18">
        <v>1</v>
      </c>
      <c r="J133" s="25" t="s">
        <v>1003</v>
      </c>
      <c r="K133" s="99"/>
      <c r="L133" s="99"/>
      <c r="M133" s="99"/>
      <c r="N133" s="28" t="s">
        <v>6160</v>
      </c>
      <c r="O133" s="20"/>
      <c r="P133" s="27"/>
      <c r="Q133" s="99"/>
      <c r="R133" s="130"/>
    </row>
    <row r="134" spans="1:18" ht="18" customHeight="1">
      <c r="A134" s="17">
        <v>1</v>
      </c>
      <c r="B134" s="18" t="s">
        <v>6065</v>
      </c>
      <c r="C134" s="18">
        <v>1</v>
      </c>
      <c r="D134" s="18" t="s">
        <v>6066</v>
      </c>
      <c r="E134" s="18">
        <v>4</v>
      </c>
      <c r="F134" s="18" t="s">
        <v>6152</v>
      </c>
      <c r="G134" s="18">
        <v>11</v>
      </c>
      <c r="H134" s="18" t="s">
        <v>1002</v>
      </c>
      <c r="I134" s="18">
        <v>1</v>
      </c>
      <c r="J134" s="25" t="s">
        <v>1003</v>
      </c>
      <c r="K134" s="99"/>
      <c r="L134" s="99"/>
      <c r="M134" s="99"/>
      <c r="N134" s="28" t="s">
        <v>6161</v>
      </c>
      <c r="O134" s="20"/>
      <c r="P134" s="27"/>
      <c r="Q134" s="99"/>
      <c r="R134" s="130"/>
    </row>
    <row r="135" spans="1:18" ht="18" customHeight="1">
      <c r="A135" s="17">
        <v>1</v>
      </c>
      <c r="B135" s="18" t="s">
        <v>6065</v>
      </c>
      <c r="C135" s="18">
        <v>1</v>
      </c>
      <c r="D135" s="18" t="s">
        <v>6066</v>
      </c>
      <c r="E135" s="18">
        <v>4</v>
      </c>
      <c r="F135" s="18" t="s">
        <v>6152</v>
      </c>
      <c r="G135" s="18">
        <v>11</v>
      </c>
      <c r="H135" s="18" t="s">
        <v>1002</v>
      </c>
      <c r="I135" s="18">
        <v>1</v>
      </c>
      <c r="J135" s="25" t="s">
        <v>1003</v>
      </c>
      <c r="K135" s="99"/>
      <c r="L135" s="99"/>
      <c r="M135" s="99"/>
      <c r="N135" s="28" t="s">
        <v>6162</v>
      </c>
      <c r="O135" s="20"/>
      <c r="P135" s="27"/>
      <c r="Q135" s="99"/>
      <c r="R135" s="130"/>
    </row>
    <row r="136" spans="1:18" ht="18" customHeight="1">
      <c r="A136" s="17">
        <v>1</v>
      </c>
      <c r="B136" s="18" t="s">
        <v>6065</v>
      </c>
      <c r="C136" s="18">
        <v>1</v>
      </c>
      <c r="D136" s="18" t="s">
        <v>6066</v>
      </c>
      <c r="E136" s="18">
        <v>4</v>
      </c>
      <c r="F136" s="18" t="s">
        <v>6152</v>
      </c>
      <c r="G136" s="18">
        <v>11</v>
      </c>
      <c r="H136" s="18" t="s">
        <v>1002</v>
      </c>
      <c r="I136" s="18">
        <v>1</v>
      </c>
      <c r="J136" s="25" t="s">
        <v>1003</v>
      </c>
      <c r="K136" s="99"/>
      <c r="L136" s="99"/>
      <c r="M136" s="99"/>
      <c r="N136" s="28" t="s">
        <v>6163</v>
      </c>
      <c r="O136" s="20"/>
      <c r="P136" s="27"/>
      <c r="Q136" s="99"/>
      <c r="R136" s="130"/>
    </row>
    <row r="137" spans="1:18" ht="18" customHeight="1">
      <c r="A137" s="17">
        <v>1</v>
      </c>
      <c r="B137" s="18" t="s">
        <v>6065</v>
      </c>
      <c r="C137" s="18">
        <v>1</v>
      </c>
      <c r="D137" s="18" t="s">
        <v>6066</v>
      </c>
      <c r="E137" s="18">
        <v>4</v>
      </c>
      <c r="F137" s="18" t="s">
        <v>6152</v>
      </c>
      <c r="G137" s="18">
        <v>11</v>
      </c>
      <c r="H137" s="18" t="s">
        <v>1002</v>
      </c>
      <c r="I137" s="18">
        <v>1</v>
      </c>
      <c r="J137" s="25" t="s">
        <v>1003</v>
      </c>
      <c r="K137" s="99"/>
      <c r="L137" s="99"/>
      <c r="M137" s="99"/>
      <c r="N137" s="28" t="s">
        <v>6164</v>
      </c>
      <c r="O137" s="20"/>
      <c r="P137" s="27"/>
      <c r="Q137" s="99"/>
      <c r="R137" s="130"/>
    </row>
    <row r="138" spans="1:18" ht="18" customHeight="1">
      <c r="A138" s="17">
        <v>1</v>
      </c>
      <c r="B138" s="18" t="s">
        <v>6065</v>
      </c>
      <c r="C138" s="18">
        <v>1</v>
      </c>
      <c r="D138" s="18" t="s">
        <v>6066</v>
      </c>
      <c r="E138" s="18">
        <v>4</v>
      </c>
      <c r="F138" s="18" t="s">
        <v>6152</v>
      </c>
      <c r="G138" s="18">
        <v>11</v>
      </c>
      <c r="H138" s="18" t="s">
        <v>1002</v>
      </c>
      <c r="I138" s="18">
        <v>1</v>
      </c>
      <c r="J138" s="25" t="s">
        <v>1003</v>
      </c>
      <c r="K138" s="99"/>
      <c r="L138" s="99"/>
      <c r="M138" s="99"/>
      <c r="N138" s="28" t="s">
        <v>6165</v>
      </c>
      <c r="O138" s="20"/>
      <c r="P138" s="27"/>
      <c r="Q138" s="99"/>
      <c r="R138" s="130"/>
    </row>
    <row r="139" spans="1:18" ht="18" customHeight="1">
      <c r="A139" s="17">
        <v>1</v>
      </c>
      <c r="B139" s="18" t="s">
        <v>6065</v>
      </c>
      <c r="C139" s="18">
        <v>1</v>
      </c>
      <c r="D139" s="18" t="s">
        <v>6066</v>
      </c>
      <c r="E139" s="18">
        <v>4</v>
      </c>
      <c r="F139" s="18" t="s">
        <v>6152</v>
      </c>
      <c r="G139" s="18">
        <v>11</v>
      </c>
      <c r="H139" s="18" t="s">
        <v>1002</v>
      </c>
      <c r="I139" s="18">
        <v>1</v>
      </c>
      <c r="J139" s="25" t="s">
        <v>1003</v>
      </c>
      <c r="K139" s="99"/>
      <c r="L139" s="99"/>
      <c r="M139" s="99"/>
      <c r="N139" s="28" t="s">
        <v>6166</v>
      </c>
      <c r="O139" s="20"/>
      <c r="P139" s="27"/>
      <c r="Q139" s="99"/>
      <c r="R139" s="130"/>
    </row>
    <row r="140" spans="1:18" ht="18" customHeight="1">
      <c r="A140" s="17">
        <v>1</v>
      </c>
      <c r="B140" s="18" t="s">
        <v>6065</v>
      </c>
      <c r="C140" s="18">
        <v>1</v>
      </c>
      <c r="D140" s="18" t="s">
        <v>6066</v>
      </c>
      <c r="E140" s="18">
        <v>4</v>
      </c>
      <c r="F140" s="18" t="s">
        <v>6152</v>
      </c>
      <c r="G140" s="18">
        <v>11</v>
      </c>
      <c r="H140" s="18" t="s">
        <v>1002</v>
      </c>
      <c r="I140" s="18">
        <v>1</v>
      </c>
      <c r="J140" s="25" t="s">
        <v>1003</v>
      </c>
      <c r="K140" s="99"/>
      <c r="L140" s="99"/>
      <c r="M140" s="99"/>
      <c r="N140" s="28" t="s">
        <v>6167</v>
      </c>
      <c r="O140" s="20"/>
      <c r="P140" s="27"/>
      <c r="Q140" s="99"/>
      <c r="R140" s="130"/>
    </row>
    <row r="141" spans="1:18" ht="18" customHeight="1">
      <c r="A141" s="17">
        <v>1</v>
      </c>
      <c r="B141" s="18" t="s">
        <v>6065</v>
      </c>
      <c r="C141" s="18">
        <v>1</v>
      </c>
      <c r="D141" s="18" t="s">
        <v>6066</v>
      </c>
      <c r="E141" s="18">
        <v>4</v>
      </c>
      <c r="F141" s="18" t="s">
        <v>6152</v>
      </c>
      <c r="G141" s="18">
        <v>11</v>
      </c>
      <c r="H141" s="18" t="s">
        <v>1002</v>
      </c>
      <c r="I141" s="18">
        <v>1</v>
      </c>
      <c r="J141" s="25" t="s">
        <v>1003</v>
      </c>
      <c r="K141" s="99"/>
      <c r="L141" s="99"/>
      <c r="M141" s="99"/>
      <c r="N141" s="28" t="s">
        <v>6168</v>
      </c>
      <c r="O141" s="20"/>
      <c r="P141" s="27"/>
      <c r="Q141" s="99"/>
      <c r="R141" s="130"/>
    </row>
    <row r="142" spans="1:18" ht="18" customHeight="1">
      <c r="A142" s="17">
        <v>1</v>
      </c>
      <c r="B142" s="18" t="s">
        <v>6065</v>
      </c>
      <c r="C142" s="18">
        <v>1</v>
      </c>
      <c r="D142" s="18" t="s">
        <v>6066</v>
      </c>
      <c r="E142" s="18">
        <v>4</v>
      </c>
      <c r="F142" s="18" t="s">
        <v>6152</v>
      </c>
      <c r="G142" s="18">
        <v>11</v>
      </c>
      <c r="H142" s="18" t="s">
        <v>1002</v>
      </c>
      <c r="I142" s="18">
        <v>1</v>
      </c>
      <c r="J142" s="25" t="s">
        <v>1003</v>
      </c>
      <c r="K142" s="99"/>
      <c r="L142" s="99"/>
      <c r="M142" s="99"/>
      <c r="N142" s="28" t="s">
        <v>6169</v>
      </c>
      <c r="O142" s="20"/>
      <c r="P142" s="27"/>
      <c r="Q142" s="99"/>
      <c r="R142" s="130"/>
    </row>
    <row r="143" spans="1:18" ht="18" customHeight="1">
      <c r="A143" s="17">
        <v>1</v>
      </c>
      <c r="B143" s="18" t="s">
        <v>6065</v>
      </c>
      <c r="C143" s="18">
        <v>1</v>
      </c>
      <c r="D143" s="18" t="s">
        <v>6066</v>
      </c>
      <c r="E143" s="18">
        <v>4</v>
      </c>
      <c r="F143" s="18" t="s">
        <v>6152</v>
      </c>
      <c r="G143" s="18">
        <v>11</v>
      </c>
      <c r="H143" s="18" t="s">
        <v>1002</v>
      </c>
      <c r="I143" s="18">
        <v>1</v>
      </c>
      <c r="J143" s="25" t="s">
        <v>1003</v>
      </c>
      <c r="K143" s="99"/>
      <c r="L143" s="99"/>
      <c r="M143" s="99"/>
      <c r="N143" s="28" t="s">
        <v>6170</v>
      </c>
      <c r="O143" s="20"/>
      <c r="P143" s="27"/>
      <c r="Q143" s="99"/>
      <c r="R143" s="130"/>
    </row>
    <row r="144" spans="1:18" ht="18" customHeight="1">
      <c r="A144" s="17">
        <v>1</v>
      </c>
      <c r="B144" s="18" t="s">
        <v>6065</v>
      </c>
      <c r="C144" s="18">
        <v>1</v>
      </c>
      <c r="D144" s="18" t="s">
        <v>6066</v>
      </c>
      <c r="E144" s="18">
        <v>4</v>
      </c>
      <c r="F144" s="18" t="s">
        <v>6152</v>
      </c>
      <c r="G144" s="18">
        <v>11</v>
      </c>
      <c r="H144" s="18" t="s">
        <v>1002</v>
      </c>
      <c r="I144" s="18">
        <v>1</v>
      </c>
      <c r="J144" s="25" t="s">
        <v>1003</v>
      </c>
      <c r="K144" s="99"/>
      <c r="L144" s="99"/>
      <c r="M144" s="99"/>
      <c r="N144" s="28" t="s">
        <v>6171</v>
      </c>
      <c r="O144" s="20"/>
      <c r="P144" s="27"/>
      <c r="Q144" s="99"/>
      <c r="R144" s="130"/>
    </row>
    <row r="145" spans="1:18" ht="18" customHeight="1">
      <c r="A145" s="17">
        <v>1</v>
      </c>
      <c r="B145" s="18" t="s">
        <v>6065</v>
      </c>
      <c r="C145" s="18">
        <v>1</v>
      </c>
      <c r="D145" s="18" t="s">
        <v>6066</v>
      </c>
      <c r="E145" s="18">
        <v>4</v>
      </c>
      <c r="F145" s="18" t="s">
        <v>6152</v>
      </c>
      <c r="G145" s="18">
        <v>11</v>
      </c>
      <c r="H145" s="18" t="s">
        <v>1002</v>
      </c>
      <c r="I145" s="18">
        <v>1</v>
      </c>
      <c r="J145" s="25" t="s">
        <v>1003</v>
      </c>
      <c r="K145" s="99"/>
      <c r="L145" s="99"/>
      <c r="M145" s="99"/>
      <c r="N145" s="28" t="s">
        <v>6172</v>
      </c>
      <c r="O145" s="20"/>
      <c r="P145" s="27"/>
      <c r="Q145" s="99"/>
      <c r="R145" s="130"/>
    </row>
    <row r="146" spans="1:18" ht="18" customHeight="1">
      <c r="A146" s="17">
        <v>1</v>
      </c>
      <c r="B146" s="18" t="s">
        <v>6065</v>
      </c>
      <c r="C146" s="18">
        <v>1</v>
      </c>
      <c r="D146" s="18" t="s">
        <v>6066</v>
      </c>
      <c r="E146" s="18">
        <v>4</v>
      </c>
      <c r="F146" s="18" t="s">
        <v>6152</v>
      </c>
      <c r="G146" s="18">
        <v>11</v>
      </c>
      <c r="H146" s="18" t="s">
        <v>1002</v>
      </c>
      <c r="I146" s="18">
        <v>1</v>
      </c>
      <c r="J146" s="25" t="s">
        <v>1003</v>
      </c>
      <c r="K146" s="99"/>
      <c r="L146" s="99"/>
      <c r="M146" s="99"/>
      <c r="N146" s="28" t="s">
        <v>6173</v>
      </c>
      <c r="O146" s="20"/>
      <c r="P146" s="27"/>
      <c r="Q146" s="99"/>
      <c r="R146" s="130"/>
    </row>
    <row r="147" spans="1:18" ht="18" customHeight="1">
      <c r="A147" s="17">
        <v>1</v>
      </c>
      <c r="B147" s="18" t="s">
        <v>6065</v>
      </c>
      <c r="C147" s="18">
        <v>1</v>
      </c>
      <c r="D147" s="18" t="s">
        <v>6066</v>
      </c>
      <c r="E147" s="18">
        <v>4</v>
      </c>
      <c r="F147" s="18" t="s">
        <v>6152</v>
      </c>
      <c r="G147" s="18">
        <v>11</v>
      </c>
      <c r="H147" s="18" t="s">
        <v>1002</v>
      </c>
      <c r="I147" s="18">
        <v>1</v>
      </c>
      <c r="J147" s="25" t="s">
        <v>1003</v>
      </c>
      <c r="K147" s="99"/>
      <c r="L147" s="99"/>
      <c r="M147" s="99"/>
      <c r="N147" s="28" t="s">
        <v>6174</v>
      </c>
      <c r="O147" s="20"/>
      <c r="P147" s="27"/>
      <c r="Q147" s="99"/>
      <c r="R147" s="130"/>
    </row>
    <row r="148" spans="1:18" ht="18" customHeight="1">
      <c r="A148" s="17">
        <v>1</v>
      </c>
      <c r="B148" s="18" t="s">
        <v>6065</v>
      </c>
      <c r="C148" s="18">
        <v>1</v>
      </c>
      <c r="D148" s="18" t="s">
        <v>6066</v>
      </c>
      <c r="E148" s="18">
        <v>4</v>
      </c>
      <c r="F148" s="18" t="s">
        <v>6152</v>
      </c>
      <c r="G148" s="18">
        <v>11</v>
      </c>
      <c r="H148" s="18" t="s">
        <v>1002</v>
      </c>
      <c r="I148" s="18">
        <v>1</v>
      </c>
      <c r="J148" s="25" t="s">
        <v>1003</v>
      </c>
      <c r="K148" s="99"/>
      <c r="L148" s="99"/>
      <c r="M148" s="99"/>
      <c r="N148" s="28" t="s">
        <v>6175</v>
      </c>
      <c r="O148" s="20">
        <v>200000</v>
      </c>
      <c r="P148" s="27"/>
      <c r="Q148" s="99"/>
      <c r="R148" s="130"/>
    </row>
    <row r="149" spans="1:18" ht="18" customHeight="1">
      <c r="A149" s="17">
        <v>1</v>
      </c>
      <c r="B149" s="18" t="s">
        <v>6065</v>
      </c>
      <c r="C149" s="18">
        <v>1</v>
      </c>
      <c r="D149" s="18" t="s">
        <v>6066</v>
      </c>
      <c r="E149" s="18">
        <v>4</v>
      </c>
      <c r="F149" s="18" t="s">
        <v>6152</v>
      </c>
      <c r="G149" s="18">
        <v>11</v>
      </c>
      <c r="H149" s="18" t="s">
        <v>1002</v>
      </c>
      <c r="I149" s="19">
        <v>2</v>
      </c>
      <c r="J149" s="24" t="s">
        <v>1208</v>
      </c>
      <c r="K149" s="99">
        <v>1</v>
      </c>
      <c r="L149" s="99">
        <v>352</v>
      </c>
      <c r="M149" s="99">
        <f>K149-L149</f>
        <v>-351</v>
      </c>
      <c r="N149" s="28" t="s">
        <v>6176</v>
      </c>
      <c r="O149" s="20"/>
      <c r="P149" s="27"/>
      <c r="Q149" s="99"/>
      <c r="R149" s="130"/>
    </row>
    <row r="150" spans="1:18" ht="18" customHeight="1">
      <c r="A150" s="17">
        <v>1</v>
      </c>
      <c r="B150" s="18" t="s">
        <v>6065</v>
      </c>
      <c r="C150" s="18">
        <v>1</v>
      </c>
      <c r="D150" s="18" t="s">
        <v>6066</v>
      </c>
      <c r="E150" s="18">
        <v>4</v>
      </c>
      <c r="F150" s="18" t="s">
        <v>6152</v>
      </c>
      <c r="G150" s="18">
        <v>11</v>
      </c>
      <c r="H150" s="18" t="s">
        <v>1002</v>
      </c>
      <c r="I150" s="18">
        <v>2</v>
      </c>
      <c r="J150" s="25" t="s">
        <v>1208</v>
      </c>
      <c r="K150" s="99"/>
      <c r="L150" s="99"/>
      <c r="M150" s="99"/>
      <c r="N150" s="28" t="s">
        <v>6177</v>
      </c>
      <c r="O150" s="20"/>
      <c r="P150" s="27"/>
      <c r="Q150" s="99"/>
      <c r="R150" s="130"/>
    </row>
    <row r="151" spans="1:18" ht="18" customHeight="1">
      <c r="A151" s="17">
        <v>1</v>
      </c>
      <c r="B151" s="18" t="s">
        <v>6065</v>
      </c>
      <c r="C151" s="18">
        <v>1</v>
      </c>
      <c r="D151" s="18" t="s">
        <v>6066</v>
      </c>
      <c r="E151" s="18">
        <v>4</v>
      </c>
      <c r="F151" s="18" t="s">
        <v>6152</v>
      </c>
      <c r="G151" s="18">
        <v>11</v>
      </c>
      <c r="H151" s="18" t="s">
        <v>1002</v>
      </c>
      <c r="I151" s="18">
        <v>2</v>
      </c>
      <c r="J151" s="25" t="s">
        <v>1208</v>
      </c>
      <c r="K151" s="99"/>
      <c r="L151" s="99"/>
      <c r="M151" s="99"/>
      <c r="N151" s="28" t="s">
        <v>6178</v>
      </c>
      <c r="O151" s="20"/>
      <c r="P151" s="27"/>
      <c r="Q151" s="99"/>
      <c r="R151" s="130"/>
    </row>
    <row r="152" spans="1:18" ht="18" customHeight="1">
      <c r="A152" s="17">
        <v>1</v>
      </c>
      <c r="B152" s="18" t="s">
        <v>6065</v>
      </c>
      <c r="C152" s="18">
        <v>1</v>
      </c>
      <c r="D152" s="18" t="s">
        <v>6066</v>
      </c>
      <c r="E152" s="18">
        <v>4</v>
      </c>
      <c r="F152" s="18" t="s">
        <v>6152</v>
      </c>
      <c r="G152" s="18">
        <v>11</v>
      </c>
      <c r="H152" s="18" t="s">
        <v>1002</v>
      </c>
      <c r="I152" s="18">
        <v>2</v>
      </c>
      <c r="J152" s="25" t="s">
        <v>1208</v>
      </c>
      <c r="K152" s="99"/>
      <c r="L152" s="99"/>
      <c r="M152" s="99"/>
      <c r="N152" s="28" t="s">
        <v>6179</v>
      </c>
      <c r="O152" s="20"/>
      <c r="P152" s="27"/>
      <c r="Q152" s="99"/>
      <c r="R152" s="130"/>
    </row>
    <row r="153" spans="1:18" ht="18" customHeight="1">
      <c r="A153" s="17">
        <v>1</v>
      </c>
      <c r="B153" s="18" t="s">
        <v>6065</v>
      </c>
      <c r="C153" s="18">
        <v>1</v>
      </c>
      <c r="D153" s="18" t="s">
        <v>6066</v>
      </c>
      <c r="E153" s="18">
        <v>4</v>
      </c>
      <c r="F153" s="18" t="s">
        <v>6152</v>
      </c>
      <c r="G153" s="18">
        <v>11</v>
      </c>
      <c r="H153" s="18" t="s">
        <v>1002</v>
      </c>
      <c r="I153" s="18">
        <v>2</v>
      </c>
      <c r="J153" s="25" t="s">
        <v>1208</v>
      </c>
      <c r="K153" s="99"/>
      <c r="L153" s="99"/>
      <c r="M153" s="99"/>
      <c r="N153" s="28" t="s">
        <v>6180</v>
      </c>
      <c r="O153" s="20"/>
      <c r="P153" s="27"/>
      <c r="Q153" s="99"/>
      <c r="R153" s="130"/>
    </row>
    <row r="154" spans="1:18" ht="18" customHeight="1">
      <c r="A154" s="17">
        <v>1</v>
      </c>
      <c r="B154" s="18" t="s">
        <v>6065</v>
      </c>
      <c r="C154" s="18">
        <v>1</v>
      </c>
      <c r="D154" s="18" t="s">
        <v>6066</v>
      </c>
      <c r="E154" s="18">
        <v>4</v>
      </c>
      <c r="F154" s="18" t="s">
        <v>6152</v>
      </c>
      <c r="G154" s="18">
        <v>11</v>
      </c>
      <c r="H154" s="18" t="s">
        <v>1002</v>
      </c>
      <c r="I154" s="18">
        <v>2</v>
      </c>
      <c r="J154" s="25" t="s">
        <v>1208</v>
      </c>
      <c r="K154" s="99"/>
      <c r="L154" s="99"/>
      <c r="M154" s="99"/>
      <c r="N154" s="28" t="s">
        <v>6181</v>
      </c>
      <c r="O154" s="20"/>
      <c r="P154" s="27"/>
      <c r="Q154" s="99"/>
      <c r="R154" s="130"/>
    </row>
    <row r="155" spans="1:18" ht="18" customHeight="1">
      <c r="A155" s="17">
        <v>1</v>
      </c>
      <c r="B155" s="18" t="s">
        <v>6065</v>
      </c>
      <c r="C155" s="18">
        <v>1</v>
      </c>
      <c r="D155" s="18" t="s">
        <v>6066</v>
      </c>
      <c r="E155" s="18">
        <v>4</v>
      </c>
      <c r="F155" s="18" t="s">
        <v>6152</v>
      </c>
      <c r="G155" s="18">
        <v>11</v>
      </c>
      <c r="H155" s="18" t="s">
        <v>1002</v>
      </c>
      <c r="I155" s="18">
        <v>2</v>
      </c>
      <c r="J155" s="25" t="s">
        <v>1208</v>
      </c>
      <c r="K155" s="99"/>
      <c r="L155" s="99"/>
      <c r="M155" s="99"/>
      <c r="N155" s="28" t="s">
        <v>6182</v>
      </c>
      <c r="O155" s="20"/>
      <c r="P155" s="27"/>
      <c r="Q155" s="99"/>
      <c r="R155" s="130"/>
    </row>
    <row r="156" spans="1:18" ht="18" customHeight="1">
      <c r="A156" s="17">
        <v>1</v>
      </c>
      <c r="B156" s="18" t="s">
        <v>6065</v>
      </c>
      <c r="C156" s="18">
        <v>1</v>
      </c>
      <c r="D156" s="18" t="s">
        <v>6066</v>
      </c>
      <c r="E156" s="18">
        <v>4</v>
      </c>
      <c r="F156" s="18" t="s">
        <v>6152</v>
      </c>
      <c r="G156" s="18">
        <v>11</v>
      </c>
      <c r="H156" s="18" t="s">
        <v>1002</v>
      </c>
      <c r="I156" s="18">
        <v>2</v>
      </c>
      <c r="J156" s="25" t="s">
        <v>1208</v>
      </c>
      <c r="K156" s="99"/>
      <c r="L156" s="99"/>
      <c r="M156" s="99"/>
      <c r="N156" s="28" t="s">
        <v>6183</v>
      </c>
      <c r="O156" s="20"/>
      <c r="P156" s="27"/>
      <c r="Q156" s="99"/>
      <c r="R156" s="130"/>
    </row>
    <row r="157" spans="1:18" ht="18" customHeight="1">
      <c r="A157" s="17">
        <v>1</v>
      </c>
      <c r="B157" s="18" t="s">
        <v>6065</v>
      </c>
      <c r="C157" s="18">
        <v>1</v>
      </c>
      <c r="D157" s="18" t="s">
        <v>6066</v>
      </c>
      <c r="E157" s="18">
        <v>4</v>
      </c>
      <c r="F157" s="18" t="s">
        <v>6152</v>
      </c>
      <c r="G157" s="18">
        <v>11</v>
      </c>
      <c r="H157" s="18" t="s">
        <v>1002</v>
      </c>
      <c r="I157" s="18">
        <v>2</v>
      </c>
      <c r="J157" s="25" t="s">
        <v>1208</v>
      </c>
      <c r="K157" s="99"/>
      <c r="L157" s="99"/>
      <c r="M157" s="99"/>
      <c r="N157" s="28" t="s">
        <v>6184</v>
      </c>
      <c r="O157" s="20"/>
      <c r="P157" s="27"/>
      <c r="Q157" s="99"/>
      <c r="R157" s="130"/>
    </row>
    <row r="158" spans="1:18" ht="18" customHeight="1">
      <c r="A158" s="17">
        <v>1</v>
      </c>
      <c r="B158" s="18" t="s">
        <v>6065</v>
      </c>
      <c r="C158" s="18">
        <v>1</v>
      </c>
      <c r="D158" s="18" t="s">
        <v>6066</v>
      </c>
      <c r="E158" s="18">
        <v>4</v>
      </c>
      <c r="F158" s="18" t="s">
        <v>6152</v>
      </c>
      <c r="G158" s="18">
        <v>11</v>
      </c>
      <c r="H158" s="18" t="s">
        <v>1002</v>
      </c>
      <c r="I158" s="18">
        <v>2</v>
      </c>
      <c r="J158" s="25" t="s">
        <v>1208</v>
      </c>
      <c r="K158" s="99"/>
      <c r="L158" s="99"/>
      <c r="M158" s="99"/>
      <c r="N158" s="28" t="s">
        <v>6185</v>
      </c>
      <c r="O158" s="20"/>
      <c r="P158" s="27"/>
      <c r="Q158" s="99"/>
      <c r="R158" s="130"/>
    </row>
    <row r="159" spans="1:18" ht="18" customHeight="1">
      <c r="A159" s="17">
        <v>1</v>
      </c>
      <c r="B159" s="18" t="s">
        <v>6065</v>
      </c>
      <c r="C159" s="18">
        <v>1</v>
      </c>
      <c r="D159" s="18" t="s">
        <v>6066</v>
      </c>
      <c r="E159" s="18">
        <v>4</v>
      </c>
      <c r="F159" s="18" t="s">
        <v>6152</v>
      </c>
      <c r="G159" s="18">
        <v>11</v>
      </c>
      <c r="H159" s="18" t="s">
        <v>1002</v>
      </c>
      <c r="I159" s="18">
        <v>2</v>
      </c>
      <c r="J159" s="25" t="s">
        <v>1208</v>
      </c>
      <c r="K159" s="99"/>
      <c r="L159" s="99"/>
      <c r="M159" s="99"/>
      <c r="N159" s="28" t="s">
        <v>6186</v>
      </c>
      <c r="O159" s="20"/>
      <c r="P159" s="27"/>
      <c r="Q159" s="99"/>
      <c r="R159" s="130"/>
    </row>
    <row r="160" spans="1:18" ht="18" customHeight="1">
      <c r="A160" s="17">
        <v>1</v>
      </c>
      <c r="B160" s="18" t="s">
        <v>6065</v>
      </c>
      <c r="C160" s="18">
        <v>1</v>
      </c>
      <c r="D160" s="18" t="s">
        <v>6066</v>
      </c>
      <c r="E160" s="18">
        <v>4</v>
      </c>
      <c r="F160" s="18" t="s">
        <v>6152</v>
      </c>
      <c r="G160" s="18">
        <v>11</v>
      </c>
      <c r="H160" s="18" t="s">
        <v>1002</v>
      </c>
      <c r="I160" s="18">
        <v>2</v>
      </c>
      <c r="J160" s="25" t="s">
        <v>1208</v>
      </c>
      <c r="K160" s="99"/>
      <c r="L160" s="99"/>
      <c r="M160" s="99"/>
      <c r="N160" s="28"/>
      <c r="O160" s="20">
        <v>1000</v>
      </c>
      <c r="P160" s="27"/>
      <c r="Q160" s="99"/>
      <c r="R160" s="130"/>
    </row>
    <row r="161" spans="1:18" ht="18" customHeight="1">
      <c r="A161" s="17">
        <v>1</v>
      </c>
      <c r="B161" s="18" t="s">
        <v>6065</v>
      </c>
      <c r="C161" s="18">
        <v>1</v>
      </c>
      <c r="D161" s="18" t="s">
        <v>6066</v>
      </c>
      <c r="E161" s="18">
        <v>4</v>
      </c>
      <c r="F161" s="18" t="s">
        <v>6152</v>
      </c>
      <c r="G161" s="18">
        <v>11</v>
      </c>
      <c r="H161" s="18" t="s">
        <v>1002</v>
      </c>
      <c r="I161" s="19">
        <v>5</v>
      </c>
      <c r="J161" s="24" t="s">
        <v>1214</v>
      </c>
      <c r="K161" s="99">
        <v>10980</v>
      </c>
      <c r="L161" s="99">
        <v>11256</v>
      </c>
      <c r="M161" s="99">
        <f>K161-L161</f>
        <v>-276</v>
      </c>
      <c r="N161" s="28" t="s">
        <v>6128</v>
      </c>
      <c r="O161" s="20"/>
      <c r="P161" s="27"/>
      <c r="Q161" s="99"/>
      <c r="R161" s="130"/>
    </row>
    <row r="162" spans="1:18" ht="18" customHeight="1">
      <c r="A162" s="17">
        <v>1</v>
      </c>
      <c r="B162" s="18" t="s">
        <v>6065</v>
      </c>
      <c r="C162" s="18">
        <v>1</v>
      </c>
      <c r="D162" s="18" t="s">
        <v>6066</v>
      </c>
      <c r="E162" s="18">
        <v>4</v>
      </c>
      <c r="F162" s="18" t="s">
        <v>6152</v>
      </c>
      <c r="G162" s="18">
        <v>11</v>
      </c>
      <c r="H162" s="18" t="s">
        <v>1002</v>
      </c>
      <c r="I162" s="18">
        <v>5</v>
      </c>
      <c r="J162" s="25" t="s">
        <v>1214</v>
      </c>
      <c r="K162" s="99"/>
      <c r="L162" s="99"/>
      <c r="M162" s="99"/>
      <c r="N162" s="28" t="s">
        <v>6187</v>
      </c>
      <c r="O162" s="20"/>
      <c r="P162" s="27"/>
      <c r="Q162" s="99"/>
      <c r="R162" s="130"/>
    </row>
    <row r="163" spans="1:18" ht="18" customHeight="1">
      <c r="A163" s="17">
        <v>1</v>
      </c>
      <c r="B163" s="18" t="s">
        <v>6065</v>
      </c>
      <c r="C163" s="18">
        <v>1</v>
      </c>
      <c r="D163" s="18" t="s">
        <v>6066</v>
      </c>
      <c r="E163" s="18">
        <v>4</v>
      </c>
      <c r="F163" s="18" t="s">
        <v>6152</v>
      </c>
      <c r="G163" s="18">
        <v>11</v>
      </c>
      <c r="H163" s="18" t="s">
        <v>1002</v>
      </c>
      <c r="I163" s="18">
        <v>5</v>
      </c>
      <c r="J163" s="25" t="s">
        <v>1214</v>
      </c>
      <c r="K163" s="99"/>
      <c r="L163" s="99"/>
      <c r="M163" s="99"/>
      <c r="N163" s="339" t="s">
        <v>7440</v>
      </c>
      <c r="O163" s="20">
        <v>10980000</v>
      </c>
      <c r="P163" s="27"/>
      <c r="Q163" s="99"/>
      <c r="R163" s="130"/>
    </row>
    <row r="164" spans="1:18" ht="18" customHeight="1">
      <c r="A164" s="17">
        <v>1</v>
      </c>
      <c r="B164" s="18" t="s">
        <v>6065</v>
      </c>
      <c r="C164" s="18">
        <v>1</v>
      </c>
      <c r="D164" s="18" t="s">
        <v>6066</v>
      </c>
      <c r="E164" s="18">
        <v>4</v>
      </c>
      <c r="F164" s="18" t="s">
        <v>6152</v>
      </c>
      <c r="G164" s="18">
        <v>11</v>
      </c>
      <c r="H164" s="18" t="s">
        <v>1002</v>
      </c>
      <c r="I164" s="18">
        <v>5</v>
      </c>
      <c r="J164" s="25" t="s">
        <v>1214</v>
      </c>
      <c r="K164" s="99"/>
      <c r="L164" s="99"/>
      <c r="M164" s="99"/>
      <c r="N164" s="28" t="s">
        <v>6130</v>
      </c>
      <c r="O164" s="20"/>
      <c r="P164" s="27"/>
      <c r="Q164" s="99"/>
      <c r="R164" s="130"/>
    </row>
    <row r="165" spans="1:18" ht="18" customHeight="1">
      <c r="A165" s="17">
        <v>1</v>
      </c>
      <c r="B165" s="18" t="s">
        <v>6065</v>
      </c>
      <c r="C165" s="18">
        <v>1</v>
      </c>
      <c r="D165" s="18" t="s">
        <v>6066</v>
      </c>
      <c r="E165" s="18">
        <v>4</v>
      </c>
      <c r="F165" s="18" t="s">
        <v>6152</v>
      </c>
      <c r="G165" s="18">
        <v>11</v>
      </c>
      <c r="H165" s="18" t="s">
        <v>1002</v>
      </c>
      <c r="I165" s="19">
        <v>6</v>
      </c>
      <c r="J165" s="24" t="s">
        <v>1215</v>
      </c>
      <c r="K165" s="99">
        <v>2000</v>
      </c>
      <c r="L165" s="99">
        <v>2000</v>
      </c>
      <c r="M165" s="99">
        <f>K165-L165</f>
        <v>0</v>
      </c>
      <c r="N165" s="28" t="s">
        <v>6188</v>
      </c>
      <c r="O165" s="20">
        <v>2000000</v>
      </c>
      <c r="P165" s="27"/>
      <c r="Q165" s="99"/>
      <c r="R165" s="130"/>
    </row>
    <row r="166" spans="1:18" ht="18" customHeight="1">
      <c r="A166" s="17">
        <v>1</v>
      </c>
      <c r="B166" s="18" t="s">
        <v>6065</v>
      </c>
      <c r="C166" s="18">
        <v>1</v>
      </c>
      <c r="D166" s="18" t="s">
        <v>6066</v>
      </c>
      <c r="E166" s="18">
        <v>4</v>
      </c>
      <c r="F166" s="18" t="s">
        <v>6152</v>
      </c>
      <c r="G166" s="19">
        <v>12</v>
      </c>
      <c r="H166" s="19" t="s">
        <v>1026</v>
      </c>
      <c r="I166" s="19"/>
      <c r="J166" s="24"/>
      <c r="K166" s="99"/>
      <c r="L166" s="99"/>
      <c r="M166" s="99"/>
      <c r="N166" s="28"/>
      <c r="O166" s="20"/>
      <c r="P166" s="27"/>
      <c r="Q166" s="99"/>
      <c r="R166" s="130"/>
    </row>
    <row r="167" spans="1:18" ht="18" customHeight="1">
      <c r="A167" s="17">
        <v>1</v>
      </c>
      <c r="B167" s="18" t="s">
        <v>6065</v>
      </c>
      <c r="C167" s="18">
        <v>1</v>
      </c>
      <c r="D167" s="18" t="s">
        <v>6066</v>
      </c>
      <c r="E167" s="18">
        <v>4</v>
      </c>
      <c r="F167" s="18" t="s">
        <v>6152</v>
      </c>
      <c r="G167" s="18">
        <v>12</v>
      </c>
      <c r="H167" s="18" t="s">
        <v>1026</v>
      </c>
      <c r="I167" s="19">
        <v>1</v>
      </c>
      <c r="J167" s="24" t="s">
        <v>1027</v>
      </c>
      <c r="K167" s="99">
        <v>50</v>
      </c>
      <c r="L167" s="99">
        <v>540</v>
      </c>
      <c r="M167" s="99">
        <f>K167-L167</f>
        <v>-490</v>
      </c>
      <c r="N167" s="28" t="s">
        <v>6176</v>
      </c>
      <c r="O167" s="20"/>
      <c r="P167" s="27"/>
      <c r="Q167" s="99"/>
      <c r="R167" s="130"/>
    </row>
    <row r="168" spans="1:18" ht="18" customHeight="1">
      <c r="A168" s="17">
        <v>1</v>
      </c>
      <c r="B168" s="18" t="s">
        <v>6065</v>
      </c>
      <c r="C168" s="18">
        <v>1</v>
      </c>
      <c r="D168" s="18" t="s">
        <v>6066</v>
      </c>
      <c r="E168" s="18">
        <v>4</v>
      </c>
      <c r="F168" s="18" t="s">
        <v>6152</v>
      </c>
      <c r="G168" s="18">
        <v>12</v>
      </c>
      <c r="H168" s="18" t="s">
        <v>1026</v>
      </c>
      <c r="I168" s="18">
        <v>1</v>
      </c>
      <c r="J168" s="25" t="s">
        <v>1027</v>
      </c>
      <c r="K168" s="99"/>
      <c r="L168" s="99"/>
      <c r="M168" s="99"/>
      <c r="N168" s="28" t="s">
        <v>6189</v>
      </c>
      <c r="O168" s="20"/>
      <c r="P168" s="27"/>
      <c r="Q168" s="99"/>
      <c r="R168" s="130"/>
    </row>
    <row r="169" spans="1:18" ht="18" customHeight="1">
      <c r="A169" s="17">
        <v>1</v>
      </c>
      <c r="B169" s="18" t="s">
        <v>6065</v>
      </c>
      <c r="C169" s="18">
        <v>1</v>
      </c>
      <c r="D169" s="18" t="s">
        <v>6066</v>
      </c>
      <c r="E169" s="18">
        <v>4</v>
      </c>
      <c r="F169" s="18" t="s">
        <v>6152</v>
      </c>
      <c r="G169" s="18">
        <v>12</v>
      </c>
      <c r="H169" s="18" t="s">
        <v>1026</v>
      </c>
      <c r="I169" s="18">
        <v>1</v>
      </c>
      <c r="J169" s="25" t="s">
        <v>1027</v>
      </c>
      <c r="K169" s="99"/>
      <c r="L169" s="99"/>
      <c r="M169" s="99"/>
      <c r="N169" s="28" t="s">
        <v>6190</v>
      </c>
      <c r="O169" s="20"/>
      <c r="P169" s="27"/>
      <c r="Q169" s="99"/>
      <c r="R169" s="130"/>
    </row>
    <row r="170" spans="1:18" ht="18" customHeight="1">
      <c r="A170" s="17">
        <v>1</v>
      </c>
      <c r="B170" s="18" t="s">
        <v>6065</v>
      </c>
      <c r="C170" s="18">
        <v>1</v>
      </c>
      <c r="D170" s="18" t="s">
        <v>6066</v>
      </c>
      <c r="E170" s="18">
        <v>4</v>
      </c>
      <c r="F170" s="18" t="s">
        <v>6152</v>
      </c>
      <c r="G170" s="18">
        <v>12</v>
      </c>
      <c r="H170" s="18" t="s">
        <v>1026</v>
      </c>
      <c r="I170" s="18">
        <v>1</v>
      </c>
      <c r="J170" s="25" t="s">
        <v>1027</v>
      </c>
      <c r="K170" s="99"/>
      <c r="L170" s="99"/>
      <c r="M170" s="99"/>
      <c r="N170" s="28" t="s">
        <v>6185</v>
      </c>
      <c r="O170" s="20"/>
      <c r="P170" s="27"/>
      <c r="Q170" s="99"/>
      <c r="R170" s="130"/>
    </row>
    <row r="171" spans="1:18" ht="18" customHeight="1">
      <c r="A171" s="17">
        <v>1</v>
      </c>
      <c r="B171" s="18" t="s">
        <v>6065</v>
      </c>
      <c r="C171" s="18">
        <v>1</v>
      </c>
      <c r="D171" s="18" t="s">
        <v>6066</v>
      </c>
      <c r="E171" s="18">
        <v>4</v>
      </c>
      <c r="F171" s="18" t="s">
        <v>6152</v>
      </c>
      <c r="G171" s="18">
        <v>12</v>
      </c>
      <c r="H171" s="18" t="s">
        <v>1026</v>
      </c>
      <c r="I171" s="18">
        <v>1</v>
      </c>
      <c r="J171" s="25" t="s">
        <v>1027</v>
      </c>
      <c r="K171" s="99"/>
      <c r="L171" s="99"/>
      <c r="M171" s="99"/>
      <c r="N171" s="28" t="s">
        <v>6190</v>
      </c>
      <c r="O171" s="20"/>
      <c r="P171" s="27"/>
      <c r="Q171" s="99"/>
      <c r="R171" s="130"/>
    </row>
    <row r="172" spans="1:18" ht="18" customHeight="1">
      <c r="A172" s="17">
        <v>1</v>
      </c>
      <c r="B172" s="18" t="s">
        <v>6065</v>
      </c>
      <c r="C172" s="18">
        <v>1</v>
      </c>
      <c r="D172" s="18" t="s">
        <v>6066</v>
      </c>
      <c r="E172" s="18">
        <v>4</v>
      </c>
      <c r="F172" s="18" t="s">
        <v>6152</v>
      </c>
      <c r="G172" s="18">
        <v>12</v>
      </c>
      <c r="H172" s="18" t="s">
        <v>1026</v>
      </c>
      <c r="I172" s="18">
        <v>1</v>
      </c>
      <c r="J172" s="25" t="s">
        <v>1027</v>
      </c>
      <c r="K172" s="99"/>
      <c r="L172" s="99"/>
      <c r="M172" s="99"/>
      <c r="N172" s="28" t="s">
        <v>6191</v>
      </c>
      <c r="O172" s="20">
        <v>50000</v>
      </c>
      <c r="P172" s="27"/>
      <c r="Q172" s="99"/>
      <c r="R172" s="130"/>
    </row>
    <row r="173" spans="1:18" ht="18" customHeight="1">
      <c r="A173" s="17">
        <v>1</v>
      </c>
      <c r="B173" s="18" t="s">
        <v>6065</v>
      </c>
      <c r="C173" s="18">
        <v>1</v>
      </c>
      <c r="D173" s="18" t="s">
        <v>6066</v>
      </c>
      <c r="E173" s="18">
        <v>4</v>
      </c>
      <c r="F173" s="18" t="s">
        <v>6152</v>
      </c>
      <c r="G173" s="18">
        <v>12</v>
      </c>
      <c r="H173" s="18" t="s">
        <v>1026</v>
      </c>
      <c r="I173" s="19">
        <v>3</v>
      </c>
      <c r="J173" s="24" t="s">
        <v>202</v>
      </c>
      <c r="K173" s="99">
        <v>162</v>
      </c>
      <c r="L173" s="99">
        <v>162</v>
      </c>
      <c r="M173" s="99">
        <f>K173-L173</f>
        <v>0</v>
      </c>
      <c r="N173" s="28" t="s">
        <v>6176</v>
      </c>
      <c r="O173" s="20"/>
      <c r="P173" s="27"/>
      <c r="Q173" s="99"/>
      <c r="R173" s="130"/>
    </row>
    <row r="174" spans="1:18" ht="18" customHeight="1">
      <c r="A174" s="17">
        <v>1</v>
      </c>
      <c r="B174" s="18" t="s">
        <v>6065</v>
      </c>
      <c r="C174" s="18">
        <v>1</v>
      </c>
      <c r="D174" s="18" t="s">
        <v>6066</v>
      </c>
      <c r="E174" s="18">
        <v>4</v>
      </c>
      <c r="F174" s="18" t="s">
        <v>6152</v>
      </c>
      <c r="G174" s="18">
        <v>12</v>
      </c>
      <c r="H174" s="18" t="s">
        <v>1026</v>
      </c>
      <c r="I174" s="18">
        <v>3</v>
      </c>
      <c r="J174" s="25" t="s">
        <v>202</v>
      </c>
      <c r="K174" s="99"/>
      <c r="L174" s="99"/>
      <c r="M174" s="99"/>
      <c r="N174" s="28" t="s">
        <v>6192</v>
      </c>
      <c r="O174" s="20"/>
      <c r="P174" s="27"/>
      <c r="Q174" s="99"/>
      <c r="R174" s="130"/>
    </row>
    <row r="175" spans="1:18" ht="18" customHeight="1">
      <c r="A175" s="17">
        <v>1</v>
      </c>
      <c r="B175" s="18" t="s">
        <v>6065</v>
      </c>
      <c r="C175" s="18">
        <v>1</v>
      </c>
      <c r="D175" s="18" t="s">
        <v>6066</v>
      </c>
      <c r="E175" s="18">
        <v>4</v>
      </c>
      <c r="F175" s="18" t="s">
        <v>6152</v>
      </c>
      <c r="G175" s="18">
        <v>12</v>
      </c>
      <c r="H175" s="18" t="s">
        <v>1026</v>
      </c>
      <c r="I175" s="18">
        <v>3</v>
      </c>
      <c r="J175" s="25" t="s">
        <v>202</v>
      </c>
      <c r="K175" s="99"/>
      <c r="L175" s="99"/>
      <c r="M175" s="99"/>
      <c r="N175" s="28" t="s">
        <v>6193</v>
      </c>
      <c r="O175" s="20">
        <v>162000</v>
      </c>
      <c r="P175" s="27"/>
      <c r="Q175" s="99"/>
      <c r="R175" s="130"/>
    </row>
    <row r="176" spans="1:18" ht="18" customHeight="1">
      <c r="A176" s="17">
        <v>1</v>
      </c>
      <c r="B176" s="18" t="s">
        <v>6065</v>
      </c>
      <c r="C176" s="18">
        <v>1</v>
      </c>
      <c r="D176" s="18" t="s">
        <v>6066</v>
      </c>
      <c r="E176" s="18">
        <v>4</v>
      </c>
      <c r="F176" s="18" t="s">
        <v>6152</v>
      </c>
      <c r="G176" s="18">
        <v>12</v>
      </c>
      <c r="H176" s="18" t="s">
        <v>1026</v>
      </c>
      <c r="I176" s="19">
        <v>11</v>
      </c>
      <c r="J176" s="24" t="s">
        <v>1039</v>
      </c>
      <c r="K176" s="99">
        <v>215</v>
      </c>
      <c r="L176" s="99">
        <v>215</v>
      </c>
      <c r="M176" s="99">
        <f>K176-L176</f>
        <v>0</v>
      </c>
      <c r="N176" s="28" t="s">
        <v>6194</v>
      </c>
      <c r="O176" s="20"/>
      <c r="P176" s="27"/>
      <c r="Q176" s="99"/>
      <c r="R176" s="130"/>
    </row>
    <row r="177" spans="1:18" ht="18" customHeight="1">
      <c r="A177" s="17">
        <v>1</v>
      </c>
      <c r="B177" s="18" t="s">
        <v>6065</v>
      </c>
      <c r="C177" s="18">
        <v>1</v>
      </c>
      <c r="D177" s="18" t="s">
        <v>6066</v>
      </c>
      <c r="E177" s="18">
        <v>4</v>
      </c>
      <c r="F177" s="18" t="s">
        <v>6152</v>
      </c>
      <c r="G177" s="18">
        <v>12</v>
      </c>
      <c r="H177" s="18" t="s">
        <v>1026</v>
      </c>
      <c r="I177" s="18">
        <v>11</v>
      </c>
      <c r="J177" s="25" t="s">
        <v>1039</v>
      </c>
      <c r="K177" s="99"/>
      <c r="L177" s="99"/>
      <c r="M177" s="99"/>
      <c r="N177" s="28" t="s">
        <v>6176</v>
      </c>
      <c r="O177" s="20">
        <v>79248</v>
      </c>
      <c r="P177" s="27"/>
      <c r="Q177" s="99"/>
      <c r="R177" s="130"/>
    </row>
    <row r="178" spans="1:18" ht="18" customHeight="1">
      <c r="A178" s="17">
        <v>1</v>
      </c>
      <c r="B178" s="18" t="s">
        <v>6065</v>
      </c>
      <c r="C178" s="18">
        <v>1</v>
      </c>
      <c r="D178" s="18" t="s">
        <v>6066</v>
      </c>
      <c r="E178" s="18">
        <v>4</v>
      </c>
      <c r="F178" s="18" t="s">
        <v>6152</v>
      </c>
      <c r="G178" s="18">
        <v>12</v>
      </c>
      <c r="H178" s="18" t="s">
        <v>1026</v>
      </c>
      <c r="I178" s="18">
        <v>11</v>
      </c>
      <c r="J178" s="25" t="s">
        <v>1039</v>
      </c>
      <c r="K178" s="99"/>
      <c r="L178" s="99"/>
      <c r="M178" s="99"/>
      <c r="N178" s="28" t="s">
        <v>6195</v>
      </c>
      <c r="O178" s="20">
        <v>134890</v>
      </c>
      <c r="P178" s="27"/>
      <c r="Q178" s="99"/>
      <c r="R178" s="130"/>
    </row>
    <row r="179" spans="1:18" ht="18" customHeight="1">
      <c r="A179" s="17">
        <v>1</v>
      </c>
      <c r="B179" s="18" t="s">
        <v>6065</v>
      </c>
      <c r="C179" s="18">
        <v>1</v>
      </c>
      <c r="D179" s="18" t="s">
        <v>6066</v>
      </c>
      <c r="E179" s="18">
        <v>4</v>
      </c>
      <c r="F179" s="18" t="s">
        <v>6152</v>
      </c>
      <c r="G179" s="19">
        <v>13</v>
      </c>
      <c r="H179" s="19" t="s">
        <v>1045</v>
      </c>
      <c r="I179" s="19"/>
      <c r="J179" s="24"/>
      <c r="K179" s="99"/>
      <c r="L179" s="99"/>
      <c r="M179" s="99"/>
      <c r="N179" s="28"/>
      <c r="O179" s="20"/>
      <c r="P179" s="27"/>
      <c r="Q179" s="99"/>
      <c r="R179" s="130"/>
    </row>
    <row r="180" spans="1:18" ht="18" customHeight="1">
      <c r="A180" s="17">
        <v>1</v>
      </c>
      <c r="B180" s="18" t="s">
        <v>6065</v>
      </c>
      <c r="C180" s="18">
        <v>1</v>
      </c>
      <c r="D180" s="18" t="s">
        <v>6066</v>
      </c>
      <c r="E180" s="18">
        <v>4</v>
      </c>
      <c r="F180" s="18" t="s">
        <v>6152</v>
      </c>
      <c r="G180" s="18">
        <v>13</v>
      </c>
      <c r="H180" s="18" t="s">
        <v>1045</v>
      </c>
      <c r="I180" s="19">
        <v>21</v>
      </c>
      <c r="J180" s="24" t="s">
        <v>1834</v>
      </c>
      <c r="K180" s="99">
        <v>16388</v>
      </c>
      <c r="L180" s="99">
        <v>16388</v>
      </c>
      <c r="M180" s="99">
        <f>K180-L180</f>
        <v>0</v>
      </c>
      <c r="N180" s="28" t="s">
        <v>6176</v>
      </c>
      <c r="O180" s="20"/>
      <c r="P180" s="27"/>
      <c r="Q180" s="99"/>
      <c r="R180" s="130"/>
    </row>
    <row r="181" spans="1:18" ht="18" customHeight="1">
      <c r="A181" s="17">
        <v>1</v>
      </c>
      <c r="B181" s="18" t="s">
        <v>6065</v>
      </c>
      <c r="C181" s="18">
        <v>1</v>
      </c>
      <c r="D181" s="18" t="s">
        <v>6066</v>
      </c>
      <c r="E181" s="18">
        <v>4</v>
      </c>
      <c r="F181" s="18" t="s">
        <v>6152</v>
      </c>
      <c r="G181" s="18">
        <v>13</v>
      </c>
      <c r="H181" s="18" t="s">
        <v>1045</v>
      </c>
      <c r="I181" s="18">
        <v>21</v>
      </c>
      <c r="J181" s="25" t="s">
        <v>1834</v>
      </c>
      <c r="K181" s="99"/>
      <c r="L181" s="99"/>
      <c r="M181" s="99"/>
      <c r="N181" s="28" t="s">
        <v>6196</v>
      </c>
      <c r="O181" s="20"/>
      <c r="P181" s="27"/>
      <c r="Q181" s="99"/>
      <c r="R181" s="130"/>
    </row>
    <row r="182" spans="1:18" ht="18" customHeight="1">
      <c r="A182" s="17">
        <v>1</v>
      </c>
      <c r="B182" s="18" t="s">
        <v>6065</v>
      </c>
      <c r="C182" s="18">
        <v>1</v>
      </c>
      <c r="D182" s="18" t="s">
        <v>6066</v>
      </c>
      <c r="E182" s="18">
        <v>4</v>
      </c>
      <c r="F182" s="18" t="s">
        <v>6152</v>
      </c>
      <c r="G182" s="18">
        <v>13</v>
      </c>
      <c r="H182" s="18" t="s">
        <v>1045</v>
      </c>
      <c r="I182" s="18">
        <v>21</v>
      </c>
      <c r="J182" s="25" t="s">
        <v>1834</v>
      </c>
      <c r="K182" s="99"/>
      <c r="L182" s="99"/>
      <c r="M182" s="99"/>
      <c r="N182" s="28" t="s">
        <v>6197</v>
      </c>
      <c r="O182" s="20"/>
      <c r="P182" s="27"/>
      <c r="Q182" s="99"/>
      <c r="R182" s="130"/>
    </row>
    <row r="183" spans="1:18" ht="18" customHeight="1">
      <c r="A183" s="17">
        <v>1</v>
      </c>
      <c r="B183" s="18" t="s">
        <v>6065</v>
      </c>
      <c r="C183" s="18">
        <v>1</v>
      </c>
      <c r="D183" s="18" t="s">
        <v>6066</v>
      </c>
      <c r="E183" s="18">
        <v>4</v>
      </c>
      <c r="F183" s="18" t="s">
        <v>6152</v>
      </c>
      <c r="G183" s="18">
        <v>13</v>
      </c>
      <c r="H183" s="18" t="s">
        <v>1045</v>
      </c>
      <c r="I183" s="18">
        <v>21</v>
      </c>
      <c r="J183" s="25" t="s">
        <v>1834</v>
      </c>
      <c r="K183" s="99"/>
      <c r="L183" s="99"/>
      <c r="M183" s="99"/>
      <c r="N183" s="28" t="s">
        <v>6198</v>
      </c>
      <c r="O183" s="20"/>
      <c r="P183" s="27"/>
      <c r="Q183" s="99"/>
      <c r="R183" s="130"/>
    </row>
    <row r="184" spans="1:18" ht="18" customHeight="1">
      <c r="A184" s="17">
        <v>1</v>
      </c>
      <c r="B184" s="18" t="s">
        <v>6065</v>
      </c>
      <c r="C184" s="18">
        <v>1</v>
      </c>
      <c r="D184" s="18" t="s">
        <v>6066</v>
      </c>
      <c r="E184" s="18">
        <v>4</v>
      </c>
      <c r="F184" s="18" t="s">
        <v>6152</v>
      </c>
      <c r="G184" s="18">
        <v>13</v>
      </c>
      <c r="H184" s="18" t="s">
        <v>1045</v>
      </c>
      <c r="I184" s="18">
        <v>21</v>
      </c>
      <c r="J184" s="25" t="s">
        <v>1834</v>
      </c>
      <c r="K184" s="99"/>
      <c r="L184" s="99"/>
      <c r="M184" s="99"/>
      <c r="N184" s="28" t="s">
        <v>6199</v>
      </c>
      <c r="O184" s="20"/>
      <c r="P184" s="27"/>
      <c r="Q184" s="99"/>
      <c r="R184" s="130"/>
    </row>
    <row r="185" spans="1:18" ht="18" customHeight="1">
      <c r="A185" s="17">
        <v>1</v>
      </c>
      <c r="B185" s="18" t="s">
        <v>6065</v>
      </c>
      <c r="C185" s="18">
        <v>1</v>
      </c>
      <c r="D185" s="18" t="s">
        <v>6066</v>
      </c>
      <c r="E185" s="18">
        <v>4</v>
      </c>
      <c r="F185" s="18" t="s">
        <v>6152</v>
      </c>
      <c r="G185" s="18">
        <v>13</v>
      </c>
      <c r="H185" s="18" t="s">
        <v>1045</v>
      </c>
      <c r="I185" s="18">
        <v>21</v>
      </c>
      <c r="J185" s="25" t="s">
        <v>1834</v>
      </c>
      <c r="K185" s="99"/>
      <c r="L185" s="99"/>
      <c r="M185" s="99"/>
      <c r="N185" s="28" t="s">
        <v>6200</v>
      </c>
      <c r="O185" s="20"/>
      <c r="P185" s="27"/>
      <c r="Q185" s="99"/>
      <c r="R185" s="130"/>
    </row>
    <row r="186" spans="1:18" ht="18" customHeight="1">
      <c r="A186" s="17">
        <v>1</v>
      </c>
      <c r="B186" s="18" t="s">
        <v>6065</v>
      </c>
      <c r="C186" s="18">
        <v>1</v>
      </c>
      <c r="D186" s="18" t="s">
        <v>6066</v>
      </c>
      <c r="E186" s="18">
        <v>4</v>
      </c>
      <c r="F186" s="18" t="s">
        <v>6152</v>
      </c>
      <c r="G186" s="18">
        <v>13</v>
      </c>
      <c r="H186" s="18" t="s">
        <v>1045</v>
      </c>
      <c r="I186" s="18">
        <v>21</v>
      </c>
      <c r="J186" s="25" t="s">
        <v>1834</v>
      </c>
      <c r="K186" s="99"/>
      <c r="L186" s="99"/>
      <c r="M186" s="99"/>
      <c r="N186" s="28" t="s">
        <v>6201</v>
      </c>
      <c r="O186" s="20">
        <v>6146280</v>
      </c>
      <c r="P186" s="27"/>
      <c r="Q186" s="99"/>
      <c r="R186" s="130"/>
    </row>
    <row r="187" spans="1:18" ht="18" customHeight="1">
      <c r="A187" s="17">
        <v>1</v>
      </c>
      <c r="B187" s="18" t="s">
        <v>6065</v>
      </c>
      <c r="C187" s="18">
        <v>1</v>
      </c>
      <c r="D187" s="18" t="s">
        <v>6066</v>
      </c>
      <c r="E187" s="18">
        <v>4</v>
      </c>
      <c r="F187" s="18" t="s">
        <v>6152</v>
      </c>
      <c r="G187" s="18">
        <v>13</v>
      </c>
      <c r="H187" s="18" t="s">
        <v>1045</v>
      </c>
      <c r="I187" s="18">
        <v>21</v>
      </c>
      <c r="J187" s="25" t="s">
        <v>1834</v>
      </c>
      <c r="K187" s="99"/>
      <c r="L187" s="99"/>
      <c r="M187" s="99"/>
      <c r="N187" s="28" t="s">
        <v>6202</v>
      </c>
      <c r="O187" s="20">
        <v>9658440</v>
      </c>
      <c r="P187" s="27"/>
      <c r="Q187" s="99"/>
      <c r="R187" s="130"/>
    </row>
    <row r="188" spans="1:18" ht="18" customHeight="1">
      <c r="A188" s="17">
        <v>1</v>
      </c>
      <c r="B188" s="18" t="s">
        <v>6065</v>
      </c>
      <c r="C188" s="18">
        <v>1</v>
      </c>
      <c r="D188" s="18" t="s">
        <v>6066</v>
      </c>
      <c r="E188" s="18">
        <v>4</v>
      </c>
      <c r="F188" s="18" t="s">
        <v>6152</v>
      </c>
      <c r="G188" s="18">
        <v>13</v>
      </c>
      <c r="H188" s="18" t="s">
        <v>1045</v>
      </c>
      <c r="I188" s="18">
        <v>21</v>
      </c>
      <c r="J188" s="25" t="s">
        <v>1834</v>
      </c>
      <c r="K188" s="99"/>
      <c r="L188" s="99"/>
      <c r="M188" s="99"/>
      <c r="N188" s="28" t="s">
        <v>6203</v>
      </c>
      <c r="O188" s="20"/>
      <c r="P188" s="27"/>
      <c r="Q188" s="99"/>
      <c r="R188" s="130"/>
    </row>
    <row r="189" spans="1:18" ht="18" customHeight="1">
      <c r="A189" s="17">
        <v>1</v>
      </c>
      <c r="B189" s="18" t="s">
        <v>6065</v>
      </c>
      <c r="C189" s="18">
        <v>1</v>
      </c>
      <c r="D189" s="18" t="s">
        <v>6066</v>
      </c>
      <c r="E189" s="18">
        <v>4</v>
      </c>
      <c r="F189" s="18" t="s">
        <v>6152</v>
      </c>
      <c r="G189" s="18">
        <v>13</v>
      </c>
      <c r="H189" s="18" t="s">
        <v>1045</v>
      </c>
      <c r="I189" s="18">
        <v>21</v>
      </c>
      <c r="J189" s="25" t="s">
        <v>1834</v>
      </c>
      <c r="K189" s="99"/>
      <c r="L189" s="99"/>
      <c r="M189" s="99"/>
      <c r="N189" s="28" t="s">
        <v>6204</v>
      </c>
      <c r="O189" s="20"/>
      <c r="P189" s="27"/>
      <c r="Q189" s="99"/>
      <c r="R189" s="130"/>
    </row>
    <row r="190" spans="1:18" ht="18" customHeight="1">
      <c r="A190" s="17">
        <v>1</v>
      </c>
      <c r="B190" s="18" t="s">
        <v>6065</v>
      </c>
      <c r="C190" s="18">
        <v>1</v>
      </c>
      <c r="D190" s="18" t="s">
        <v>6066</v>
      </c>
      <c r="E190" s="18">
        <v>4</v>
      </c>
      <c r="F190" s="18" t="s">
        <v>6152</v>
      </c>
      <c r="G190" s="18">
        <v>13</v>
      </c>
      <c r="H190" s="18" t="s">
        <v>1045</v>
      </c>
      <c r="I190" s="18">
        <v>21</v>
      </c>
      <c r="J190" s="25" t="s">
        <v>1834</v>
      </c>
      <c r="K190" s="99"/>
      <c r="L190" s="99"/>
      <c r="M190" s="99"/>
      <c r="N190" s="28" t="s">
        <v>6205</v>
      </c>
      <c r="O190" s="20"/>
      <c r="P190" s="27"/>
      <c r="Q190" s="99"/>
      <c r="R190" s="130"/>
    </row>
    <row r="191" spans="1:18" ht="18" customHeight="1">
      <c r="A191" s="17">
        <v>1</v>
      </c>
      <c r="B191" s="18" t="s">
        <v>6065</v>
      </c>
      <c r="C191" s="18">
        <v>1</v>
      </c>
      <c r="D191" s="18" t="s">
        <v>6066</v>
      </c>
      <c r="E191" s="18">
        <v>4</v>
      </c>
      <c r="F191" s="18" t="s">
        <v>6152</v>
      </c>
      <c r="G191" s="18">
        <v>13</v>
      </c>
      <c r="H191" s="18" t="s">
        <v>1045</v>
      </c>
      <c r="I191" s="18">
        <v>21</v>
      </c>
      <c r="J191" s="25" t="s">
        <v>1834</v>
      </c>
      <c r="K191" s="99"/>
      <c r="L191" s="99"/>
      <c r="M191" s="99"/>
      <c r="N191" s="28" t="s">
        <v>6206</v>
      </c>
      <c r="O191" s="20">
        <v>583200</v>
      </c>
      <c r="P191" s="27"/>
      <c r="Q191" s="99"/>
      <c r="R191" s="130"/>
    </row>
    <row r="192" spans="1:18" ht="18" customHeight="1">
      <c r="A192" s="17">
        <v>1</v>
      </c>
      <c r="B192" s="18" t="s">
        <v>6065</v>
      </c>
      <c r="C192" s="18">
        <v>1</v>
      </c>
      <c r="D192" s="18" t="s">
        <v>6066</v>
      </c>
      <c r="E192" s="18">
        <v>4</v>
      </c>
      <c r="F192" s="18" t="s">
        <v>6152</v>
      </c>
      <c r="G192" s="18">
        <v>13</v>
      </c>
      <c r="H192" s="18" t="s">
        <v>1045</v>
      </c>
      <c r="I192" s="19">
        <v>32</v>
      </c>
      <c r="J192" s="24" t="s">
        <v>1235</v>
      </c>
      <c r="K192" s="99">
        <v>55876</v>
      </c>
      <c r="L192" s="99">
        <v>45028</v>
      </c>
      <c r="M192" s="99">
        <f>K192-L192</f>
        <v>10848</v>
      </c>
      <c r="N192" s="28" t="s">
        <v>6176</v>
      </c>
      <c r="O192" s="20"/>
      <c r="P192" s="27"/>
      <c r="Q192" s="99"/>
      <c r="R192" s="130"/>
    </row>
    <row r="193" spans="1:18" ht="18" customHeight="1">
      <c r="A193" s="17">
        <v>1</v>
      </c>
      <c r="B193" s="18" t="s">
        <v>6065</v>
      </c>
      <c r="C193" s="18">
        <v>1</v>
      </c>
      <c r="D193" s="18" t="s">
        <v>6066</v>
      </c>
      <c r="E193" s="18">
        <v>4</v>
      </c>
      <c r="F193" s="18" t="s">
        <v>6152</v>
      </c>
      <c r="G193" s="18">
        <v>13</v>
      </c>
      <c r="H193" s="18" t="s">
        <v>1045</v>
      </c>
      <c r="I193" s="18">
        <v>32</v>
      </c>
      <c r="J193" s="25" t="s">
        <v>1235</v>
      </c>
      <c r="K193" s="99"/>
      <c r="L193" s="99"/>
      <c r="M193" s="99"/>
      <c r="N193" s="28" t="s">
        <v>6207</v>
      </c>
      <c r="O193" s="20">
        <v>625320</v>
      </c>
      <c r="P193" s="27"/>
      <c r="Q193" s="99"/>
      <c r="R193" s="130"/>
    </row>
    <row r="194" spans="1:18" ht="18" customHeight="1">
      <c r="A194" s="17">
        <v>1</v>
      </c>
      <c r="B194" s="18" t="s">
        <v>6065</v>
      </c>
      <c r="C194" s="18">
        <v>1</v>
      </c>
      <c r="D194" s="18" t="s">
        <v>6066</v>
      </c>
      <c r="E194" s="18">
        <v>4</v>
      </c>
      <c r="F194" s="18" t="s">
        <v>6152</v>
      </c>
      <c r="G194" s="18">
        <v>13</v>
      </c>
      <c r="H194" s="18" t="s">
        <v>1045</v>
      </c>
      <c r="I194" s="18">
        <v>32</v>
      </c>
      <c r="J194" s="25" t="s">
        <v>1235</v>
      </c>
      <c r="K194" s="99"/>
      <c r="L194" s="99"/>
      <c r="M194" s="99"/>
      <c r="N194" s="28" t="s">
        <v>6208</v>
      </c>
      <c r="O194" s="20">
        <v>32400</v>
      </c>
      <c r="P194" s="27"/>
      <c r="Q194" s="99"/>
      <c r="R194" s="130"/>
    </row>
    <row r="195" spans="1:18" ht="18" customHeight="1">
      <c r="A195" s="17">
        <v>1</v>
      </c>
      <c r="B195" s="18" t="s">
        <v>6065</v>
      </c>
      <c r="C195" s="18">
        <v>1</v>
      </c>
      <c r="D195" s="18" t="s">
        <v>6066</v>
      </c>
      <c r="E195" s="18">
        <v>4</v>
      </c>
      <c r="F195" s="18" t="s">
        <v>6152</v>
      </c>
      <c r="G195" s="18">
        <v>13</v>
      </c>
      <c r="H195" s="18" t="s">
        <v>1045</v>
      </c>
      <c r="I195" s="18">
        <v>32</v>
      </c>
      <c r="J195" s="25" t="s">
        <v>1235</v>
      </c>
      <c r="K195" s="99"/>
      <c r="L195" s="99"/>
      <c r="M195" s="99"/>
      <c r="N195" s="28" t="s">
        <v>6209</v>
      </c>
      <c r="O195" s="20"/>
      <c r="P195" s="27"/>
      <c r="Q195" s="99"/>
      <c r="R195" s="130"/>
    </row>
    <row r="196" spans="1:18" ht="18" customHeight="1">
      <c r="A196" s="17">
        <v>1</v>
      </c>
      <c r="B196" s="18" t="s">
        <v>6065</v>
      </c>
      <c r="C196" s="18">
        <v>1</v>
      </c>
      <c r="D196" s="18" t="s">
        <v>6066</v>
      </c>
      <c r="E196" s="18">
        <v>4</v>
      </c>
      <c r="F196" s="18" t="s">
        <v>6152</v>
      </c>
      <c r="G196" s="18">
        <v>13</v>
      </c>
      <c r="H196" s="18" t="s">
        <v>1045</v>
      </c>
      <c r="I196" s="18">
        <v>32</v>
      </c>
      <c r="J196" s="25" t="s">
        <v>1235</v>
      </c>
      <c r="K196" s="99"/>
      <c r="L196" s="99"/>
      <c r="M196" s="99"/>
      <c r="N196" s="28" t="s">
        <v>6210</v>
      </c>
      <c r="O196" s="20"/>
      <c r="P196" s="27"/>
      <c r="Q196" s="99"/>
      <c r="R196" s="130"/>
    </row>
    <row r="197" spans="1:18" ht="18" customHeight="1">
      <c r="A197" s="17">
        <v>1</v>
      </c>
      <c r="B197" s="18" t="s">
        <v>6065</v>
      </c>
      <c r="C197" s="18">
        <v>1</v>
      </c>
      <c r="D197" s="18" t="s">
        <v>6066</v>
      </c>
      <c r="E197" s="18">
        <v>4</v>
      </c>
      <c r="F197" s="18" t="s">
        <v>6152</v>
      </c>
      <c r="G197" s="18">
        <v>13</v>
      </c>
      <c r="H197" s="18" t="s">
        <v>1045</v>
      </c>
      <c r="I197" s="18">
        <v>32</v>
      </c>
      <c r="J197" s="25" t="s">
        <v>1235</v>
      </c>
      <c r="K197" s="99"/>
      <c r="L197" s="99"/>
      <c r="M197" s="99"/>
      <c r="N197" s="28" t="s">
        <v>6211</v>
      </c>
      <c r="O197" s="20">
        <v>54462000</v>
      </c>
      <c r="P197" s="27"/>
      <c r="Q197" s="99"/>
      <c r="R197" s="130"/>
    </row>
    <row r="198" spans="1:18" ht="18" customHeight="1">
      <c r="A198" s="17">
        <v>1</v>
      </c>
      <c r="B198" s="18" t="s">
        <v>6065</v>
      </c>
      <c r="C198" s="18">
        <v>1</v>
      </c>
      <c r="D198" s="18" t="s">
        <v>6066</v>
      </c>
      <c r="E198" s="18">
        <v>4</v>
      </c>
      <c r="F198" s="18" t="s">
        <v>6152</v>
      </c>
      <c r="G198" s="18">
        <v>13</v>
      </c>
      <c r="H198" s="18" t="s">
        <v>1045</v>
      </c>
      <c r="I198" s="18">
        <v>32</v>
      </c>
      <c r="J198" s="25" t="s">
        <v>1235</v>
      </c>
      <c r="K198" s="99"/>
      <c r="L198" s="99"/>
      <c r="M198" s="99"/>
      <c r="N198" s="28" t="s">
        <v>6153</v>
      </c>
      <c r="O198" s="20"/>
      <c r="P198" s="27"/>
      <c r="Q198" s="99"/>
      <c r="R198" s="130"/>
    </row>
    <row r="199" spans="1:18" ht="18" customHeight="1">
      <c r="A199" s="17">
        <v>1</v>
      </c>
      <c r="B199" s="18" t="s">
        <v>6065</v>
      </c>
      <c r="C199" s="18">
        <v>1</v>
      </c>
      <c r="D199" s="18" t="s">
        <v>6066</v>
      </c>
      <c r="E199" s="18">
        <v>4</v>
      </c>
      <c r="F199" s="18" t="s">
        <v>6152</v>
      </c>
      <c r="G199" s="18">
        <v>13</v>
      </c>
      <c r="H199" s="18" t="s">
        <v>1045</v>
      </c>
      <c r="I199" s="18">
        <v>32</v>
      </c>
      <c r="J199" s="25" t="s">
        <v>1235</v>
      </c>
      <c r="K199" s="99"/>
      <c r="L199" s="99"/>
      <c r="M199" s="99"/>
      <c r="N199" s="28" t="s">
        <v>6212</v>
      </c>
      <c r="O199" s="20"/>
      <c r="P199" s="27"/>
      <c r="Q199" s="99"/>
      <c r="R199" s="130"/>
    </row>
    <row r="200" spans="1:18" ht="18" customHeight="1">
      <c r="A200" s="17">
        <v>1</v>
      </c>
      <c r="B200" s="18" t="s">
        <v>6065</v>
      </c>
      <c r="C200" s="18">
        <v>1</v>
      </c>
      <c r="D200" s="18" t="s">
        <v>6066</v>
      </c>
      <c r="E200" s="18">
        <v>4</v>
      </c>
      <c r="F200" s="18" t="s">
        <v>6152</v>
      </c>
      <c r="G200" s="18">
        <v>13</v>
      </c>
      <c r="H200" s="18" t="s">
        <v>1045</v>
      </c>
      <c r="I200" s="18">
        <v>32</v>
      </c>
      <c r="J200" s="25" t="s">
        <v>1235</v>
      </c>
      <c r="K200" s="99"/>
      <c r="L200" s="99"/>
      <c r="M200" s="99"/>
      <c r="N200" s="28" t="s">
        <v>6213</v>
      </c>
      <c r="O200" s="20"/>
      <c r="P200" s="27"/>
      <c r="Q200" s="99"/>
      <c r="R200" s="130"/>
    </row>
    <row r="201" spans="1:18" ht="18" customHeight="1">
      <c r="A201" s="17">
        <v>1</v>
      </c>
      <c r="B201" s="18" t="s">
        <v>6065</v>
      </c>
      <c r="C201" s="18">
        <v>1</v>
      </c>
      <c r="D201" s="18" t="s">
        <v>6066</v>
      </c>
      <c r="E201" s="18">
        <v>4</v>
      </c>
      <c r="F201" s="18" t="s">
        <v>6152</v>
      </c>
      <c r="G201" s="18">
        <v>13</v>
      </c>
      <c r="H201" s="18" t="s">
        <v>1045</v>
      </c>
      <c r="I201" s="18">
        <v>32</v>
      </c>
      <c r="J201" s="25" t="s">
        <v>1235</v>
      </c>
      <c r="K201" s="99"/>
      <c r="L201" s="99"/>
      <c r="M201" s="99"/>
      <c r="N201" s="28" t="s">
        <v>6214</v>
      </c>
      <c r="O201" s="20"/>
      <c r="P201" s="27"/>
      <c r="Q201" s="99"/>
      <c r="R201" s="130"/>
    </row>
    <row r="202" spans="1:18" ht="18" customHeight="1">
      <c r="A202" s="17">
        <v>1</v>
      </c>
      <c r="B202" s="18" t="s">
        <v>6065</v>
      </c>
      <c r="C202" s="18">
        <v>1</v>
      </c>
      <c r="D202" s="18" t="s">
        <v>6066</v>
      </c>
      <c r="E202" s="18">
        <v>4</v>
      </c>
      <c r="F202" s="18" t="s">
        <v>6152</v>
      </c>
      <c r="G202" s="18">
        <v>13</v>
      </c>
      <c r="H202" s="18" t="s">
        <v>1045</v>
      </c>
      <c r="I202" s="18">
        <v>32</v>
      </c>
      <c r="J202" s="25" t="s">
        <v>1235</v>
      </c>
      <c r="K202" s="99"/>
      <c r="L202" s="99"/>
      <c r="M202" s="99"/>
      <c r="N202" s="28" t="s">
        <v>6215</v>
      </c>
      <c r="O202" s="20"/>
      <c r="P202" s="27"/>
      <c r="Q202" s="99"/>
      <c r="R202" s="130"/>
    </row>
    <row r="203" spans="1:18" ht="18" customHeight="1">
      <c r="A203" s="17">
        <v>1</v>
      </c>
      <c r="B203" s="18" t="s">
        <v>6065</v>
      </c>
      <c r="C203" s="18">
        <v>1</v>
      </c>
      <c r="D203" s="18" t="s">
        <v>6066</v>
      </c>
      <c r="E203" s="18">
        <v>4</v>
      </c>
      <c r="F203" s="18" t="s">
        <v>6152</v>
      </c>
      <c r="G203" s="18">
        <v>13</v>
      </c>
      <c r="H203" s="18" t="s">
        <v>1045</v>
      </c>
      <c r="I203" s="18">
        <v>32</v>
      </c>
      <c r="J203" s="25" t="s">
        <v>1235</v>
      </c>
      <c r="K203" s="99"/>
      <c r="L203" s="99"/>
      <c r="M203" s="99"/>
      <c r="N203" s="28" t="s">
        <v>6216</v>
      </c>
      <c r="O203" s="20"/>
      <c r="P203" s="27"/>
      <c r="Q203" s="99"/>
      <c r="R203" s="130"/>
    </row>
    <row r="204" spans="1:18" ht="18" customHeight="1">
      <c r="A204" s="17">
        <v>1</v>
      </c>
      <c r="B204" s="18" t="s">
        <v>6065</v>
      </c>
      <c r="C204" s="18">
        <v>1</v>
      </c>
      <c r="D204" s="18" t="s">
        <v>6066</v>
      </c>
      <c r="E204" s="18">
        <v>4</v>
      </c>
      <c r="F204" s="18" t="s">
        <v>6152</v>
      </c>
      <c r="G204" s="18">
        <v>13</v>
      </c>
      <c r="H204" s="18" t="s">
        <v>1045</v>
      </c>
      <c r="I204" s="18">
        <v>32</v>
      </c>
      <c r="J204" s="25" t="s">
        <v>1235</v>
      </c>
      <c r="K204" s="99"/>
      <c r="L204" s="99"/>
      <c r="M204" s="99"/>
      <c r="N204" s="28" t="s">
        <v>6217</v>
      </c>
      <c r="O204" s="20"/>
      <c r="P204" s="27"/>
      <c r="Q204" s="99"/>
      <c r="R204" s="130"/>
    </row>
    <row r="205" spans="1:18" ht="18" customHeight="1">
      <c r="A205" s="17">
        <v>1</v>
      </c>
      <c r="B205" s="18" t="s">
        <v>6065</v>
      </c>
      <c r="C205" s="18">
        <v>1</v>
      </c>
      <c r="D205" s="18" t="s">
        <v>6066</v>
      </c>
      <c r="E205" s="18">
        <v>4</v>
      </c>
      <c r="F205" s="18" t="s">
        <v>6152</v>
      </c>
      <c r="G205" s="18">
        <v>13</v>
      </c>
      <c r="H205" s="18" t="s">
        <v>1045</v>
      </c>
      <c r="I205" s="18">
        <v>32</v>
      </c>
      <c r="J205" s="25" t="s">
        <v>1235</v>
      </c>
      <c r="K205" s="99"/>
      <c r="L205" s="99"/>
      <c r="M205" s="99"/>
      <c r="N205" s="28" t="s">
        <v>6185</v>
      </c>
      <c r="O205" s="20"/>
      <c r="P205" s="27"/>
      <c r="Q205" s="99"/>
      <c r="R205" s="130"/>
    </row>
    <row r="206" spans="1:18" ht="18" customHeight="1">
      <c r="A206" s="17">
        <v>1</v>
      </c>
      <c r="B206" s="18" t="s">
        <v>6065</v>
      </c>
      <c r="C206" s="18">
        <v>1</v>
      </c>
      <c r="D206" s="18" t="s">
        <v>6066</v>
      </c>
      <c r="E206" s="18">
        <v>4</v>
      </c>
      <c r="F206" s="18" t="s">
        <v>6152</v>
      </c>
      <c r="G206" s="18">
        <v>13</v>
      </c>
      <c r="H206" s="18" t="s">
        <v>1045</v>
      </c>
      <c r="I206" s="18">
        <v>32</v>
      </c>
      <c r="J206" s="25" t="s">
        <v>1235</v>
      </c>
      <c r="K206" s="99"/>
      <c r="L206" s="99"/>
      <c r="M206" s="99"/>
      <c r="N206" s="28" t="s">
        <v>6212</v>
      </c>
      <c r="O206" s="20"/>
      <c r="P206" s="27"/>
      <c r="Q206" s="99"/>
      <c r="R206" s="130"/>
    </row>
    <row r="207" spans="1:18" ht="18" customHeight="1">
      <c r="A207" s="17">
        <v>1</v>
      </c>
      <c r="B207" s="18" t="s">
        <v>6065</v>
      </c>
      <c r="C207" s="18">
        <v>1</v>
      </c>
      <c r="D207" s="18" t="s">
        <v>6066</v>
      </c>
      <c r="E207" s="18">
        <v>4</v>
      </c>
      <c r="F207" s="18" t="s">
        <v>6152</v>
      </c>
      <c r="G207" s="18">
        <v>13</v>
      </c>
      <c r="H207" s="18" t="s">
        <v>1045</v>
      </c>
      <c r="I207" s="18">
        <v>32</v>
      </c>
      <c r="J207" s="25" t="s">
        <v>1235</v>
      </c>
      <c r="K207" s="99"/>
      <c r="L207" s="99"/>
      <c r="M207" s="99"/>
      <c r="N207" s="28" t="s">
        <v>6218</v>
      </c>
      <c r="O207" s="20"/>
      <c r="P207" s="27"/>
      <c r="Q207" s="99"/>
      <c r="R207" s="130"/>
    </row>
    <row r="208" spans="1:18" ht="18" customHeight="1">
      <c r="A208" s="17">
        <v>1</v>
      </c>
      <c r="B208" s="18" t="s">
        <v>6065</v>
      </c>
      <c r="C208" s="18">
        <v>1</v>
      </c>
      <c r="D208" s="18" t="s">
        <v>6066</v>
      </c>
      <c r="E208" s="18">
        <v>4</v>
      </c>
      <c r="F208" s="18" t="s">
        <v>6152</v>
      </c>
      <c r="G208" s="18">
        <v>13</v>
      </c>
      <c r="H208" s="18" t="s">
        <v>1045</v>
      </c>
      <c r="I208" s="18">
        <v>32</v>
      </c>
      <c r="J208" s="25" t="s">
        <v>1235</v>
      </c>
      <c r="K208" s="99"/>
      <c r="L208" s="99"/>
      <c r="M208" s="99"/>
      <c r="N208" s="28" t="s">
        <v>6219</v>
      </c>
      <c r="O208" s="20"/>
      <c r="P208" s="27"/>
      <c r="Q208" s="99"/>
      <c r="R208" s="130"/>
    </row>
    <row r="209" spans="1:18" ht="18" customHeight="1">
      <c r="A209" s="17">
        <v>1</v>
      </c>
      <c r="B209" s="18" t="s">
        <v>6065</v>
      </c>
      <c r="C209" s="18">
        <v>1</v>
      </c>
      <c r="D209" s="18" t="s">
        <v>6066</v>
      </c>
      <c r="E209" s="18">
        <v>4</v>
      </c>
      <c r="F209" s="18" t="s">
        <v>6152</v>
      </c>
      <c r="G209" s="18">
        <v>13</v>
      </c>
      <c r="H209" s="18" t="s">
        <v>1045</v>
      </c>
      <c r="I209" s="18">
        <v>32</v>
      </c>
      <c r="J209" s="25" t="s">
        <v>1235</v>
      </c>
      <c r="K209" s="99"/>
      <c r="L209" s="99"/>
      <c r="M209" s="99"/>
      <c r="N209" s="28" t="s">
        <v>6220</v>
      </c>
      <c r="O209" s="20"/>
      <c r="P209" s="27"/>
      <c r="Q209" s="99"/>
      <c r="R209" s="130"/>
    </row>
    <row r="210" spans="1:18" ht="18" customHeight="1">
      <c r="A210" s="17">
        <v>1</v>
      </c>
      <c r="B210" s="18" t="s">
        <v>6065</v>
      </c>
      <c r="C210" s="18">
        <v>1</v>
      </c>
      <c r="D210" s="18" t="s">
        <v>6066</v>
      </c>
      <c r="E210" s="18">
        <v>4</v>
      </c>
      <c r="F210" s="18" t="s">
        <v>6152</v>
      </c>
      <c r="G210" s="18">
        <v>13</v>
      </c>
      <c r="H210" s="18" t="s">
        <v>1045</v>
      </c>
      <c r="I210" s="18">
        <v>32</v>
      </c>
      <c r="J210" s="25" t="s">
        <v>1235</v>
      </c>
      <c r="K210" s="99"/>
      <c r="L210" s="99"/>
      <c r="M210" s="99"/>
      <c r="N210" s="339" t="s">
        <v>7441</v>
      </c>
      <c r="O210" s="20">
        <v>345600</v>
      </c>
      <c r="P210" s="27"/>
      <c r="Q210" s="99"/>
      <c r="R210" s="130"/>
    </row>
    <row r="211" spans="1:18" ht="18" customHeight="1">
      <c r="A211" s="17">
        <v>1</v>
      </c>
      <c r="B211" s="18" t="s">
        <v>6065</v>
      </c>
      <c r="C211" s="18">
        <v>1</v>
      </c>
      <c r="D211" s="18" t="s">
        <v>6066</v>
      </c>
      <c r="E211" s="18">
        <v>4</v>
      </c>
      <c r="F211" s="18" t="s">
        <v>6152</v>
      </c>
      <c r="G211" s="18">
        <v>13</v>
      </c>
      <c r="H211" s="18" t="s">
        <v>1045</v>
      </c>
      <c r="I211" s="18">
        <v>32</v>
      </c>
      <c r="J211" s="25" t="s">
        <v>1235</v>
      </c>
      <c r="K211" s="99"/>
      <c r="L211" s="99"/>
      <c r="M211" s="99"/>
      <c r="N211" s="339" t="s">
        <v>7442</v>
      </c>
      <c r="O211" s="20">
        <v>410400</v>
      </c>
      <c r="P211" s="27"/>
      <c r="Q211" s="99"/>
      <c r="R211" s="130"/>
    </row>
    <row r="212" spans="1:18" ht="18" customHeight="1">
      <c r="A212" s="17">
        <v>1</v>
      </c>
      <c r="B212" s="18" t="s">
        <v>6065</v>
      </c>
      <c r="C212" s="18">
        <v>1</v>
      </c>
      <c r="D212" s="18" t="s">
        <v>6066</v>
      </c>
      <c r="E212" s="18">
        <v>4</v>
      </c>
      <c r="F212" s="18" t="s">
        <v>6152</v>
      </c>
      <c r="G212" s="18">
        <v>13</v>
      </c>
      <c r="H212" s="18" t="s">
        <v>1045</v>
      </c>
      <c r="I212" s="19">
        <v>33</v>
      </c>
      <c r="J212" s="24" t="s">
        <v>1243</v>
      </c>
      <c r="K212" s="99">
        <v>337</v>
      </c>
      <c r="L212" s="99">
        <v>337</v>
      </c>
      <c r="M212" s="99">
        <f>K212-L212</f>
        <v>0</v>
      </c>
      <c r="N212" s="28" t="s">
        <v>6176</v>
      </c>
      <c r="O212" s="20"/>
      <c r="P212" s="27"/>
      <c r="Q212" s="99"/>
      <c r="R212" s="130"/>
    </row>
    <row r="213" spans="1:18" ht="18" customHeight="1">
      <c r="A213" s="17">
        <v>1</v>
      </c>
      <c r="B213" s="18" t="s">
        <v>6065</v>
      </c>
      <c r="C213" s="18">
        <v>1</v>
      </c>
      <c r="D213" s="18" t="s">
        <v>6066</v>
      </c>
      <c r="E213" s="18">
        <v>4</v>
      </c>
      <c r="F213" s="18" t="s">
        <v>6152</v>
      </c>
      <c r="G213" s="18">
        <v>13</v>
      </c>
      <c r="H213" s="18" t="s">
        <v>1045</v>
      </c>
      <c r="I213" s="18">
        <v>33</v>
      </c>
      <c r="J213" s="25" t="s">
        <v>1243</v>
      </c>
      <c r="K213" s="99"/>
      <c r="L213" s="99"/>
      <c r="M213" s="99"/>
      <c r="N213" s="339" t="s">
        <v>7443</v>
      </c>
      <c r="O213" s="20">
        <v>220320</v>
      </c>
      <c r="P213" s="27"/>
      <c r="Q213" s="99"/>
      <c r="R213" s="130"/>
    </row>
    <row r="214" spans="1:18" ht="18" customHeight="1">
      <c r="A214" s="17">
        <v>1</v>
      </c>
      <c r="B214" s="18" t="s">
        <v>6065</v>
      </c>
      <c r="C214" s="18">
        <v>1</v>
      </c>
      <c r="D214" s="18" t="s">
        <v>6066</v>
      </c>
      <c r="E214" s="18">
        <v>4</v>
      </c>
      <c r="F214" s="18" t="s">
        <v>6152</v>
      </c>
      <c r="G214" s="18">
        <v>13</v>
      </c>
      <c r="H214" s="18" t="s">
        <v>1045</v>
      </c>
      <c r="I214" s="18">
        <v>33</v>
      </c>
      <c r="J214" s="25" t="s">
        <v>1243</v>
      </c>
      <c r="K214" s="99"/>
      <c r="L214" s="99"/>
      <c r="M214" s="99"/>
      <c r="N214" s="28" t="s">
        <v>6185</v>
      </c>
      <c r="O214" s="20"/>
      <c r="P214" s="27"/>
      <c r="Q214" s="99"/>
      <c r="R214" s="130"/>
    </row>
    <row r="215" spans="1:18" ht="18" customHeight="1">
      <c r="A215" s="17">
        <v>1</v>
      </c>
      <c r="B215" s="18" t="s">
        <v>6065</v>
      </c>
      <c r="C215" s="18">
        <v>1</v>
      </c>
      <c r="D215" s="18" t="s">
        <v>6066</v>
      </c>
      <c r="E215" s="18">
        <v>4</v>
      </c>
      <c r="F215" s="18" t="s">
        <v>6152</v>
      </c>
      <c r="G215" s="18">
        <v>13</v>
      </c>
      <c r="H215" s="18" t="s">
        <v>1045</v>
      </c>
      <c r="I215" s="18">
        <v>33</v>
      </c>
      <c r="J215" s="25" t="s">
        <v>1243</v>
      </c>
      <c r="K215" s="99"/>
      <c r="L215" s="99"/>
      <c r="M215" s="99"/>
      <c r="N215" s="339" t="s">
        <v>7444</v>
      </c>
      <c r="O215" s="20">
        <v>116640</v>
      </c>
      <c r="P215" s="27"/>
      <c r="Q215" s="99"/>
      <c r="R215" s="130"/>
    </row>
    <row r="216" spans="1:18" ht="18" customHeight="1">
      <c r="A216" s="17">
        <v>1</v>
      </c>
      <c r="B216" s="18" t="s">
        <v>6065</v>
      </c>
      <c r="C216" s="18">
        <v>1</v>
      </c>
      <c r="D216" s="18" t="s">
        <v>6066</v>
      </c>
      <c r="E216" s="18">
        <v>4</v>
      </c>
      <c r="F216" s="18" t="s">
        <v>6152</v>
      </c>
      <c r="G216" s="19">
        <v>14</v>
      </c>
      <c r="H216" s="19" t="s">
        <v>1050</v>
      </c>
      <c r="I216" s="19"/>
      <c r="J216" s="24"/>
      <c r="K216" s="99"/>
      <c r="L216" s="99"/>
      <c r="M216" s="99"/>
      <c r="N216" s="28"/>
      <c r="O216" s="20"/>
      <c r="P216" s="27"/>
      <c r="Q216" s="99"/>
      <c r="R216" s="130"/>
    </row>
    <row r="217" spans="1:18" ht="18" customHeight="1">
      <c r="A217" s="17">
        <v>1</v>
      </c>
      <c r="B217" s="18" t="s">
        <v>6065</v>
      </c>
      <c r="C217" s="18">
        <v>1</v>
      </c>
      <c r="D217" s="18" t="s">
        <v>6066</v>
      </c>
      <c r="E217" s="18">
        <v>4</v>
      </c>
      <c r="F217" s="18" t="s">
        <v>6152</v>
      </c>
      <c r="G217" s="18">
        <v>14</v>
      </c>
      <c r="H217" s="18" t="s">
        <v>1050</v>
      </c>
      <c r="I217" s="19">
        <v>11</v>
      </c>
      <c r="J217" s="24" t="s">
        <v>3055</v>
      </c>
      <c r="K217" s="99">
        <v>216</v>
      </c>
      <c r="L217" s="99">
        <v>216</v>
      </c>
      <c r="M217" s="99">
        <f>K217-L217</f>
        <v>0</v>
      </c>
      <c r="N217" s="28" t="s">
        <v>6176</v>
      </c>
      <c r="O217" s="20"/>
      <c r="P217" s="27"/>
      <c r="Q217" s="99"/>
      <c r="R217" s="130"/>
    </row>
    <row r="218" spans="1:18" ht="18" customHeight="1">
      <c r="A218" s="17">
        <v>1</v>
      </c>
      <c r="B218" s="18" t="s">
        <v>6065</v>
      </c>
      <c r="C218" s="18">
        <v>1</v>
      </c>
      <c r="D218" s="18" t="s">
        <v>6066</v>
      </c>
      <c r="E218" s="18">
        <v>4</v>
      </c>
      <c r="F218" s="18" t="s">
        <v>6152</v>
      </c>
      <c r="G218" s="18">
        <v>14</v>
      </c>
      <c r="H218" s="18" t="s">
        <v>1050</v>
      </c>
      <c r="I218" s="18">
        <v>11</v>
      </c>
      <c r="J218" s="25" t="s">
        <v>3055</v>
      </c>
      <c r="K218" s="99"/>
      <c r="L218" s="99"/>
      <c r="M218" s="99"/>
      <c r="N218" s="28" t="s">
        <v>6221</v>
      </c>
      <c r="O218" s="20">
        <v>216000</v>
      </c>
      <c r="P218" s="27"/>
      <c r="Q218" s="99"/>
      <c r="R218" s="130"/>
    </row>
    <row r="219" spans="1:18" ht="18" customHeight="1">
      <c r="A219" s="17">
        <v>1</v>
      </c>
      <c r="B219" s="18" t="s">
        <v>6065</v>
      </c>
      <c r="C219" s="18">
        <v>1</v>
      </c>
      <c r="D219" s="18" t="s">
        <v>6066</v>
      </c>
      <c r="E219" s="18">
        <v>4</v>
      </c>
      <c r="F219" s="18" t="s">
        <v>6152</v>
      </c>
      <c r="G219" s="19">
        <v>15</v>
      </c>
      <c r="H219" s="19" t="s">
        <v>1258</v>
      </c>
      <c r="I219" s="19"/>
      <c r="J219" s="24"/>
      <c r="K219" s="99"/>
      <c r="L219" s="99"/>
      <c r="M219" s="99"/>
      <c r="N219" s="28"/>
      <c r="O219" s="20"/>
      <c r="P219" s="27"/>
      <c r="Q219" s="99"/>
      <c r="R219" s="130"/>
    </row>
    <row r="220" spans="1:18" ht="18" customHeight="1">
      <c r="A220" s="17">
        <v>1</v>
      </c>
      <c r="B220" s="18" t="s">
        <v>6065</v>
      </c>
      <c r="C220" s="18">
        <v>1</v>
      </c>
      <c r="D220" s="18" t="s">
        <v>6066</v>
      </c>
      <c r="E220" s="18">
        <v>4</v>
      </c>
      <c r="F220" s="18" t="s">
        <v>6152</v>
      </c>
      <c r="G220" s="18">
        <v>15</v>
      </c>
      <c r="H220" s="18" t="s">
        <v>1258</v>
      </c>
      <c r="I220" s="19">
        <v>1</v>
      </c>
      <c r="J220" s="24" t="s">
        <v>1259</v>
      </c>
      <c r="K220" s="99">
        <v>10208</v>
      </c>
      <c r="L220" s="99">
        <v>18352</v>
      </c>
      <c r="M220" s="99">
        <f>K220-L220</f>
        <v>-8144</v>
      </c>
      <c r="N220" s="28" t="s">
        <v>6222</v>
      </c>
      <c r="O220" s="20">
        <v>5778000</v>
      </c>
      <c r="P220" s="27"/>
      <c r="Q220" s="99"/>
      <c r="R220" s="130"/>
    </row>
    <row r="221" spans="1:18" ht="18" customHeight="1">
      <c r="A221" s="17">
        <v>1</v>
      </c>
      <c r="B221" s="18" t="s">
        <v>6065</v>
      </c>
      <c r="C221" s="18">
        <v>1</v>
      </c>
      <c r="D221" s="18" t="s">
        <v>6066</v>
      </c>
      <c r="E221" s="18">
        <v>4</v>
      </c>
      <c r="F221" s="18" t="s">
        <v>6152</v>
      </c>
      <c r="G221" s="18">
        <v>15</v>
      </c>
      <c r="H221" s="18" t="s">
        <v>1258</v>
      </c>
      <c r="I221" s="18">
        <v>1</v>
      </c>
      <c r="J221" s="25" t="s">
        <v>1259</v>
      </c>
      <c r="K221" s="99"/>
      <c r="L221" s="99"/>
      <c r="M221" s="99"/>
      <c r="N221" s="28" t="s">
        <v>6223</v>
      </c>
      <c r="O221" s="20">
        <v>4430000</v>
      </c>
      <c r="P221" s="27"/>
      <c r="Q221" s="99"/>
      <c r="R221" s="130"/>
    </row>
    <row r="222" spans="1:18" ht="18" customHeight="1">
      <c r="A222" s="17">
        <v>1</v>
      </c>
      <c r="B222" s="18" t="s">
        <v>6065</v>
      </c>
      <c r="C222" s="18">
        <v>1</v>
      </c>
      <c r="D222" s="18" t="s">
        <v>6066</v>
      </c>
      <c r="E222" s="18">
        <v>4</v>
      </c>
      <c r="F222" s="18" t="s">
        <v>6152</v>
      </c>
      <c r="G222" s="19">
        <v>16</v>
      </c>
      <c r="H222" s="19" t="s">
        <v>1263</v>
      </c>
      <c r="I222" s="19"/>
      <c r="J222" s="24"/>
      <c r="K222" s="99"/>
      <c r="L222" s="99"/>
      <c r="M222" s="99"/>
      <c r="N222" s="28"/>
      <c r="O222" s="20"/>
      <c r="P222" s="27"/>
      <c r="Q222" s="99"/>
      <c r="R222" s="130"/>
    </row>
    <row r="223" spans="1:18" ht="18" customHeight="1">
      <c r="A223" s="17">
        <v>1</v>
      </c>
      <c r="B223" s="18" t="s">
        <v>6065</v>
      </c>
      <c r="C223" s="18">
        <v>1</v>
      </c>
      <c r="D223" s="18" t="s">
        <v>6066</v>
      </c>
      <c r="E223" s="18">
        <v>4</v>
      </c>
      <c r="F223" s="18" t="s">
        <v>6152</v>
      </c>
      <c r="G223" s="18">
        <v>16</v>
      </c>
      <c r="H223" s="18" t="s">
        <v>1263</v>
      </c>
      <c r="I223" s="19">
        <v>1</v>
      </c>
      <c r="J223" s="24" t="s">
        <v>1264</v>
      </c>
      <c r="K223" s="99">
        <v>1</v>
      </c>
      <c r="L223" s="99">
        <v>50</v>
      </c>
      <c r="M223" s="99">
        <f>K223-L223</f>
        <v>-49</v>
      </c>
      <c r="N223" s="28" t="s">
        <v>6224</v>
      </c>
      <c r="O223" s="20">
        <v>1000</v>
      </c>
      <c r="P223" s="27"/>
      <c r="Q223" s="99"/>
      <c r="R223" s="130"/>
    </row>
    <row r="224" spans="1:18" ht="18" customHeight="1">
      <c r="A224" s="43">
        <v>1</v>
      </c>
      <c r="B224" s="44" t="s">
        <v>6063</v>
      </c>
      <c r="C224" s="45">
        <v>2</v>
      </c>
      <c r="D224" s="45" t="s">
        <v>7487</v>
      </c>
      <c r="E224" s="46"/>
      <c r="F224" s="45"/>
      <c r="G224" s="46"/>
      <c r="H224" s="45"/>
      <c r="I224" s="46"/>
      <c r="J224" s="46"/>
      <c r="K224" s="60">
        <f>K225</f>
        <v>21405</v>
      </c>
      <c r="L224" s="60">
        <f t="shared" ref="L224:M224" si="13">L225</f>
        <v>83529</v>
      </c>
      <c r="M224" s="61">
        <f t="shared" si="13"/>
        <v>-62124</v>
      </c>
      <c r="N224" s="47"/>
      <c r="O224" s="48"/>
      <c r="P224" s="48"/>
      <c r="Q224" s="95">
        <f>Q225</f>
        <v>19918</v>
      </c>
      <c r="R224" s="51"/>
    </row>
    <row r="225" spans="1:18" ht="18" customHeight="1">
      <c r="A225" s="43">
        <v>1</v>
      </c>
      <c r="B225" s="44" t="s">
        <v>7428</v>
      </c>
      <c r="C225" s="52">
        <v>2</v>
      </c>
      <c r="D225" s="44" t="s">
        <v>7445</v>
      </c>
      <c r="E225" s="53">
        <v>1</v>
      </c>
      <c r="F225" s="54" t="s">
        <v>7446</v>
      </c>
      <c r="G225" s="53"/>
      <c r="H225" s="54"/>
      <c r="I225" s="53"/>
      <c r="J225" s="53"/>
      <c r="K225" s="62">
        <f>SUM(K226:K243)</f>
        <v>21405</v>
      </c>
      <c r="L225" s="62">
        <f t="shared" ref="L225:M225" si="14">SUM(L226:L243)</f>
        <v>83529</v>
      </c>
      <c r="M225" s="63">
        <f t="shared" si="14"/>
        <v>-62124</v>
      </c>
      <c r="N225" s="55"/>
      <c r="O225" s="56"/>
      <c r="P225" s="56"/>
      <c r="Q225" s="97">
        <f>SUM(Q226:Q243)</f>
        <v>19918</v>
      </c>
      <c r="R225" s="59" t="s">
        <v>6016</v>
      </c>
    </row>
    <row r="226" spans="1:18" ht="18" customHeight="1">
      <c r="A226" s="17">
        <v>1</v>
      </c>
      <c r="B226" s="18" t="s">
        <v>6065</v>
      </c>
      <c r="C226" s="18">
        <v>2</v>
      </c>
      <c r="D226" s="18" t="s">
        <v>6225</v>
      </c>
      <c r="E226" s="18">
        <v>1</v>
      </c>
      <c r="F226" s="18" t="s">
        <v>6020</v>
      </c>
      <c r="G226" s="19">
        <v>9</v>
      </c>
      <c r="H226" s="19" t="s">
        <v>944</v>
      </c>
      <c r="I226" s="19"/>
      <c r="J226" s="24"/>
      <c r="K226" s="99"/>
      <c r="L226" s="99"/>
      <c r="M226" s="99"/>
      <c r="N226" s="28"/>
      <c r="O226" s="20"/>
      <c r="P226" s="27" t="s">
        <v>6019</v>
      </c>
      <c r="Q226" s="99">
        <v>1</v>
      </c>
      <c r="R226" s="130"/>
    </row>
    <row r="227" spans="1:18" ht="18" customHeight="1">
      <c r="A227" s="17">
        <v>1</v>
      </c>
      <c r="B227" s="18" t="s">
        <v>6065</v>
      </c>
      <c r="C227" s="18">
        <v>2</v>
      </c>
      <c r="D227" s="18" t="s">
        <v>6225</v>
      </c>
      <c r="E227" s="18">
        <v>1</v>
      </c>
      <c r="F227" s="18" t="s">
        <v>6020</v>
      </c>
      <c r="G227" s="18">
        <v>9</v>
      </c>
      <c r="H227" s="18" t="s">
        <v>944</v>
      </c>
      <c r="I227" s="19">
        <v>2</v>
      </c>
      <c r="J227" s="24" t="s">
        <v>978</v>
      </c>
      <c r="K227" s="99">
        <v>15</v>
      </c>
      <c r="L227" s="99">
        <v>15</v>
      </c>
      <c r="M227" s="99">
        <f>K227-L227</f>
        <v>0</v>
      </c>
      <c r="N227" s="28" t="s">
        <v>6226</v>
      </c>
      <c r="O227" s="20">
        <v>14400</v>
      </c>
      <c r="P227" s="27" t="s">
        <v>7447</v>
      </c>
      <c r="Q227" s="99">
        <v>215</v>
      </c>
      <c r="R227" s="130"/>
    </row>
    <row r="228" spans="1:18" ht="18" customHeight="1">
      <c r="A228" s="17">
        <v>1</v>
      </c>
      <c r="B228" s="18" t="s">
        <v>6065</v>
      </c>
      <c r="C228" s="18">
        <v>2</v>
      </c>
      <c r="D228" s="18" t="s">
        <v>6225</v>
      </c>
      <c r="E228" s="18">
        <v>1</v>
      </c>
      <c r="F228" s="18" t="s">
        <v>6020</v>
      </c>
      <c r="G228" s="19">
        <v>11</v>
      </c>
      <c r="H228" s="19" t="s">
        <v>1002</v>
      </c>
      <c r="I228" s="19"/>
      <c r="J228" s="24"/>
      <c r="K228" s="99"/>
      <c r="L228" s="99"/>
      <c r="M228" s="99"/>
      <c r="N228" s="28"/>
      <c r="O228" s="20"/>
      <c r="P228" s="27" t="s">
        <v>6018</v>
      </c>
      <c r="Q228" s="99"/>
      <c r="R228" s="130"/>
    </row>
    <row r="229" spans="1:18" ht="18" customHeight="1">
      <c r="A229" s="17">
        <v>1</v>
      </c>
      <c r="B229" s="18" t="s">
        <v>6065</v>
      </c>
      <c r="C229" s="18">
        <v>2</v>
      </c>
      <c r="D229" s="18" t="s">
        <v>6225</v>
      </c>
      <c r="E229" s="18">
        <v>1</v>
      </c>
      <c r="F229" s="18" t="s">
        <v>6020</v>
      </c>
      <c r="G229" s="18">
        <v>11</v>
      </c>
      <c r="H229" s="18" t="s">
        <v>1002</v>
      </c>
      <c r="I229" s="19">
        <v>1</v>
      </c>
      <c r="J229" s="24" t="s">
        <v>1003</v>
      </c>
      <c r="K229" s="99">
        <v>280</v>
      </c>
      <c r="L229" s="99">
        <v>280</v>
      </c>
      <c r="M229" s="99">
        <f t="shared" ref="M229:M232" si="15">K229-L229</f>
        <v>0</v>
      </c>
      <c r="N229" s="28" t="s">
        <v>6227</v>
      </c>
      <c r="O229" s="20">
        <v>280000</v>
      </c>
      <c r="P229" s="27" t="s">
        <v>6039</v>
      </c>
      <c r="Q229" s="99">
        <v>2700</v>
      </c>
      <c r="R229" s="130"/>
    </row>
    <row r="230" spans="1:18" ht="18" customHeight="1">
      <c r="A230" s="17">
        <v>1</v>
      </c>
      <c r="B230" s="18" t="s">
        <v>6065</v>
      </c>
      <c r="C230" s="18">
        <v>2</v>
      </c>
      <c r="D230" s="18" t="s">
        <v>6225</v>
      </c>
      <c r="E230" s="18">
        <v>1</v>
      </c>
      <c r="F230" s="18" t="s">
        <v>6020</v>
      </c>
      <c r="G230" s="18">
        <v>11</v>
      </c>
      <c r="H230" s="18" t="s">
        <v>1002</v>
      </c>
      <c r="I230" s="19">
        <v>2</v>
      </c>
      <c r="J230" s="24" t="s">
        <v>1208</v>
      </c>
      <c r="K230" s="99">
        <v>96</v>
      </c>
      <c r="L230" s="99">
        <v>96</v>
      </c>
      <c r="M230" s="99">
        <f t="shared" si="15"/>
        <v>0</v>
      </c>
      <c r="N230" s="28" t="s">
        <v>6228</v>
      </c>
      <c r="O230" s="20">
        <v>96000</v>
      </c>
      <c r="P230" s="27" t="s">
        <v>6044</v>
      </c>
      <c r="Q230" s="99">
        <v>1</v>
      </c>
      <c r="R230" s="130"/>
    </row>
    <row r="231" spans="1:18" ht="18" customHeight="1">
      <c r="A231" s="17">
        <v>1</v>
      </c>
      <c r="B231" s="18" t="s">
        <v>6065</v>
      </c>
      <c r="C231" s="18">
        <v>2</v>
      </c>
      <c r="D231" s="18" t="s">
        <v>6225</v>
      </c>
      <c r="E231" s="18">
        <v>1</v>
      </c>
      <c r="F231" s="18" t="s">
        <v>6020</v>
      </c>
      <c r="G231" s="18">
        <v>11</v>
      </c>
      <c r="H231" s="18" t="s">
        <v>1002</v>
      </c>
      <c r="I231" s="19">
        <v>3</v>
      </c>
      <c r="J231" s="24" t="s">
        <v>1021</v>
      </c>
      <c r="K231" s="99">
        <v>0</v>
      </c>
      <c r="L231" s="99">
        <v>10</v>
      </c>
      <c r="M231" s="99">
        <f t="shared" si="15"/>
        <v>-10</v>
      </c>
      <c r="N231" s="28"/>
      <c r="O231" s="20"/>
      <c r="P231" s="27" t="s">
        <v>550</v>
      </c>
      <c r="Q231" s="99">
        <v>1</v>
      </c>
      <c r="R231" s="130"/>
    </row>
    <row r="232" spans="1:18" ht="18" customHeight="1">
      <c r="A232" s="17">
        <v>1</v>
      </c>
      <c r="B232" s="18" t="s">
        <v>6065</v>
      </c>
      <c r="C232" s="18">
        <v>2</v>
      </c>
      <c r="D232" s="18" t="s">
        <v>6225</v>
      </c>
      <c r="E232" s="18">
        <v>1</v>
      </c>
      <c r="F232" s="18" t="s">
        <v>6020</v>
      </c>
      <c r="G232" s="18">
        <v>11</v>
      </c>
      <c r="H232" s="18" t="s">
        <v>1002</v>
      </c>
      <c r="I232" s="19">
        <v>6</v>
      </c>
      <c r="J232" s="24" t="s">
        <v>1215</v>
      </c>
      <c r="K232" s="99">
        <v>0</v>
      </c>
      <c r="L232" s="99">
        <v>50</v>
      </c>
      <c r="M232" s="99">
        <f t="shared" si="15"/>
        <v>-50</v>
      </c>
      <c r="N232" s="28"/>
      <c r="O232" s="20"/>
      <c r="P232" s="27" t="s">
        <v>6056</v>
      </c>
      <c r="Q232" s="99">
        <v>17000</v>
      </c>
      <c r="R232" s="130"/>
    </row>
    <row r="233" spans="1:18" ht="18" customHeight="1">
      <c r="A233" s="17">
        <v>1</v>
      </c>
      <c r="B233" s="18" t="s">
        <v>6065</v>
      </c>
      <c r="C233" s="18">
        <v>2</v>
      </c>
      <c r="D233" s="18" t="s">
        <v>6225</v>
      </c>
      <c r="E233" s="18">
        <v>1</v>
      </c>
      <c r="F233" s="18" t="s">
        <v>6020</v>
      </c>
      <c r="G233" s="19">
        <v>12</v>
      </c>
      <c r="H233" s="19" t="s">
        <v>1026</v>
      </c>
      <c r="I233" s="19"/>
      <c r="J233" s="24"/>
      <c r="K233" s="99"/>
      <c r="L233" s="99"/>
      <c r="M233" s="99"/>
      <c r="N233" s="28"/>
      <c r="O233" s="20"/>
      <c r="P233" s="27"/>
      <c r="Q233" s="99"/>
      <c r="R233" s="130"/>
    </row>
    <row r="234" spans="1:18" ht="18" customHeight="1">
      <c r="A234" s="17">
        <v>1</v>
      </c>
      <c r="B234" s="18" t="s">
        <v>6065</v>
      </c>
      <c r="C234" s="18">
        <v>2</v>
      </c>
      <c r="D234" s="18" t="s">
        <v>6225</v>
      </c>
      <c r="E234" s="18">
        <v>1</v>
      </c>
      <c r="F234" s="18" t="s">
        <v>6020</v>
      </c>
      <c r="G234" s="18">
        <v>12</v>
      </c>
      <c r="H234" s="18" t="s">
        <v>1026</v>
      </c>
      <c r="I234" s="19">
        <v>1</v>
      </c>
      <c r="J234" s="24" t="s">
        <v>1027</v>
      </c>
      <c r="K234" s="99">
        <v>47</v>
      </c>
      <c r="L234" s="99">
        <v>47</v>
      </c>
      <c r="M234" s="99">
        <f>K234-L234</f>
        <v>0</v>
      </c>
      <c r="N234" s="28" t="s">
        <v>6229</v>
      </c>
      <c r="O234" s="20">
        <v>47000</v>
      </c>
      <c r="P234" s="27"/>
      <c r="Q234" s="99"/>
      <c r="R234" s="130"/>
    </row>
    <row r="235" spans="1:18" ht="18" customHeight="1">
      <c r="A235" s="17">
        <v>1</v>
      </c>
      <c r="B235" s="18" t="s">
        <v>6065</v>
      </c>
      <c r="C235" s="18">
        <v>2</v>
      </c>
      <c r="D235" s="18" t="s">
        <v>6225</v>
      </c>
      <c r="E235" s="18">
        <v>1</v>
      </c>
      <c r="F235" s="18" t="s">
        <v>6020</v>
      </c>
      <c r="G235" s="19">
        <v>13</v>
      </c>
      <c r="H235" s="19" t="s">
        <v>1045</v>
      </c>
      <c r="I235" s="19"/>
      <c r="J235" s="24"/>
      <c r="K235" s="99"/>
      <c r="L235" s="99"/>
      <c r="M235" s="99"/>
      <c r="N235" s="28"/>
      <c r="O235" s="20"/>
      <c r="P235" s="27"/>
      <c r="Q235" s="99"/>
      <c r="R235" s="130"/>
    </row>
    <row r="236" spans="1:18" ht="18" customHeight="1">
      <c r="A236" s="17">
        <v>1</v>
      </c>
      <c r="B236" s="18" t="s">
        <v>6065</v>
      </c>
      <c r="C236" s="18">
        <v>2</v>
      </c>
      <c r="D236" s="18" t="s">
        <v>6225</v>
      </c>
      <c r="E236" s="18">
        <v>1</v>
      </c>
      <c r="F236" s="18" t="s">
        <v>6020</v>
      </c>
      <c r="G236" s="18">
        <v>13</v>
      </c>
      <c r="H236" s="18" t="s">
        <v>1045</v>
      </c>
      <c r="I236" s="19">
        <v>21</v>
      </c>
      <c r="J236" s="24" t="s">
        <v>1046</v>
      </c>
      <c r="K236" s="99">
        <v>5400</v>
      </c>
      <c r="L236" s="99">
        <v>10114</v>
      </c>
      <c r="M236" s="99">
        <f>K236-L236</f>
        <v>-4714</v>
      </c>
      <c r="N236" s="28" t="s">
        <v>6230</v>
      </c>
      <c r="O236" s="20"/>
      <c r="P236" s="27"/>
      <c r="Q236" s="99"/>
      <c r="R236" s="130"/>
    </row>
    <row r="237" spans="1:18" ht="18" customHeight="1">
      <c r="A237" s="17">
        <v>1</v>
      </c>
      <c r="B237" s="18" t="s">
        <v>6065</v>
      </c>
      <c r="C237" s="18">
        <v>2</v>
      </c>
      <c r="D237" s="18" t="s">
        <v>6225</v>
      </c>
      <c r="E237" s="18">
        <v>1</v>
      </c>
      <c r="F237" s="18" t="s">
        <v>6020</v>
      </c>
      <c r="G237" s="18">
        <v>13</v>
      </c>
      <c r="H237" s="18" t="s">
        <v>1045</v>
      </c>
      <c r="I237" s="18">
        <v>21</v>
      </c>
      <c r="J237" s="25" t="s">
        <v>1046</v>
      </c>
      <c r="K237" s="99"/>
      <c r="L237" s="99"/>
      <c r="M237" s="99"/>
      <c r="N237" s="28" t="s">
        <v>6231</v>
      </c>
      <c r="O237" s="20">
        <v>5400000</v>
      </c>
      <c r="P237" s="27"/>
      <c r="Q237" s="99"/>
      <c r="R237" s="130"/>
    </row>
    <row r="238" spans="1:18" ht="18" customHeight="1">
      <c r="A238" s="17">
        <v>1</v>
      </c>
      <c r="B238" s="18" t="s">
        <v>6065</v>
      </c>
      <c r="C238" s="18">
        <v>2</v>
      </c>
      <c r="D238" s="18" t="s">
        <v>6225</v>
      </c>
      <c r="E238" s="18">
        <v>1</v>
      </c>
      <c r="F238" s="18" t="s">
        <v>6020</v>
      </c>
      <c r="G238" s="19">
        <v>14</v>
      </c>
      <c r="H238" s="19" t="s">
        <v>1050</v>
      </c>
      <c r="I238" s="19"/>
      <c r="J238" s="24"/>
      <c r="K238" s="99"/>
      <c r="L238" s="99"/>
      <c r="M238" s="99"/>
      <c r="N238" s="28"/>
      <c r="O238" s="20"/>
      <c r="P238" s="27"/>
      <c r="Q238" s="99"/>
      <c r="R238" s="130"/>
    </row>
    <row r="239" spans="1:18" ht="18" customHeight="1">
      <c r="A239" s="17">
        <v>1</v>
      </c>
      <c r="B239" s="18" t="s">
        <v>6065</v>
      </c>
      <c r="C239" s="18">
        <v>2</v>
      </c>
      <c r="D239" s="18" t="s">
        <v>6225</v>
      </c>
      <c r="E239" s="18">
        <v>1</v>
      </c>
      <c r="F239" s="18" t="s">
        <v>6020</v>
      </c>
      <c r="G239" s="18">
        <v>14</v>
      </c>
      <c r="H239" s="18" t="s">
        <v>1050</v>
      </c>
      <c r="I239" s="19">
        <v>1</v>
      </c>
      <c r="J239" s="24" t="s">
        <v>1051</v>
      </c>
      <c r="K239" s="99">
        <v>15</v>
      </c>
      <c r="L239" s="99">
        <v>15</v>
      </c>
      <c r="M239" s="99">
        <f t="shared" ref="M239:M240" si="16">K239-L239</f>
        <v>0</v>
      </c>
      <c r="N239" s="28" t="s">
        <v>6232</v>
      </c>
      <c r="O239" s="20">
        <v>15000</v>
      </c>
      <c r="P239" s="27"/>
      <c r="Q239" s="99"/>
      <c r="R239" s="130"/>
    </row>
    <row r="240" spans="1:18" ht="18" customHeight="1">
      <c r="A240" s="17">
        <v>1</v>
      </c>
      <c r="B240" s="18" t="s">
        <v>6065</v>
      </c>
      <c r="C240" s="18">
        <v>2</v>
      </c>
      <c r="D240" s="18" t="s">
        <v>6225</v>
      </c>
      <c r="E240" s="18">
        <v>1</v>
      </c>
      <c r="F240" s="18" t="s">
        <v>6020</v>
      </c>
      <c r="G240" s="18">
        <v>14</v>
      </c>
      <c r="H240" s="18" t="s">
        <v>1050</v>
      </c>
      <c r="I240" s="19">
        <v>31</v>
      </c>
      <c r="J240" s="24" t="s">
        <v>6233</v>
      </c>
      <c r="K240" s="99">
        <v>432</v>
      </c>
      <c r="L240" s="99">
        <v>432</v>
      </c>
      <c r="M240" s="99">
        <f t="shared" si="16"/>
        <v>0</v>
      </c>
      <c r="N240" s="28" t="s">
        <v>6234</v>
      </c>
      <c r="O240" s="20">
        <v>432000</v>
      </c>
      <c r="P240" s="27"/>
      <c r="Q240" s="99"/>
      <c r="R240" s="130"/>
    </row>
    <row r="241" spans="1:18" ht="18" customHeight="1">
      <c r="A241" s="17">
        <v>1</v>
      </c>
      <c r="B241" s="18" t="s">
        <v>6065</v>
      </c>
      <c r="C241" s="18">
        <v>2</v>
      </c>
      <c r="D241" s="18" t="s">
        <v>6225</v>
      </c>
      <c r="E241" s="18">
        <v>1</v>
      </c>
      <c r="F241" s="18" t="s">
        <v>6020</v>
      </c>
      <c r="G241" s="19">
        <v>15</v>
      </c>
      <c r="H241" s="19" t="s">
        <v>1258</v>
      </c>
      <c r="I241" s="19"/>
      <c r="J241" s="24"/>
      <c r="K241" s="99"/>
      <c r="L241" s="99"/>
      <c r="M241" s="99"/>
      <c r="N241" s="28"/>
      <c r="O241" s="20"/>
      <c r="P241" s="27"/>
      <c r="Q241" s="99"/>
      <c r="R241" s="130"/>
    </row>
    <row r="242" spans="1:18" ht="18" customHeight="1">
      <c r="A242" s="17">
        <v>1</v>
      </c>
      <c r="B242" s="18" t="s">
        <v>6065</v>
      </c>
      <c r="C242" s="18">
        <v>2</v>
      </c>
      <c r="D242" s="18" t="s">
        <v>6225</v>
      </c>
      <c r="E242" s="18">
        <v>1</v>
      </c>
      <c r="F242" s="18" t="s">
        <v>6020</v>
      </c>
      <c r="G242" s="18">
        <v>15</v>
      </c>
      <c r="H242" s="18" t="s">
        <v>1258</v>
      </c>
      <c r="I242" s="19">
        <v>2</v>
      </c>
      <c r="J242" s="24" t="s">
        <v>1262</v>
      </c>
      <c r="K242" s="99">
        <v>15120</v>
      </c>
      <c r="L242" s="99">
        <v>72470</v>
      </c>
      <c r="M242" s="99">
        <f>K242-L242</f>
        <v>-57350</v>
      </c>
      <c r="N242" s="28" t="s">
        <v>6235</v>
      </c>
      <c r="O242" s="20">
        <v>15120000</v>
      </c>
      <c r="P242" s="27"/>
      <c r="Q242" s="99"/>
      <c r="R242" s="130"/>
    </row>
    <row r="243" spans="1:18" ht="18" customHeight="1">
      <c r="A243" s="17">
        <v>1</v>
      </c>
      <c r="B243" s="18" t="s">
        <v>6065</v>
      </c>
      <c r="C243" s="18">
        <v>2</v>
      </c>
      <c r="D243" s="18" t="s">
        <v>6225</v>
      </c>
      <c r="E243" s="18">
        <v>1</v>
      </c>
      <c r="F243" s="18" t="s">
        <v>6020</v>
      </c>
      <c r="G243" s="18">
        <v>15</v>
      </c>
      <c r="H243" s="18" t="s">
        <v>1258</v>
      </c>
      <c r="I243" s="18">
        <v>2</v>
      </c>
      <c r="J243" s="25" t="s">
        <v>1262</v>
      </c>
      <c r="K243" s="99"/>
      <c r="L243" s="99"/>
      <c r="M243" s="99"/>
      <c r="N243" s="28" t="s">
        <v>6236</v>
      </c>
      <c r="O243" s="20"/>
      <c r="P243" s="27"/>
      <c r="Q243" s="99"/>
      <c r="R243" s="130"/>
    </row>
    <row r="244" spans="1:18" ht="18" customHeight="1">
      <c r="A244" s="67">
        <v>2</v>
      </c>
      <c r="B244" s="68" t="s">
        <v>7448</v>
      </c>
      <c r="C244" s="68"/>
      <c r="D244" s="68"/>
      <c r="E244" s="69"/>
      <c r="F244" s="68"/>
      <c r="G244" s="69"/>
      <c r="H244" s="68"/>
      <c r="I244" s="69"/>
      <c r="J244" s="69"/>
      <c r="K244" s="70">
        <f>K245</f>
        <v>208248</v>
      </c>
      <c r="L244" s="70">
        <f t="shared" ref="L244:M244" si="17">L245</f>
        <v>212046</v>
      </c>
      <c r="M244" s="71">
        <f t="shared" si="17"/>
        <v>-3798</v>
      </c>
      <c r="N244" s="72"/>
      <c r="O244" s="73"/>
      <c r="P244" s="73"/>
      <c r="Q244" s="131">
        <f>Q245</f>
        <v>195624</v>
      </c>
      <c r="R244" s="76"/>
    </row>
    <row r="245" spans="1:18" ht="18" customHeight="1">
      <c r="A245" s="43">
        <v>2</v>
      </c>
      <c r="B245" s="44" t="s">
        <v>7449</v>
      </c>
      <c r="C245" s="45">
        <v>1</v>
      </c>
      <c r="D245" s="45" t="s">
        <v>7488</v>
      </c>
      <c r="E245" s="46"/>
      <c r="F245" s="45"/>
      <c r="G245" s="46"/>
      <c r="H245" s="45"/>
      <c r="I245" s="46"/>
      <c r="J245" s="46"/>
      <c r="K245" s="60">
        <f>K246+K250</f>
        <v>208248</v>
      </c>
      <c r="L245" s="60">
        <f t="shared" ref="L245:M245" si="18">L246+L250</f>
        <v>212046</v>
      </c>
      <c r="M245" s="61">
        <f t="shared" si="18"/>
        <v>-3798</v>
      </c>
      <c r="N245" s="47"/>
      <c r="O245" s="48"/>
      <c r="P245" s="48"/>
      <c r="Q245" s="95">
        <f>Q246+Q250</f>
        <v>195624</v>
      </c>
      <c r="R245" s="51"/>
    </row>
    <row r="246" spans="1:18" ht="18" customHeight="1">
      <c r="A246" s="43">
        <v>2</v>
      </c>
      <c r="B246" s="44" t="s">
        <v>7449</v>
      </c>
      <c r="C246" s="52">
        <v>1</v>
      </c>
      <c r="D246" s="44" t="s">
        <v>7449</v>
      </c>
      <c r="E246" s="53">
        <v>1</v>
      </c>
      <c r="F246" s="54" t="s">
        <v>7450</v>
      </c>
      <c r="G246" s="53"/>
      <c r="H246" s="54"/>
      <c r="I246" s="53"/>
      <c r="J246" s="53"/>
      <c r="K246" s="62">
        <f>SUM(K247:K249)</f>
        <v>165869</v>
      </c>
      <c r="L246" s="62">
        <f t="shared" ref="L246:M246" si="19">SUM(L247:L249)</f>
        <v>165991</v>
      </c>
      <c r="M246" s="63">
        <f t="shared" si="19"/>
        <v>-122</v>
      </c>
      <c r="N246" s="55"/>
      <c r="O246" s="56"/>
      <c r="P246" s="56"/>
      <c r="Q246" s="97">
        <f>SUM(Q247:Q249)</f>
        <v>165869</v>
      </c>
      <c r="R246" s="59" t="s">
        <v>6016</v>
      </c>
    </row>
    <row r="247" spans="1:18" ht="18" customHeight="1">
      <c r="A247" s="17">
        <v>2</v>
      </c>
      <c r="B247" s="18" t="s">
        <v>5024</v>
      </c>
      <c r="C247" s="18">
        <v>1</v>
      </c>
      <c r="D247" s="18" t="s">
        <v>5024</v>
      </c>
      <c r="E247" s="18">
        <v>1</v>
      </c>
      <c r="F247" s="18" t="s">
        <v>5025</v>
      </c>
      <c r="G247" s="19">
        <v>23</v>
      </c>
      <c r="H247" s="19" t="s">
        <v>1539</v>
      </c>
      <c r="I247" s="19"/>
      <c r="J247" s="24"/>
      <c r="K247" s="99"/>
      <c r="L247" s="99"/>
      <c r="M247" s="99"/>
      <c r="N247" s="28"/>
      <c r="O247" s="20"/>
      <c r="P247" s="27" t="s">
        <v>7451</v>
      </c>
      <c r="Q247" s="99">
        <v>165868</v>
      </c>
      <c r="R247" s="130"/>
    </row>
    <row r="248" spans="1:18" ht="18" customHeight="1">
      <c r="A248" s="17">
        <v>2</v>
      </c>
      <c r="B248" s="18" t="s">
        <v>5024</v>
      </c>
      <c r="C248" s="18">
        <v>1</v>
      </c>
      <c r="D248" s="18" t="s">
        <v>5024</v>
      </c>
      <c r="E248" s="18">
        <v>1</v>
      </c>
      <c r="F248" s="18" t="s">
        <v>5025</v>
      </c>
      <c r="G248" s="18">
        <v>23</v>
      </c>
      <c r="H248" s="18" t="s">
        <v>1539</v>
      </c>
      <c r="I248" s="19">
        <v>81</v>
      </c>
      <c r="J248" s="24" t="s">
        <v>5026</v>
      </c>
      <c r="K248" s="99">
        <v>165869</v>
      </c>
      <c r="L248" s="99">
        <v>165991</v>
      </c>
      <c r="M248" s="99">
        <f>K248-L248</f>
        <v>-122</v>
      </c>
      <c r="N248" s="28" t="s">
        <v>5026</v>
      </c>
      <c r="O248" s="20"/>
      <c r="P248" s="27" t="s">
        <v>6237</v>
      </c>
      <c r="Q248" s="99"/>
      <c r="R248" s="130"/>
    </row>
    <row r="249" spans="1:18" ht="18" customHeight="1">
      <c r="A249" s="17">
        <v>2</v>
      </c>
      <c r="B249" s="18" t="s">
        <v>5024</v>
      </c>
      <c r="C249" s="18">
        <v>1</v>
      </c>
      <c r="D249" s="18" t="s">
        <v>5024</v>
      </c>
      <c r="E249" s="18">
        <v>1</v>
      </c>
      <c r="F249" s="18" t="s">
        <v>5025</v>
      </c>
      <c r="G249" s="18">
        <v>23</v>
      </c>
      <c r="H249" s="18" t="s">
        <v>1539</v>
      </c>
      <c r="I249" s="18">
        <v>81</v>
      </c>
      <c r="J249" s="25" t="s">
        <v>5026</v>
      </c>
      <c r="K249" s="99"/>
      <c r="L249" s="99"/>
      <c r="M249" s="99"/>
      <c r="N249" s="28" t="s">
        <v>6238</v>
      </c>
      <c r="O249" s="100">
        <v>165868082</v>
      </c>
      <c r="P249" s="27" t="s">
        <v>558</v>
      </c>
      <c r="Q249" s="99">
        <v>1</v>
      </c>
      <c r="R249" s="130"/>
    </row>
    <row r="250" spans="1:18" ht="18" customHeight="1">
      <c r="A250" s="43">
        <v>2</v>
      </c>
      <c r="B250" s="44" t="s">
        <v>7449</v>
      </c>
      <c r="C250" s="52">
        <v>1</v>
      </c>
      <c r="D250" s="44" t="s">
        <v>7449</v>
      </c>
      <c r="E250" s="53">
        <v>2</v>
      </c>
      <c r="F250" s="54" t="s">
        <v>7452</v>
      </c>
      <c r="G250" s="53"/>
      <c r="H250" s="54"/>
      <c r="I250" s="53"/>
      <c r="J250" s="53"/>
      <c r="K250" s="62">
        <f>SUM(K251:K252)</f>
        <v>42379</v>
      </c>
      <c r="L250" s="62">
        <f t="shared" ref="L250:M250" si="20">SUM(L251:L252)</f>
        <v>46055</v>
      </c>
      <c r="M250" s="63">
        <f t="shared" si="20"/>
        <v>-3676</v>
      </c>
      <c r="N250" s="55"/>
      <c r="O250" s="56"/>
      <c r="P250" s="56"/>
      <c r="Q250" s="97">
        <f>SUM(Q251:Q252)</f>
        <v>29755</v>
      </c>
      <c r="R250" s="59" t="s">
        <v>6016</v>
      </c>
    </row>
    <row r="251" spans="1:18" ht="18" customHeight="1">
      <c r="A251" s="17">
        <v>2</v>
      </c>
      <c r="B251" s="18" t="s">
        <v>5024</v>
      </c>
      <c r="C251" s="18">
        <v>1</v>
      </c>
      <c r="D251" s="18" t="s">
        <v>5024</v>
      </c>
      <c r="E251" s="18">
        <v>2</v>
      </c>
      <c r="F251" s="18" t="s">
        <v>5035</v>
      </c>
      <c r="G251" s="19">
        <v>23</v>
      </c>
      <c r="H251" s="19" t="s">
        <v>1539</v>
      </c>
      <c r="I251" s="19"/>
      <c r="J251" s="24"/>
      <c r="K251" s="99"/>
      <c r="L251" s="99"/>
      <c r="M251" s="99"/>
      <c r="N251" s="28"/>
      <c r="O251" s="20"/>
      <c r="P251" s="27" t="s">
        <v>7451</v>
      </c>
      <c r="Q251" s="99">
        <v>29755</v>
      </c>
      <c r="R251" s="130"/>
    </row>
    <row r="252" spans="1:18" ht="18" customHeight="1">
      <c r="A252" s="17">
        <v>2</v>
      </c>
      <c r="B252" s="18" t="s">
        <v>5024</v>
      </c>
      <c r="C252" s="18">
        <v>1</v>
      </c>
      <c r="D252" s="18" t="s">
        <v>5024</v>
      </c>
      <c r="E252" s="18">
        <v>2</v>
      </c>
      <c r="F252" s="18" t="s">
        <v>5035</v>
      </c>
      <c r="G252" s="18">
        <v>23</v>
      </c>
      <c r="H252" s="18" t="s">
        <v>1539</v>
      </c>
      <c r="I252" s="19">
        <v>82</v>
      </c>
      <c r="J252" s="24" t="s">
        <v>5036</v>
      </c>
      <c r="K252" s="99">
        <v>42379</v>
      </c>
      <c r="L252" s="99">
        <v>46055</v>
      </c>
      <c r="M252" s="99">
        <f>K252-L252</f>
        <v>-3676</v>
      </c>
      <c r="N252" s="28" t="s">
        <v>5036</v>
      </c>
      <c r="O252" s="20">
        <v>42378992</v>
      </c>
      <c r="P252" s="27" t="s">
        <v>6237</v>
      </c>
      <c r="Q252" s="99"/>
      <c r="R252" s="130"/>
    </row>
    <row r="253" spans="1:18" ht="18" customHeight="1">
      <c r="A253" s="33">
        <v>3</v>
      </c>
      <c r="B253" s="34" t="s">
        <v>7453</v>
      </c>
      <c r="C253" s="34"/>
      <c r="D253" s="34"/>
      <c r="E253" s="35"/>
      <c r="F253" s="34"/>
      <c r="G253" s="35"/>
      <c r="H253" s="34"/>
      <c r="I253" s="35"/>
      <c r="J253" s="35"/>
      <c r="K253" s="41">
        <f>K254</f>
        <v>0</v>
      </c>
      <c r="L253" s="41">
        <f t="shared" ref="L253:M254" si="21">L254</f>
        <v>800</v>
      </c>
      <c r="M253" s="42">
        <f t="shared" si="21"/>
        <v>-800</v>
      </c>
      <c r="N253" s="36"/>
      <c r="O253" s="37"/>
      <c r="P253" s="37"/>
      <c r="Q253" s="128">
        <f>Q254</f>
        <v>0</v>
      </c>
      <c r="R253" s="40"/>
    </row>
    <row r="254" spans="1:18" ht="18" customHeight="1">
      <c r="A254" s="43">
        <v>3</v>
      </c>
      <c r="B254" s="44" t="s">
        <v>7454</v>
      </c>
      <c r="C254" s="45">
        <v>1</v>
      </c>
      <c r="D254" s="45" t="s">
        <v>5454</v>
      </c>
      <c r="E254" s="46"/>
      <c r="F254" s="45"/>
      <c r="G254" s="46"/>
      <c r="H254" s="45"/>
      <c r="I254" s="46"/>
      <c r="J254" s="46"/>
      <c r="K254" s="60">
        <f>K255</f>
        <v>0</v>
      </c>
      <c r="L254" s="60">
        <f t="shared" si="21"/>
        <v>800</v>
      </c>
      <c r="M254" s="61">
        <f t="shared" si="21"/>
        <v>-800</v>
      </c>
      <c r="N254" s="47"/>
      <c r="O254" s="48"/>
      <c r="P254" s="48"/>
      <c r="Q254" s="95">
        <f>Q255</f>
        <v>0</v>
      </c>
      <c r="R254" s="51"/>
    </row>
    <row r="255" spans="1:18" ht="18" customHeight="1">
      <c r="A255" s="43">
        <v>3</v>
      </c>
      <c r="B255" s="44" t="s">
        <v>7455</v>
      </c>
      <c r="C255" s="52">
        <v>1</v>
      </c>
      <c r="D255" s="44" t="s">
        <v>7455</v>
      </c>
      <c r="E255" s="53">
        <v>1</v>
      </c>
      <c r="F255" s="54" t="s">
        <v>7455</v>
      </c>
      <c r="G255" s="53"/>
      <c r="H255" s="54"/>
      <c r="I255" s="53"/>
      <c r="J255" s="53"/>
      <c r="K255" s="62">
        <f>SUM(K256:K257)</f>
        <v>0</v>
      </c>
      <c r="L255" s="62">
        <f t="shared" ref="L255:M255" si="22">SUM(L256:L257)</f>
        <v>800</v>
      </c>
      <c r="M255" s="63">
        <f t="shared" si="22"/>
        <v>-800</v>
      </c>
      <c r="N255" s="55"/>
      <c r="O255" s="56"/>
      <c r="P255" s="56"/>
      <c r="Q255" s="97">
        <f>SUM(Q256:Q257)</f>
        <v>0</v>
      </c>
      <c r="R255" s="59" t="s">
        <v>6016</v>
      </c>
    </row>
    <row r="256" spans="1:18" ht="18" customHeight="1">
      <c r="A256" s="17">
        <v>3</v>
      </c>
      <c r="B256" s="18" t="s">
        <v>5052</v>
      </c>
      <c r="C256" s="18">
        <v>1</v>
      </c>
      <c r="D256" s="18" t="s">
        <v>5052</v>
      </c>
      <c r="E256" s="18">
        <v>1</v>
      </c>
      <c r="F256" s="18" t="s">
        <v>5052</v>
      </c>
      <c r="G256" s="19">
        <v>29</v>
      </c>
      <c r="H256" s="19" t="s">
        <v>5052</v>
      </c>
      <c r="I256" s="19"/>
      <c r="J256" s="24"/>
      <c r="K256" s="99"/>
      <c r="L256" s="99"/>
      <c r="M256" s="99"/>
      <c r="N256" s="28"/>
      <c r="O256" s="20"/>
      <c r="P256" s="27"/>
      <c r="Q256" s="99"/>
      <c r="R256" s="130"/>
    </row>
    <row r="257" spans="1:18" ht="18" customHeight="1">
      <c r="A257" s="77">
        <v>3</v>
      </c>
      <c r="B257" s="78" t="s">
        <v>5052</v>
      </c>
      <c r="C257" s="78">
        <v>1</v>
      </c>
      <c r="D257" s="78" t="s">
        <v>5052</v>
      </c>
      <c r="E257" s="78">
        <v>1</v>
      </c>
      <c r="F257" s="78" t="s">
        <v>5052</v>
      </c>
      <c r="G257" s="78">
        <v>29</v>
      </c>
      <c r="H257" s="78" t="s">
        <v>5052</v>
      </c>
      <c r="I257" s="132">
        <v>1</v>
      </c>
      <c r="J257" s="133" t="s">
        <v>5052</v>
      </c>
      <c r="K257" s="108">
        <v>0</v>
      </c>
      <c r="L257" s="108">
        <v>800</v>
      </c>
      <c r="M257" s="108">
        <f>K257-L257</f>
        <v>-800</v>
      </c>
      <c r="N257" s="81"/>
      <c r="O257" s="83"/>
      <c r="P257" s="82"/>
      <c r="Q257" s="108"/>
      <c r="R257" s="135"/>
    </row>
    <row r="258" spans="1:18" ht="18" customHeight="1">
      <c r="A258" s="318"/>
      <c r="B258" s="319"/>
      <c r="C258" s="319" t="s">
        <v>6239</v>
      </c>
      <c r="D258" s="319"/>
      <c r="E258" s="319"/>
      <c r="F258" s="319"/>
      <c r="G258" s="320"/>
      <c r="H258" s="319"/>
      <c r="I258" s="319"/>
      <c r="J258" s="320"/>
      <c r="K258" s="321">
        <f>K3+K244+K253</f>
        <v>383578</v>
      </c>
      <c r="L258" s="321">
        <f t="shared" ref="L258:M258" si="23">L3+L244+L253</f>
        <v>451782</v>
      </c>
      <c r="M258" s="322">
        <f t="shared" si="23"/>
        <v>-68204</v>
      </c>
      <c r="N258" s="323"/>
      <c r="O258" s="324"/>
      <c r="P258" s="325"/>
      <c r="Q258" s="321">
        <f>Q3+Q244+Q253</f>
        <v>215664</v>
      </c>
      <c r="R258" s="326"/>
    </row>
  </sheetData>
  <autoFilter ref="A2:S258"/>
  <mergeCells count="1">
    <mergeCell ref="Q1:R1"/>
  </mergeCells>
  <phoneticPr fontId="18"/>
  <conditionalFormatting sqref="O1:O2">
    <cfRule type="cellIs" dxfId="29" priority="30" operator="equal">
      <formula>0</formula>
    </cfRule>
  </conditionalFormatting>
  <conditionalFormatting sqref="O258">
    <cfRule type="cellIs" dxfId="28" priority="29" operator="equal">
      <formula>0</formula>
    </cfRule>
  </conditionalFormatting>
  <conditionalFormatting sqref="O3:O5">
    <cfRule type="cellIs" dxfId="27" priority="28" operator="equal">
      <formula>0</formula>
    </cfRule>
  </conditionalFormatting>
  <conditionalFormatting sqref="E3:E4 F3:F5">
    <cfRule type="expression" dxfId="26" priority="27">
      <formula>$G3=""</formula>
    </cfRule>
  </conditionalFormatting>
  <conditionalFormatting sqref="G3:H5">
    <cfRule type="expression" dxfId="25" priority="26">
      <formula>$I3=""</formula>
    </cfRule>
  </conditionalFormatting>
  <conditionalFormatting sqref="I3:J5">
    <cfRule type="expression" dxfId="24" priority="25">
      <formula>$K3=""</formula>
    </cfRule>
  </conditionalFormatting>
  <conditionalFormatting sqref="C3 A3:A5 C5 R3:R5">
    <cfRule type="expression" dxfId="23" priority="24">
      <formula>$G3=""</formula>
    </cfRule>
  </conditionalFormatting>
  <conditionalFormatting sqref="B3:B5">
    <cfRule type="expression" dxfId="22" priority="23">
      <formula>$C3=""</formula>
    </cfRule>
  </conditionalFormatting>
  <conditionalFormatting sqref="D3:D5">
    <cfRule type="expression" dxfId="21" priority="22">
      <formula>$E3=""</formula>
    </cfRule>
  </conditionalFormatting>
  <conditionalFormatting sqref="O253 O244">
    <cfRule type="cellIs" dxfId="20" priority="21" operator="equal">
      <formula>0</formula>
    </cfRule>
  </conditionalFormatting>
  <conditionalFormatting sqref="E253:F253 E244:F244">
    <cfRule type="expression" dxfId="19" priority="20">
      <formula>$G244=""</formula>
    </cfRule>
  </conditionalFormatting>
  <conditionalFormatting sqref="G253:H253 G244:H244">
    <cfRule type="expression" dxfId="18" priority="19">
      <formula>$I244=""</formula>
    </cfRule>
  </conditionalFormatting>
  <conditionalFormatting sqref="I253:J253 I244:J244">
    <cfRule type="expression" dxfId="17" priority="18">
      <formula>$K244=""</formula>
    </cfRule>
  </conditionalFormatting>
  <conditionalFormatting sqref="C253 A253 R253 C244 A244 R244">
    <cfRule type="expression" dxfId="16" priority="17">
      <formula>$G244=""</formula>
    </cfRule>
  </conditionalFormatting>
  <conditionalFormatting sqref="B253 B244">
    <cfRule type="expression" dxfId="15" priority="16">
      <formula>$C244=""</formula>
    </cfRule>
  </conditionalFormatting>
  <conditionalFormatting sqref="D253 D244">
    <cfRule type="expression" dxfId="14" priority="15">
      <formula>$E244=""</formula>
    </cfRule>
  </conditionalFormatting>
  <conditionalFormatting sqref="O254 O245 O224">
    <cfRule type="cellIs" dxfId="13" priority="14" operator="equal">
      <formula>0</formula>
    </cfRule>
  </conditionalFormatting>
  <conditionalFormatting sqref="E254:F254 E245:F245 E224:F224">
    <cfRule type="expression" dxfId="12" priority="13">
      <formula>$G224=""</formula>
    </cfRule>
  </conditionalFormatting>
  <conditionalFormatting sqref="G254:H254 G245:H245 G224:H224">
    <cfRule type="expression" dxfId="11" priority="12">
      <formula>$I224=""</formula>
    </cfRule>
  </conditionalFormatting>
  <conditionalFormatting sqref="I254:J254 I245:J245 I224:J224">
    <cfRule type="expression" dxfId="10" priority="11">
      <formula>$K224=""</formula>
    </cfRule>
  </conditionalFormatting>
  <conditionalFormatting sqref="A254 R254 A245 R245 A224 R224">
    <cfRule type="expression" dxfId="9" priority="10">
      <formula>$G224=""</formula>
    </cfRule>
  </conditionalFormatting>
  <conditionalFormatting sqref="B254 B245 B224">
    <cfRule type="expression" dxfId="8" priority="9">
      <formula>$C224=""</formula>
    </cfRule>
  </conditionalFormatting>
  <conditionalFormatting sqref="D254 D245 D224">
    <cfRule type="expression" dxfId="7" priority="8">
      <formula>$E224=""</formula>
    </cfRule>
  </conditionalFormatting>
  <conditionalFormatting sqref="O255 O250 O246 O225 O124 O87 O53">
    <cfRule type="cellIs" dxfId="6" priority="7" operator="equal">
      <formula>0</formula>
    </cfRule>
  </conditionalFormatting>
  <conditionalFormatting sqref="F255 F250 F246 F225 F124 F87 F53">
    <cfRule type="expression" dxfId="5" priority="6">
      <formula>$G53=""</formula>
    </cfRule>
  </conditionalFormatting>
  <conditionalFormatting sqref="G255:H255 G250:H250 G246:H246 G225:H225 G124:H124 G87:H87 G53:H53">
    <cfRule type="expression" dxfId="4" priority="5">
      <formula>$I53=""</formula>
    </cfRule>
  </conditionalFormatting>
  <conditionalFormatting sqref="I255:J255 I250:J250 I246:J246 I225:J225 I124:J124 I87:J87 I53:J53">
    <cfRule type="expression" dxfId="3" priority="4">
      <formula>$K53=""</formula>
    </cfRule>
  </conditionalFormatting>
  <conditionalFormatting sqref="A255 C255 R255 A250 C250 R250 A246 C246 R246 A225 C225 R225 A124 C124 R124 A87 C87 R87 A53 C53 R53">
    <cfRule type="expression" dxfId="2" priority="3">
      <formula>$G53=""</formula>
    </cfRule>
  </conditionalFormatting>
  <conditionalFormatting sqref="B255 B250 B246 B225 B124 B87 B53">
    <cfRule type="expression" dxfId="1" priority="2">
      <formula>$C53=""</formula>
    </cfRule>
  </conditionalFormatting>
  <conditionalFormatting sqref="D255 D250 D246 D225 D124 D87 D53">
    <cfRule type="expression" dxfId="0" priority="1">
      <formula>$E53=""</formula>
    </cfRule>
  </conditionalFormatting>
  <dataValidations count="1">
    <dataValidation imeMode="off" allowBlank="1" showInputMessage="1" showErrorMessage="1" sqref="K1:L2 Q1:Q2 K258:M258 Q258"/>
  </dataValidations>
  <printOptions horizontalCentered="1"/>
  <pageMargins left="0.31496062992125984" right="0.31496062992125984" top="0.70866141732283472" bottom="0.59055118110236227" header="0.31496062992125984" footer="0.31496062992125984"/>
  <pageSetup paperSize="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9"/>
  <sheetViews>
    <sheetView view="pageBreakPreview" zoomScale="80" zoomScaleNormal="100" zoomScaleSheetLayoutView="80" workbookViewId="0">
      <selection activeCell="A2" sqref="A2"/>
    </sheetView>
  </sheetViews>
  <sheetFormatPr defaultRowHeight="14.25"/>
  <cols>
    <col min="1" max="3" width="3" style="579" customWidth="1"/>
    <col min="4" max="4" width="21.375" style="579" bestFit="1" customWidth="1"/>
    <col min="5" max="6" width="10.625" style="579" customWidth="1"/>
    <col min="7" max="7" width="10.625" style="579" bestFit="1" customWidth="1"/>
    <col min="8" max="8" width="4" style="579" bestFit="1" customWidth="1"/>
    <col min="9" max="9" width="24.375" style="649" customWidth="1"/>
    <col min="10" max="10" width="9.5" style="579" customWidth="1"/>
    <col min="11" max="11" width="24.375" style="649" customWidth="1"/>
    <col min="12" max="16" width="12.5" style="579" customWidth="1"/>
    <col min="17" max="18" width="9.5" style="579" customWidth="1"/>
    <col min="19" max="19" width="9" style="579" customWidth="1"/>
    <col min="20" max="16384" width="9" style="579"/>
  </cols>
  <sheetData>
    <row r="1" spans="1:19" s="572" customFormat="1" ht="50.1" customHeight="1">
      <c r="A1" s="781" t="s">
        <v>7456</v>
      </c>
      <c r="B1" s="781"/>
      <c r="C1" s="781"/>
      <c r="D1" s="781"/>
      <c r="E1" s="781"/>
      <c r="F1" s="781"/>
      <c r="G1" s="781"/>
      <c r="H1" s="781"/>
      <c r="I1" s="781"/>
      <c r="J1" s="781"/>
      <c r="K1" s="781"/>
      <c r="L1" s="781"/>
      <c r="M1" s="781"/>
      <c r="N1" s="781"/>
      <c r="O1" s="781"/>
      <c r="P1" s="781"/>
      <c r="Q1" s="781"/>
      <c r="R1" s="781"/>
    </row>
    <row r="2" spans="1:19" ht="20.100000000000001" customHeight="1">
      <c r="A2" s="672" t="s">
        <v>6240</v>
      </c>
      <c r="B2" s="573"/>
      <c r="C2" s="573"/>
      <c r="D2" s="573"/>
      <c r="E2" s="574"/>
      <c r="F2" s="575"/>
      <c r="G2" s="573"/>
      <c r="H2" s="573"/>
      <c r="I2" s="576"/>
      <c r="J2" s="573"/>
      <c r="K2" s="576"/>
      <c r="L2" s="577"/>
      <c r="M2" s="573"/>
      <c r="N2" s="573"/>
      <c r="O2" s="573"/>
      <c r="P2" s="573"/>
      <c r="Q2" s="578"/>
      <c r="R2" s="578" t="s">
        <v>5196</v>
      </c>
    </row>
    <row r="3" spans="1:19" ht="32.1" customHeight="1">
      <c r="A3" s="580" t="s">
        <v>6241</v>
      </c>
      <c r="B3" s="580" t="s">
        <v>6242</v>
      </c>
      <c r="C3" s="580" t="s">
        <v>6243</v>
      </c>
      <c r="D3" s="580" t="s">
        <v>6244</v>
      </c>
      <c r="E3" s="580" t="s">
        <v>6245</v>
      </c>
      <c r="F3" s="580" t="s">
        <v>6246</v>
      </c>
      <c r="G3" s="581" t="s">
        <v>6247</v>
      </c>
      <c r="H3" s="580" t="s">
        <v>6248</v>
      </c>
      <c r="I3" s="582" t="s">
        <v>6249</v>
      </c>
      <c r="J3" s="580" t="s">
        <v>6250</v>
      </c>
      <c r="K3" s="583" t="s">
        <v>6251</v>
      </c>
      <c r="L3" s="778" t="s">
        <v>6252</v>
      </c>
      <c r="M3" s="779"/>
      <c r="N3" s="779"/>
      <c r="O3" s="779"/>
      <c r="P3" s="780"/>
      <c r="Q3" s="580" t="s">
        <v>6253</v>
      </c>
      <c r="R3" s="582" t="s">
        <v>6254</v>
      </c>
    </row>
    <row r="4" spans="1:19" ht="18" customHeight="1">
      <c r="A4" s="584">
        <v>1</v>
      </c>
      <c r="B4" s="585" t="s">
        <v>6255</v>
      </c>
      <c r="C4" s="585"/>
      <c r="D4" s="586"/>
      <c r="E4" s="587">
        <f>+E5+E14+E37</f>
        <v>828430</v>
      </c>
      <c r="F4" s="587">
        <f>+F5+F14+F37</f>
        <v>884631</v>
      </c>
      <c r="G4" s="587">
        <f>+E4-F4</f>
        <v>-56201</v>
      </c>
      <c r="H4" s="588"/>
      <c r="I4" s="589"/>
      <c r="J4" s="590"/>
      <c r="K4" s="591"/>
      <c r="L4" s="592"/>
      <c r="M4" s="585"/>
      <c r="N4" s="585"/>
      <c r="O4" s="585"/>
      <c r="P4" s="585"/>
      <c r="Q4" s="590"/>
      <c r="R4" s="586"/>
    </row>
    <row r="5" spans="1:19" ht="18" customHeight="1">
      <c r="A5" s="593"/>
      <c r="B5" s="594">
        <v>1</v>
      </c>
      <c r="C5" s="595" t="s">
        <v>6256</v>
      </c>
      <c r="D5" s="596"/>
      <c r="E5" s="597">
        <f>SUM(E6:E8)</f>
        <v>619946</v>
      </c>
      <c r="F5" s="597">
        <f>SUM(F6:F8)</f>
        <v>654586</v>
      </c>
      <c r="G5" s="597">
        <f>+E5-F5</f>
        <v>-34640</v>
      </c>
      <c r="H5" s="598"/>
      <c r="I5" s="599"/>
      <c r="J5" s="600"/>
      <c r="K5" s="601"/>
      <c r="L5" s="602"/>
      <c r="M5" s="603"/>
      <c r="N5" s="603"/>
      <c r="O5" s="603"/>
      <c r="P5" s="603"/>
      <c r="Q5" s="600"/>
      <c r="R5" s="604"/>
    </row>
    <row r="6" spans="1:19" ht="18" customHeight="1">
      <c r="A6" s="593"/>
      <c r="B6" s="605"/>
      <c r="C6" s="606">
        <v>1</v>
      </c>
      <c r="D6" s="607" t="s">
        <v>6257</v>
      </c>
      <c r="E6" s="608">
        <f>J6</f>
        <v>367637</v>
      </c>
      <c r="F6" s="608">
        <v>345874</v>
      </c>
      <c r="G6" s="609">
        <f>+E6-F6</f>
        <v>21763</v>
      </c>
      <c r="H6" s="610">
        <v>1</v>
      </c>
      <c r="I6" s="611" t="s">
        <v>6257</v>
      </c>
      <c r="J6" s="608">
        <f>Q6</f>
        <v>367637</v>
      </c>
      <c r="K6" s="612" t="s">
        <v>6258</v>
      </c>
      <c r="L6" s="613" t="s">
        <v>6259</v>
      </c>
      <c r="M6" s="606"/>
      <c r="N6" s="606"/>
      <c r="O6" s="606"/>
      <c r="P6" s="614"/>
      <c r="Q6" s="608">
        <v>367637</v>
      </c>
      <c r="R6" s="615">
        <v>345874</v>
      </c>
      <c r="S6" s="616"/>
    </row>
    <row r="7" spans="1:19" ht="18" customHeight="1">
      <c r="A7" s="593"/>
      <c r="B7" s="605"/>
      <c r="C7" s="606">
        <v>2</v>
      </c>
      <c r="D7" s="617" t="s">
        <v>6260</v>
      </c>
      <c r="E7" s="608">
        <f>J7</f>
        <v>169201</v>
      </c>
      <c r="F7" s="608">
        <v>210838</v>
      </c>
      <c r="G7" s="609">
        <f>+E7-F7</f>
        <v>-41637</v>
      </c>
      <c r="H7" s="610">
        <v>1</v>
      </c>
      <c r="I7" s="611" t="s">
        <v>6260</v>
      </c>
      <c r="J7" s="608">
        <f>Q7</f>
        <v>169201</v>
      </c>
      <c r="K7" s="612" t="s">
        <v>6261</v>
      </c>
      <c r="L7" s="613" t="s">
        <v>6848</v>
      </c>
      <c r="M7" s="606"/>
      <c r="N7" s="606"/>
      <c r="O7" s="606"/>
      <c r="P7" s="614"/>
      <c r="Q7" s="608">
        <v>169201</v>
      </c>
      <c r="R7" s="615">
        <v>210838</v>
      </c>
      <c r="S7" s="616"/>
    </row>
    <row r="8" spans="1:19" ht="18" customHeight="1">
      <c r="A8" s="593"/>
      <c r="B8" s="605"/>
      <c r="C8" s="618">
        <v>3</v>
      </c>
      <c r="D8" s="619" t="s">
        <v>6262</v>
      </c>
      <c r="E8" s="620">
        <f>SUM(J8:J13)</f>
        <v>83108</v>
      </c>
      <c r="F8" s="620">
        <v>97874</v>
      </c>
      <c r="G8" s="620">
        <f>+E8-F8</f>
        <v>-14766</v>
      </c>
      <c r="H8" s="610">
        <v>1</v>
      </c>
      <c r="I8" s="611" t="s">
        <v>6263</v>
      </c>
      <c r="J8" s="608">
        <f>Q8</f>
        <v>3734</v>
      </c>
      <c r="K8" s="612" t="s">
        <v>6264</v>
      </c>
      <c r="L8" s="613" t="s">
        <v>6265</v>
      </c>
      <c r="M8" s="606"/>
      <c r="N8" s="621"/>
      <c r="O8" s="606"/>
      <c r="P8" s="606"/>
      <c r="Q8" s="608">
        <v>3734</v>
      </c>
      <c r="R8" s="615">
        <v>3734</v>
      </c>
    </row>
    <row r="9" spans="1:19" ht="18" customHeight="1">
      <c r="A9" s="593"/>
      <c r="B9" s="605"/>
      <c r="C9" s="605"/>
      <c r="D9" s="622"/>
      <c r="E9" s="623"/>
      <c r="F9" s="623"/>
      <c r="G9" s="623"/>
      <c r="H9" s="610">
        <v>2</v>
      </c>
      <c r="I9" s="611" t="s">
        <v>6266</v>
      </c>
      <c r="J9" s="608">
        <f>Q9</f>
        <v>16500</v>
      </c>
      <c r="K9" s="612" t="s">
        <v>6267</v>
      </c>
      <c r="L9" s="613" t="s">
        <v>6268</v>
      </c>
      <c r="M9" s="624"/>
      <c r="N9" s="624"/>
      <c r="O9" s="624"/>
      <c r="P9" s="624"/>
      <c r="Q9" s="608">
        <v>16500</v>
      </c>
      <c r="R9" s="615">
        <v>27902</v>
      </c>
    </row>
    <row r="10" spans="1:19" ht="18" customHeight="1">
      <c r="A10" s="593"/>
      <c r="B10" s="605"/>
      <c r="C10" s="605"/>
      <c r="D10" s="622"/>
      <c r="E10" s="623"/>
      <c r="F10" s="623"/>
      <c r="G10" s="623"/>
      <c r="H10" s="625">
        <v>3</v>
      </c>
      <c r="I10" s="626" t="s">
        <v>6269</v>
      </c>
      <c r="J10" s="620">
        <f>Q10+Q12</f>
        <v>57874</v>
      </c>
      <c r="K10" s="627" t="s">
        <v>6270</v>
      </c>
      <c r="L10" s="782" t="s">
        <v>6271</v>
      </c>
      <c r="M10" s="783"/>
      <c r="N10" s="783"/>
      <c r="O10" s="783"/>
      <c r="P10" s="783"/>
      <c r="Q10" s="620">
        <v>54054</v>
      </c>
      <c r="R10" s="628">
        <v>57759</v>
      </c>
    </row>
    <row r="11" spans="1:19" ht="18" customHeight="1">
      <c r="A11" s="593"/>
      <c r="B11" s="605"/>
      <c r="C11" s="605"/>
      <c r="D11" s="622"/>
      <c r="E11" s="623"/>
      <c r="F11" s="623"/>
      <c r="G11" s="623"/>
      <c r="H11" s="593"/>
      <c r="I11" s="629"/>
      <c r="J11" s="623"/>
      <c r="K11" s="630"/>
      <c r="L11" s="784"/>
      <c r="M11" s="785"/>
      <c r="N11" s="785"/>
      <c r="O11" s="785"/>
      <c r="P11" s="785"/>
      <c r="Q11" s="623"/>
      <c r="R11" s="631"/>
    </row>
    <row r="12" spans="1:19" ht="18" customHeight="1">
      <c r="A12" s="593"/>
      <c r="B12" s="605"/>
      <c r="C12" s="605"/>
      <c r="D12" s="622"/>
      <c r="E12" s="623"/>
      <c r="F12" s="623"/>
      <c r="G12" s="623"/>
      <c r="H12" s="593"/>
      <c r="I12" s="629"/>
      <c r="J12" s="623"/>
      <c r="K12" s="632" t="s">
        <v>6272</v>
      </c>
      <c r="L12" s="786" t="s">
        <v>6273</v>
      </c>
      <c r="M12" s="787"/>
      <c r="N12" s="787"/>
      <c r="O12" s="787"/>
      <c r="P12" s="788"/>
      <c r="Q12" s="633">
        <v>3820</v>
      </c>
      <c r="R12" s="634">
        <v>2464</v>
      </c>
    </row>
    <row r="13" spans="1:19" ht="18" customHeight="1">
      <c r="A13" s="593"/>
      <c r="B13" s="605"/>
      <c r="C13" s="635"/>
      <c r="D13" s="622"/>
      <c r="E13" s="636"/>
      <c r="F13" s="636"/>
      <c r="G13" s="636"/>
      <c r="H13" s="610">
        <v>4</v>
      </c>
      <c r="I13" s="611" t="s">
        <v>6262</v>
      </c>
      <c r="J13" s="608">
        <f>Q13</f>
        <v>5000</v>
      </c>
      <c r="K13" s="612" t="s">
        <v>6262</v>
      </c>
      <c r="L13" s="613" t="s">
        <v>6274</v>
      </c>
      <c r="M13" s="606"/>
      <c r="N13" s="606"/>
      <c r="O13" s="606"/>
      <c r="P13" s="606"/>
      <c r="Q13" s="608">
        <v>5000</v>
      </c>
      <c r="R13" s="615">
        <v>6016</v>
      </c>
    </row>
    <row r="14" spans="1:19" ht="18" customHeight="1">
      <c r="A14" s="593"/>
      <c r="B14" s="594">
        <v>2</v>
      </c>
      <c r="C14" s="603" t="s">
        <v>6275</v>
      </c>
      <c r="D14" s="604"/>
      <c r="E14" s="597">
        <f>SUM(E15:E36)</f>
        <v>206483</v>
      </c>
      <c r="F14" s="597">
        <f>SUM(F15:F36)</f>
        <v>229444</v>
      </c>
      <c r="G14" s="597">
        <f>+E14-F14</f>
        <v>-22961</v>
      </c>
      <c r="H14" s="598"/>
      <c r="I14" s="599"/>
      <c r="J14" s="597"/>
      <c r="K14" s="601"/>
      <c r="L14" s="602"/>
      <c r="M14" s="603"/>
      <c r="N14" s="603"/>
      <c r="O14" s="603"/>
      <c r="P14" s="603"/>
      <c r="Q14" s="597"/>
      <c r="R14" s="637"/>
    </row>
    <row r="15" spans="1:19" ht="18" customHeight="1">
      <c r="A15" s="593"/>
      <c r="B15" s="605"/>
      <c r="C15" s="606">
        <v>1</v>
      </c>
      <c r="D15" s="617" t="s">
        <v>6276</v>
      </c>
      <c r="E15" s="620">
        <f>J15</f>
        <v>10</v>
      </c>
      <c r="F15" s="608">
        <v>10</v>
      </c>
      <c r="G15" s="608">
        <f>+E15-F15</f>
        <v>0</v>
      </c>
      <c r="H15" s="610">
        <v>1</v>
      </c>
      <c r="I15" s="611" t="s">
        <v>6277</v>
      </c>
      <c r="J15" s="608">
        <f>Q15</f>
        <v>10</v>
      </c>
      <c r="K15" s="612" t="s">
        <v>6277</v>
      </c>
      <c r="L15" s="613" t="s">
        <v>6278</v>
      </c>
      <c r="M15" s="606"/>
      <c r="N15" s="606"/>
      <c r="O15" s="606"/>
      <c r="P15" s="606"/>
      <c r="Q15" s="608">
        <v>10</v>
      </c>
      <c r="R15" s="615">
        <v>10</v>
      </c>
    </row>
    <row r="16" spans="1:19" ht="18" customHeight="1">
      <c r="A16" s="593"/>
      <c r="B16" s="605"/>
      <c r="C16" s="618">
        <v>2</v>
      </c>
      <c r="D16" s="619" t="s">
        <v>6279</v>
      </c>
      <c r="E16" s="620">
        <f>J16</f>
        <v>193918</v>
      </c>
      <c r="F16" s="620">
        <v>188774</v>
      </c>
      <c r="G16" s="620">
        <f>+E16-F16</f>
        <v>5144</v>
      </c>
      <c r="H16" s="625">
        <v>1</v>
      </c>
      <c r="I16" s="626" t="s">
        <v>6269</v>
      </c>
      <c r="J16" s="620">
        <f>SUM(Q16:Q29)</f>
        <v>193918</v>
      </c>
      <c r="K16" s="627" t="s">
        <v>6280</v>
      </c>
      <c r="L16" s="638" t="s">
        <v>6281</v>
      </c>
      <c r="M16" s="618"/>
      <c r="N16" s="618"/>
      <c r="O16" s="618"/>
      <c r="P16" s="618"/>
      <c r="Q16" s="620">
        <v>14607</v>
      </c>
      <c r="R16" s="628">
        <v>15997</v>
      </c>
    </row>
    <row r="17" spans="1:18" ht="18" customHeight="1">
      <c r="A17" s="593"/>
      <c r="B17" s="605"/>
      <c r="C17" s="605"/>
      <c r="D17" s="622"/>
      <c r="E17" s="623"/>
      <c r="F17" s="623"/>
      <c r="G17" s="623"/>
      <c r="H17" s="593"/>
      <c r="I17" s="629"/>
      <c r="J17" s="623"/>
      <c r="K17" s="630"/>
      <c r="L17" s="639" t="s">
        <v>6282</v>
      </c>
      <c r="M17" s="605"/>
      <c r="N17" s="605"/>
      <c r="O17" s="605"/>
      <c r="P17" s="605"/>
      <c r="Q17" s="623"/>
      <c r="R17" s="631"/>
    </row>
    <row r="18" spans="1:18" ht="18" customHeight="1">
      <c r="A18" s="593"/>
      <c r="B18" s="605"/>
      <c r="C18" s="605"/>
      <c r="D18" s="622"/>
      <c r="E18" s="623"/>
      <c r="F18" s="623"/>
      <c r="G18" s="623"/>
      <c r="H18" s="593"/>
      <c r="I18" s="629"/>
      <c r="J18" s="623"/>
      <c r="K18" s="640" t="s">
        <v>6283</v>
      </c>
      <c r="L18" s="641" t="s">
        <v>6284</v>
      </c>
      <c r="M18" s="642"/>
      <c r="N18" s="642"/>
      <c r="O18" s="642"/>
      <c r="P18" s="642"/>
      <c r="Q18" s="643">
        <v>11267</v>
      </c>
      <c r="R18" s="644">
        <v>10733</v>
      </c>
    </row>
    <row r="19" spans="1:18" ht="18" customHeight="1">
      <c r="A19" s="593"/>
      <c r="B19" s="605"/>
      <c r="C19" s="605"/>
      <c r="D19" s="622"/>
      <c r="E19" s="623"/>
      <c r="F19" s="623"/>
      <c r="G19" s="623"/>
      <c r="H19" s="593"/>
      <c r="I19" s="629"/>
      <c r="J19" s="623"/>
      <c r="K19" s="640" t="s">
        <v>6285</v>
      </c>
      <c r="L19" s="641" t="s">
        <v>7457</v>
      </c>
      <c r="M19" s="642"/>
      <c r="N19" s="642"/>
      <c r="O19" s="642"/>
      <c r="P19" s="642"/>
      <c r="Q19" s="643">
        <v>4036</v>
      </c>
      <c r="R19" s="644">
        <v>2466</v>
      </c>
    </row>
    <row r="20" spans="1:18" ht="18" customHeight="1">
      <c r="A20" s="593"/>
      <c r="B20" s="605"/>
      <c r="C20" s="605"/>
      <c r="D20" s="622"/>
      <c r="E20" s="623"/>
      <c r="F20" s="623"/>
      <c r="G20" s="623"/>
      <c r="H20" s="593"/>
      <c r="I20" s="629"/>
      <c r="J20" s="623"/>
      <c r="K20" s="640" t="s">
        <v>6286</v>
      </c>
      <c r="L20" s="641" t="s">
        <v>6287</v>
      </c>
      <c r="M20" s="642"/>
      <c r="N20" s="642"/>
      <c r="O20" s="642"/>
      <c r="P20" s="642"/>
      <c r="Q20" s="643">
        <v>975</v>
      </c>
      <c r="R20" s="644">
        <v>1185</v>
      </c>
    </row>
    <row r="21" spans="1:18" ht="18" customHeight="1">
      <c r="A21" s="593"/>
      <c r="B21" s="605"/>
      <c r="C21" s="605"/>
      <c r="D21" s="622"/>
      <c r="E21" s="623"/>
      <c r="F21" s="623"/>
      <c r="G21" s="623"/>
      <c r="H21" s="593"/>
      <c r="I21" s="629"/>
      <c r="J21" s="623"/>
      <c r="K21" s="640" t="s">
        <v>6288</v>
      </c>
      <c r="L21" s="641" t="s">
        <v>6289</v>
      </c>
      <c r="M21" s="642"/>
      <c r="N21" s="642"/>
      <c r="O21" s="642"/>
      <c r="P21" s="642"/>
      <c r="Q21" s="643">
        <v>1768</v>
      </c>
      <c r="R21" s="644">
        <v>1102</v>
      </c>
    </row>
    <row r="22" spans="1:18" ht="18" customHeight="1">
      <c r="A22" s="593"/>
      <c r="B22" s="605"/>
      <c r="C22" s="605"/>
      <c r="D22" s="622"/>
      <c r="E22" s="623"/>
      <c r="F22" s="623"/>
      <c r="G22" s="623"/>
      <c r="H22" s="593"/>
      <c r="I22" s="629"/>
      <c r="J22" s="623"/>
      <c r="K22" s="789" t="s">
        <v>7458</v>
      </c>
      <c r="L22" s="645" t="s">
        <v>6290</v>
      </c>
      <c r="M22" s="646"/>
      <c r="N22" s="646"/>
      <c r="O22" s="646"/>
      <c r="P22" s="646"/>
      <c r="Q22" s="633">
        <v>73254</v>
      </c>
      <c r="R22" s="634">
        <v>75780</v>
      </c>
    </row>
    <row r="23" spans="1:18" ht="18" customHeight="1">
      <c r="A23" s="593"/>
      <c r="B23" s="605"/>
      <c r="C23" s="605"/>
      <c r="D23" s="622"/>
      <c r="E23" s="623"/>
      <c r="F23" s="623"/>
      <c r="G23" s="623"/>
      <c r="H23" s="593"/>
      <c r="I23" s="629"/>
      <c r="J23" s="623"/>
      <c r="K23" s="790"/>
      <c r="L23" s="645" t="s">
        <v>6291</v>
      </c>
      <c r="M23" s="646"/>
      <c r="N23" s="646"/>
      <c r="O23" s="646"/>
      <c r="P23" s="646"/>
      <c r="Q23" s="633">
        <v>44889</v>
      </c>
      <c r="R23" s="634">
        <v>41319</v>
      </c>
    </row>
    <row r="24" spans="1:18" ht="18" customHeight="1">
      <c r="A24" s="593"/>
      <c r="B24" s="605"/>
      <c r="C24" s="605"/>
      <c r="D24" s="622"/>
      <c r="E24" s="623"/>
      <c r="F24" s="623"/>
      <c r="G24" s="623"/>
      <c r="H24" s="593"/>
      <c r="I24" s="629"/>
      <c r="J24" s="623"/>
      <c r="K24" s="790"/>
      <c r="L24" s="645" t="s">
        <v>6896</v>
      </c>
      <c r="M24" s="646"/>
      <c r="N24" s="646"/>
      <c r="O24" s="646"/>
      <c r="P24" s="646"/>
      <c r="Q24" s="633">
        <v>22832</v>
      </c>
      <c r="R24" s="634">
        <v>22181</v>
      </c>
    </row>
    <row r="25" spans="1:18" ht="18" customHeight="1">
      <c r="A25" s="593"/>
      <c r="B25" s="605"/>
      <c r="C25" s="605"/>
      <c r="D25" s="622"/>
      <c r="E25" s="623"/>
      <c r="F25" s="623"/>
      <c r="G25" s="623"/>
      <c r="H25" s="593"/>
      <c r="I25" s="629"/>
      <c r="J25" s="623"/>
      <c r="K25" s="790"/>
      <c r="L25" s="645" t="s">
        <v>6897</v>
      </c>
      <c r="M25" s="646"/>
      <c r="N25" s="646"/>
      <c r="O25" s="646"/>
      <c r="P25" s="646"/>
      <c r="Q25" s="633"/>
      <c r="R25" s="634"/>
    </row>
    <row r="26" spans="1:18" ht="18" customHeight="1">
      <c r="A26" s="593"/>
      <c r="B26" s="605"/>
      <c r="C26" s="605"/>
      <c r="D26" s="622"/>
      <c r="E26" s="623"/>
      <c r="F26" s="623"/>
      <c r="G26" s="623"/>
      <c r="H26" s="593"/>
      <c r="I26" s="629"/>
      <c r="J26" s="623"/>
      <c r="K26" s="791"/>
      <c r="L26" s="645" t="s">
        <v>6292</v>
      </c>
      <c r="M26" s="646"/>
      <c r="N26" s="646"/>
      <c r="O26" s="646"/>
      <c r="P26" s="646"/>
      <c r="Q26" s="633">
        <v>7333</v>
      </c>
      <c r="R26" s="634">
        <v>8038</v>
      </c>
    </row>
    <row r="27" spans="1:18" ht="18" customHeight="1">
      <c r="A27" s="593"/>
      <c r="B27" s="605"/>
      <c r="C27" s="605"/>
      <c r="D27" s="622"/>
      <c r="E27" s="623"/>
      <c r="F27" s="623"/>
      <c r="G27" s="623"/>
      <c r="H27" s="593"/>
      <c r="I27" s="629"/>
      <c r="J27" s="623"/>
      <c r="K27" s="640" t="s">
        <v>7459</v>
      </c>
      <c r="L27" s="641" t="s">
        <v>7460</v>
      </c>
      <c r="M27" s="642"/>
      <c r="N27" s="642"/>
      <c r="O27" s="642"/>
      <c r="P27" s="642"/>
      <c r="Q27" s="643">
        <v>2261</v>
      </c>
      <c r="R27" s="644">
        <v>1872</v>
      </c>
    </row>
    <row r="28" spans="1:18" ht="18" customHeight="1">
      <c r="A28" s="593"/>
      <c r="B28" s="605"/>
      <c r="C28" s="605"/>
      <c r="D28" s="622"/>
      <c r="E28" s="623"/>
      <c r="F28" s="623"/>
      <c r="G28" s="623"/>
      <c r="H28" s="593"/>
      <c r="I28" s="629"/>
      <c r="J28" s="623"/>
      <c r="K28" s="632" t="s">
        <v>6293</v>
      </c>
      <c r="L28" s="645" t="s">
        <v>7461</v>
      </c>
      <c r="M28" s="646"/>
      <c r="N28" s="646"/>
      <c r="O28" s="646"/>
      <c r="P28" s="646"/>
      <c r="Q28" s="633">
        <v>7434</v>
      </c>
      <c r="R28" s="634">
        <v>6707</v>
      </c>
    </row>
    <row r="29" spans="1:18" ht="18" customHeight="1">
      <c r="A29" s="593"/>
      <c r="B29" s="605"/>
      <c r="C29" s="635"/>
      <c r="D29" s="607"/>
      <c r="E29" s="636"/>
      <c r="F29" s="636"/>
      <c r="G29" s="636"/>
      <c r="H29" s="647"/>
      <c r="I29" s="648"/>
      <c r="J29" s="636"/>
      <c r="K29" s="632" t="s">
        <v>6294</v>
      </c>
      <c r="L29" s="645" t="s">
        <v>6295</v>
      </c>
      <c r="M29" s="646"/>
      <c r="N29" s="646"/>
      <c r="O29" s="646"/>
      <c r="P29" s="646"/>
      <c r="Q29" s="633">
        <v>3262</v>
      </c>
      <c r="R29" s="634">
        <v>1394</v>
      </c>
    </row>
    <row r="30" spans="1:18" ht="18" customHeight="1">
      <c r="A30" s="593"/>
      <c r="B30" s="605"/>
      <c r="C30" s="618">
        <v>3</v>
      </c>
      <c r="D30" s="619" t="s">
        <v>6296</v>
      </c>
      <c r="E30" s="608">
        <f>J30</f>
        <v>1</v>
      </c>
      <c r="F30" s="608">
        <v>1</v>
      </c>
      <c r="G30" s="608">
        <f>+E30-F30</f>
        <v>0</v>
      </c>
      <c r="H30" s="610">
        <v>1</v>
      </c>
      <c r="I30" s="611" t="s">
        <v>6297</v>
      </c>
      <c r="J30" s="608">
        <f t="shared" ref="J30:J34" si="0">Q30</f>
        <v>1</v>
      </c>
      <c r="K30" s="612" t="s">
        <v>6297</v>
      </c>
      <c r="L30" s="613" t="s">
        <v>7489</v>
      </c>
      <c r="M30" s="606"/>
      <c r="N30" s="606"/>
      <c r="O30" s="606"/>
      <c r="P30" s="606"/>
      <c r="Q30" s="608">
        <v>1</v>
      </c>
      <c r="R30" s="615">
        <v>1</v>
      </c>
    </row>
    <row r="31" spans="1:18" ht="18" customHeight="1">
      <c r="A31" s="593"/>
      <c r="B31" s="605"/>
      <c r="C31" s="618">
        <v>4</v>
      </c>
      <c r="D31" s="619" t="s">
        <v>6298</v>
      </c>
      <c r="E31" s="620">
        <f>SUM(J31:J32)</f>
        <v>2</v>
      </c>
      <c r="F31" s="620">
        <v>2</v>
      </c>
      <c r="G31" s="620">
        <f>+E31-F31</f>
        <v>0</v>
      </c>
      <c r="H31" s="610">
        <v>1</v>
      </c>
      <c r="I31" s="611" t="s">
        <v>6299</v>
      </c>
      <c r="J31" s="608">
        <f t="shared" si="0"/>
        <v>1</v>
      </c>
      <c r="K31" s="612" t="s">
        <v>6300</v>
      </c>
      <c r="L31" s="613" t="s">
        <v>7489</v>
      </c>
      <c r="M31" s="606"/>
      <c r="N31" s="606"/>
      <c r="O31" s="606"/>
      <c r="P31" s="606"/>
      <c r="Q31" s="608">
        <v>1</v>
      </c>
      <c r="R31" s="615">
        <v>1</v>
      </c>
    </row>
    <row r="32" spans="1:18" ht="18" customHeight="1">
      <c r="A32" s="593"/>
      <c r="B32" s="605"/>
      <c r="C32" s="635"/>
      <c r="D32" s="607"/>
      <c r="E32" s="636"/>
      <c r="F32" s="636"/>
      <c r="G32" s="636"/>
      <c r="H32" s="610">
        <v>2</v>
      </c>
      <c r="I32" s="611" t="s">
        <v>6301</v>
      </c>
      <c r="J32" s="608">
        <f t="shared" si="0"/>
        <v>1</v>
      </c>
      <c r="K32" s="612" t="s">
        <v>6301</v>
      </c>
      <c r="L32" s="613" t="s">
        <v>7489</v>
      </c>
      <c r="M32" s="606"/>
      <c r="N32" s="606"/>
      <c r="O32" s="606"/>
      <c r="P32" s="606"/>
      <c r="Q32" s="608">
        <v>1</v>
      </c>
      <c r="R32" s="615">
        <v>1</v>
      </c>
    </row>
    <row r="33" spans="1:18" ht="18" customHeight="1">
      <c r="A33" s="593"/>
      <c r="B33" s="605"/>
      <c r="C33" s="606">
        <v>5</v>
      </c>
      <c r="D33" s="617" t="s">
        <v>6302</v>
      </c>
      <c r="E33" s="608">
        <f>J33</f>
        <v>1</v>
      </c>
      <c r="F33" s="608">
        <v>1</v>
      </c>
      <c r="G33" s="608">
        <f t="shared" ref="G33:G39" si="1">+E33-F33</f>
        <v>0</v>
      </c>
      <c r="H33" s="610">
        <v>1</v>
      </c>
      <c r="I33" s="611" t="s">
        <v>6302</v>
      </c>
      <c r="J33" s="608">
        <f t="shared" si="0"/>
        <v>1</v>
      </c>
      <c r="K33" s="612" t="s">
        <v>6302</v>
      </c>
      <c r="L33" s="613" t="s">
        <v>7489</v>
      </c>
      <c r="M33" s="606"/>
      <c r="N33" s="606"/>
      <c r="O33" s="606"/>
      <c r="P33" s="606"/>
      <c r="Q33" s="608">
        <v>1</v>
      </c>
      <c r="R33" s="615">
        <v>1</v>
      </c>
    </row>
    <row r="34" spans="1:18" ht="18" customHeight="1">
      <c r="A34" s="593"/>
      <c r="B34" s="605"/>
      <c r="C34" s="606">
        <v>6</v>
      </c>
      <c r="D34" s="617" t="s">
        <v>6303</v>
      </c>
      <c r="E34" s="608">
        <f>J34</f>
        <v>2520</v>
      </c>
      <c r="F34" s="608">
        <v>2502</v>
      </c>
      <c r="G34" s="608">
        <f t="shared" si="1"/>
        <v>18</v>
      </c>
      <c r="H34" s="610">
        <v>1</v>
      </c>
      <c r="I34" s="611" t="s">
        <v>6303</v>
      </c>
      <c r="J34" s="608">
        <f t="shared" si="0"/>
        <v>2520</v>
      </c>
      <c r="K34" s="612" t="s">
        <v>6304</v>
      </c>
      <c r="L34" s="613" t="s">
        <v>6305</v>
      </c>
      <c r="M34" s="606"/>
      <c r="N34" s="621"/>
      <c r="O34" s="606"/>
      <c r="P34" s="606"/>
      <c r="Q34" s="608">
        <v>2520</v>
      </c>
      <c r="R34" s="615">
        <v>2502</v>
      </c>
    </row>
    <row r="35" spans="1:18" ht="18" customHeight="1">
      <c r="A35" s="593"/>
      <c r="B35" s="605"/>
      <c r="C35" s="618">
        <v>7</v>
      </c>
      <c r="D35" s="619" t="s">
        <v>6306</v>
      </c>
      <c r="E35" s="620">
        <f>J35</f>
        <v>7031</v>
      </c>
      <c r="F35" s="620">
        <v>23830</v>
      </c>
      <c r="G35" s="620">
        <f t="shared" si="1"/>
        <v>-16799</v>
      </c>
      <c r="H35" s="610">
        <v>1</v>
      </c>
      <c r="I35" s="611" t="s">
        <v>6307</v>
      </c>
      <c r="J35" s="608">
        <f>Q35</f>
        <v>7031</v>
      </c>
      <c r="K35" s="612" t="s">
        <v>6307</v>
      </c>
      <c r="L35" s="673" t="s">
        <v>7490</v>
      </c>
      <c r="M35" s="606"/>
      <c r="N35" s="621"/>
      <c r="O35" s="606"/>
      <c r="P35" s="606"/>
      <c r="Q35" s="608">
        <v>7031</v>
      </c>
      <c r="R35" s="615">
        <v>23830</v>
      </c>
    </row>
    <row r="36" spans="1:18" ht="18" customHeight="1">
      <c r="A36" s="593"/>
      <c r="B36" s="605"/>
      <c r="C36" s="606">
        <v>8</v>
      </c>
      <c r="D36" s="619" t="s">
        <v>6308</v>
      </c>
      <c r="E36" s="608">
        <f>J36</f>
        <v>3000</v>
      </c>
      <c r="F36" s="608">
        <v>14324</v>
      </c>
      <c r="G36" s="608">
        <f t="shared" si="1"/>
        <v>-11324</v>
      </c>
      <c r="H36" s="610">
        <v>1</v>
      </c>
      <c r="I36" s="611" t="s">
        <v>6262</v>
      </c>
      <c r="J36" s="608">
        <f>Q36</f>
        <v>3000</v>
      </c>
      <c r="K36" s="612" t="s">
        <v>6308</v>
      </c>
      <c r="L36" s="613" t="s">
        <v>7491</v>
      </c>
      <c r="M36" s="606"/>
      <c r="N36" s="606"/>
      <c r="O36" s="606"/>
      <c r="P36" s="606"/>
      <c r="Q36" s="608">
        <v>3000</v>
      </c>
      <c r="R36" s="615">
        <v>14324</v>
      </c>
    </row>
    <row r="37" spans="1:18" ht="18" customHeight="1">
      <c r="A37" s="593"/>
      <c r="B37" s="594">
        <v>3</v>
      </c>
      <c r="C37" s="603" t="s">
        <v>6309</v>
      </c>
      <c r="D37" s="604"/>
      <c r="E37" s="597">
        <f>SUM(E38:E39)</f>
        <v>2001</v>
      </c>
      <c r="F37" s="597">
        <f>SUM(F38:F39)</f>
        <v>601</v>
      </c>
      <c r="G37" s="597">
        <f t="shared" si="1"/>
        <v>1400</v>
      </c>
      <c r="H37" s="598"/>
      <c r="I37" s="599"/>
      <c r="J37" s="597"/>
      <c r="K37" s="601"/>
      <c r="L37" s="602"/>
      <c r="M37" s="603"/>
      <c r="N37" s="603"/>
      <c r="O37" s="603"/>
      <c r="P37" s="603"/>
      <c r="Q37" s="597"/>
      <c r="R37" s="637"/>
    </row>
    <row r="38" spans="1:18" ht="18" customHeight="1">
      <c r="A38" s="593"/>
      <c r="B38" s="605"/>
      <c r="C38" s="606">
        <v>1</v>
      </c>
      <c r="D38" s="617" t="s">
        <v>6310</v>
      </c>
      <c r="E38" s="608">
        <f>J38</f>
        <v>1</v>
      </c>
      <c r="F38" s="608">
        <v>1</v>
      </c>
      <c r="G38" s="608">
        <f t="shared" si="1"/>
        <v>0</v>
      </c>
      <c r="H38" s="610">
        <v>1</v>
      </c>
      <c r="I38" s="611" t="s">
        <v>6311</v>
      </c>
      <c r="J38" s="608">
        <f>Q38</f>
        <v>1</v>
      </c>
      <c r="K38" s="612" t="s">
        <v>6311</v>
      </c>
      <c r="L38" s="613" t="s">
        <v>7489</v>
      </c>
      <c r="M38" s="606"/>
      <c r="N38" s="606"/>
      <c r="O38" s="606"/>
      <c r="P38" s="606"/>
      <c r="Q38" s="608">
        <v>1</v>
      </c>
      <c r="R38" s="615">
        <v>1</v>
      </c>
    </row>
    <row r="39" spans="1:18" ht="18" customHeight="1">
      <c r="A39" s="647"/>
      <c r="B39" s="635"/>
      <c r="C39" s="606">
        <v>2</v>
      </c>
      <c r="D39" s="617" t="s">
        <v>6312</v>
      </c>
      <c r="E39" s="608">
        <f>J39</f>
        <v>2000</v>
      </c>
      <c r="F39" s="608">
        <v>600</v>
      </c>
      <c r="G39" s="608">
        <f t="shared" si="1"/>
        <v>1400</v>
      </c>
      <c r="H39" s="610">
        <v>1</v>
      </c>
      <c r="I39" s="611" t="s">
        <v>6312</v>
      </c>
      <c r="J39" s="608">
        <f>Q39</f>
        <v>2000</v>
      </c>
      <c r="K39" s="612" t="s">
        <v>6312</v>
      </c>
      <c r="L39" s="613" t="s">
        <v>6313</v>
      </c>
      <c r="M39" s="606"/>
      <c r="N39" s="606"/>
      <c r="O39" s="606"/>
      <c r="P39" s="606"/>
      <c r="Q39" s="608">
        <v>2000</v>
      </c>
      <c r="R39" s="615">
        <v>600</v>
      </c>
    </row>
    <row r="40" spans="1:18" ht="18" customHeight="1">
      <c r="Q40" s="650"/>
      <c r="R40" s="650"/>
    </row>
    <row r="41" spans="1:18" ht="18" customHeight="1">
      <c r="A41" s="672" t="s">
        <v>6314</v>
      </c>
      <c r="B41" s="605"/>
      <c r="C41" s="605"/>
      <c r="D41" s="605"/>
      <c r="E41" s="605"/>
      <c r="F41" s="605"/>
      <c r="G41" s="605"/>
      <c r="H41" s="605"/>
      <c r="I41" s="651"/>
      <c r="J41" s="605"/>
      <c r="K41" s="651"/>
      <c r="L41" s="652"/>
      <c r="M41" s="605"/>
      <c r="N41" s="605"/>
      <c r="O41" s="605"/>
      <c r="P41" s="605"/>
      <c r="Q41" s="605"/>
      <c r="R41" s="605"/>
    </row>
    <row r="42" spans="1:18" ht="32.1" customHeight="1">
      <c r="A42" s="580" t="s">
        <v>6241</v>
      </c>
      <c r="B42" s="580" t="s">
        <v>6242</v>
      </c>
      <c r="C42" s="580" t="s">
        <v>6243</v>
      </c>
      <c r="D42" s="580" t="s">
        <v>6244</v>
      </c>
      <c r="E42" s="580" t="s">
        <v>6245</v>
      </c>
      <c r="F42" s="580" t="s">
        <v>6246</v>
      </c>
      <c r="G42" s="581" t="s">
        <v>6247</v>
      </c>
      <c r="H42" s="580" t="s">
        <v>6248</v>
      </c>
      <c r="I42" s="582" t="s">
        <v>6249</v>
      </c>
      <c r="J42" s="580" t="s">
        <v>6250</v>
      </c>
      <c r="K42" s="583" t="s">
        <v>6251</v>
      </c>
      <c r="L42" s="778" t="s">
        <v>6252</v>
      </c>
      <c r="M42" s="779"/>
      <c r="N42" s="779"/>
      <c r="O42" s="779"/>
      <c r="P42" s="780"/>
      <c r="Q42" s="580" t="s">
        <v>6253</v>
      </c>
      <c r="R42" s="582" t="str">
        <f>R3</f>
        <v>H27当初予算</v>
      </c>
    </row>
    <row r="43" spans="1:18" ht="18" customHeight="1">
      <c r="A43" s="653">
        <v>1</v>
      </c>
      <c r="B43" s="654" t="s">
        <v>6315</v>
      </c>
      <c r="C43" s="654"/>
      <c r="D43" s="655"/>
      <c r="E43" s="590">
        <f>+E44+E117+E124+E128</f>
        <v>828430</v>
      </c>
      <c r="F43" s="590">
        <f>+F44+F117+F124+F128</f>
        <v>884631</v>
      </c>
      <c r="G43" s="587">
        <f>+E43-F43</f>
        <v>-56201</v>
      </c>
      <c r="H43" s="588"/>
      <c r="I43" s="589"/>
      <c r="J43" s="590"/>
      <c r="K43" s="591"/>
      <c r="L43" s="592"/>
      <c r="M43" s="585"/>
      <c r="N43" s="585"/>
      <c r="O43" s="585"/>
      <c r="P43" s="585"/>
      <c r="Q43" s="590"/>
      <c r="R43" s="586"/>
    </row>
    <row r="44" spans="1:18" ht="18" customHeight="1">
      <c r="A44" s="593"/>
      <c r="B44" s="594">
        <v>1</v>
      </c>
      <c r="C44" s="603" t="s">
        <v>6316</v>
      </c>
      <c r="D44" s="604"/>
      <c r="E44" s="597">
        <f>+E45+E72+E76+E105+E110+E112</f>
        <v>797684</v>
      </c>
      <c r="F44" s="597">
        <f>SUM(F45:F112)</f>
        <v>854082</v>
      </c>
      <c r="G44" s="597">
        <f>+E44-F44</f>
        <v>-56398</v>
      </c>
      <c r="H44" s="598"/>
      <c r="I44" s="599"/>
      <c r="J44" s="600"/>
      <c r="K44" s="601"/>
      <c r="L44" s="602"/>
      <c r="M44" s="603"/>
      <c r="N44" s="603"/>
      <c r="O44" s="603"/>
      <c r="P44" s="603"/>
      <c r="Q44" s="600"/>
      <c r="R44" s="604"/>
    </row>
    <row r="45" spans="1:18" ht="18" customHeight="1">
      <c r="A45" s="593"/>
      <c r="B45" s="605"/>
      <c r="C45" s="618">
        <v>1</v>
      </c>
      <c r="D45" s="619" t="s">
        <v>6317</v>
      </c>
      <c r="E45" s="620">
        <f>SUM(J45:J71)</f>
        <v>439580</v>
      </c>
      <c r="F45" s="620">
        <v>463620</v>
      </c>
      <c r="G45" s="620">
        <f>+E45-F45</f>
        <v>-24040</v>
      </c>
      <c r="H45" s="625">
        <v>1</v>
      </c>
      <c r="I45" s="626" t="s">
        <v>6318</v>
      </c>
      <c r="J45" s="620">
        <f>SUM(Q45:Q50)</f>
        <v>170134</v>
      </c>
      <c r="K45" s="627" t="s">
        <v>6319</v>
      </c>
      <c r="L45" s="638" t="s">
        <v>7462</v>
      </c>
      <c r="M45" s="618"/>
      <c r="N45" s="618"/>
      <c r="O45" s="618"/>
      <c r="P45" s="618"/>
      <c r="Q45" s="620">
        <v>35500</v>
      </c>
      <c r="R45" s="628">
        <v>42714</v>
      </c>
    </row>
    <row r="46" spans="1:18" ht="18" customHeight="1">
      <c r="A46" s="593"/>
      <c r="B46" s="605"/>
      <c r="C46" s="605"/>
      <c r="D46" s="622"/>
      <c r="E46" s="623"/>
      <c r="F46" s="623"/>
      <c r="G46" s="656"/>
      <c r="H46" s="593"/>
      <c r="I46" s="629"/>
      <c r="J46" s="623"/>
      <c r="K46" s="640" t="s">
        <v>6320</v>
      </c>
      <c r="L46" s="641" t="s">
        <v>6321</v>
      </c>
      <c r="M46" s="642"/>
      <c r="N46" s="642"/>
      <c r="O46" s="642"/>
      <c r="P46" s="642"/>
      <c r="Q46" s="643">
        <v>73992</v>
      </c>
      <c r="R46" s="644">
        <v>73787</v>
      </c>
    </row>
    <row r="47" spans="1:18" ht="18" customHeight="1">
      <c r="A47" s="593"/>
      <c r="B47" s="605"/>
      <c r="C47" s="605"/>
      <c r="D47" s="622"/>
      <c r="E47" s="623"/>
      <c r="F47" s="623"/>
      <c r="G47" s="656"/>
      <c r="H47" s="593"/>
      <c r="I47" s="629"/>
      <c r="J47" s="623"/>
      <c r="K47" s="640" t="s">
        <v>6322</v>
      </c>
      <c r="L47" s="641" t="s">
        <v>6323</v>
      </c>
      <c r="M47" s="642"/>
      <c r="N47" s="642"/>
      <c r="O47" s="642"/>
      <c r="P47" s="642"/>
      <c r="Q47" s="643">
        <v>18993</v>
      </c>
      <c r="R47" s="644">
        <v>20592</v>
      </c>
    </row>
    <row r="48" spans="1:18" ht="18" customHeight="1">
      <c r="A48" s="593"/>
      <c r="B48" s="605"/>
      <c r="C48" s="605"/>
      <c r="D48" s="622"/>
      <c r="E48" s="623"/>
      <c r="F48" s="623"/>
      <c r="G48" s="656"/>
      <c r="H48" s="593"/>
      <c r="I48" s="629"/>
      <c r="J48" s="623"/>
      <c r="K48" s="632" t="s">
        <v>6324</v>
      </c>
      <c r="L48" s="645" t="s">
        <v>7463</v>
      </c>
      <c r="M48" s="646"/>
      <c r="N48" s="646"/>
      <c r="O48" s="646"/>
      <c r="P48" s="646"/>
      <c r="Q48" s="633">
        <v>26010</v>
      </c>
      <c r="R48" s="634">
        <v>23660</v>
      </c>
    </row>
    <row r="49" spans="1:18" ht="18" customHeight="1">
      <c r="A49" s="593"/>
      <c r="B49" s="605"/>
      <c r="C49" s="605"/>
      <c r="D49" s="622"/>
      <c r="E49" s="623"/>
      <c r="F49" s="623"/>
      <c r="G49" s="656"/>
      <c r="H49" s="593"/>
      <c r="I49" s="629"/>
      <c r="J49" s="623"/>
      <c r="K49" s="657"/>
      <c r="L49" s="658" t="s">
        <v>6325</v>
      </c>
      <c r="M49" s="659"/>
      <c r="N49" s="659"/>
      <c r="O49" s="659"/>
      <c r="P49" s="659"/>
      <c r="Q49" s="660"/>
      <c r="R49" s="661"/>
    </row>
    <row r="50" spans="1:18" ht="18" customHeight="1">
      <c r="A50" s="593"/>
      <c r="B50" s="605"/>
      <c r="C50" s="605"/>
      <c r="D50" s="622"/>
      <c r="E50" s="623"/>
      <c r="F50" s="623"/>
      <c r="G50" s="656"/>
      <c r="H50" s="593"/>
      <c r="I50" s="629"/>
      <c r="J50" s="623"/>
      <c r="K50" s="640" t="s">
        <v>6326</v>
      </c>
      <c r="L50" s="641" t="s">
        <v>6327</v>
      </c>
      <c r="M50" s="642"/>
      <c r="N50" s="642"/>
      <c r="O50" s="642"/>
      <c r="P50" s="642"/>
      <c r="Q50" s="643">
        <v>15639</v>
      </c>
      <c r="R50" s="644">
        <v>16106</v>
      </c>
    </row>
    <row r="51" spans="1:18" ht="18" customHeight="1">
      <c r="A51" s="593"/>
      <c r="B51" s="605"/>
      <c r="C51" s="605"/>
      <c r="D51" s="622"/>
      <c r="E51" s="623"/>
      <c r="F51" s="623"/>
      <c r="G51" s="656"/>
      <c r="H51" s="625">
        <v>2</v>
      </c>
      <c r="I51" s="626" t="s">
        <v>6328</v>
      </c>
      <c r="J51" s="620">
        <f>SUM(Q51:Q56)</f>
        <v>113414</v>
      </c>
      <c r="K51" s="627" t="s">
        <v>6329</v>
      </c>
      <c r="L51" s="638" t="s">
        <v>7464</v>
      </c>
      <c r="M51" s="618"/>
      <c r="N51" s="618"/>
      <c r="O51" s="618"/>
      <c r="P51" s="618"/>
      <c r="Q51" s="620">
        <v>56351</v>
      </c>
      <c r="R51" s="628">
        <v>66418</v>
      </c>
    </row>
    <row r="52" spans="1:18" ht="18" customHeight="1">
      <c r="A52" s="593"/>
      <c r="B52" s="605"/>
      <c r="C52" s="605"/>
      <c r="D52" s="622"/>
      <c r="E52" s="623"/>
      <c r="F52" s="623"/>
      <c r="G52" s="656"/>
      <c r="H52" s="593"/>
      <c r="I52" s="629"/>
      <c r="J52" s="623"/>
      <c r="K52" s="640" t="s">
        <v>6330</v>
      </c>
      <c r="L52" s="641" t="s">
        <v>6321</v>
      </c>
      <c r="M52" s="642"/>
      <c r="N52" s="642"/>
      <c r="O52" s="642"/>
      <c r="P52" s="642"/>
      <c r="Q52" s="643">
        <v>32513</v>
      </c>
      <c r="R52" s="644">
        <v>34020</v>
      </c>
    </row>
    <row r="53" spans="1:18" ht="18" customHeight="1">
      <c r="A53" s="593"/>
      <c r="B53" s="605"/>
      <c r="C53" s="605"/>
      <c r="D53" s="622"/>
      <c r="E53" s="623"/>
      <c r="F53" s="623"/>
      <c r="G53" s="656"/>
      <c r="H53" s="593"/>
      <c r="I53" s="629"/>
      <c r="J53" s="623"/>
      <c r="K53" s="640" t="s">
        <v>6331</v>
      </c>
      <c r="L53" s="641" t="s">
        <v>6323</v>
      </c>
      <c r="M53" s="642"/>
      <c r="N53" s="642"/>
      <c r="O53" s="642"/>
      <c r="P53" s="642"/>
      <c r="Q53" s="643">
        <v>7164</v>
      </c>
      <c r="R53" s="644">
        <v>8409</v>
      </c>
    </row>
    <row r="54" spans="1:18" ht="18" customHeight="1">
      <c r="A54" s="593"/>
      <c r="B54" s="605"/>
      <c r="C54" s="605"/>
      <c r="D54" s="622"/>
      <c r="E54" s="623"/>
      <c r="F54" s="623"/>
      <c r="G54" s="656"/>
      <c r="H54" s="593"/>
      <c r="I54" s="629"/>
      <c r="J54" s="623"/>
      <c r="K54" s="632" t="s">
        <v>6332</v>
      </c>
      <c r="L54" s="645" t="s">
        <v>7465</v>
      </c>
      <c r="M54" s="646"/>
      <c r="N54" s="646"/>
      <c r="O54" s="646"/>
      <c r="P54" s="646"/>
      <c r="Q54" s="633">
        <v>9896</v>
      </c>
      <c r="R54" s="634">
        <v>9554</v>
      </c>
    </row>
    <row r="55" spans="1:18" ht="18" customHeight="1">
      <c r="A55" s="593"/>
      <c r="B55" s="605"/>
      <c r="C55" s="605"/>
      <c r="D55" s="622"/>
      <c r="E55" s="623"/>
      <c r="F55" s="623"/>
      <c r="G55" s="656"/>
      <c r="H55" s="593"/>
      <c r="I55" s="629"/>
      <c r="J55" s="623"/>
      <c r="K55" s="657"/>
      <c r="L55" s="658" t="s">
        <v>6325</v>
      </c>
      <c r="M55" s="659"/>
      <c r="N55" s="659"/>
      <c r="O55" s="659"/>
      <c r="P55" s="659"/>
      <c r="Q55" s="660"/>
      <c r="R55" s="661"/>
    </row>
    <row r="56" spans="1:18" ht="18" customHeight="1">
      <c r="A56" s="593"/>
      <c r="B56" s="605"/>
      <c r="C56" s="605"/>
      <c r="D56" s="622"/>
      <c r="E56" s="623"/>
      <c r="F56" s="623"/>
      <c r="G56" s="656"/>
      <c r="H56" s="593"/>
      <c r="I56" s="629"/>
      <c r="J56" s="623"/>
      <c r="K56" s="640" t="s">
        <v>6333</v>
      </c>
      <c r="L56" s="641" t="s">
        <v>6327</v>
      </c>
      <c r="M56" s="642"/>
      <c r="N56" s="642"/>
      <c r="O56" s="642"/>
      <c r="P56" s="642"/>
      <c r="Q56" s="643">
        <v>7490</v>
      </c>
      <c r="R56" s="644">
        <v>7237</v>
      </c>
    </row>
    <row r="57" spans="1:18" ht="18" customHeight="1">
      <c r="A57" s="593"/>
      <c r="B57" s="605"/>
      <c r="C57" s="605"/>
      <c r="D57" s="622"/>
      <c r="E57" s="623"/>
      <c r="F57" s="623"/>
      <c r="G57" s="656"/>
      <c r="H57" s="625">
        <v>3</v>
      </c>
      <c r="I57" s="626" t="s">
        <v>6334</v>
      </c>
      <c r="J57" s="620">
        <f>Q57</f>
        <v>35382</v>
      </c>
      <c r="K57" s="627" t="s">
        <v>6335</v>
      </c>
      <c r="L57" s="638" t="s">
        <v>7466</v>
      </c>
      <c r="M57" s="618"/>
      <c r="N57" s="618"/>
      <c r="O57" s="618"/>
      <c r="P57" s="618"/>
      <c r="Q57" s="620">
        <v>35382</v>
      </c>
      <c r="R57" s="628">
        <v>32367</v>
      </c>
    </row>
    <row r="58" spans="1:18" ht="18" customHeight="1">
      <c r="A58" s="593"/>
      <c r="B58" s="605"/>
      <c r="C58" s="605"/>
      <c r="D58" s="622"/>
      <c r="E58" s="623"/>
      <c r="F58" s="623"/>
      <c r="G58" s="656"/>
      <c r="H58" s="647"/>
      <c r="I58" s="648"/>
      <c r="J58" s="636"/>
      <c r="K58" s="662"/>
      <c r="L58" s="663" t="s">
        <v>7467</v>
      </c>
      <c r="M58" s="635"/>
      <c r="N58" s="635"/>
      <c r="O58" s="635"/>
      <c r="P58" s="635"/>
      <c r="Q58" s="636"/>
      <c r="R58" s="664"/>
    </row>
    <row r="59" spans="1:18" ht="18" customHeight="1">
      <c r="A59" s="593"/>
      <c r="B59" s="605"/>
      <c r="C59" s="605"/>
      <c r="D59" s="622"/>
      <c r="E59" s="623"/>
      <c r="F59" s="623"/>
      <c r="G59" s="656"/>
      <c r="H59" s="625">
        <v>4</v>
      </c>
      <c r="I59" s="626" t="s">
        <v>6336</v>
      </c>
      <c r="J59" s="620">
        <f>Q59</f>
        <v>118</v>
      </c>
      <c r="K59" s="627" t="s">
        <v>6337</v>
      </c>
      <c r="L59" s="638" t="s">
        <v>6338</v>
      </c>
      <c r="M59" s="618"/>
      <c r="N59" s="618"/>
      <c r="O59" s="618"/>
      <c r="P59" s="618"/>
      <c r="Q59" s="620">
        <v>118</v>
      </c>
      <c r="R59" s="628">
        <v>118</v>
      </c>
    </row>
    <row r="60" spans="1:18" ht="18" customHeight="1">
      <c r="A60" s="593"/>
      <c r="B60" s="605"/>
      <c r="C60" s="605"/>
      <c r="D60" s="622"/>
      <c r="E60" s="623"/>
      <c r="F60" s="623"/>
      <c r="G60" s="656"/>
      <c r="H60" s="647"/>
      <c r="I60" s="648"/>
      <c r="J60" s="636"/>
      <c r="K60" s="662"/>
      <c r="L60" s="663" t="s">
        <v>6339</v>
      </c>
      <c r="M60" s="635"/>
      <c r="N60" s="635"/>
      <c r="O60" s="635"/>
      <c r="P60" s="635"/>
      <c r="Q60" s="636"/>
      <c r="R60" s="664"/>
    </row>
    <row r="61" spans="1:18" ht="18" customHeight="1">
      <c r="A61" s="593"/>
      <c r="B61" s="605"/>
      <c r="C61" s="605"/>
      <c r="D61" s="622"/>
      <c r="E61" s="623"/>
      <c r="F61" s="623"/>
      <c r="G61" s="656"/>
      <c r="H61" s="625">
        <v>5</v>
      </c>
      <c r="I61" s="626" t="s">
        <v>6340</v>
      </c>
      <c r="J61" s="620">
        <f>SUM(Q61:Q68)</f>
        <v>58672</v>
      </c>
      <c r="K61" s="627" t="s">
        <v>6341</v>
      </c>
      <c r="L61" s="638" t="s">
        <v>7462</v>
      </c>
      <c r="M61" s="618"/>
      <c r="N61" s="618"/>
      <c r="O61" s="618"/>
      <c r="P61" s="618"/>
      <c r="Q61" s="620">
        <v>46609</v>
      </c>
      <c r="R61" s="628">
        <v>48586</v>
      </c>
    </row>
    <row r="62" spans="1:18" ht="18" customHeight="1">
      <c r="A62" s="593"/>
      <c r="B62" s="605"/>
      <c r="C62" s="605"/>
      <c r="D62" s="622"/>
      <c r="E62" s="623"/>
      <c r="F62" s="623"/>
      <c r="G62" s="656"/>
      <c r="H62" s="593"/>
      <c r="I62" s="629"/>
      <c r="J62" s="623"/>
      <c r="K62" s="640" t="s">
        <v>6342</v>
      </c>
      <c r="L62" s="639" t="s">
        <v>6343</v>
      </c>
      <c r="M62" s="605"/>
      <c r="N62" s="605"/>
      <c r="O62" s="605"/>
      <c r="P62" s="605"/>
      <c r="Q62" s="643">
        <v>484</v>
      </c>
      <c r="R62" s="644">
        <v>450</v>
      </c>
    </row>
    <row r="63" spans="1:18" ht="18" customHeight="1">
      <c r="A63" s="593"/>
      <c r="B63" s="605"/>
      <c r="C63" s="605"/>
      <c r="D63" s="622"/>
      <c r="E63" s="623"/>
      <c r="F63" s="623"/>
      <c r="G63" s="656"/>
      <c r="H63" s="593"/>
      <c r="I63" s="629"/>
      <c r="J63" s="623"/>
      <c r="K63" s="640" t="s">
        <v>6344</v>
      </c>
      <c r="L63" s="639" t="s">
        <v>6345</v>
      </c>
      <c r="M63" s="605"/>
      <c r="N63" s="605"/>
      <c r="O63" s="605"/>
      <c r="P63" s="605"/>
      <c r="Q63" s="643">
        <v>5930</v>
      </c>
      <c r="R63" s="644">
        <v>9748</v>
      </c>
    </row>
    <row r="64" spans="1:18" ht="18" customHeight="1">
      <c r="A64" s="593"/>
      <c r="B64" s="605"/>
      <c r="C64" s="605"/>
      <c r="D64" s="622"/>
      <c r="E64" s="623"/>
      <c r="F64" s="623"/>
      <c r="G64" s="656"/>
      <c r="H64" s="593"/>
      <c r="I64" s="629"/>
      <c r="J64" s="623"/>
      <c r="K64" s="640" t="s">
        <v>6346</v>
      </c>
      <c r="L64" s="658" t="s">
        <v>6347</v>
      </c>
      <c r="M64" s="659"/>
      <c r="N64" s="659"/>
      <c r="O64" s="659"/>
      <c r="P64" s="659"/>
      <c r="Q64" s="643">
        <v>67</v>
      </c>
      <c r="R64" s="644">
        <v>100</v>
      </c>
    </row>
    <row r="65" spans="1:18" ht="18" customHeight="1">
      <c r="A65" s="593"/>
      <c r="B65" s="605"/>
      <c r="C65" s="605"/>
      <c r="D65" s="622"/>
      <c r="E65" s="623"/>
      <c r="F65" s="623"/>
      <c r="G65" s="656"/>
      <c r="H65" s="593"/>
      <c r="I65" s="629"/>
      <c r="J65" s="623"/>
      <c r="K65" s="640" t="s">
        <v>6348</v>
      </c>
      <c r="L65" s="645" t="s">
        <v>6349</v>
      </c>
      <c r="M65" s="646"/>
      <c r="N65" s="646"/>
      <c r="O65" s="646"/>
      <c r="P65" s="646"/>
      <c r="Q65" s="643">
        <v>2067</v>
      </c>
      <c r="R65" s="644">
        <v>1985</v>
      </c>
    </row>
    <row r="66" spans="1:18" ht="18" customHeight="1">
      <c r="A66" s="593"/>
      <c r="B66" s="605"/>
      <c r="C66" s="605"/>
      <c r="D66" s="622"/>
      <c r="E66" s="623"/>
      <c r="F66" s="623"/>
      <c r="G66" s="656"/>
      <c r="H66" s="593"/>
      <c r="I66" s="629"/>
      <c r="J66" s="623"/>
      <c r="K66" s="640" t="s">
        <v>6350</v>
      </c>
      <c r="L66" s="639" t="s">
        <v>6351</v>
      </c>
      <c r="M66" s="605"/>
      <c r="N66" s="605"/>
      <c r="O66" s="605"/>
      <c r="P66" s="605"/>
      <c r="Q66" s="643">
        <v>3103</v>
      </c>
      <c r="R66" s="644">
        <v>2744</v>
      </c>
    </row>
    <row r="67" spans="1:18" ht="18" customHeight="1">
      <c r="A67" s="593"/>
      <c r="B67" s="605"/>
      <c r="C67" s="605"/>
      <c r="D67" s="622"/>
      <c r="E67" s="623"/>
      <c r="F67" s="623"/>
      <c r="G67" s="656"/>
      <c r="H67" s="593"/>
      <c r="I67" s="629"/>
      <c r="J67" s="623"/>
      <c r="K67" s="640" t="s">
        <v>6352</v>
      </c>
      <c r="L67" s="639" t="s">
        <v>7468</v>
      </c>
      <c r="M67" s="605"/>
      <c r="N67" s="605"/>
      <c r="O67" s="605"/>
      <c r="P67" s="605"/>
      <c r="Q67" s="643">
        <v>292</v>
      </c>
      <c r="R67" s="644">
        <v>189</v>
      </c>
    </row>
    <row r="68" spans="1:18" ht="18" customHeight="1">
      <c r="A68" s="593"/>
      <c r="B68" s="605"/>
      <c r="C68" s="605"/>
      <c r="D68" s="622"/>
      <c r="E68" s="623"/>
      <c r="F68" s="623"/>
      <c r="G68" s="656"/>
      <c r="H68" s="647"/>
      <c r="I68" s="648"/>
      <c r="J68" s="636"/>
      <c r="K68" s="662" t="s">
        <v>6353</v>
      </c>
      <c r="L68" s="663"/>
      <c r="M68" s="635"/>
      <c r="N68" s="635"/>
      <c r="O68" s="635"/>
      <c r="P68" s="635"/>
      <c r="Q68" s="636">
        <v>120</v>
      </c>
      <c r="R68" s="664">
        <v>120</v>
      </c>
    </row>
    <row r="69" spans="1:18" ht="18" customHeight="1">
      <c r="A69" s="593"/>
      <c r="B69" s="605"/>
      <c r="C69" s="605"/>
      <c r="D69" s="622"/>
      <c r="E69" s="623"/>
      <c r="F69" s="623"/>
      <c r="G69" s="656"/>
      <c r="H69" s="647">
        <v>6</v>
      </c>
      <c r="I69" s="648" t="s">
        <v>6354</v>
      </c>
      <c r="J69" s="636">
        <f>Q69</f>
        <v>36102</v>
      </c>
      <c r="K69" s="662" t="s">
        <v>6355</v>
      </c>
      <c r="L69" s="663" t="s">
        <v>7469</v>
      </c>
      <c r="M69" s="635"/>
      <c r="N69" s="635"/>
      <c r="O69" s="635"/>
      <c r="P69" s="635"/>
      <c r="Q69" s="636">
        <v>36102</v>
      </c>
      <c r="R69" s="664">
        <v>37235</v>
      </c>
    </row>
    <row r="70" spans="1:18" ht="18" customHeight="1">
      <c r="A70" s="593"/>
      <c r="B70" s="605"/>
      <c r="C70" s="605"/>
      <c r="D70" s="622"/>
      <c r="E70" s="623"/>
      <c r="F70" s="623"/>
      <c r="G70" s="656"/>
      <c r="H70" s="647">
        <v>7</v>
      </c>
      <c r="I70" s="648" t="s">
        <v>6356</v>
      </c>
      <c r="J70" s="636">
        <f>Q70</f>
        <v>21905</v>
      </c>
      <c r="K70" s="662" t="s">
        <v>6357</v>
      </c>
      <c r="L70" s="663" t="s">
        <v>7492</v>
      </c>
      <c r="M70" s="635"/>
      <c r="N70" s="635"/>
      <c r="O70" s="635"/>
      <c r="P70" s="635"/>
      <c r="Q70" s="636">
        <v>21905</v>
      </c>
      <c r="R70" s="664">
        <v>23481</v>
      </c>
    </row>
    <row r="71" spans="1:18" ht="18" customHeight="1">
      <c r="A71" s="593"/>
      <c r="B71" s="605"/>
      <c r="C71" s="635"/>
      <c r="D71" s="607"/>
      <c r="E71" s="636"/>
      <c r="F71" s="636"/>
      <c r="G71" s="665"/>
      <c r="H71" s="610">
        <v>8</v>
      </c>
      <c r="I71" s="611" t="s">
        <v>6358</v>
      </c>
      <c r="J71" s="608">
        <f>Q71</f>
        <v>3853</v>
      </c>
      <c r="K71" s="612" t="s">
        <v>6359</v>
      </c>
      <c r="L71" s="673" t="s">
        <v>7493</v>
      </c>
      <c r="M71" s="606"/>
      <c r="N71" s="606"/>
      <c r="O71" s="606"/>
      <c r="P71" s="606"/>
      <c r="Q71" s="608">
        <v>3853</v>
      </c>
      <c r="R71" s="615">
        <v>4000</v>
      </c>
    </row>
    <row r="72" spans="1:18" ht="18" customHeight="1">
      <c r="A72" s="593"/>
      <c r="B72" s="605"/>
      <c r="C72" s="618">
        <v>2</v>
      </c>
      <c r="D72" s="619" t="s">
        <v>6360</v>
      </c>
      <c r="E72" s="620">
        <f>SUM(J72:J75)</f>
        <v>99550</v>
      </c>
      <c r="F72" s="620">
        <v>105201</v>
      </c>
      <c r="G72" s="620">
        <f>+E72-F72</f>
        <v>-5651</v>
      </c>
      <c r="H72" s="610">
        <v>1</v>
      </c>
      <c r="I72" s="611" t="s">
        <v>6361</v>
      </c>
      <c r="J72" s="608">
        <f>Q72</f>
        <v>53600</v>
      </c>
      <c r="K72" s="612" t="s">
        <v>6361</v>
      </c>
      <c r="L72" s="613" t="s">
        <v>6362</v>
      </c>
      <c r="M72" s="606"/>
      <c r="N72" s="606"/>
      <c r="O72" s="606"/>
      <c r="P72" s="606"/>
      <c r="Q72" s="608">
        <v>53600</v>
      </c>
      <c r="R72" s="615">
        <v>51636</v>
      </c>
    </row>
    <row r="73" spans="1:18" ht="18" customHeight="1">
      <c r="A73" s="593"/>
      <c r="B73" s="605"/>
      <c r="C73" s="605"/>
      <c r="D73" s="622"/>
      <c r="E73" s="623"/>
      <c r="F73" s="623"/>
      <c r="G73" s="656"/>
      <c r="H73" s="610">
        <v>2</v>
      </c>
      <c r="I73" s="611" t="s">
        <v>6363</v>
      </c>
      <c r="J73" s="608">
        <f t="shared" ref="J73:J87" si="2">Q73</f>
        <v>34000</v>
      </c>
      <c r="K73" s="612" t="s">
        <v>6363</v>
      </c>
      <c r="L73" s="613" t="s">
        <v>6364</v>
      </c>
      <c r="M73" s="606"/>
      <c r="N73" s="606"/>
      <c r="O73" s="606"/>
      <c r="P73" s="606"/>
      <c r="Q73" s="608">
        <v>34000</v>
      </c>
      <c r="R73" s="615">
        <v>39610</v>
      </c>
    </row>
    <row r="74" spans="1:18" ht="18" customHeight="1">
      <c r="A74" s="593"/>
      <c r="B74" s="605"/>
      <c r="C74" s="605"/>
      <c r="D74" s="622"/>
      <c r="E74" s="623"/>
      <c r="F74" s="623"/>
      <c r="G74" s="656"/>
      <c r="H74" s="610">
        <v>3</v>
      </c>
      <c r="I74" s="611" t="s">
        <v>6365</v>
      </c>
      <c r="J74" s="608">
        <f t="shared" si="2"/>
        <v>11300</v>
      </c>
      <c r="K74" s="612" t="s">
        <v>6365</v>
      </c>
      <c r="L74" s="613" t="s">
        <v>6366</v>
      </c>
      <c r="M74" s="606"/>
      <c r="N74" s="606"/>
      <c r="O74" s="606"/>
      <c r="P74" s="606"/>
      <c r="Q74" s="608">
        <v>11300</v>
      </c>
      <c r="R74" s="615">
        <v>13305</v>
      </c>
    </row>
    <row r="75" spans="1:18" ht="18" customHeight="1">
      <c r="A75" s="593"/>
      <c r="B75" s="605"/>
      <c r="C75" s="635"/>
      <c r="D75" s="607"/>
      <c r="E75" s="636"/>
      <c r="F75" s="636"/>
      <c r="G75" s="665"/>
      <c r="H75" s="610">
        <v>4</v>
      </c>
      <c r="I75" s="611" t="s">
        <v>6367</v>
      </c>
      <c r="J75" s="608">
        <f t="shared" si="2"/>
        <v>650</v>
      </c>
      <c r="K75" s="612" t="s">
        <v>6367</v>
      </c>
      <c r="L75" s="613" t="s">
        <v>6368</v>
      </c>
      <c r="M75" s="606"/>
      <c r="N75" s="606"/>
      <c r="O75" s="606"/>
      <c r="P75" s="606"/>
      <c r="Q75" s="608">
        <v>650</v>
      </c>
      <c r="R75" s="615">
        <v>650</v>
      </c>
    </row>
    <row r="76" spans="1:18" ht="18" customHeight="1">
      <c r="A76" s="593"/>
      <c r="B76" s="605"/>
      <c r="C76" s="618">
        <v>3</v>
      </c>
      <c r="D76" s="619" t="s">
        <v>6369</v>
      </c>
      <c r="E76" s="620">
        <f>SUM(J76:J104)</f>
        <v>215035</v>
      </c>
      <c r="F76" s="620">
        <v>240721</v>
      </c>
      <c r="G76" s="620">
        <f>+E76-F76</f>
        <v>-25686</v>
      </c>
      <c r="H76" s="610">
        <v>1</v>
      </c>
      <c r="I76" s="611" t="s">
        <v>6370</v>
      </c>
      <c r="J76" s="608">
        <f t="shared" si="2"/>
        <v>300</v>
      </c>
      <c r="K76" s="612" t="s">
        <v>6371</v>
      </c>
      <c r="L76" s="613" t="s">
        <v>6372</v>
      </c>
      <c r="M76" s="606"/>
      <c r="N76" s="606"/>
      <c r="O76" s="606"/>
      <c r="P76" s="606"/>
      <c r="Q76" s="608">
        <v>300</v>
      </c>
      <c r="R76" s="615">
        <v>1200</v>
      </c>
    </row>
    <row r="77" spans="1:18" ht="18" customHeight="1">
      <c r="A77" s="593"/>
      <c r="B77" s="605"/>
      <c r="C77" s="605"/>
      <c r="D77" s="622"/>
      <c r="E77" s="623"/>
      <c r="F77" s="623"/>
      <c r="G77" s="656"/>
      <c r="H77" s="610">
        <v>2</v>
      </c>
      <c r="I77" s="611" t="s">
        <v>6373</v>
      </c>
      <c r="J77" s="608">
        <f t="shared" si="2"/>
        <v>65000</v>
      </c>
      <c r="K77" s="612" t="s">
        <v>6374</v>
      </c>
      <c r="L77" s="613" t="s">
        <v>6375</v>
      </c>
      <c r="M77" s="606"/>
      <c r="N77" s="606"/>
      <c r="O77" s="606"/>
      <c r="P77" s="606"/>
      <c r="Q77" s="608">
        <v>65000</v>
      </c>
      <c r="R77" s="615">
        <v>78917</v>
      </c>
    </row>
    <row r="78" spans="1:18" ht="18" customHeight="1">
      <c r="A78" s="593"/>
      <c r="B78" s="605"/>
      <c r="C78" s="605"/>
      <c r="D78" s="622"/>
      <c r="E78" s="623"/>
      <c r="F78" s="623"/>
      <c r="G78" s="656"/>
      <c r="H78" s="610">
        <v>3</v>
      </c>
      <c r="I78" s="611" t="s">
        <v>6376</v>
      </c>
      <c r="J78" s="608">
        <f t="shared" si="2"/>
        <v>130</v>
      </c>
      <c r="K78" s="612" t="s">
        <v>6377</v>
      </c>
      <c r="L78" s="613" t="s">
        <v>7494</v>
      </c>
      <c r="M78" s="606"/>
      <c r="N78" s="606"/>
      <c r="O78" s="606"/>
      <c r="P78" s="606"/>
      <c r="Q78" s="608">
        <v>130</v>
      </c>
      <c r="R78" s="615">
        <v>200</v>
      </c>
    </row>
    <row r="79" spans="1:18" ht="18" customHeight="1">
      <c r="A79" s="593"/>
      <c r="B79" s="605"/>
      <c r="C79" s="605"/>
      <c r="D79" s="622"/>
      <c r="E79" s="623"/>
      <c r="F79" s="623"/>
      <c r="G79" s="656"/>
      <c r="H79" s="610">
        <v>4</v>
      </c>
      <c r="I79" s="611" t="s">
        <v>6378</v>
      </c>
      <c r="J79" s="608">
        <f t="shared" si="2"/>
        <v>120</v>
      </c>
      <c r="K79" s="612" t="s">
        <v>6379</v>
      </c>
      <c r="L79" s="613" t="s">
        <v>7495</v>
      </c>
      <c r="M79" s="606"/>
      <c r="N79" s="606"/>
      <c r="O79" s="606"/>
      <c r="P79" s="606"/>
      <c r="Q79" s="608">
        <v>120</v>
      </c>
      <c r="R79" s="615">
        <v>230</v>
      </c>
    </row>
    <row r="80" spans="1:18" ht="18" customHeight="1">
      <c r="A80" s="593"/>
      <c r="B80" s="605"/>
      <c r="C80" s="605"/>
      <c r="D80" s="622"/>
      <c r="E80" s="623"/>
      <c r="F80" s="623"/>
      <c r="G80" s="656"/>
      <c r="H80" s="610">
        <v>5</v>
      </c>
      <c r="I80" s="611" t="s">
        <v>6380</v>
      </c>
      <c r="J80" s="608">
        <f t="shared" si="2"/>
        <v>2190</v>
      </c>
      <c r="K80" s="612" t="s">
        <v>6381</v>
      </c>
      <c r="L80" s="613" t="s">
        <v>6382</v>
      </c>
      <c r="M80" s="606"/>
      <c r="N80" s="606"/>
      <c r="O80" s="606"/>
      <c r="P80" s="606"/>
      <c r="Q80" s="608">
        <v>2190</v>
      </c>
      <c r="R80" s="615">
        <v>2786</v>
      </c>
    </row>
    <row r="81" spans="1:18" ht="18" customHeight="1">
      <c r="A81" s="593"/>
      <c r="B81" s="605"/>
      <c r="C81" s="605"/>
      <c r="D81" s="622"/>
      <c r="E81" s="623"/>
      <c r="F81" s="623"/>
      <c r="G81" s="656"/>
      <c r="H81" s="610">
        <v>6</v>
      </c>
      <c r="I81" s="611" t="s">
        <v>6383</v>
      </c>
      <c r="J81" s="608">
        <f t="shared" si="2"/>
        <v>1600</v>
      </c>
      <c r="K81" s="612" t="s">
        <v>6381</v>
      </c>
      <c r="L81" s="613" t="s">
        <v>6384</v>
      </c>
      <c r="M81" s="606"/>
      <c r="N81" s="606"/>
      <c r="O81" s="606"/>
      <c r="P81" s="606"/>
      <c r="Q81" s="608">
        <v>1600</v>
      </c>
      <c r="R81" s="615">
        <v>1215</v>
      </c>
    </row>
    <row r="82" spans="1:18" ht="18" customHeight="1">
      <c r="A82" s="593"/>
      <c r="B82" s="605"/>
      <c r="C82" s="605"/>
      <c r="D82" s="622"/>
      <c r="E82" s="623"/>
      <c r="F82" s="623"/>
      <c r="G82" s="656"/>
      <c r="H82" s="610">
        <v>7</v>
      </c>
      <c r="I82" s="611" t="s">
        <v>6386</v>
      </c>
      <c r="J82" s="608">
        <f t="shared" si="2"/>
        <v>13900</v>
      </c>
      <c r="K82" s="612" t="s">
        <v>6387</v>
      </c>
      <c r="L82" s="674" t="s">
        <v>6387</v>
      </c>
      <c r="M82" s="605"/>
      <c r="N82" s="605"/>
      <c r="O82" s="605"/>
      <c r="P82" s="605"/>
      <c r="Q82" s="608">
        <v>13900</v>
      </c>
      <c r="R82" s="615">
        <v>14417</v>
      </c>
    </row>
    <row r="83" spans="1:18" ht="18" customHeight="1">
      <c r="A83" s="593"/>
      <c r="B83" s="605"/>
      <c r="C83" s="605"/>
      <c r="D83" s="622"/>
      <c r="E83" s="623"/>
      <c r="F83" s="623"/>
      <c r="G83" s="656"/>
      <c r="H83" s="610">
        <v>8</v>
      </c>
      <c r="I83" s="611" t="s">
        <v>6388</v>
      </c>
      <c r="J83" s="608">
        <f t="shared" si="2"/>
        <v>10570</v>
      </c>
      <c r="K83" s="612" t="s">
        <v>6389</v>
      </c>
      <c r="L83" s="674" t="s">
        <v>6389</v>
      </c>
      <c r="M83" s="606"/>
      <c r="N83" s="606"/>
      <c r="O83" s="606"/>
      <c r="P83" s="606"/>
      <c r="Q83" s="608">
        <v>10570</v>
      </c>
      <c r="R83" s="615">
        <v>10657</v>
      </c>
    </row>
    <row r="84" spans="1:18" ht="18" customHeight="1">
      <c r="A84" s="593"/>
      <c r="B84" s="605"/>
      <c r="C84" s="605"/>
      <c r="D84" s="622"/>
      <c r="E84" s="623"/>
      <c r="F84" s="623"/>
      <c r="G84" s="656"/>
      <c r="H84" s="610">
        <v>9</v>
      </c>
      <c r="I84" s="611" t="s">
        <v>6390</v>
      </c>
      <c r="J84" s="608">
        <f t="shared" si="2"/>
        <v>200</v>
      </c>
      <c r="K84" s="612" t="s">
        <v>6391</v>
      </c>
      <c r="L84" s="674" t="s">
        <v>6391</v>
      </c>
      <c r="M84" s="635"/>
      <c r="N84" s="635"/>
      <c r="O84" s="635"/>
      <c r="P84" s="635"/>
      <c r="Q84" s="608">
        <v>200</v>
      </c>
      <c r="R84" s="615">
        <v>200</v>
      </c>
    </row>
    <row r="85" spans="1:18" ht="18" customHeight="1">
      <c r="A85" s="593"/>
      <c r="B85" s="605"/>
      <c r="C85" s="605">
        <v>3</v>
      </c>
      <c r="D85" s="622" t="s">
        <v>6385</v>
      </c>
      <c r="E85" s="623"/>
      <c r="F85" s="623"/>
      <c r="G85" s="656"/>
      <c r="H85" s="610">
        <v>10</v>
      </c>
      <c r="I85" s="611" t="s">
        <v>6392</v>
      </c>
      <c r="J85" s="608">
        <f t="shared" si="2"/>
        <v>1000</v>
      </c>
      <c r="K85" s="612" t="s">
        <v>6393</v>
      </c>
      <c r="L85" s="613" t="s">
        <v>6394</v>
      </c>
      <c r="M85" s="606"/>
      <c r="N85" s="606"/>
      <c r="O85" s="606"/>
      <c r="P85" s="606"/>
      <c r="Q85" s="608">
        <v>1000</v>
      </c>
      <c r="R85" s="615">
        <v>1560</v>
      </c>
    </row>
    <row r="86" spans="1:18" ht="18" customHeight="1">
      <c r="A86" s="593"/>
      <c r="B86" s="605"/>
      <c r="C86" s="605"/>
      <c r="D86" s="622"/>
      <c r="E86" s="623"/>
      <c r="F86" s="623"/>
      <c r="G86" s="656"/>
      <c r="H86" s="610">
        <v>11</v>
      </c>
      <c r="I86" s="611" t="s">
        <v>6395</v>
      </c>
      <c r="J86" s="608">
        <f t="shared" si="2"/>
        <v>3250</v>
      </c>
      <c r="K86" s="612" t="s">
        <v>6396</v>
      </c>
      <c r="L86" s="674" t="s">
        <v>7496</v>
      </c>
      <c r="M86" s="606"/>
      <c r="N86" s="606"/>
      <c r="O86" s="606"/>
      <c r="P86" s="606"/>
      <c r="Q86" s="608">
        <v>3250</v>
      </c>
      <c r="R86" s="615">
        <v>8300</v>
      </c>
    </row>
    <row r="87" spans="1:18" ht="18" customHeight="1">
      <c r="A87" s="593"/>
      <c r="B87" s="605"/>
      <c r="C87" s="605"/>
      <c r="D87" s="622"/>
      <c r="E87" s="623"/>
      <c r="F87" s="623"/>
      <c r="G87" s="656"/>
      <c r="H87" s="610">
        <v>12</v>
      </c>
      <c r="I87" s="611" t="s">
        <v>6397</v>
      </c>
      <c r="J87" s="608">
        <f t="shared" si="2"/>
        <v>1435</v>
      </c>
      <c r="K87" s="612" t="s">
        <v>6398</v>
      </c>
      <c r="L87" s="674" t="s">
        <v>7497</v>
      </c>
      <c r="M87" s="606"/>
      <c r="N87" s="606"/>
      <c r="O87" s="606"/>
      <c r="P87" s="606"/>
      <c r="Q87" s="608">
        <v>1435</v>
      </c>
      <c r="R87" s="615">
        <v>1435</v>
      </c>
    </row>
    <row r="88" spans="1:18" ht="18" customHeight="1">
      <c r="A88" s="593"/>
      <c r="B88" s="605"/>
      <c r="C88" s="605"/>
      <c r="D88" s="622"/>
      <c r="E88" s="623"/>
      <c r="F88" s="623"/>
      <c r="G88" s="656"/>
      <c r="H88" s="593">
        <v>13</v>
      </c>
      <c r="I88" s="629" t="s">
        <v>6399</v>
      </c>
      <c r="J88" s="623">
        <f>SUM(Q88:Q91)</f>
        <v>16040</v>
      </c>
      <c r="K88" s="630" t="s">
        <v>6400</v>
      </c>
      <c r="L88" s="639" t="s">
        <v>6401</v>
      </c>
      <c r="M88" s="605"/>
      <c r="N88" s="605"/>
      <c r="O88" s="605"/>
      <c r="P88" s="605"/>
      <c r="Q88" s="660">
        <v>440</v>
      </c>
      <c r="R88" s="628">
        <v>435</v>
      </c>
    </row>
    <row r="89" spans="1:18" ht="18" customHeight="1">
      <c r="A89" s="593"/>
      <c r="B89" s="605"/>
      <c r="C89" s="605"/>
      <c r="D89" s="622"/>
      <c r="E89" s="623"/>
      <c r="F89" s="623"/>
      <c r="G89" s="656"/>
      <c r="H89" s="593"/>
      <c r="I89" s="629"/>
      <c r="J89" s="623"/>
      <c r="K89" s="640" t="s">
        <v>6381</v>
      </c>
      <c r="L89" s="641" t="s">
        <v>6402</v>
      </c>
      <c r="M89" s="642"/>
      <c r="N89" s="642"/>
      <c r="O89" s="642"/>
      <c r="P89" s="642"/>
      <c r="Q89" s="643">
        <v>7500</v>
      </c>
      <c r="R89" s="644">
        <v>4580</v>
      </c>
    </row>
    <row r="90" spans="1:18" ht="18" customHeight="1">
      <c r="A90" s="593"/>
      <c r="B90" s="605"/>
      <c r="C90" s="605"/>
      <c r="D90" s="622"/>
      <c r="E90" s="623"/>
      <c r="F90" s="623"/>
      <c r="G90" s="656"/>
      <c r="H90" s="593"/>
      <c r="I90" s="629"/>
      <c r="J90" s="623"/>
      <c r="K90" s="640" t="s">
        <v>6403</v>
      </c>
      <c r="L90" s="641" t="s">
        <v>6404</v>
      </c>
      <c r="M90" s="642"/>
      <c r="N90" s="642"/>
      <c r="O90" s="642"/>
      <c r="P90" s="642"/>
      <c r="Q90" s="643">
        <v>6800</v>
      </c>
      <c r="R90" s="644">
        <v>6840</v>
      </c>
    </row>
    <row r="91" spans="1:18" ht="18" customHeight="1">
      <c r="A91" s="593"/>
      <c r="B91" s="605"/>
      <c r="C91" s="605"/>
      <c r="D91" s="622"/>
      <c r="E91" s="623"/>
      <c r="F91" s="623"/>
      <c r="G91" s="656"/>
      <c r="H91" s="647"/>
      <c r="I91" s="648"/>
      <c r="J91" s="636"/>
      <c r="K91" s="662" t="s">
        <v>6405</v>
      </c>
      <c r="L91" s="663" t="s">
        <v>6406</v>
      </c>
      <c r="M91" s="635"/>
      <c r="N91" s="635"/>
      <c r="O91" s="635"/>
      <c r="P91" s="635"/>
      <c r="Q91" s="636">
        <v>1300</v>
      </c>
      <c r="R91" s="664">
        <v>824</v>
      </c>
    </row>
    <row r="92" spans="1:18" ht="18" customHeight="1">
      <c r="A92" s="593"/>
      <c r="B92" s="605"/>
      <c r="C92" s="605"/>
      <c r="D92" s="622"/>
      <c r="E92" s="623"/>
      <c r="F92" s="623"/>
      <c r="G92" s="656"/>
      <c r="H92" s="610">
        <v>14</v>
      </c>
      <c r="I92" s="611" t="s">
        <v>6407</v>
      </c>
      <c r="J92" s="608">
        <f>Q92</f>
        <v>2000</v>
      </c>
      <c r="K92" s="612" t="s">
        <v>6408</v>
      </c>
      <c r="L92" s="613" t="s">
        <v>6409</v>
      </c>
      <c r="M92" s="606"/>
      <c r="N92" s="606"/>
      <c r="O92" s="606"/>
      <c r="P92" s="606"/>
      <c r="Q92" s="608">
        <v>2000</v>
      </c>
      <c r="R92" s="615">
        <v>1392</v>
      </c>
    </row>
    <row r="93" spans="1:18" ht="18" customHeight="1">
      <c r="A93" s="593"/>
      <c r="B93" s="605"/>
      <c r="C93" s="605"/>
      <c r="D93" s="622"/>
      <c r="E93" s="623"/>
      <c r="F93" s="623"/>
      <c r="G93" s="656"/>
      <c r="H93" s="625">
        <v>15</v>
      </c>
      <c r="I93" s="626" t="s">
        <v>6410</v>
      </c>
      <c r="J93" s="666">
        <f>SUM(Q93:Q99)</f>
        <v>93150</v>
      </c>
      <c r="K93" s="627" t="s">
        <v>6411</v>
      </c>
      <c r="L93" s="638" t="s">
        <v>6412</v>
      </c>
      <c r="M93" s="618"/>
      <c r="N93" s="618"/>
      <c r="O93" s="618"/>
      <c r="P93" s="618"/>
      <c r="Q93" s="620">
        <v>14650</v>
      </c>
      <c r="R93" s="628">
        <v>14995</v>
      </c>
    </row>
    <row r="94" spans="1:18" ht="18" customHeight="1">
      <c r="A94" s="593"/>
      <c r="B94" s="605"/>
      <c r="C94" s="605"/>
      <c r="D94" s="622"/>
      <c r="E94" s="623"/>
      <c r="F94" s="623"/>
      <c r="G94" s="656"/>
      <c r="H94" s="593"/>
      <c r="I94" s="629"/>
      <c r="J94" s="667"/>
      <c r="K94" s="640" t="s">
        <v>6381</v>
      </c>
      <c r="L94" s="641" t="s">
        <v>6413</v>
      </c>
      <c r="M94" s="642"/>
      <c r="N94" s="642"/>
      <c r="O94" s="642"/>
      <c r="P94" s="642"/>
      <c r="Q94" s="643">
        <v>14800</v>
      </c>
      <c r="R94" s="644">
        <v>12208</v>
      </c>
    </row>
    <row r="95" spans="1:18" ht="18" customHeight="1">
      <c r="A95" s="593"/>
      <c r="B95" s="605"/>
      <c r="C95" s="605"/>
      <c r="D95" s="622"/>
      <c r="E95" s="623"/>
      <c r="F95" s="623"/>
      <c r="G95" s="656"/>
      <c r="H95" s="593"/>
      <c r="I95" s="629"/>
      <c r="J95" s="667"/>
      <c r="K95" s="640" t="s">
        <v>6414</v>
      </c>
      <c r="L95" s="641" t="s">
        <v>6415</v>
      </c>
      <c r="M95" s="642"/>
      <c r="N95" s="642"/>
      <c r="O95" s="642"/>
      <c r="P95" s="642"/>
      <c r="Q95" s="643">
        <v>11000</v>
      </c>
      <c r="R95" s="644">
        <v>12959</v>
      </c>
    </row>
    <row r="96" spans="1:18" ht="18" customHeight="1">
      <c r="A96" s="593"/>
      <c r="B96" s="605"/>
      <c r="C96" s="605"/>
      <c r="D96" s="622"/>
      <c r="E96" s="623"/>
      <c r="F96" s="623"/>
      <c r="G96" s="656"/>
      <c r="H96" s="593"/>
      <c r="I96" s="629"/>
      <c r="J96" s="667"/>
      <c r="K96" s="640" t="s">
        <v>6416</v>
      </c>
      <c r="L96" s="668" t="s">
        <v>6417</v>
      </c>
      <c r="M96" s="642"/>
      <c r="N96" s="642"/>
      <c r="O96" s="642"/>
      <c r="P96" s="642"/>
      <c r="Q96" s="643">
        <v>15000</v>
      </c>
      <c r="R96" s="644">
        <v>15600</v>
      </c>
    </row>
    <row r="97" spans="1:18" ht="18" customHeight="1">
      <c r="A97" s="593"/>
      <c r="B97" s="605"/>
      <c r="C97" s="605"/>
      <c r="D97" s="622"/>
      <c r="E97" s="623"/>
      <c r="F97" s="623"/>
      <c r="G97" s="656"/>
      <c r="H97" s="593"/>
      <c r="I97" s="629"/>
      <c r="J97" s="667"/>
      <c r="K97" s="640" t="s">
        <v>6418</v>
      </c>
      <c r="L97" s="641" t="s">
        <v>6419</v>
      </c>
      <c r="M97" s="642"/>
      <c r="N97" s="642"/>
      <c r="O97" s="642"/>
      <c r="P97" s="642"/>
      <c r="Q97" s="643">
        <v>5800</v>
      </c>
      <c r="R97" s="644">
        <v>5787</v>
      </c>
    </row>
    <row r="98" spans="1:18" ht="18" customHeight="1">
      <c r="A98" s="593"/>
      <c r="B98" s="605"/>
      <c r="C98" s="605"/>
      <c r="D98" s="622"/>
      <c r="E98" s="623"/>
      <c r="F98" s="623"/>
      <c r="G98" s="656"/>
      <c r="H98" s="593"/>
      <c r="I98" s="629"/>
      <c r="J98" s="667"/>
      <c r="K98" s="640" t="s">
        <v>6420</v>
      </c>
      <c r="L98" s="668" t="s">
        <v>6421</v>
      </c>
      <c r="M98" s="642"/>
      <c r="N98" s="642"/>
      <c r="O98" s="642"/>
      <c r="P98" s="642"/>
      <c r="Q98" s="643">
        <v>31000</v>
      </c>
      <c r="R98" s="644">
        <v>31898</v>
      </c>
    </row>
    <row r="99" spans="1:18" ht="18" customHeight="1">
      <c r="A99" s="593"/>
      <c r="B99" s="605"/>
      <c r="C99" s="605"/>
      <c r="D99" s="622"/>
      <c r="E99" s="623"/>
      <c r="F99" s="623"/>
      <c r="G99" s="656"/>
      <c r="H99" s="647"/>
      <c r="I99" s="648"/>
      <c r="J99" s="669"/>
      <c r="K99" s="662" t="s">
        <v>6422</v>
      </c>
      <c r="L99" s="663" t="s">
        <v>6423</v>
      </c>
      <c r="M99" s="635"/>
      <c r="N99" s="635"/>
      <c r="O99" s="635"/>
      <c r="P99" s="635"/>
      <c r="Q99" s="636">
        <v>900</v>
      </c>
      <c r="R99" s="664">
        <v>947</v>
      </c>
    </row>
    <row r="100" spans="1:18" ht="18" customHeight="1">
      <c r="A100" s="593"/>
      <c r="B100" s="605"/>
      <c r="C100" s="605"/>
      <c r="D100" s="622"/>
      <c r="E100" s="623"/>
      <c r="F100" s="623"/>
      <c r="G100" s="656"/>
      <c r="H100" s="610">
        <v>16</v>
      </c>
      <c r="I100" s="611" t="s">
        <v>6424</v>
      </c>
      <c r="J100" s="608">
        <f>Q100</f>
        <v>1200</v>
      </c>
      <c r="K100" s="612" t="s">
        <v>6425</v>
      </c>
      <c r="L100" s="652" t="s">
        <v>6426</v>
      </c>
      <c r="M100" s="605"/>
      <c r="N100" s="605"/>
      <c r="O100" s="605"/>
      <c r="P100" s="605"/>
      <c r="Q100" s="608">
        <v>1200</v>
      </c>
      <c r="R100" s="615">
        <v>1100</v>
      </c>
    </row>
    <row r="101" spans="1:18" ht="18" customHeight="1">
      <c r="A101" s="593"/>
      <c r="B101" s="605"/>
      <c r="C101" s="605"/>
      <c r="D101" s="622"/>
      <c r="E101" s="623"/>
      <c r="F101" s="623"/>
      <c r="G101" s="656"/>
      <c r="H101" s="610">
        <v>17</v>
      </c>
      <c r="I101" s="611" t="s">
        <v>6427</v>
      </c>
      <c r="J101" s="608">
        <f t="shared" ref="J101:J116" si="3">Q101</f>
        <v>150</v>
      </c>
      <c r="K101" s="611" t="s">
        <v>6428</v>
      </c>
      <c r="L101" s="613" t="s">
        <v>6429</v>
      </c>
      <c r="M101" s="606"/>
      <c r="N101" s="606"/>
      <c r="O101" s="606"/>
      <c r="P101" s="606"/>
      <c r="Q101" s="608">
        <v>150</v>
      </c>
      <c r="R101" s="615">
        <v>150</v>
      </c>
    </row>
    <row r="102" spans="1:18" ht="18" customHeight="1">
      <c r="A102" s="593"/>
      <c r="B102" s="605"/>
      <c r="C102" s="605"/>
      <c r="D102" s="622"/>
      <c r="E102" s="623"/>
      <c r="F102" s="623"/>
      <c r="G102" s="656"/>
      <c r="H102" s="610">
        <v>18</v>
      </c>
      <c r="I102" s="611" t="s">
        <v>1000</v>
      </c>
      <c r="J102" s="608">
        <f t="shared" si="3"/>
        <v>300</v>
      </c>
      <c r="K102" s="611" t="s">
        <v>1000</v>
      </c>
      <c r="L102" s="613" t="s">
        <v>7498</v>
      </c>
      <c r="M102" s="606"/>
      <c r="N102" s="606"/>
      <c r="O102" s="606"/>
      <c r="P102" s="606"/>
      <c r="Q102" s="608">
        <v>300</v>
      </c>
      <c r="R102" s="615">
        <v>300</v>
      </c>
    </row>
    <row r="103" spans="1:18" ht="18" customHeight="1">
      <c r="A103" s="593"/>
      <c r="B103" s="605"/>
      <c r="C103" s="605"/>
      <c r="D103" s="622"/>
      <c r="E103" s="623"/>
      <c r="F103" s="623"/>
      <c r="G103" s="656"/>
      <c r="H103" s="610">
        <v>19</v>
      </c>
      <c r="I103" s="611" t="s">
        <v>6430</v>
      </c>
      <c r="J103" s="608">
        <f>Q103</f>
        <v>1500</v>
      </c>
      <c r="K103" s="611" t="s">
        <v>6431</v>
      </c>
      <c r="L103" s="613" t="s">
        <v>7499</v>
      </c>
      <c r="M103" s="606"/>
      <c r="N103" s="606"/>
      <c r="O103" s="606"/>
      <c r="P103" s="606"/>
      <c r="Q103" s="608">
        <v>1500</v>
      </c>
      <c r="R103" s="615">
        <v>4560</v>
      </c>
    </row>
    <row r="104" spans="1:18" ht="18" customHeight="1">
      <c r="A104" s="593"/>
      <c r="B104" s="605"/>
      <c r="C104" s="635"/>
      <c r="D104" s="607"/>
      <c r="E104" s="636"/>
      <c r="F104" s="636"/>
      <c r="G104" s="665"/>
      <c r="H104" s="610">
        <v>20</v>
      </c>
      <c r="I104" s="611" t="s">
        <v>6432</v>
      </c>
      <c r="J104" s="608">
        <f>Q104</f>
        <v>1000</v>
      </c>
      <c r="K104" s="612" t="s">
        <v>6433</v>
      </c>
      <c r="L104" s="613" t="s">
        <v>7500</v>
      </c>
      <c r="M104" s="606"/>
      <c r="N104" s="606"/>
      <c r="O104" s="606"/>
      <c r="P104" s="606"/>
      <c r="Q104" s="608">
        <v>1000</v>
      </c>
      <c r="R104" s="615">
        <v>5029</v>
      </c>
    </row>
    <row r="105" spans="1:18" ht="18" customHeight="1">
      <c r="A105" s="593"/>
      <c r="B105" s="605"/>
      <c r="C105" s="618">
        <v>4</v>
      </c>
      <c r="D105" s="619" t="s">
        <v>6434</v>
      </c>
      <c r="E105" s="620">
        <f>SUM(J105:J109)</f>
        <v>40040</v>
      </c>
      <c r="F105" s="620">
        <v>40991</v>
      </c>
      <c r="G105" s="620">
        <f>+E105-F105</f>
        <v>-951</v>
      </c>
      <c r="H105" s="610">
        <v>1</v>
      </c>
      <c r="I105" s="611" t="s">
        <v>6435</v>
      </c>
      <c r="J105" s="608">
        <f t="shared" si="3"/>
        <v>16738</v>
      </c>
      <c r="K105" s="612" t="s">
        <v>6435</v>
      </c>
      <c r="L105" s="674" t="s">
        <v>6435</v>
      </c>
      <c r="M105" s="606"/>
      <c r="N105" s="606"/>
      <c r="O105" s="606"/>
      <c r="P105" s="606"/>
      <c r="Q105" s="608">
        <v>16738</v>
      </c>
      <c r="R105" s="615">
        <v>16360</v>
      </c>
    </row>
    <row r="106" spans="1:18" ht="18" customHeight="1">
      <c r="A106" s="593"/>
      <c r="B106" s="605"/>
      <c r="C106" s="605"/>
      <c r="D106" s="622"/>
      <c r="E106" s="623"/>
      <c r="F106" s="623"/>
      <c r="G106" s="656"/>
      <c r="H106" s="610">
        <v>2</v>
      </c>
      <c r="I106" s="611" t="s">
        <v>6436</v>
      </c>
      <c r="J106" s="608">
        <f t="shared" si="3"/>
        <v>507</v>
      </c>
      <c r="K106" s="612" t="s">
        <v>6436</v>
      </c>
      <c r="L106" s="674" t="s">
        <v>6436</v>
      </c>
      <c r="M106" s="605"/>
      <c r="N106" s="605"/>
      <c r="O106" s="605"/>
      <c r="P106" s="605"/>
      <c r="Q106" s="608">
        <v>507</v>
      </c>
      <c r="R106" s="615">
        <v>3177</v>
      </c>
    </row>
    <row r="107" spans="1:18" ht="18" customHeight="1">
      <c r="A107" s="593"/>
      <c r="B107" s="605"/>
      <c r="C107" s="605"/>
      <c r="D107" s="622"/>
      <c r="E107" s="623"/>
      <c r="F107" s="623"/>
      <c r="G107" s="656"/>
      <c r="H107" s="610">
        <v>3</v>
      </c>
      <c r="I107" s="611" t="s">
        <v>6437</v>
      </c>
      <c r="J107" s="608">
        <f t="shared" si="3"/>
        <v>21811</v>
      </c>
      <c r="K107" s="612" t="s">
        <v>6437</v>
      </c>
      <c r="L107" s="674" t="s">
        <v>6437</v>
      </c>
      <c r="M107" s="606"/>
      <c r="N107" s="606"/>
      <c r="O107" s="606"/>
      <c r="P107" s="606"/>
      <c r="Q107" s="608">
        <v>21811</v>
      </c>
      <c r="R107" s="615">
        <v>20528</v>
      </c>
    </row>
    <row r="108" spans="1:18" ht="18" customHeight="1">
      <c r="A108" s="593"/>
      <c r="B108" s="605"/>
      <c r="C108" s="605"/>
      <c r="D108" s="622"/>
      <c r="E108" s="623"/>
      <c r="F108" s="623"/>
      <c r="G108" s="656"/>
      <c r="H108" s="610">
        <v>4</v>
      </c>
      <c r="I108" s="611" t="s">
        <v>6438</v>
      </c>
      <c r="J108" s="608">
        <f t="shared" si="3"/>
        <v>983</v>
      </c>
      <c r="K108" s="612" t="s">
        <v>6438</v>
      </c>
      <c r="L108" s="674" t="s">
        <v>6438</v>
      </c>
      <c r="M108" s="605"/>
      <c r="N108" s="605"/>
      <c r="O108" s="605"/>
      <c r="P108" s="605"/>
      <c r="Q108" s="608">
        <v>983</v>
      </c>
      <c r="R108" s="615">
        <v>925</v>
      </c>
    </row>
    <row r="109" spans="1:18" ht="18" customHeight="1">
      <c r="A109" s="593"/>
      <c r="B109" s="605"/>
      <c r="C109" s="635"/>
      <c r="D109" s="607"/>
      <c r="E109" s="636"/>
      <c r="F109" s="636"/>
      <c r="G109" s="665"/>
      <c r="H109" s="610">
        <v>5</v>
      </c>
      <c r="I109" s="611" t="s">
        <v>6439</v>
      </c>
      <c r="J109" s="608">
        <f t="shared" si="3"/>
        <v>1</v>
      </c>
      <c r="K109" s="612" t="s">
        <v>6439</v>
      </c>
      <c r="L109" s="674" t="s">
        <v>6439</v>
      </c>
      <c r="M109" s="606"/>
      <c r="N109" s="606"/>
      <c r="O109" s="606"/>
      <c r="P109" s="606"/>
      <c r="Q109" s="608">
        <v>1</v>
      </c>
      <c r="R109" s="615">
        <v>1</v>
      </c>
    </row>
    <row r="110" spans="1:18" ht="18" customHeight="1">
      <c r="A110" s="593"/>
      <c r="B110" s="605"/>
      <c r="C110" s="618">
        <v>5</v>
      </c>
      <c r="D110" s="619" t="s">
        <v>6440</v>
      </c>
      <c r="E110" s="620">
        <f>SUM(J110:J111)</f>
        <v>1179</v>
      </c>
      <c r="F110" s="620">
        <v>1179</v>
      </c>
      <c r="G110" s="620">
        <f>+E110-F110</f>
        <v>0</v>
      </c>
      <c r="H110" s="610">
        <v>1</v>
      </c>
      <c r="I110" s="611" t="s">
        <v>6441</v>
      </c>
      <c r="J110" s="608">
        <f t="shared" si="3"/>
        <v>500</v>
      </c>
      <c r="K110" s="612" t="s">
        <v>6441</v>
      </c>
      <c r="L110" s="652" t="s">
        <v>6442</v>
      </c>
      <c r="M110" s="605"/>
      <c r="N110" s="605"/>
      <c r="O110" s="605"/>
      <c r="P110" s="605"/>
      <c r="Q110" s="608">
        <v>500</v>
      </c>
      <c r="R110" s="615">
        <v>500</v>
      </c>
    </row>
    <row r="111" spans="1:18" ht="18" customHeight="1">
      <c r="A111" s="593"/>
      <c r="B111" s="605"/>
      <c r="C111" s="635"/>
      <c r="D111" s="607"/>
      <c r="E111" s="636"/>
      <c r="F111" s="636"/>
      <c r="G111" s="665"/>
      <c r="H111" s="610">
        <v>2</v>
      </c>
      <c r="I111" s="611" t="s">
        <v>6443</v>
      </c>
      <c r="J111" s="608">
        <f t="shared" si="3"/>
        <v>679</v>
      </c>
      <c r="K111" s="612" t="s">
        <v>6443</v>
      </c>
      <c r="L111" s="613" t="s">
        <v>6444</v>
      </c>
      <c r="M111" s="606"/>
      <c r="N111" s="606"/>
      <c r="O111" s="606"/>
      <c r="P111" s="606"/>
      <c r="Q111" s="608">
        <v>679</v>
      </c>
      <c r="R111" s="615">
        <v>679</v>
      </c>
    </row>
    <row r="112" spans="1:18" ht="18" customHeight="1">
      <c r="A112" s="593"/>
      <c r="B112" s="605"/>
      <c r="C112" s="618">
        <v>6</v>
      </c>
      <c r="D112" s="619" t="s">
        <v>6445</v>
      </c>
      <c r="E112" s="620">
        <f>SUM(J112:J116)</f>
        <v>2300</v>
      </c>
      <c r="F112" s="620">
        <v>2370</v>
      </c>
      <c r="G112" s="620">
        <f>+E112-F112</f>
        <v>-70</v>
      </c>
      <c r="H112" s="610">
        <v>1</v>
      </c>
      <c r="I112" s="611" t="s">
        <v>6446</v>
      </c>
      <c r="J112" s="608">
        <f t="shared" si="3"/>
        <v>50</v>
      </c>
      <c r="K112" s="612" t="s">
        <v>6447</v>
      </c>
      <c r="L112" s="613" t="s">
        <v>6448</v>
      </c>
      <c r="M112" s="606"/>
      <c r="N112" s="606"/>
      <c r="O112" s="606"/>
      <c r="P112" s="606"/>
      <c r="Q112" s="608">
        <v>50</v>
      </c>
      <c r="R112" s="615">
        <v>150</v>
      </c>
    </row>
    <row r="113" spans="1:18" ht="18" customHeight="1">
      <c r="A113" s="593"/>
      <c r="B113" s="605"/>
      <c r="C113" s="605"/>
      <c r="D113" s="622"/>
      <c r="E113" s="623"/>
      <c r="F113" s="623"/>
      <c r="G113" s="656"/>
      <c r="H113" s="610">
        <v>2</v>
      </c>
      <c r="I113" s="611" t="s">
        <v>6449</v>
      </c>
      <c r="J113" s="608">
        <f t="shared" si="3"/>
        <v>400</v>
      </c>
      <c r="K113" s="612" t="s">
        <v>6450</v>
      </c>
      <c r="L113" s="613" t="s">
        <v>6451</v>
      </c>
      <c r="M113" s="606"/>
      <c r="N113" s="606"/>
      <c r="O113" s="606"/>
      <c r="P113" s="606"/>
      <c r="Q113" s="608">
        <v>400</v>
      </c>
      <c r="R113" s="615">
        <v>400</v>
      </c>
    </row>
    <row r="114" spans="1:18" ht="18" customHeight="1">
      <c r="A114" s="593"/>
      <c r="B114" s="605"/>
      <c r="C114" s="605"/>
      <c r="D114" s="622"/>
      <c r="E114" s="623"/>
      <c r="F114" s="623"/>
      <c r="G114" s="656"/>
      <c r="H114" s="625">
        <v>3</v>
      </c>
      <c r="I114" s="626" t="s">
        <v>6452</v>
      </c>
      <c r="J114" s="620">
        <f t="shared" si="3"/>
        <v>1500</v>
      </c>
      <c r="K114" s="627" t="s">
        <v>6453</v>
      </c>
      <c r="L114" s="652" t="s">
        <v>7470</v>
      </c>
      <c r="M114" s="605"/>
      <c r="N114" s="605"/>
      <c r="O114" s="605"/>
      <c r="P114" s="605"/>
      <c r="Q114" s="620">
        <v>1500</v>
      </c>
      <c r="R114" s="628">
        <v>1000</v>
      </c>
    </row>
    <row r="115" spans="1:18" ht="18" customHeight="1">
      <c r="A115" s="593"/>
      <c r="B115" s="605"/>
      <c r="C115" s="605"/>
      <c r="D115" s="622"/>
      <c r="E115" s="623"/>
      <c r="F115" s="623"/>
      <c r="G115" s="656"/>
      <c r="H115" s="610">
        <v>4</v>
      </c>
      <c r="I115" s="611" t="s">
        <v>6454</v>
      </c>
      <c r="J115" s="608">
        <f t="shared" si="3"/>
        <v>300</v>
      </c>
      <c r="K115" s="612" t="s">
        <v>6455</v>
      </c>
      <c r="L115" s="613" t="s">
        <v>6451</v>
      </c>
      <c r="M115" s="606"/>
      <c r="N115" s="606"/>
      <c r="O115" s="606"/>
      <c r="P115" s="606"/>
      <c r="Q115" s="608">
        <v>300</v>
      </c>
      <c r="R115" s="615">
        <v>720</v>
      </c>
    </row>
    <row r="116" spans="1:18" ht="18" customHeight="1">
      <c r="A116" s="593"/>
      <c r="B116" s="605"/>
      <c r="C116" s="635"/>
      <c r="D116" s="622"/>
      <c r="E116" s="636"/>
      <c r="F116" s="636"/>
      <c r="G116" s="665"/>
      <c r="H116" s="610">
        <v>5</v>
      </c>
      <c r="I116" s="611" t="s">
        <v>6456</v>
      </c>
      <c r="J116" s="608">
        <f t="shared" si="3"/>
        <v>50</v>
      </c>
      <c r="K116" s="612" t="s">
        <v>6457</v>
      </c>
      <c r="L116" s="613" t="s">
        <v>6451</v>
      </c>
      <c r="M116" s="606"/>
      <c r="N116" s="606"/>
      <c r="O116" s="606"/>
      <c r="P116" s="606"/>
      <c r="Q116" s="608">
        <v>50</v>
      </c>
      <c r="R116" s="615">
        <v>100</v>
      </c>
    </row>
    <row r="117" spans="1:18" ht="18" customHeight="1">
      <c r="A117" s="593"/>
      <c r="B117" s="594">
        <v>2</v>
      </c>
      <c r="C117" s="603" t="s">
        <v>6458</v>
      </c>
      <c r="D117" s="604"/>
      <c r="E117" s="597">
        <f>SUM(E118:E122)</f>
        <v>23244</v>
      </c>
      <c r="F117" s="597">
        <f>SUM(F118:F122)</f>
        <v>24947</v>
      </c>
      <c r="G117" s="597">
        <f>+E117-F117</f>
        <v>-1703</v>
      </c>
      <c r="H117" s="598"/>
      <c r="I117" s="599"/>
      <c r="J117" s="597"/>
      <c r="K117" s="601"/>
      <c r="L117" s="602"/>
      <c r="M117" s="603"/>
      <c r="N117" s="603"/>
      <c r="O117" s="603"/>
      <c r="P117" s="603"/>
      <c r="Q117" s="597"/>
      <c r="R117" s="637"/>
    </row>
    <row r="118" spans="1:18" ht="18" customHeight="1">
      <c r="A118" s="593"/>
      <c r="B118" s="605"/>
      <c r="C118" s="618">
        <v>1</v>
      </c>
      <c r="D118" s="619" t="s">
        <v>6459</v>
      </c>
      <c r="E118" s="620">
        <f>SUM(J118:J119)</f>
        <v>21942</v>
      </c>
      <c r="F118" s="620">
        <v>24045</v>
      </c>
      <c r="G118" s="620">
        <f>+E118-F118</f>
        <v>-2103</v>
      </c>
      <c r="H118" s="610">
        <v>1</v>
      </c>
      <c r="I118" s="611" t="s">
        <v>6300</v>
      </c>
      <c r="J118" s="608">
        <f t="shared" ref="J118:J123" si="4">Q118</f>
        <v>21941</v>
      </c>
      <c r="K118" s="612" t="s">
        <v>6460</v>
      </c>
      <c r="L118" s="613" t="s">
        <v>6461</v>
      </c>
      <c r="M118" s="606"/>
      <c r="N118" s="606"/>
      <c r="O118" s="606"/>
      <c r="P118" s="606"/>
      <c r="Q118" s="608">
        <v>21941</v>
      </c>
      <c r="R118" s="615">
        <v>24035</v>
      </c>
    </row>
    <row r="119" spans="1:18" ht="18" customHeight="1">
      <c r="A119" s="593"/>
      <c r="B119" s="605"/>
      <c r="C119" s="605"/>
      <c r="D119" s="622" t="s">
        <v>6462</v>
      </c>
      <c r="E119" s="636"/>
      <c r="F119" s="636"/>
      <c r="G119" s="665"/>
      <c r="H119" s="610">
        <v>2</v>
      </c>
      <c r="I119" s="611" t="s">
        <v>6463</v>
      </c>
      <c r="J119" s="608">
        <f t="shared" si="4"/>
        <v>1</v>
      </c>
      <c r="K119" s="612" t="s">
        <v>6463</v>
      </c>
      <c r="L119" s="613" t="s">
        <v>7489</v>
      </c>
      <c r="M119" s="606"/>
      <c r="N119" s="606"/>
      <c r="O119" s="606"/>
      <c r="P119" s="606"/>
      <c r="Q119" s="608">
        <v>1</v>
      </c>
      <c r="R119" s="615">
        <v>10</v>
      </c>
    </row>
    <row r="120" spans="1:18" ht="18" customHeight="1">
      <c r="A120" s="593"/>
      <c r="B120" s="605"/>
      <c r="C120" s="606">
        <v>2</v>
      </c>
      <c r="D120" s="617" t="s">
        <v>6464</v>
      </c>
      <c r="E120" s="608">
        <f>J120</f>
        <v>1</v>
      </c>
      <c r="F120" s="608">
        <v>1</v>
      </c>
      <c r="G120" s="608">
        <f>+E120-F120</f>
        <v>0</v>
      </c>
      <c r="H120" s="610">
        <v>1</v>
      </c>
      <c r="I120" s="611" t="s">
        <v>6465</v>
      </c>
      <c r="J120" s="608">
        <f>Q120</f>
        <v>1</v>
      </c>
      <c r="K120" s="612" t="s">
        <v>6466</v>
      </c>
      <c r="L120" s="613" t="s">
        <v>7489</v>
      </c>
      <c r="M120" s="606"/>
      <c r="N120" s="606"/>
      <c r="O120" s="606"/>
      <c r="P120" s="606"/>
      <c r="Q120" s="608">
        <v>1</v>
      </c>
      <c r="R120" s="615">
        <v>1</v>
      </c>
    </row>
    <row r="121" spans="1:18" ht="18" customHeight="1">
      <c r="A121" s="593"/>
      <c r="B121" s="605"/>
      <c r="C121" s="606">
        <v>3</v>
      </c>
      <c r="D121" s="617" t="s">
        <v>6467</v>
      </c>
      <c r="E121" s="608">
        <f>J121</f>
        <v>1200</v>
      </c>
      <c r="F121" s="608">
        <v>800</v>
      </c>
      <c r="G121" s="608">
        <f>+E121-F121</f>
        <v>400</v>
      </c>
      <c r="H121" s="610">
        <v>1</v>
      </c>
      <c r="I121" s="611" t="s">
        <v>6467</v>
      </c>
      <c r="J121" s="608">
        <f t="shared" ref="J121" si="5">Q121</f>
        <v>1200</v>
      </c>
      <c r="K121" s="612" t="s">
        <v>6467</v>
      </c>
      <c r="L121" s="613" t="s">
        <v>6468</v>
      </c>
      <c r="M121" s="606"/>
      <c r="N121" s="606"/>
      <c r="O121" s="606"/>
      <c r="P121" s="606"/>
      <c r="Q121" s="608">
        <v>1200</v>
      </c>
      <c r="R121" s="615">
        <v>800</v>
      </c>
    </row>
    <row r="122" spans="1:18" ht="18" customHeight="1">
      <c r="A122" s="593"/>
      <c r="B122" s="605"/>
      <c r="C122" s="618">
        <v>4</v>
      </c>
      <c r="D122" s="619" t="s">
        <v>6469</v>
      </c>
      <c r="E122" s="620">
        <f>SUM(J122:J123)</f>
        <v>101</v>
      </c>
      <c r="F122" s="620">
        <v>101</v>
      </c>
      <c r="G122" s="620">
        <f>+E122-F122</f>
        <v>0</v>
      </c>
      <c r="H122" s="610">
        <v>1</v>
      </c>
      <c r="I122" s="611" t="s">
        <v>6470</v>
      </c>
      <c r="J122" s="608">
        <f t="shared" si="4"/>
        <v>1</v>
      </c>
      <c r="K122" s="612" t="s">
        <v>6470</v>
      </c>
      <c r="L122" s="613" t="s">
        <v>7489</v>
      </c>
      <c r="M122" s="606"/>
      <c r="N122" s="606"/>
      <c r="O122" s="606"/>
      <c r="P122" s="606"/>
      <c r="Q122" s="608">
        <v>1</v>
      </c>
      <c r="R122" s="615">
        <v>1</v>
      </c>
    </row>
    <row r="123" spans="1:18" ht="18" customHeight="1">
      <c r="A123" s="593"/>
      <c r="B123" s="605"/>
      <c r="C123" s="635"/>
      <c r="D123" s="622"/>
      <c r="E123" s="636"/>
      <c r="F123" s="636"/>
      <c r="G123" s="665"/>
      <c r="H123" s="610">
        <v>2</v>
      </c>
      <c r="I123" s="611" t="s">
        <v>6471</v>
      </c>
      <c r="J123" s="608">
        <f t="shared" si="4"/>
        <v>100</v>
      </c>
      <c r="K123" s="612" t="s">
        <v>6471</v>
      </c>
      <c r="L123" s="674" t="s">
        <v>6471</v>
      </c>
      <c r="M123" s="606"/>
      <c r="N123" s="606"/>
      <c r="O123" s="606"/>
      <c r="P123" s="606"/>
      <c r="Q123" s="608">
        <v>100</v>
      </c>
      <c r="R123" s="615">
        <v>100</v>
      </c>
    </row>
    <row r="124" spans="1:18" ht="18" customHeight="1">
      <c r="A124" s="593"/>
      <c r="B124" s="594">
        <v>3</v>
      </c>
      <c r="C124" s="603" t="s">
        <v>6472</v>
      </c>
      <c r="D124" s="604"/>
      <c r="E124" s="597">
        <f>SUM(E125:E126)</f>
        <v>2502</v>
      </c>
      <c r="F124" s="597">
        <f>SUM(F125:F127)</f>
        <v>602</v>
      </c>
      <c r="G124" s="597">
        <f>+E124-F124</f>
        <v>1900</v>
      </c>
      <c r="H124" s="598"/>
      <c r="I124" s="599"/>
      <c r="J124" s="597"/>
      <c r="K124" s="601"/>
      <c r="L124" s="670"/>
      <c r="M124" s="671"/>
      <c r="N124" s="671"/>
      <c r="O124" s="671"/>
      <c r="P124" s="671"/>
      <c r="Q124" s="597"/>
      <c r="R124" s="637"/>
    </row>
    <row r="125" spans="1:18" ht="18" customHeight="1">
      <c r="A125" s="593"/>
      <c r="B125" s="605"/>
      <c r="C125" s="606">
        <v>1</v>
      </c>
      <c r="D125" s="617" t="s">
        <v>6473</v>
      </c>
      <c r="E125" s="608">
        <f>J125</f>
        <v>1</v>
      </c>
      <c r="F125" s="608">
        <v>1</v>
      </c>
      <c r="G125" s="608">
        <f>+E125-F125</f>
        <v>0</v>
      </c>
      <c r="H125" s="610">
        <v>1</v>
      </c>
      <c r="I125" s="611" t="s">
        <v>6473</v>
      </c>
      <c r="J125" s="608">
        <f>Q125</f>
        <v>1</v>
      </c>
      <c r="K125" s="612" t="s">
        <v>6473</v>
      </c>
      <c r="L125" s="613" t="s">
        <v>7489</v>
      </c>
      <c r="M125" s="606"/>
      <c r="N125" s="606"/>
      <c r="O125" s="606"/>
      <c r="P125" s="606"/>
      <c r="Q125" s="608">
        <v>1</v>
      </c>
      <c r="R125" s="615">
        <v>1</v>
      </c>
    </row>
    <row r="126" spans="1:18" ht="18" customHeight="1">
      <c r="A126" s="593"/>
      <c r="B126" s="605"/>
      <c r="C126" s="618">
        <v>2</v>
      </c>
      <c r="D126" s="619" t="s">
        <v>6474</v>
      </c>
      <c r="E126" s="620">
        <f>SUM(J126:J127)</f>
        <v>2501</v>
      </c>
      <c r="F126" s="620">
        <v>601</v>
      </c>
      <c r="G126" s="620">
        <f>+E126-F126</f>
        <v>1900</v>
      </c>
      <c r="H126" s="610">
        <v>1</v>
      </c>
      <c r="I126" s="611" t="s">
        <v>6474</v>
      </c>
      <c r="J126" s="608">
        <f>Q126</f>
        <v>2500</v>
      </c>
      <c r="K126" s="612" t="s">
        <v>6474</v>
      </c>
      <c r="L126" s="613" t="s">
        <v>6313</v>
      </c>
      <c r="M126" s="606"/>
      <c r="N126" s="606"/>
      <c r="O126" s="606"/>
      <c r="P126" s="617"/>
      <c r="Q126" s="608">
        <v>2500</v>
      </c>
      <c r="R126" s="615">
        <v>600</v>
      </c>
    </row>
    <row r="127" spans="1:18" ht="18" customHeight="1">
      <c r="A127" s="593"/>
      <c r="B127" s="635"/>
      <c r="C127" s="635"/>
      <c r="D127" s="607"/>
      <c r="E127" s="636"/>
      <c r="F127" s="636"/>
      <c r="G127" s="665"/>
      <c r="H127" s="610">
        <v>2</v>
      </c>
      <c r="I127" s="611" t="s">
        <v>6475</v>
      </c>
      <c r="J127" s="608">
        <v>1</v>
      </c>
      <c r="K127" s="612" t="s">
        <v>6475</v>
      </c>
      <c r="L127" s="613" t="s">
        <v>7489</v>
      </c>
      <c r="M127" s="606"/>
      <c r="N127" s="606"/>
      <c r="O127" s="606"/>
      <c r="P127" s="606"/>
      <c r="Q127" s="608">
        <v>1</v>
      </c>
      <c r="R127" s="615">
        <v>1</v>
      </c>
    </row>
    <row r="128" spans="1:18" ht="18" customHeight="1">
      <c r="A128" s="593"/>
      <c r="B128" s="594">
        <v>4</v>
      </c>
      <c r="C128" s="603" t="s">
        <v>6476</v>
      </c>
      <c r="D128" s="604"/>
      <c r="E128" s="597">
        <f>E129</f>
        <v>5000</v>
      </c>
      <c r="F128" s="597">
        <f>F129</f>
        <v>5000</v>
      </c>
      <c r="G128" s="597">
        <f>+E128-F128</f>
        <v>0</v>
      </c>
      <c r="H128" s="598"/>
      <c r="I128" s="599"/>
      <c r="J128" s="597"/>
      <c r="K128" s="601"/>
      <c r="L128" s="602"/>
      <c r="M128" s="603"/>
      <c r="N128" s="603"/>
      <c r="O128" s="603"/>
      <c r="P128" s="603"/>
      <c r="Q128" s="597"/>
      <c r="R128" s="637"/>
    </row>
    <row r="129" spans="1:18" ht="18" customHeight="1">
      <c r="A129" s="647"/>
      <c r="B129" s="635"/>
      <c r="C129" s="606">
        <v>1</v>
      </c>
      <c r="D129" s="617" t="s">
        <v>6476</v>
      </c>
      <c r="E129" s="608">
        <f>J129</f>
        <v>5000</v>
      </c>
      <c r="F129" s="608">
        <v>5000</v>
      </c>
      <c r="G129" s="608">
        <f>+E129-F129</f>
        <v>0</v>
      </c>
      <c r="H129" s="610">
        <v>1</v>
      </c>
      <c r="I129" s="611" t="s">
        <v>6476</v>
      </c>
      <c r="J129" s="608">
        <f>Q129</f>
        <v>5000</v>
      </c>
      <c r="K129" s="612" t="s">
        <v>6476</v>
      </c>
      <c r="L129" s="613" t="s">
        <v>6476</v>
      </c>
      <c r="M129" s="606"/>
      <c r="N129" s="606"/>
      <c r="O129" s="606"/>
      <c r="P129" s="606"/>
      <c r="Q129" s="608">
        <v>5000</v>
      </c>
      <c r="R129" s="615">
        <v>5000</v>
      </c>
    </row>
  </sheetData>
  <mergeCells count="6">
    <mergeCell ref="L42:P42"/>
    <mergeCell ref="A1:R1"/>
    <mergeCell ref="L3:P3"/>
    <mergeCell ref="L10:P11"/>
    <mergeCell ref="L12:P12"/>
    <mergeCell ref="K22:K26"/>
  </mergeCells>
  <phoneticPr fontId="18"/>
  <printOptions horizontalCentered="1"/>
  <pageMargins left="0.31496062992125984" right="0.31496062992125984" top="0.70866141732283472" bottom="0.70866141732283472" header="0.31496062992125984" footer="0.31496062992125984"/>
  <pageSetup paperSize="8" orientation="landscape" r:id="rId1"/>
  <headerFooter alignWithMargins="0"/>
  <rowBreaks count="1" manualBreakCount="1">
    <brk id="4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view="pageBreakPreview" zoomScale="80" zoomScaleNormal="100" zoomScaleSheetLayoutView="80" workbookViewId="0"/>
  </sheetViews>
  <sheetFormatPr defaultRowHeight="14.25"/>
  <cols>
    <col min="1" max="3" width="3" style="755" customWidth="1"/>
    <col min="4" max="4" width="21.375" style="755" bestFit="1" customWidth="1"/>
    <col min="5" max="6" width="10.625" style="755" customWidth="1"/>
    <col min="7" max="7" width="10.625" style="756" bestFit="1" customWidth="1"/>
    <col min="8" max="8" width="4" style="755" bestFit="1" customWidth="1"/>
    <col min="9" max="9" width="24.375" style="755" customWidth="1"/>
    <col min="10" max="10" width="9.5" style="755" customWidth="1"/>
    <col min="11" max="11" width="24.375" style="755" customWidth="1"/>
    <col min="12" max="16" width="12.5" style="755" customWidth="1"/>
    <col min="17" max="18" width="9.5" style="755" customWidth="1"/>
    <col min="19" max="19" width="9" style="679"/>
    <col min="20" max="20" width="11.625" style="680" bestFit="1" customWidth="1"/>
    <col min="21" max="16384" width="9" style="679"/>
  </cols>
  <sheetData>
    <row r="1" spans="1:20" ht="20.100000000000001" customHeight="1">
      <c r="A1" s="759" t="s">
        <v>6477</v>
      </c>
      <c r="B1" s="675"/>
      <c r="C1" s="675"/>
      <c r="D1" s="675"/>
      <c r="E1" s="675"/>
      <c r="F1" s="675"/>
      <c r="G1" s="675"/>
      <c r="H1" s="675"/>
      <c r="I1" s="675"/>
      <c r="J1" s="675"/>
      <c r="K1" s="675"/>
      <c r="L1" s="676"/>
      <c r="M1" s="675"/>
      <c r="N1" s="675"/>
      <c r="O1" s="675"/>
      <c r="P1" s="677"/>
      <c r="Q1" s="678"/>
      <c r="R1" s="678" t="s">
        <v>5196</v>
      </c>
    </row>
    <row r="2" spans="1:20" ht="32.1" customHeight="1">
      <c r="A2" s="681" t="s">
        <v>6241</v>
      </c>
      <c r="B2" s="681" t="s">
        <v>6242</v>
      </c>
      <c r="C2" s="681" t="s">
        <v>6243</v>
      </c>
      <c r="D2" s="681" t="s">
        <v>6244</v>
      </c>
      <c r="E2" s="681" t="s">
        <v>6245</v>
      </c>
      <c r="F2" s="681" t="s">
        <v>6246</v>
      </c>
      <c r="G2" s="682" t="s">
        <v>6247</v>
      </c>
      <c r="H2" s="681" t="s">
        <v>6248</v>
      </c>
      <c r="I2" s="683" t="s">
        <v>6478</v>
      </c>
      <c r="J2" s="681" t="s">
        <v>6250</v>
      </c>
      <c r="K2" s="681" t="s">
        <v>6251</v>
      </c>
      <c r="L2" s="792" t="s">
        <v>6252</v>
      </c>
      <c r="M2" s="793"/>
      <c r="N2" s="793"/>
      <c r="O2" s="793"/>
      <c r="P2" s="793"/>
      <c r="Q2" s="681" t="s">
        <v>6250</v>
      </c>
      <c r="R2" s="684" t="s">
        <v>6479</v>
      </c>
      <c r="T2" s="685"/>
    </row>
    <row r="3" spans="1:20" ht="20.100000000000001" customHeight="1">
      <c r="A3" s="686">
        <v>1</v>
      </c>
      <c r="B3" s="687" t="s">
        <v>6477</v>
      </c>
      <c r="C3" s="687"/>
      <c r="D3" s="687"/>
      <c r="E3" s="688">
        <f>E14+E4+E9+E12</f>
        <v>61885</v>
      </c>
      <c r="F3" s="688">
        <f>F14+F4+F9+F12</f>
        <v>65550</v>
      </c>
      <c r="G3" s="689">
        <f>G14+G4+G9+G12</f>
        <v>-3665</v>
      </c>
      <c r="H3" s="690"/>
      <c r="I3" s="691"/>
      <c r="J3" s="692"/>
      <c r="K3" s="692"/>
      <c r="L3" s="693"/>
      <c r="M3" s="687"/>
      <c r="N3" s="687"/>
      <c r="O3" s="687"/>
      <c r="P3" s="687"/>
      <c r="Q3" s="692"/>
      <c r="R3" s="694"/>
      <c r="T3" s="695"/>
    </row>
    <row r="4" spans="1:20" ht="20.100000000000001" customHeight="1">
      <c r="A4" s="696"/>
      <c r="B4" s="697">
        <v>1</v>
      </c>
      <c r="C4" s="698" t="s">
        <v>6480</v>
      </c>
      <c r="D4" s="698"/>
      <c r="E4" s="699">
        <f>E5</f>
        <v>38882</v>
      </c>
      <c r="F4" s="699">
        <f>F5</f>
        <v>53547</v>
      </c>
      <c r="G4" s="700">
        <f>G5</f>
        <v>-14665</v>
      </c>
      <c r="H4" s="701"/>
      <c r="I4" s="702"/>
      <c r="J4" s="703"/>
      <c r="K4" s="703"/>
      <c r="L4" s="704"/>
      <c r="M4" s="698"/>
      <c r="N4" s="698"/>
      <c r="O4" s="698"/>
      <c r="P4" s="698"/>
      <c r="Q4" s="703"/>
      <c r="R4" s="705"/>
      <c r="T4" s="695"/>
    </row>
    <row r="5" spans="1:20" ht="20.100000000000001" customHeight="1">
      <c r="A5" s="696"/>
      <c r="B5" s="706"/>
      <c r="C5" s="707">
        <v>1</v>
      </c>
      <c r="D5" s="708" t="s">
        <v>6480</v>
      </c>
      <c r="E5" s="709">
        <f>J5</f>
        <v>38882</v>
      </c>
      <c r="F5" s="709">
        <v>53547</v>
      </c>
      <c r="G5" s="710">
        <f>+E5-F5</f>
        <v>-14665</v>
      </c>
      <c r="H5" s="711">
        <v>1</v>
      </c>
      <c r="I5" s="708" t="s">
        <v>6481</v>
      </c>
      <c r="J5" s="709">
        <f>Q5+Q7</f>
        <v>38882</v>
      </c>
      <c r="K5" s="712" t="s">
        <v>6482</v>
      </c>
      <c r="L5" s="713" t="s">
        <v>6483</v>
      </c>
      <c r="M5" s="706"/>
      <c r="N5" s="706"/>
      <c r="O5" s="706"/>
      <c r="P5" s="706"/>
      <c r="Q5" s="709">
        <v>38882</v>
      </c>
      <c r="R5" s="714">
        <v>37547</v>
      </c>
      <c r="T5" s="695"/>
    </row>
    <row r="6" spans="1:20" ht="20.100000000000001" customHeight="1">
      <c r="A6" s="696"/>
      <c r="B6" s="706"/>
      <c r="C6" s="706"/>
      <c r="D6" s="715"/>
      <c r="E6" s="716"/>
      <c r="F6" s="716"/>
      <c r="G6" s="717"/>
      <c r="H6" s="696"/>
      <c r="I6" s="715"/>
      <c r="J6" s="716"/>
      <c r="K6" s="718"/>
      <c r="L6" s="713" t="s">
        <v>6484</v>
      </c>
      <c r="M6" s="706"/>
      <c r="N6" s="706"/>
      <c r="O6" s="706"/>
      <c r="P6" s="706"/>
      <c r="Q6" s="716"/>
      <c r="R6" s="719"/>
      <c r="T6" s="695"/>
    </row>
    <row r="7" spans="1:20" ht="20.100000000000001" customHeight="1">
      <c r="A7" s="696"/>
      <c r="B7" s="706"/>
      <c r="C7" s="706"/>
      <c r="D7" s="715"/>
      <c r="E7" s="716"/>
      <c r="F7" s="716"/>
      <c r="G7" s="717"/>
      <c r="H7" s="696"/>
      <c r="I7" s="715"/>
      <c r="J7" s="716"/>
      <c r="K7" s="720" t="s">
        <v>6485</v>
      </c>
      <c r="L7" s="721"/>
      <c r="M7" s="722"/>
      <c r="N7" s="722"/>
      <c r="O7" s="722"/>
      <c r="P7" s="722"/>
      <c r="Q7" s="723">
        <v>0</v>
      </c>
      <c r="R7" s="724">
        <v>16000</v>
      </c>
    </row>
    <row r="8" spans="1:20" ht="20.100000000000001" customHeight="1">
      <c r="A8" s="696"/>
      <c r="B8" s="706"/>
      <c r="C8" s="706"/>
      <c r="D8" s="715"/>
      <c r="E8" s="716"/>
      <c r="F8" s="716"/>
      <c r="G8" s="717"/>
      <c r="H8" s="725"/>
      <c r="I8" s="726"/>
      <c r="J8" s="727"/>
      <c r="K8" s="728"/>
      <c r="L8" s="729"/>
      <c r="M8" s="730"/>
      <c r="N8" s="730"/>
      <c r="O8" s="730"/>
      <c r="P8" s="730"/>
      <c r="Q8" s="727"/>
      <c r="R8" s="731"/>
    </row>
    <row r="9" spans="1:20" ht="20.100000000000001" customHeight="1">
      <c r="A9" s="696"/>
      <c r="B9" s="697">
        <v>2</v>
      </c>
      <c r="C9" s="698" t="s">
        <v>6298</v>
      </c>
      <c r="D9" s="702"/>
      <c r="E9" s="699">
        <f>E10</f>
        <v>2</v>
      </c>
      <c r="F9" s="699">
        <f>F10</f>
        <v>2</v>
      </c>
      <c r="G9" s="700">
        <f>G10</f>
        <v>0</v>
      </c>
      <c r="H9" s="701"/>
      <c r="I9" s="702"/>
      <c r="J9" s="699"/>
      <c r="K9" s="703"/>
      <c r="L9" s="732"/>
      <c r="M9" s="698"/>
      <c r="N9" s="698"/>
      <c r="O9" s="698"/>
      <c r="P9" s="698"/>
      <c r="Q9" s="699"/>
      <c r="R9" s="733"/>
      <c r="T9" s="695"/>
    </row>
    <row r="10" spans="1:20" ht="20.100000000000001" customHeight="1">
      <c r="A10" s="696"/>
      <c r="B10" s="706"/>
      <c r="C10" s="707">
        <v>1</v>
      </c>
      <c r="D10" s="708" t="s">
        <v>6298</v>
      </c>
      <c r="E10" s="709">
        <f>J10</f>
        <v>2</v>
      </c>
      <c r="F10" s="709">
        <v>2</v>
      </c>
      <c r="G10" s="710">
        <f>+E10-F10</f>
        <v>0</v>
      </c>
      <c r="H10" s="711">
        <v>1</v>
      </c>
      <c r="I10" s="708" t="s">
        <v>6486</v>
      </c>
      <c r="J10" s="709">
        <f>Q10+Q11</f>
        <v>2</v>
      </c>
      <c r="K10" s="712" t="s">
        <v>6482</v>
      </c>
      <c r="L10" s="734"/>
      <c r="M10" s="707"/>
      <c r="N10" s="707"/>
      <c r="O10" s="707"/>
      <c r="P10" s="707"/>
      <c r="Q10" s="709">
        <v>1</v>
      </c>
      <c r="R10" s="714">
        <v>1</v>
      </c>
      <c r="T10" s="695"/>
    </row>
    <row r="11" spans="1:20" ht="20.100000000000001" customHeight="1">
      <c r="A11" s="696"/>
      <c r="B11" s="706"/>
      <c r="C11" s="706"/>
      <c r="D11" s="715"/>
      <c r="E11" s="716"/>
      <c r="F11" s="716"/>
      <c r="G11" s="717"/>
      <c r="H11" s="696"/>
      <c r="I11" s="715"/>
      <c r="J11" s="716"/>
      <c r="K11" s="720" t="s">
        <v>6485</v>
      </c>
      <c r="L11" s="735"/>
      <c r="M11" s="722"/>
      <c r="N11" s="722"/>
      <c r="O11" s="722"/>
      <c r="P11" s="722"/>
      <c r="Q11" s="723">
        <v>1</v>
      </c>
      <c r="R11" s="724">
        <v>1</v>
      </c>
    </row>
    <row r="12" spans="1:20" ht="20.100000000000001" customHeight="1">
      <c r="A12" s="696"/>
      <c r="B12" s="697">
        <v>3</v>
      </c>
      <c r="C12" s="698" t="s">
        <v>6487</v>
      </c>
      <c r="D12" s="702"/>
      <c r="E12" s="699">
        <f>E13</f>
        <v>1</v>
      </c>
      <c r="F12" s="699">
        <f>F13</f>
        <v>1</v>
      </c>
      <c r="G12" s="700">
        <f>G13</f>
        <v>0</v>
      </c>
      <c r="H12" s="701"/>
      <c r="I12" s="702"/>
      <c r="J12" s="699"/>
      <c r="K12" s="703"/>
      <c r="L12" s="704"/>
      <c r="M12" s="698"/>
      <c r="N12" s="698"/>
      <c r="O12" s="698"/>
      <c r="P12" s="698"/>
      <c r="Q12" s="699"/>
      <c r="R12" s="733"/>
      <c r="T12" s="695"/>
    </row>
    <row r="13" spans="1:20" ht="20.100000000000001" customHeight="1">
      <c r="A13" s="696"/>
      <c r="B13" s="730"/>
      <c r="C13" s="736">
        <v>1</v>
      </c>
      <c r="D13" s="737" t="s">
        <v>6487</v>
      </c>
      <c r="E13" s="738">
        <f>J13</f>
        <v>1</v>
      </c>
      <c r="F13" s="738">
        <v>1</v>
      </c>
      <c r="G13" s="739">
        <f>+E13-F13</f>
        <v>0</v>
      </c>
      <c r="H13" s="740">
        <v>1</v>
      </c>
      <c r="I13" s="737" t="s">
        <v>6488</v>
      </c>
      <c r="J13" s="738">
        <f>Q13</f>
        <v>1</v>
      </c>
      <c r="K13" s="741" t="s">
        <v>6489</v>
      </c>
      <c r="L13" s="742"/>
      <c r="M13" s="730"/>
      <c r="N13" s="730"/>
      <c r="O13" s="730"/>
      <c r="P13" s="730"/>
      <c r="Q13" s="738">
        <v>1</v>
      </c>
      <c r="R13" s="743">
        <v>1</v>
      </c>
      <c r="T13" s="695"/>
    </row>
    <row r="14" spans="1:20" ht="20.100000000000001" customHeight="1">
      <c r="A14" s="696"/>
      <c r="B14" s="697">
        <v>4</v>
      </c>
      <c r="C14" s="698" t="s">
        <v>6490</v>
      </c>
      <c r="D14" s="698"/>
      <c r="E14" s="699">
        <f>E15</f>
        <v>23000</v>
      </c>
      <c r="F14" s="699">
        <f>F15</f>
        <v>12000</v>
      </c>
      <c r="G14" s="700">
        <f>G15</f>
        <v>11000</v>
      </c>
      <c r="H14" s="701"/>
      <c r="I14" s="702"/>
      <c r="J14" s="703"/>
      <c r="K14" s="703"/>
      <c r="L14" s="704"/>
      <c r="M14" s="698"/>
      <c r="N14" s="698"/>
      <c r="O14" s="698"/>
      <c r="P14" s="698"/>
      <c r="Q14" s="703"/>
      <c r="R14" s="705"/>
    </row>
    <row r="15" spans="1:20" ht="20.100000000000001" customHeight="1">
      <c r="A15" s="725"/>
      <c r="B15" s="730"/>
      <c r="C15" s="736">
        <v>1</v>
      </c>
      <c r="D15" s="737" t="s">
        <v>6490</v>
      </c>
      <c r="E15" s="738">
        <v>23000</v>
      </c>
      <c r="F15" s="738">
        <v>12000</v>
      </c>
      <c r="G15" s="739">
        <f>+E15-F15</f>
        <v>11000</v>
      </c>
      <c r="H15" s="740">
        <v>1</v>
      </c>
      <c r="I15" s="737" t="s">
        <v>6491</v>
      </c>
      <c r="J15" s="738">
        <f>Q15</f>
        <v>23000</v>
      </c>
      <c r="K15" s="741" t="s">
        <v>6492</v>
      </c>
      <c r="L15" s="742" t="s">
        <v>6493</v>
      </c>
      <c r="M15" s="730"/>
      <c r="N15" s="730"/>
      <c r="O15" s="730"/>
      <c r="P15" s="730"/>
      <c r="Q15" s="738">
        <v>23000</v>
      </c>
      <c r="R15" s="743">
        <v>12000</v>
      </c>
      <c r="T15" s="695"/>
    </row>
    <row r="16" spans="1:20" ht="20.100000000000001" customHeight="1">
      <c r="A16" s="706"/>
      <c r="B16" s="706"/>
      <c r="C16" s="706"/>
      <c r="D16" s="706"/>
      <c r="E16" s="744"/>
      <c r="F16" s="744"/>
      <c r="G16" s="745"/>
      <c r="H16" s="706"/>
      <c r="I16" s="706"/>
      <c r="J16" s="744"/>
      <c r="K16" s="706"/>
      <c r="L16" s="713"/>
      <c r="M16" s="706"/>
      <c r="N16" s="706"/>
      <c r="O16" s="706"/>
      <c r="P16" s="706"/>
      <c r="Q16" s="744"/>
      <c r="R16" s="744"/>
    </row>
    <row r="17" spans="1:20" ht="20.100000000000001" customHeight="1">
      <c r="A17" s="759" t="s">
        <v>6494</v>
      </c>
      <c r="B17" s="730"/>
      <c r="C17" s="730"/>
      <c r="D17" s="730"/>
      <c r="E17" s="730"/>
      <c r="F17" s="730"/>
      <c r="G17" s="746"/>
      <c r="H17" s="730"/>
      <c r="I17" s="730"/>
      <c r="J17" s="730"/>
      <c r="K17" s="730"/>
      <c r="L17" s="742"/>
      <c r="M17" s="730"/>
      <c r="N17" s="730"/>
      <c r="O17" s="730"/>
      <c r="P17" s="730"/>
      <c r="Q17" s="730"/>
      <c r="R17" s="730"/>
    </row>
    <row r="18" spans="1:20" ht="32.1" customHeight="1">
      <c r="A18" s="681" t="s">
        <v>6241</v>
      </c>
      <c r="B18" s="681" t="s">
        <v>6242</v>
      </c>
      <c r="C18" s="681" t="s">
        <v>6243</v>
      </c>
      <c r="D18" s="681" t="s">
        <v>6244</v>
      </c>
      <c r="E18" s="681" t="s">
        <v>6245</v>
      </c>
      <c r="F18" s="681" t="s">
        <v>6246</v>
      </c>
      <c r="G18" s="682" t="s">
        <v>6247</v>
      </c>
      <c r="H18" s="681" t="s">
        <v>6248</v>
      </c>
      <c r="I18" s="683" t="s">
        <v>6478</v>
      </c>
      <c r="J18" s="681" t="s">
        <v>6250</v>
      </c>
      <c r="K18" s="681" t="s">
        <v>6251</v>
      </c>
      <c r="L18" s="792" t="s">
        <v>6252</v>
      </c>
      <c r="M18" s="793"/>
      <c r="N18" s="793"/>
      <c r="O18" s="793"/>
      <c r="P18" s="793"/>
      <c r="Q18" s="681" t="s">
        <v>6250</v>
      </c>
      <c r="R18" s="684" t="str">
        <f>R2</f>
        <v>H2７当初予算</v>
      </c>
    </row>
    <row r="19" spans="1:20" ht="20.100000000000001" customHeight="1">
      <c r="A19" s="686">
        <v>1</v>
      </c>
      <c r="B19" s="687" t="s">
        <v>6494</v>
      </c>
      <c r="C19" s="687"/>
      <c r="D19" s="687"/>
      <c r="E19" s="688">
        <f>+E20+E25</f>
        <v>87917</v>
      </c>
      <c r="F19" s="688">
        <f>+F20+F25</f>
        <v>90027</v>
      </c>
      <c r="G19" s="689">
        <f>+E19-F19</f>
        <v>-2110</v>
      </c>
      <c r="H19" s="690"/>
      <c r="I19" s="747"/>
      <c r="J19" s="688"/>
      <c r="K19" s="692"/>
      <c r="L19" s="748"/>
      <c r="M19" s="747"/>
      <c r="N19" s="747"/>
      <c r="O19" s="747"/>
      <c r="P19" s="747"/>
      <c r="Q19" s="688"/>
      <c r="R19" s="749"/>
      <c r="T19" s="695"/>
    </row>
    <row r="20" spans="1:20" ht="20.100000000000001" customHeight="1">
      <c r="A20" s="696"/>
      <c r="B20" s="697">
        <v>1</v>
      </c>
      <c r="C20" s="698" t="s">
        <v>6495</v>
      </c>
      <c r="D20" s="698"/>
      <c r="E20" s="699">
        <f>SUM(E21:E22)</f>
        <v>26201</v>
      </c>
      <c r="F20" s="699">
        <f>SUM(F21:F22)</f>
        <v>30300</v>
      </c>
      <c r="G20" s="700">
        <f>+E20-F20</f>
        <v>-4099</v>
      </c>
      <c r="H20" s="701"/>
      <c r="I20" s="698"/>
      <c r="J20" s="699"/>
      <c r="K20" s="703"/>
      <c r="L20" s="732"/>
      <c r="M20" s="698"/>
      <c r="N20" s="698"/>
      <c r="O20" s="698"/>
      <c r="P20" s="698"/>
      <c r="Q20" s="699"/>
      <c r="R20" s="733"/>
    </row>
    <row r="21" spans="1:20" ht="20.100000000000001" customHeight="1">
      <c r="A21" s="696"/>
      <c r="B21" s="706"/>
      <c r="C21" s="707">
        <v>1</v>
      </c>
      <c r="D21" s="707" t="s">
        <v>6495</v>
      </c>
      <c r="E21" s="709">
        <f>SUM(J21:J21)</f>
        <v>1</v>
      </c>
      <c r="F21" s="709">
        <v>16000</v>
      </c>
      <c r="G21" s="710">
        <f>+E21-F21</f>
        <v>-15999</v>
      </c>
      <c r="H21" s="711">
        <v>1</v>
      </c>
      <c r="I21" s="707" t="s">
        <v>6496</v>
      </c>
      <c r="J21" s="709">
        <f>Q21</f>
        <v>1</v>
      </c>
      <c r="K21" s="712" t="s">
        <v>6496</v>
      </c>
      <c r="L21" s="750"/>
      <c r="M21" s="736"/>
      <c r="N21" s="736"/>
      <c r="O21" s="736"/>
      <c r="P21" s="751"/>
      <c r="Q21" s="709">
        <v>1</v>
      </c>
      <c r="R21" s="714">
        <v>16000</v>
      </c>
      <c r="T21" s="695"/>
    </row>
    <row r="22" spans="1:20" ht="20.100000000000001" customHeight="1">
      <c r="A22" s="696"/>
      <c r="B22" s="706"/>
      <c r="C22" s="707">
        <v>2</v>
      </c>
      <c r="D22" s="708" t="s">
        <v>6497</v>
      </c>
      <c r="E22" s="709">
        <v>26200</v>
      </c>
      <c r="F22" s="709">
        <v>14300</v>
      </c>
      <c r="G22" s="752">
        <f>+E22-F22</f>
        <v>11900</v>
      </c>
      <c r="H22" s="711">
        <v>1</v>
      </c>
      <c r="I22" s="708" t="s">
        <v>6498</v>
      </c>
      <c r="J22" s="709">
        <v>26200</v>
      </c>
      <c r="K22" s="712" t="s">
        <v>6499</v>
      </c>
      <c r="L22" s="706" t="s">
        <v>6500</v>
      </c>
      <c r="M22" s="706"/>
      <c r="N22" s="753">
        <v>6000000</v>
      </c>
      <c r="O22" s="757" t="s">
        <v>7501</v>
      </c>
      <c r="P22" s="753">
        <v>1520000</v>
      </c>
      <c r="Q22" s="709">
        <v>26200</v>
      </c>
      <c r="R22" s="714">
        <v>14300</v>
      </c>
      <c r="T22" s="695"/>
    </row>
    <row r="23" spans="1:20" ht="20.100000000000001" customHeight="1">
      <c r="A23" s="696"/>
      <c r="B23" s="706"/>
      <c r="C23" s="706"/>
      <c r="D23" s="715"/>
      <c r="E23" s="716"/>
      <c r="F23" s="716"/>
      <c r="G23" s="754"/>
      <c r="H23" s="696"/>
      <c r="I23" s="715"/>
      <c r="J23" s="716"/>
      <c r="K23" s="718"/>
      <c r="L23" s="706" t="s">
        <v>6501</v>
      </c>
      <c r="M23" s="706"/>
      <c r="N23" s="753">
        <v>2000000</v>
      </c>
      <c r="O23" s="758" t="s">
        <v>7502</v>
      </c>
      <c r="P23" s="753">
        <v>4320000</v>
      </c>
      <c r="Q23" s="716"/>
      <c r="R23" s="719"/>
      <c r="T23" s="695"/>
    </row>
    <row r="24" spans="1:20" ht="20.100000000000001" customHeight="1">
      <c r="A24" s="696"/>
      <c r="B24" s="706"/>
      <c r="C24" s="706"/>
      <c r="D24" s="715"/>
      <c r="E24" s="716"/>
      <c r="F24" s="716"/>
      <c r="G24" s="754"/>
      <c r="H24" s="696"/>
      <c r="I24" s="715"/>
      <c r="J24" s="716"/>
      <c r="K24" s="718"/>
      <c r="L24" s="706" t="s">
        <v>6502</v>
      </c>
      <c r="M24" s="706"/>
      <c r="N24" s="753">
        <v>1620000</v>
      </c>
      <c r="O24" s="758" t="s">
        <v>7503</v>
      </c>
      <c r="P24" s="753">
        <v>10740000</v>
      </c>
      <c r="Q24" s="716"/>
      <c r="R24" s="719"/>
      <c r="T24" s="695"/>
    </row>
    <row r="25" spans="1:20" ht="20.100000000000001" customHeight="1">
      <c r="A25" s="696"/>
      <c r="B25" s="697">
        <v>2</v>
      </c>
      <c r="C25" s="698" t="s">
        <v>6503</v>
      </c>
      <c r="D25" s="702"/>
      <c r="E25" s="699">
        <f>E26</f>
        <v>61716</v>
      </c>
      <c r="F25" s="699">
        <f>F26</f>
        <v>59727</v>
      </c>
      <c r="G25" s="700">
        <f>+E25-F25</f>
        <v>1989</v>
      </c>
      <c r="H25" s="701"/>
      <c r="I25" s="698"/>
      <c r="J25" s="699"/>
      <c r="K25" s="703"/>
      <c r="L25" s="732"/>
      <c r="M25" s="698"/>
      <c r="N25" s="698"/>
      <c r="O25" s="698"/>
      <c r="P25" s="698"/>
      <c r="Q25" s="699"/>
      <c r="R25" s="733"/>
    </row>
    <row r="26" spans="1:20" ht="20.100000000000001" customHeight="1">
      <c r="A26" s="725"/>
      <c r="B26" s="730"/>
      <c r="C26" s="736">
        <v>1</v>
      </c>
      <c r="D26" s="737" t="s">
        <v>6503</v>
      </c>
      <c r="E26" s="738">
        <f>J26</f>
        <v>61716</v>
      </c>
      <c r="F26" s="738">
        <v>59727</v>
      </c>
      <c r="G26" s="739">
        <f>+E26-F26</f>
        <v>1989</v>
      </c>
      <c r="H26" s="730">
        <v>1</v>
      </c>
      <c r="I26" s="730" t="s">
        <v>6503</v>
      </c>
      <c r="J26" s="738">
        <f>Q26</f>
        <v>61716</v>
      </c>
      <c r="K26" s="741" t="s">
        <v>6504</v>
      </c>
      <c r="L26" s="742" t="s">
        <v>6505</v>
      </c>
      <c r="M26" s="730"/>
      <c r="N26" s="730"/>
      <c r="O26" s="730"/>
      <c r="P26" s="730"/>
      <c r="Q26" s="738">
        <v>61716</v>
      </c>
      <c r="R26" s="743">
        <v>59727</v>
      </c>
      <c r="T26" s="695"/>
    </row>
    <row r="27" spans="1:20" ht="20.100000000000001" customHeight="1"/>
    <row r="28" spans="1:20">
      <c r="E28" s="756"/>
    </row>
  </sheetData>
  <mergeCells count="2">
    <mergeCell ref="L2:P2"/>
    <mergeCell ref="L18:P18"/>
  </mergeCells>
  <phoneticPr fontId="18"/>
  <printOptions horizontalCentered="1"/>
  <pageMargins left="0.31496062992125984" right="0.31496062992125984" top="0.70866141732283472" bottom="0.70866141732283472" header="0.31496062992125984" footer="0.31496062992125984"/>
  <pageSetup paperSize="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6"/>
  <sheetViews>
    <sheetView view="pageBreakPreview" zoomScaleNormal="70" zoomScaleSheetLayoutView="100" workbookViewId="0">
      <selection sqref="A1:R1"/>
    </sheetView>
  </sheetViews>
  <sheetFormatPr defaultRowHeight="12"/>
  <cols>
    <col min="1" max="3" width="2" style="327" customWidth="1"/>
    <col min="4" max="4" width="13.125" style="327" customWidth="1"/>
    <col min="5" max="7" width="6.25" style="327" customWidth="1"/>
    <col min="8" max="8" width="2.125" style="327" customWidth="1"/>
    <col min="9" max="9" width="13.625" style="327" customWidth="1"/>
    <col min="10" max="10" width="6.25" style="327" customWidth="1"/>
    <col min="11" max="11" width="20.125" style="327" customWidth="1"/>
    <col min="12" max="15" width="10.125" style="329" customWidth="1"/>
    <col min="16" max="16" width="10.5" style="329" customWidth="1"/>
    <col min="17" max="18" width="6.5" style="327" customWidth="1"/>
    <col min="19" max="16384" width="9" style="327"/>
  </cols>
  <sheetData>
    <row r="1" spans="1:18" ht="18" customHeight="1">
      <c r="A1" s="797" t="s">
        <v>6506</v>
      </c>
      <c r="B1" s="797"/>
      <c r="C1" s="797"/>
      <c r="D1" s="797"/>
      <c r="E1" s="797"/>
      <c r="F1" s="797"/>
      <c r="G1" s="797"/>
      <c r="H1" s="797"/>
      <c r="I1" s="797"/>
      <c r="J1" s="797"/>
      <c r="K1" s="797"/>
      <c r="L1" s="797"/>
      <c r="M1" s="797"/>
      <c r="N1" s="797"/>
      <c r="O1" s="797"/>
      <c r="P1" s="797"/>
      <c r="Q1" s="797"/>
      <c r="R1" s="797"/>
    </row>
    <row r="2" spans="1:18" s="348" customFormat="1" ht="15.75" customHeight="1">
      <c r="A2" s="418" t="s">
        <v>6240</v>
      </c>
      <c r="L2" s="419"/>
      <c r="M2" s="419"/>
      <c r="N2" s="419"/>
      <c r="O2" s="419"/>
      <c r="P2" s="419"/>
      <c r="R2" s="420" t="s">
        <v>5196</v>
      </c>
    </row>
    <row r="3" spans="1:18" s="348" customFormat="1" ht="21.75" customHeight="1">
      <c r="A3" s="423" t="s">
        <v>6241</v>
      </c>
      <c r="B3" s="423" t="s">
        <v>6242</v>
      </c>
      <c r="C3" s="423" t="s">
        <v>6243</v>
      </c>
      <c r="D3" s="495" t="s">
        <v>6244</v>
      </c>
      <c r="E3" s="495" t="s">
        <v>6245</v>
      </c>
      <c r="F3" s="495" t="s">
        <v>6246</v>
      </c>
      <c r="G3" s="505" t="s">
        <v>6247</v>
      </c>
      <c r="H3" s="798" t="s">
        <v>6249</v>
      </c>
      <c r="I3" s="799"/>
      <c r="J3" s="495" t="s">
        <v>6253</v>
      </c>
      <c r="K3" s="495" t="s">
        <v>6251</v>
      </c>
      <c r="L3" s="798" t="s">
        <v>6507</v>
      </c>
      <c r="M3" s="800"/>
      <c r="N3" s="800"/>
      <c r="O3" s="800"/>
      <c r="P3" s="799"/>
      <c r="Q3" s="495" t="s">
        <v>6508</v>
      </c>
      <c r="R3" s="496" t="s">
        <v>6509</v>
      </c>
    </row>
    <row r="4" spans="1:18" s="348" customFormat="1" ht="15.75" customHeight="1">
      <c r="A4" s="497">
        <v>1</v>
      </c>
      <c r="B4" s="498" t="s">
        <v>6510</v>
      </c>
      <c r="C4" s="498"/>
      <c r="D4" s="499"/>
      <c r="E4" s="500">
        <f>E5+E14</f>
        <v>289490</v>
      </c>
      <c r="F4" s="500">
        <f>F5+F14</f>
        <v>297648</v>
      </c>
      <c r="G4" s="500">
        <f>E4-F4</f>
        <v>-8158</v>
      </c>
      <c r="H4" s="501"/>
      <c r="I4" s="499"/>
      <c r="J4" s="502"/>
      <c r="K4" s="502"/>
      <c r="L4" s="511"/>
      <c r="M4" s="503"/>
      <c r="N4" s="503"/>
      <c r="O4" s="503"/>
      <c r="P4" s="504"/>
      <c r="Q4" s="500">
        <f>+Q5+Q14</f>
        <v>289490</v>
      </c>
      <c r="R4" s="500">
        <f>R5+R14</f>
        <v>297648</v>
      </c>
    </row>
    <row r="5" spans="1:18" s="348" customFormat="1" ht="15.75" customHeight="1">
      <c r="A5" s="422"/>
      <c r="B5" s="512">
        <v>1</v>
      </c>
      <c r="C5" s="513" t="s">
        <v>6511</v>
      </c>
      <c r="D5" s="514"/>
      <c r="E5" s="515">
        <f>SUM(E6:E9)</f>
        <v>234797</v>
      </c>
      <c r="F5" s="515">
        <f>SUM(F6:F9)</f>
        <v>241180</v>
      </c>
      <c r="G5" s="515">
        <f>E5-F5</f>
        <v>-6383</v>
      </c>
      <c r="H5" s="516"/>
      <c r="I5" s="517"/>
      <c r="J5" s="518"/>
      <c r="K5" s="518"/>
      <c r="L5" s="519"/>
      <c r="M5" s="520"/>
      <c r="N5" s="520"/>
      <c r="O5" s="520"/>
      <c r="P5" s="521"/>
      <c r="Q5" s="515">
        <f>SUM(Q6:Q13)</f>
        <v>234797</v>
      </c>
      <c r="R5" s="515">
        <f>SUM(R6:R13)</f>
        <v>241180</v>
      </c>
    </row>
    <row r="6" spans="1:18" s="348" customFormat="1" ht="15.75" customHeight="1">
      <c r="A6" s="422"/>
      <c r="B6" s="346"/>
      <c r="C6" s="424">
        <v>1</v>
      </c>
      <c r="D6" s="425" t="s">
        <v>6512</v>
      </c>
      <c r="E6" s="356">
        <f>J6</f>
        <v>227719</v>
      </c>
      <c r="F6" s="356">
        <v>234161</v>
      </c>
      <c r="G6" s="426">
        <f>E6-F6</f>
        <v>-6442</v>
      </c>
      <c r="H6" s="427">
        <v>1</v>
      </c>
      <c r="I6" s="428" t="s">
        <v>6512</v>
      </c>
      <c r="J6" s="356">
        <v>227719</v>
      </c>
      <c r="K6" s="429" t="s">
        <v>6512</v>
      </c>
      <c r="L6" s="430" t="s">
        <v>6513</v>
      </c>
      <c r="M6" s="431"/>
      <c r="N6" s="431"/>
      <c r="O6" s="431"/>
      <c r="P6" s="432"/>
      <c r="Q6" s="433">
        <v>227719</v>
      </c>
      <c r="R6" s="433">
        <v>234161</v>
      </c>
    </row>
    <row r="7" spans="1:18" s="348" customFormat="1" ht="15.75" customHeight="1">
      <c r="A7" s="422"/>
      <c r="B7" s="346"/>
      <c r="C7" s="424">
        <v>2</v>
      </c>
      <c r="D7" s="428" t="s">
        <v>6514</v>
      </c>
      <c r="E7" s="356">
        <v>176</v>
      </c>
      <c r="F7" s="356">
        <v>237</v>
      </c>
      <c r="G7" s="426">
        <f>E7-F7</f>
        <v>-61</v>
      </c>
      <c r="H7" s="427">
        <v>1</v>
      </c>
      <c r="I7" s="428" t="s">
        <v>6514</v>
      </c>
      <c r="J7" s="356">
        <f>Q7</f>
        <v>176</v>
      </c>
      <c r="K7" s="429" t="s">
        <v>6515</v>
      </c>
      <c r="L7" s="434" t="s">
        <v>6516</v>
      </c>
      <c r="M7" s="435"/>
      <c r="N7" s="435"/>
      <c r="O7" s="435"/>
      <c r="P7" s="436"/>
      <c r="Q7" s="356">
        <v>176</v>
      </c>
      <c r="R7" s="356">
        <v>237</v>
      </c>
    </row>
    <row r="8" spans="1:18" s="348" customFormat="1" ht="15.75" customHeight="1">
      <c r="A8" s="422"/>
      <c r="B8" s="346"/>
      <c r="C8" s="437"/>
      <c r="D8" s="438"/>
      <c r="E8" s="439"/>
      <c r="F8" s="439"/>
      <c r="G8" s="366"/>
      <c r="H8" s="440"/>
      <c r="I8" s="438"/>
      <c r="J8" s="439"/>
      <c r="K8" s="441"/>
      <c r="L8" s="442" t="s">
        <v>6517</v>
      </c>
      <c r="M8" s="443"/>
      <c r="N8" s="443"/>
      <c r="O8" s="443"/>
      <c r="P8" s="444"/>
      <c r="Q8" s="445"/>
      <c r="R8" s="445"/>
    </row>
    <row r="9" spans="1:18" s="348" customFormat="1" ht="15.75" customHeight="1">
      <c r="A9" s="422"/>
      <c r="B9" s="346"/>
      <c r="C9" s="424">
        <v>3</v>
      </c>
      <c r="D9" s="428" t="s">
        <v>6518</v>
      </c>
      <c r="E9" s="356">
        <f>J9</f>
        <v>6902</v>
      </c>
      <c r="F9" s="356">
        <v>6782</v>
      </c>
      <c r="G9" s="356">
        <f>E9-F9</f>
        <v>120</v>
      </c>
      <c r="H9" s="427">
        <v>1</v>
      </c>
      <c r="I9" s="428" t="s">
        <v>6518</v>
      </c>
      <c r="J9" s="356">
        <f>SUM(Q9:Q13)</f>
        <v>6902</v>
      </c>
      <c r="K9" s="446" t="s">
        <v>6519</v>
      </c>
      <c r="L9" s="447" t="s">
        <v>6520</v>
      </c>
      <c r="M9" s="448"/>
      <c r="N9" s="449"/>
      <c r="O9" s="448"/>
      <c r="P9" s="450"/>
      <c r="Q9" s="451">
        <v>160</v>
      </c>
      <c r="R9" s="451">
        <v>148</v>
      </c>
    </row>
    <row r="10" spans="1:18" s="348" customFormat="1" ht="33.75" customHeight="1">
      <c r="A10" s="422"/>
      <c r="B10" s="346"/>
      <c r="C10" s="346"/>
      <c r="D10" s="425"/>
      <c r="E10" s="398"/>
      <c r="F10" s="398"/>
      <c r="G10" s="398"/>
      <c r="H10" s="422"/>
      <c r="I10" s="425"/>
      <c r="J10" s="398"/>
      <c r="K10" s="571" t="s">
        <v>6521</v>
      </c>
      <c r="L10" s="801" t="s">
        <v>6522</v>
      </c>
      <c r="M10" s="802"/>
      <c r="N10" s="802"/>
      <c r="O10" s="802"/>
      <c r="P10" s="803"/>
      <c r="Q10" s="452">
        <v>1749</v>
      </c>
      <c r="R10" s="452">
        <v>1609</v>
      </c>
    </row>
    <row r="11" spans="1:18" s="348" customFormat="1" ht="15.75" customHeight="1">
      <c r="A11" s="422"/>
      <c r="B11" s="346"/>
      <c r="C11" s="346"/>
      <c r="D11" s="425"/>
      <c r="E11" s="398"/>
      <c r="F11" s="398"/>
      <c r="G11" s="398"/>
      <c r="H11" s="422"/>
      <c r="I11" s="425"/>
      <c r="J11" s="398"/>
      <c r="K11" s="446" t="s">
        <v>6523</v>
      </c>
      <c r="L11" s="447" t="s">
        <v>6524</v>
      </c>
      <c r="M11" s="448"/>
      <c r="N11" s="449"/>
      <c r="O11" s="448"/>
      <c r="P11" s="450"/>
      <c r="Q11" s="451">
        <v>3992</v>
      </c>
      <c r="R11" s="451">
        <v>4024</v>
      </c>
    </row>
    <row r="12" spans="1:18" s="348" customFormat="1" ht="15.75" customHeight="1">
      <c r="A12" s="422"/>
      <c r="B12" s="346"/>
      <c r="C12" s="346"/>
      <c r="D12" s="425"/>
      <c r="E12" s="398"/>
      <c r="F12" s="398"/>
      <c r="G12" s="398"/>
      <c r="H12" s="422"/>
      <c r="I12" s="425"/>
      <c r="J12" s="398"/>
      <c r="K12" s="446" t="s">
        <v>6525</v>
      </c>
      <c r="L12" s="447"/>
      <c r="M12" s="448"/>
      <c r="N12" s="448"/>
      <c r="O12" s="448"/>
      <c r="P12" s="450"/>
      <c r="Q12" s="451">
        <v>1</v>
      </c>
      <c r="R12" s="451">
        <v>1</v>
      </c>
    </row>
    <row r="13" spans="1:18" s="348" customFormat="1" ht="15.75" customHeight="1">
      <c r="A13" s="422"/>
      <c r="B13" s="346"/>
      <c r="C13" s="437"/>
      <c r="D13" s="425"/>
      <c r="E13" s="439"/>
      <c r="F13" s="439"/>
      <c r="G13" s="439"/>
      <c r="H13" s="440"/>
      <c r="I13" s="438"/>
      <c r="J13" s="439"/>
      <c r="K13" s="453" t="s">
        <v>6526</v>
      </c>
      <c r="L13" s="454" t="s">
        <v>6527</v>
      </c>
      <c r="M13" s="455"/>
      <c r="N13" s="456"/>
      <c r="O13" s="455"/>
      <c r="P13" s="457"/>
      <c r="Q13" s="458">
        <v>1000</v>
      </c>
      <c r="R13" s="458">
        <v>1000</v>
      </c>
    </row>
    <row r="14" spans="1:18" s="348" customFormat="1" ht="15.75" customHeight="1">
      <c r="A14" s="422"/>
      <c r="B14" s="512">
        <v>2</v>
      </c>
      <c r="C14" s="522" t="s">
        <v>6528</v>
      </c>
      <c r="D14" s="517"/>
      <c r="E14" s="515">
        <f>SUM(E15:E27)</f>
        <v>54693</v>
      </c>
      <c r="F14" s="515">
        <f>SUM(F15:F27)</f>
        <v>56468</v>
      </c>
      <c r="G14" s="515">
        <f>E14-F14</f>
        <v>-1775</v>
      </c>
      <c r="H14" s="516"/>
      <c r="I14" s="517"/>
      <c r="J14" s="515"/>
      <c r="K14" s="518"/>
      <c r="L14" s="519"/>
      <c r="M14" s="520"/>
      <c r="N14" s="520"/>
      <c r="O14" s="520"/>
      <c r="P14" s="521"/>
      <c r="Q14" s="515">
        <f>SUM(Q15:Q27)</f>
        <v>54693</v>
      </c>
      <c r="R14" s="515">
        <f>SUM(R15:R27)</f>
        <v>56468</v>
      </c>
    </row>
    <row r="15" spans="1:18" s="348" customFormat="1" ht="15.75" customHeight="1">
      <c r="A15" s="422"/>
      <c r="B15" s="346"/>
      <c r="C15" s="459">
        <v>1</v>
      </c>
      <c r="D15" s="460" t="s">
        <v>6276</v>
      </c>
      <c r="E15" s="356">
        <f>J15</f>
        <v>90</v>
      </c>
      <c r="F15" s="412">
        <v>90</v>
      </c>
      <c r="G15" s="412">
        <f>E15-F15</f>
        <v>0</v>
      </c>
      <c r="H15" s="461">
        <v>1</v>
      </c>
      <c r="I15" s="460" t="s">
        <v>6277</v>
      </c>
      <c r="J15" s="412">
        <f>Q15</f>
        <v>90</v>
      </c>
      <c r="K15" s="462" t="s">
        <v>6277</v>
      </c>
      <c r="L15" s="463" t="s">
        <v>6529</v>
      </c>
      <c r="M15" s="464"/>
      <c r="N15" s="464"/>
      <c r="O15" s="464"/>
      <c r="P15" s="465"/>
      <c r="Q15" s="412">
        <v>90</v>
      </c>
      <c r="R15" s="412">
        <v>90</v>
      </c>
    </row>
    <row r="16" spans="1:18" s="348" customFormat="1" ht="15.75" customHeight="1">
      <c r="A16" s="422"/>
      <c r="B16" s="346"/>
      <c r="C16" s="424">
        <v>3</v>
      </c>
      <c r="D16" s="428" t="s">
        <v>6530</v>
      </c>
      <c r="E16" s="356">
        <f>J16</f>
        <v>35102</v>
      </c>
      <c r="F16" s="356">
        <v>37077</v>
      </c>
      <c r="G16" s="356">
        <f>E16-F16</f>
        <v>-1975</v>
      </c>
      <c r="H16" s="427">
        <v>3</v>
      </c>
      <c r="I16" s="428" t="s">
        <v>6298</v>
      </c>
      <c r="J16" s="356">
        <f>SUM(Q16:Q25)</f>
        <v>35102</v>
      </c>
      <c r="K16" s="429" t="s">
        <v>6531</v>
      </c>
      <c r="L16" s="434" t="s">
        <v>6532</v>
      </c>
      <c r="M16" s="435"/>
      <c r="N16" s="435"/>
      <c r="O16" s="435"/>
      <c r="P16" s="466"/>
      <c r="Q16" s="356">
        <v>6216</v>
      </c>
      <c r="R16" s="356">
        <v>6766</v>
      </c>
    </row>
    <row r="17" spans="1:18" s="348" customFormat="1" ht="15.75" customHeight="1">
      <c r="A17" s="422"/>
      <c r="B17" s="346"/>
      <c r="C17" s="346"/>
      <c r="D17" s="425"/>
      <c r="E17" s="398"/>
      <c r="F17" s="398"/>
      <c r="G17" s="398"/>
      <c r="H17" s="422"/>
      <c r="I17" s="425"/>
      <c r="J17" s="398"/>
      <c r="K17" s="467"/>
      <c r="L17" s="447" t="s">
        <v>7471</v>
      </c>
      <c r="M17" s="448" t="s">
        <v>6533</v>
      </c>
      <c r="N17" s="448"/>
      <c r="O17" s="448"/>
      <c r="P17" s="450"/>
      <c r="Q17" s="451"/>
      <c r="R17" s="451"/>
    </row>
    <row r="18" spans="1:18" s="348" customFormat="1" ht="15.75" customHeight="1">
      <c r="A18" s="422"/>
      <c r="B18" s="346"/>
      <c r="C18" s="346"/>
      <c r="D18" s="425"/>
      <c r="E18" s="398"/>
      <c r="F18" s="398"/>
      <c r="G18" s="398"/>
      <c r="H18" s="422"/>
      <c r="I18" s="425"/>
      <c r="J18" s="398"/>
      <c r="K18" s="467"/>
      <c r="L18" s="447" t="s">
        <v>6534</v>
      </c>
      <c r="M18" s="448"/>
      <c r="N18" s="448"/>
      <c r="O18" s="448"/>
      <c r="P18" s="450"/>
      <c r="Q18" s="451"/>
      <c r="R18" s="451"/>
    </row>
    <row r="19" spans="1:18" s="348" customFormat="1" ht="15.75" customHeight="1">
      <c r="A19" s="422"/>
      <c r="B19" s="346"/>
      <c r="C19" s="346"/>
      <c r="D19" s="425"/>
      <c r="E19" s="398"/>
      <c r="F19" s="398"/>
      <c r="G19" s="398"/>
      <c r="H19" s="422"/>
      <c r="I19" s="425"/>
      <c r="J19" s="398"/>
      <c r="K19" s="467"/>
      <c r="L19" s="447"/>
      <c r="M19" s="448" t="s">
        <v>6535</v>
      </c>
      <c r="N19" s="448"/>
      <c r="O19" s="448"/>
      <c r="P19" s="450"/>
      <c r="Q19" s="451"/>
      <c r="R19" s="451"/>
    </row>
    <row r="20" spans="1:18" s="348" customFormat="1" ht="15.75" customHeight="1">
      <c r="A20" s="422"/>
      <c r="B20" s="346"/>
      <c r="C20" s="346"/>
      <c r="D20" s="425"/>
      <c r="E20" s="398"/>
      <c r="F20" s="398"/>
      <c r="G20" s="398"/>
      <c r="H20" s="422"/>
      <c r="I20" s="425"/>
      <c r="J20" s="398"/>
      <c r="K20" s="467"/>
      <c r="L20" s="447" t="s">
        <v>6536</v>
      </c>
      <c r="M20" s="448"/>
      <c r="N20" s="448"/>
      <c r="O20" s="448"/>
      <c r="P20" s="450"/>
      <c r="Q20" s="451"/>
      <c r="R20" s="451"/>
    </row>
    <row r="21" spans="1:18" s="348" customFormat="1" ht="15.75" customHeight="1">
      <c r="A21" s="422"/>
      <c r="B21" s="346"/>
      <c r="C21" s="346"/>
      <c r="D21" s="425"/>
      <c r="E21" s="398"/>
      <c r="F21" s="398"/>
      <c r="G21" s="398"/>
      <c r="H21" s="422"/>
      <c r="I21" s="425"/>
      <c r="J21" s="398"/>
      <c r="K21" s="467"/>
      <c r="L21" s="447" t="s">
        <v>7472</v>
      </c>
      <c r="M21" s="468"/>
      <c r="N21" s="448"/>
      <c r="O21" s="448"/>
      <c r="P21" s="450"/>
      <c r="Q21" s="451"/>
      <c r="R21" s="451"/>
    </row>
    <row r="22" spans="1:18" s="348" customFormat="1" ht="15.75" customHeight="1">
      <c r="A22" s="422"/>
      <c r="B22" s="346"/>
      <c r="C22" s="346"/>
      <c r="D22" s="425"/>
      <c r="E22" s="398"/>
      <c r="F22" s="398"/>
      <c r="G22" s="398"/>
      <c r="H22" s="422"/>
      <c r="I22" s="425"/>
      <c r="J22" s="398"/>
      <c r="K22" s="467"/>
      <c r="L22" s="447" t="s">
        <v>7473</v>
      </c>
      <c r="M22" s="468"/>
      <c r="N22" s="448"/>
      <c r="O22" s="448"/>
      <c r="P22" s="450"/>
      <c r="Q22" s="451"/>
      <c r="R22" s="451"/>
    </row>
    <row r="23" spans="1:18" s="348" customFormat="1" ht="15.75" customHeight="1">
      <c r="A23" s="422"/>
      <c r="B23" s="346"/>
      <c r="C23" s="346"/>
      <c r="D23" s="425"/>
      <c r="E23" s="398"/>
      <c r="F23" s="398"/>
      <c r="G23" s="398"/>
      <c r="H23" s="422"/>
      <c r="I23" s="425"/>
      <c r="J23" s="398"/>
      <c r="K23" s="453"/>
      <c r="L23" s="447"/>
      <c r="M23" s="448" t="s">
        <v>7474</v>
      </c>
      <c r="N23" s="448"/>
      <c r="O23" s="448"/>
      <c r="P23" s="450"/>
      <c r="Q23" s="451"/>
      <c r="R23" s="451"/>
    </row>
    <row r="24" spans="1:18" s="348" customFormat="1" ht="15.75" customHeight="1">
      <c r="A24" s="422"/>
      <c r="B24" s="346"/>
      <c r="C24" s="346"/>
      <c r="D24" s="425"/>
      <c r="E24" s="398"/>
      <c r="F24" s="398"/>
      <c r="G24" s="398"/>
      <c r="H24" s="422"/>
      <c r="I24" s="425"/>
      <c r="J24" s="398"/>
      <c r="K24" s="446" t="s">
        <v>6537</v>
      </c>
      <c r="L24" s="447" t="s">
        <v>6538</v>
      </c>
      <c r="M24" s="448"/>
      <c r="N24" s="448"/>
      <c r="O24" s="448"/>
      <c r="P24" s="450"/>
      <c r="Q24" s="451">
        <v>27761</v>
      </c>
      <c r="R24" s="451">
        <v>29186</v>
      </c>
    </row>
    <row r="25" spans="1:18" s="348" customFormat="1" ht="15.75" customHeight="1">
      <c r="A25" s="422"/>
      <c r="B25" s="346"/>
      <c r="C25" s="346"/>
      <c r="D25" s="425"/>
      <c r="E25" s="398"/>
      <c r="F25" s="398"/>
      <c r="G25" s="398"/>
      <c r="H25" s="422"/>
      <c r="I25" s="425"/>
      <c r="J25" s="398"/>
      <c r="K25" s="446" t="s">
        <v>6539</v>
      </c>
      <c r="L25" s="447" t="s">
        <v>6540</v>
      </c>
      <c r="M25" s="448"/>
      <c r="N25" s="448"/>
      <c r="O25" s="448"/>
      <c r="P25" s="450"/>
      <c r="Q25" s="451">
        <v>1125</v>
      </c>
      <c r="R25" s="451">
        <v>1125</v>
      </c>
    </row>
    <row r="26" spans="1:18" s="348" customFormat="1" ht="15.75" customHeight="1">
      <c r="A26" s="422"/>
      <c r="B26" s="346"/>
      <c r="C26" s="424">
        <v>5</v>
      </c>
      <c r="D26" s="428" t="s">
        <v>6541</v>
      </c>
      <c r="E26" s="356">
        <f>J26</f>
        <v>19500</v>
      </c>
      <c r="F26" s="356">
        <v>19300</v>
      </c>
      <c r="G26" s="356">
        <f>E26-F26</f>
        <v>200</v>
      </c>
      <c r="H26" s="427">
        <v>2</v>
      </c>
      <c r="I26" s="428" t="s">
        <v>6279</v>
      </c>
      <c r="J26" s="356">
        <f>SUM(Q26)</f>
        <v>19500</v>
      </c>
      <c r="K26" s="429" t="s">
        <v>6542</v>
      </c>
      <c r="L26" s="434" t="s">
        <v>6543</v>
      </c>
      <c r="M26" s="435"/>
      <c r="N26" s="435"/>
      <c r="O26" s="435"/>
      <c r="P26" s="466"/>
      <c r="Q26" s="356">
        <v>19500</v>
      </c>
      <c r="R26" s="356">
        <v>19300</v>
      </c>
    </row>
    <row r="27" spans="1:18" s="348" customFormat="1" ht="15.75" customHeight="1">
      <c r="A27" s="440"/>
      <c r="B27" s="437"/>
      <c r="C27" s="459">
        <v>6</v>
      </c>
      <c r="D27" s="460" t="s">
        <v>6525</v>
      </c>
      <c r="E27" s="412">
        <f>J27</f>
        <v>1</v>
      </c>
      <c r="F27" s="412">
        <v>1</v>
      </c>
      <c r="G27" s="412">
        <f>E27-F27</f>
        <v>0</v>
      </c>
      <c r="H27" s="461">
        <v>3</v>
      </c>
      <c r="I27" s="460" t="s">
        <v>6544</v>
      </c>
      <c r="J27" s="412">
        <f>Q27</f>
        <v>1</v>
      </c>
      <c r="K27" s="462"/>
      <c r="L27" s="463"/>
      <c r="M27" s="464"/>
      <c r="N27" s="464"/>
      <c r="O27" s="464"/>
      <c r="P27" s="465"/>
      <c r="Q27" s="412">
        <v>1</v>
      </c>
      <c r="R27" s="412">
        <v>1</v>
      </c>
    </row>
    <row r="28" spans="1:18" s="348" customFormat="1" ht="15.75" customHeight="1">
      <c r="A28" s="346"/>
      <c r="B28" s="346"/>
      <c r="C28" s="346"/>
      <c r="D28" s="346"/>
      <c r="E28" s="346"/>
      <c r="F28" s="346"/>
      <c r="G28" s="346"/>
      <c r="H28" s="346"/>
      <c r="I28" s="346"/>
      <c r="J28" s="346"/>
      <c r="K28" s="346"/>
      <c r="L28" s="469"/>
      <c r="M28" s="469"/>
      <c r="N28" s="469"/>
      <c r="O28" s="469"/>
      <c r="P28" s="469"/>
      <c r="Q28" s="346"/>
      <c r="R28" s="346"/>
    </row>
    <row r="29" spans="1:18" s="348" customFormat="1" ht="15.75" customHeight="1">
      <c r="A29" s="418" t="s">
        <v>6314</v>
      </c>
      <c r="L29" s="419"/>
      <c r="M29" s="419"/>
      <c r="N29" s="419"/>
      <c r="O29" s="419"/>
      <c r="P29" s="419"/>
      <c r="R29" s="420" t="s">
        <v>5196</v>
      </c>
    </row>
    <row r="30" spans="1:18" s="348" customFormat="1" ht="22.5" customHeight="1">
      <c r="A30" s="423" t="s">
        <v>6241</v>
      </c>
      <c r="B30" s="423" t="s">
        <v>6242</v>
      </c>
      <c r="C30" s="423" t="s">
        <v>6243</v>
      </c>
      <c r="D30" s="495" t="s">
        <v>6244</v>
      </c>
      <c r="E30" s="495" t="s">
        <v>6245</v>
      </c>
      <c r="F30" s="495" t="s">
        <v>6246</v>
      </c>
      <c r="G30" s="505" t="s">
        <v>6247</v>
      </c>
      <c r="H30" s="798" t="s">
        <v>6249</v>
      </c>
      <c r="I30" s="799"/>
      <c r="J30" s="495" t="s">
        <v>6250</v>
      </c>
      <c r="K30" s="495" t="s">
        <v>6251</v>
      </c>
      <c r="L30" s="798" t="s">
        <v>6507</v>
      </c>
      <c r="M30" s="800"/>
      <c r="N30" s="800"/>
      <c r="O30" s="800"/>
      <c r="P30" s="799"/>
      <c r="Q30" s="495" t="s">
        <v>6508</v>
      </c>
      <c r="R30" s="496" t="s">
        <v>6509</v>
      </c>
    </row>
    <row r="31" spans="1:18" s="348" customFormat="1" ht="15.75" customHeight="1">
      <c r="A31" s="523">
        <v>1</v>
      </c>
      <c r="B31" s="524" t="s">
        <v>6545</v>
      </c>
      <c r="C31" s="524"/>
      <c r="D31" s="525"/>
      <c r="E31" s="526">
        <f>+E32+E156+E161+E159</f>
        <v>284196</v>
      </c>
      <c r="F31" s="526">
        <f>+F32+F156+F161+F159</f>
        <v>291209</v>
      </c>
      <c r="G31" s="527">
        <f>E31-F31</f>
        <v>-7013</v>
      </c>
      <c r="H31" s="528"/>
      <c r="I31" s="529"/>
      <c r="J31" s="526"/>
      <c r="K31" s="526"/>
      <c r="L31" s="511"/>
      <c r="M31" s="530"/>
      <c r="N31" s="530"/>
      <c r="O31" s="530"/>
      <c r="P31" s="531"/>
      <c r="Q31" s="526">
        <f>+Q32+Q156+Q159+Q161</f>
        <v>284196</v>
      </c>
      <c r="R31" s="526">
        <f>+R32+R156+R159+R161</f>
        <v>291209</v>
      </c>
    </row>
    <row r="32" spans="1:18" s="348" customFormat="1" ht="15.75" customHeight="1">
      <c r="A32" s="422"/>
      <c r="B32" s="512">
        <v>1</v>
      </c>
      <c r="C32" s="522" t="s">
        <v>6546</v>
      </c>
      <c r="D32" s="517"/>
      <c r="E32" s="515">
        <f>+E33+E60+E82+E85+E150+E155</f>
        <v>249250</v>
      </c>
      <c r="F32" s="515">
        <f>+F33+F60+F82+F85+F150+F155</f>
        <v>252506</v>
      </c>
      <c r="G32" s="515">
        <f>E32-F32</f>
        <v>-3256</v>
      </c>
      <c r="H32" s="516"/>
      <c r="I32" s="517"/>
      <c r="J32" s="518"/>
      <c r="K32" s="518"/>
      <c r="L32" s="519"/>
      <c r="M32" s="520"/>
      <c r="N32" s="520"/>
      <c r="O32" s="520"/>
      <c r="P32" s="521"/>
      <c r="Q32" s="515">
        <f>SUM(Q33:Q59,Q60:Q84,Q85:Q110,Q111:Q149,Q150:Q155)</f>
        <v>249250</v>
      </c>
      <c r="R32" s="515">
        <f>SUM(R33:R155)</f>
        <v>252506</v>
      </c>
    </row>
    <row r="33" spans="1:18" s="421" customFormat="1" ht="15.75" customHeight="1">
      <c r="A33" s="422"/>
      <c r="B33" s="346"/>
      <c r="C33" s="424">
        <v>1</v>
      </c>
      <c r="D33" s="428" t="s">
        <v>6547</v>
      </c>
      <c r="E33" s="356">
        <f>SUM(J33:J59)</f>
        <v>52657</v>
      </c>
      <c r="F33" s="356">
        <v>49553</v>
      </c>
      <c r="G33" s="356">
        <f>E33-F33</f>
        <v>3104</v>
      </c>
      <c r="H33" s="427">
        <v>12</v>
      </c>
      <c r="I33" s="428" t="s">
        <v>6548</v>
      </c>
      <c r="J33" s="356">
        <f>Q33</f>
        <v>100</v>
      </c>
      <c r="K33" s="429" t="s">
        <v>6548</v>
      </c>
      <c r="L33" s="434" t="s">
        <v>6549</v>
      </c>
      <c r="M33" s="435"/>
      <c r="N33" s="435"/>
      <c r="O33" s="435"/>
      <c r="P33" s="466"/>
      <c r="Q33" s="356">
        <v>100</v>
      </c>
      <c r="R33" s="356">
        <v>100</v>
      </c>
    </row>
    <row r="34" spans="1:18" s="421" customFormat="1" ht="15.75" customHeight="1">
      <c r="A34" s="422"/>
      <c r="B34" s="346"/>
      <c r="C34" s="346"/>
      <c r="D34" s="425"/>
      <c r="E34" s="398"/>
      <c r="F34" s="398"/>
      <c r="G34" s="467"/>
      <c r="H34" s="427">
        <v>13</v>
      </c>
      <c r="I34" s="428" t="s">
        <v>6388</v>
      </c>
      <c r="J34" s="356">
        <f>SUM(Q34:Q35)</f>
        <v>23</v>
      </c>
      <c r="K34" s="429" t="s">
        <v>6388</v>
      </c>
      <c r="L34" s="434" t="s">
        <v>6550</v>
      </c>
      <c r="M34" s="435"/>
      <c r="N34" s="435"/>
      <c r="O34" s="435"/>
      <c r="P34" s="466"/>
      <c r="Q34" s="356">
        <v>23</v>
      </c>
      <c r="R34" s="356">
        <v>23</v>
      </c>
    </row>
    <row r="35" spans="1:18" s="421" customFormat="1" ht="15.75" customHeight="1">
      <c r="A35" s="422"/>
      <c r="B35" s="346"/>
      <c r="C35" s="346"/>
      <c r="D35" s="425"/>
      <c r="E35" s="398"/>
      <c r="F35" s="398"/>
      <c r="G35" s="467"/>
      <c r="H35" s="440"/>
      <c r="I35" s="438"/>
      <c r="J35" s="439"/>
      <c r="K35" s="441"/>
      <c r="L35" s="442" t="s">
        <v>6551</v>
      </c>
      <c r="M35" s="443"/>
      <c r="N35" s="443"/>
      <c r="O35" s="443"/>
      <c r="P35" s="470"/>
      <c r="Q35" s="445"/>
      <c r="R35" s="445"/>
    </row>
    <row r="36" spans="1:18" s="421" customFormat="1" ht="15.75" customHeight="1">
      <c r="A36" s="422"/>
      <c r="B36" s="346"/>
      <c r="C36" s="346"/>
      <c r="D36" s="425"/>
      <c r="E36" s="398"/>
      <c r="F36" s="398"/>
      <c r="G36" s="467"/>
      <c r="H36" s="427">
        <v>14</v>
      </c>
      <c r="I36" s="428" t="s">
        <v>6552</v>
      </c>
      <c r="J36" s="356">
        <f>SUM(Q36:Q36)</f>
        <v>18</v>
      </c>
      <c r="K36" s="429" t="s">
        <v>6552</v>
      </c>
      <c r="L36" s="447" t="s">
        <v>6553</v>
      </c>
      <c r="M36" s="448"/>
      <c r="N36" s="448"/>
      <c r="O36" s="448"/>
      <c r="P36" s="450"/>
      <c r="Q36" s="451">
        <v>18</v>
      </c>
      <c r="R36" s="451">
        <v>18</v>
      </c>
    </row>
    <row r="37" spans="1:18" s="421" customFormat="1" ht="15.75" customHeight="1">
      <c r="A37" s="422"/>
      <c r="B37" s="346"/>
      <c r="C37" s="346"/>
      <c r="D37" s="425"/>
      <c r="E37" s="398"/>
      <c r="F37" s="398"/>
      <c r="G37" s="467"/>
      <c r="H37" s="427">
        <v>16</v>
      </c>
      <c r="I37" s="428" t="s">
        <v>6407</v>
      </c>
      <c r="J37" s="356">
        <f>SUM(Q37:Q37)</f>
        <v>392</v>
      </c>
      <c r="K37" s="429" t="s">
        <v>6554</v>
      </c>
      <c r="L37" s="434" t="s">
        <v>6555</v>
      </c>
      <c r="M37" s="435"/>
      <c r="N37" s="435"/>
      <c r="O37" s="435"/>
      <c r="P37" s="466"/>
      <c r="Q37" s="356">
        <v>392</v>
      </c>
      <c r="R37" s="356">
        <v>380</v>
      </c>
    </row>
    <row r="38" spans="1:18" s="421" customFormat="1" ht="15.75" customHeight="1">
      <c r="A38" s="422"/>
      <c r="B38" s="346"/>
      <c r="C38" s="346"/>
      <c r="D38" s="425"/>
      <c r="E38" s="398"/>
      <c r="F38" s="398"/>
      <c r="G38" s="467"/>
      <c r="H38" s="427">
        <v>18</v>
      </c>
      <c r="I38" s="428" t="s">
        <v>6410</v>
      </c>
      <c r="J38" s="356">
        <f>SUM(Q38:Q50)</f>
        <v>29165</v>
      </c>
      <c r="K38" s="429" t="s">
        <v>6556</v>
      </c>
      <c r="L38" s="434" t="s">
        <v>6557</v>
      </c>
      <c r="M38" s="435"/>
      <c r="N38" s="435"/>
      <c r="O38" s="435"/>
      <c r="P38" s="466"/>
      <c r="Q38" s="356">
        <v>95</v>
      </c>
      <c r="R38" s="356">
        <v>95</v>
      </c>
    </row>
    <row r="39" spans="1:18" s="421" customFormat="1" ht="15.75" customHeight="1">
      <c r="A39" s="422"/>
      <c r="B39" s="346"/>
      <c r="C39" s="346"/>
      <c r="D39" s="425"/>
      <c r="E39" s="398"/>
      <c r="F39" s="398"/>
      <c r="G39" s="467"/>
      <c r="H39" s="422"/>
      <c r="I39" s="425"/>
      <c r="J39" s="398"/>
      <c r="K39" s="471" t="s">
        <v>6558</v>
      </c>
      <c r="L39" s="472" t="s">
        <v>6559</v>
      </c>
      <c r="M39" s="473"/>
      <c r="N39" s="473"/>
      <c r="O39" s="473"/>
      <c r="P39" s="474"/>
      <c r="Q39" s="452">
        <v>2600</v>
      </c>
      <c r="R39" s="452">
        <v>2600</v>
      </c>
    </row>
    <row r="40" spans="1:18" s="421" customFormat="1" ht="15.75" customHeight="1">
      <c r="A40" s="422"/>
      <c r="B40" s="346"/>
      <c r="C40" s="346"/>
      <c r="D40" s="425"/>
      <c r="E40" s="398"/>
      <c r="F40" s="398"/>
      <c r="G40" s="467"/>
      <c r="H40" s="422"/>
      <c r="I40" s="425"/>
      <c r="J40" s="398"/>
      <c r="K40" s="467"/>
      <c r="L40" s="447" t="s">
        <v>6560</v>
      </c>
      <c r="M40" s="448"/>
      <c r="N40" s="448"/>
      <c r="O40" s="448"/>
      <c r="P40" s="450"/>
      <c r="Q40" s="451">
        <v>1500</v>
      </c>
      <c r="R40" s="451">
        <v>1300</v>
      </c>
    </row>
    <row r="41" spans="1:18" s="421" customFormat="1" ht="15.75" customHeight="1">
      <c r="A41" s="422"/>
      <c r="B41" s="346"/>
      <c r="C41" s="346"/>
      <c r="D41" s="425"/>
      <c r="E41" s="398"/>
      <c r="F41" s="398"/>
      <c r="G41" s="467"/>
      <c r="H41" s="422"/>
      <c r="I41" s="425"/>
      <c r="J41" s="398"/>
      <c r="K41" s="467"/>
      <c r="L41" s="472" t="s">
        <v>6561</v>
      </c>
      <c r="M41" s="473"/>
      <c r="N41" s="473"/>
      <c r="O41" s="473"/>
      <c r="P41" s="474"/>
      <c r="Q41" s="452">
        <v>50</v>
      </c>
      <c r="R41" s="452">
        <v>50</v>
      </c>
    </row>
    <row r="42" spans="1:18" s="421" customFormat="1" ht="15.75" customHeight="1">
      <c r="A42" s="422"/>
      <c r="B42" s="346"/>
      <c r="C42" s="346"/>
      <c r="D42" s="425"/>
      <c r="E42" s="398"/>
      <c r="F42" s="398"/>
      <c r="G42" s="467"/>
      <c r="H42" s="422"/>
      <c r="I42" s="425"/>
      <c r="J42" s="398"/>
      <c r="K42" s="471" t="s">
        <v>6562</v>
      </c>
      <c r="L42" s="472" t="s">
        <v>6563</v>
      </c>
      <c r="M42" s="473"/>
      <c r="N42" s="473"/>
      <c r="O42" s="473"/>
      <c r="P42" s="450"/>
      <c r="Q42" s="452">
        <v>11400</v>
      </c>
      <c r="R42" s="452">
        <v>11200</v>
      </c>
    </row>
    <row r="43" spans="1:18" s="421" customFormat="1" ht="15.75" customHeight="1">
      <c r="A43" s="422"/>
      <c r="B43" s="346"/>
      <c r="C43" s="346"/>
      <c r="D43" s="425"/>
      <c r="E43" s="398"/>
      <c r="F43" s="398"/>
      <c r="G43" s="467"/>
      <c r="H43" s="422"/>
      <c r="I43" s="425"/>
      <c r="J43" s="398"/>
      <c r="L43" s="472" t="s">
        <v>6564</v>
      </c>
      <c r="M43" s="473"/>
      <c r="N43" s="473"/>
      <c r="O43" s="473"/>
      <c r="P43" s="450"/>
      <c r="Q43" s="452">
        <v>4050</v>
      </c>
      <c r="R43" s="452">
        <v>4212</v>
      </c>
    </row>
    <row r="44" spans="1:18" s="421" customFormat="1" ht="15.75" customHeight="1">
      <c r="A44" s="422"/>
      <c r="B44" s="346"/>
      <c r="C44" s="346"/>
      <c r="D44" s="425"/>
      <c r="E44" s="398"/>
      <c r="F44" s="398"/>
      <c r="G44" s="467"/>
      <c r="H44" s="422"/>
      <c r="I44" s="425"/>
      <c r="J44" s="398"/>
      <c r="L44" s="447" t="s">
        <v>6941</v>
      </c>
      <c r="M44" s="448"/>
      <c r="N44" s="448"/>
      <c r="O44" s="448"/>
      <c r="P44" s="474"/>
      <c r="Q44" s="451">
        <v>1700</v>
      </c>
      <c r="R44" s="451">
        <v>1700</v>
      </c>
    </row>
    <row r="45" spans="1:18" s="421" customFormat="1" ht="15.75" customHeight="1">
      <c r="A45" s="422"/>
      <c r="B45" s="346"/>
      <c r="C45" s="346"/>
      <c r="D45" s="425"/>
      <c r="E45" s="398"/>
      <c r="F45" s="398"/>
      <c r="G45" s="467"/>
      <c r="H45" s="422"/>
      <c r="I45" s="425"/>
      <c r="J45" s="398"/>
      <c r="K45" s="467"/>
      <c r="L45" s="472" t="s">
        <v>6565</v>
      </c>
      <c r="M45" s="473"/>
      <c r="N45" s="473"/>
      <c r="O45" s="473"/>
      <c r="P45" s="450"/>
      <c r="Q45" s="452">
        <v>1400</v>
      </c>
      <c r="R45" s="452">
        <v>1400</v>
      </c>
    </row>
    <row r="46" spans="1:18" s="421" customFormat="1" ht="15.75" customHeight="1">
      <c r="A46" s="422"/>
      <c r="B46" s="346"/>
      <c r="C46" s="346"/>
      <c r="D46" s="425"/>
      <c r="E46" s="398"/>
      <c r="F46" s="398"/>
      <c r="G46" s="467"/>
      <c r="H46" s="422"/>
      <c r="I46" s="425"/>
      <c r="J46" s="398"/>
      <c r="K46" s="467"/>
      <c r="L46" s="447" t="s">
        <v>6566</v>
      </c>
      <c r="M46" s="448"/>
      <c r="N46" s="448"/>
      <c r="O46" s="448"/>
      <c r="P46" s="450"/>
      <c r="Q46" s="451">
        <v>500</v>
      </c>
      <c r="R46" s="451">
        <v>480</v>
      </c>
    </row>
    <row r="47" spans="1:18" s="421" customFormat="1" ht="15.75" customHeight="1">
      <c r="A47" s="422"/>
      <c r="B47" s="346"/>
      <c r="C47" s="346"/>
      <c r="D47" s="425"/>
      <c r="E47" s="398"/>
      <c r="F47" s="398"/>
      <c r="G47" s="467"/>
      <c r="H47" s="422"/>
      <c r="I47" s="425"/>
      <c r="J47" s="398"/>
      <c r="K47" s="453"/>
      <c r="L47" s="472" t="s">
        <v>6567</v>
      </c>
      <c r="M47" s="473"/>
      <c r="N47" s="473"/>
      <c r="O47" s="473"/>
      <c r="P47" s="474"/>
      <c r="Q47" s="471">
        <v>0</v>
      </c>
      <c r="R47" s="471">
        <v>600</v>
      </c>
    </row>
    <row r="48" spans="1:18" s="421" customFormat="1" ht="15.75" customHeight="1">
      <c r="A48" s="422"/>
      <c r="B48" s="346"/>
      <c r="C48" s="346"/>
      <c r="D48" s="425"/>
      <c r="E48" s="398"/>
      <c r="F48" s="398"/>
      <c r="G48" s="467"/>
      <c r="H48" s="422"/>
      <c r="I48" s="425"/>
      <c r="J48" s="398"/>
      <c r="K48" s="471" t="s">
        <v>6568</v>
      </c>
      <c r="L48" s="447" t="s">
        <v>6569</v>
      </c>
      <c r="M48" s="448"/>
      <c r="N48" s="448"/>
      <c r="O48" s="448"/>
      <c r="P48" s="450"/>
      <c r="Q48" s="451">
        <v>4500</v>
      </c>
      <c r="R48" s="451">
        <v>0</v>
      </c>
    </row>
    <row r="49" spans="1:18" s="421" customFormat="1" ht="15.75" customHeight="1">
      <c r="A49" s="422"/>
      <c r="B49" s="346"/>
      <c r="C49" s="346"/>
      <c r="D49" s="425"/>
      <c r="E49" s="398"/>
      <c r="F49" s="398"/>
      <c r="G49" s="467"/>
      <c r="H49" s="422"/>
      <c r="I49" s="425"/>
      <c r="J49" s="398"/>
      <c r="K49" s="467"/>
      <c r="L49" s="475" t="s">
        <v>6570</v>
      </c>
      <c r="M49" s="469"/>
      <c r="N49" s="469"/>
      <c r="O49" s="469"/>
      <c r="P49" s="476"/>
      <c r="Q49" s="398">
        <v>870</v>
      </c>
      <c r="R49" s="398">
        <v>0</v>
      </c>
    </row>
    <row r="50" spans="1:18" s="421" customFormat="1" ht="15.75" customHeight="1">
      <c r="A50" s="422"/>
      <c r="B50" s="346"/>
      <c r="C50" s="346"/>
      <c r="D50" s="425"/>
      <c r="E50" s="398"/>
      <c r="F50" s="398"/>
      <c r="G50" s="467"/>
      <c r="H50" s="422"/>
      <c r="I50" s="425"/>
      <c r="J50" s="398"/>
      <c r="K50" s="467"/>
      <c r="L50" s="472" t="s">
        <v>6571</v>
      </c>
      <c r="M50" s="443"/>
      <c r="N50" s="443"/>
      <c r="O50" s="443"/>
      <c r="P50" s="470"/>
      <c r="Q50" s="445">
        <v>500</v>
      </c>
      <c r="R50" s="445">
        <v>0</v>
      </c>
    </row>
    <row r="51" spans="1:18" s="348" customFormat="1" ht="15.75" customHeight="1">
      <c r="A51" s="422"/>
      <c r="B51" s="346"/>
      <c r="C51" s="346"/>
      <c r="D51" s="425"/>
      <c r="E51" s="398"/>
      <c r="F51" s="398"/>
      <c r="G51" s="467"/>
      <c r="H51" s="427">
        <v>21</v>
      </c>
      <c r="I51" s="428" t="s">
        <v>6395</v>
      </c>
      <c r="J51" s="356">
        <f>SUM(Q51:Q54)</f>
        <v>3930</v>
      </c>
      <c r="K51" s="429" t="s">
        <v>6572</v>
      </c>
      <c r="L51" s="430" t="s">
        <v>6573</v>
      </c>
      <c r="M51" s="455"/>
      <c r="N51" s="455"/>
      <c r="O51" s="455"/>
      <c r="P51" s="457"/>
      <c r="Q51" s="458">
        <v>880</v>
      </c>
      <c r="R51" s="458">
        <v>550</v>
      </c>
    </row>
    <row r="52" spans="1:18" s="348" customFormat="1" ht="15.75" customHeight="1">
      <c r="A52" s="422"/>
      <c r="B52" s="346"/>
      <c r="C52" s="346"/>
      <c r="D52" s="425"/>
      <c r="E52" s="398"/>
      <c r="F52" s="398"/>
      <c r="G52" s="467"/>
      <c r="H52" s="422"/>
      <c r="I52" s="425"/>
      <c r="J52" s="398"/>
      <c r="K52" s="467"/>
      <c r="L52" s="472" t="s">
        <v>6574</v>
      </c>
      <c r="M52" s="473"/>
      <c r="N52" s="473"/>
      <c r="O52" s="473"/>
      <c r="P52" s="474"/>
      <c r="Q52" s="451">
        <v>950</v>
      </c>
      <c r="R52" s="451">
        <v>0</v>
      </c>
    </row>
    <row r="53" spans="1:18" s="348" customFormat="1" ht="15.75" customHeight="1">
      <c r="A53" s="422"/>
      <c r="B53" s="346"/>
      <c r="C53" s="346"/>
      <c r="D53" s="425"/>
      <c r="E53" s="398"/>
      <c r="F53" s="398"/>
      <c r="G53" s="467"/>
      <c r="H53" s="422"/>
      <c r="I53" s="425"/>
      <c r="J53" s="398"/>
      <c r="K53" s="467"/>
      <c r="L53" s="447" t="s">
        <v>6575</v>
      </c>
      <c r="M53" s="448"/>
      <c r="N53" s="448"/>
      <c r="O53" s="448"/>
      <c r="P53" s="450"/>
      <c r="Q53" s="451">
        <v>2100</v>
      </c>
      <c r="R53" s="451">
        <v>2100</v>
      </c>
    </row>
    <row r="54" spans="1:18" s="348" customFormat="1" ht="15.75" customHeight="1">
      <c r="A54" s="422"/>
      <c r="B54" s="346"/>
      <c r="C54" s="346"/>
      <c r="D54" s="425"/>
      <c r="E54" s="398"/>
      <c r="F54" s="398"/>
      <c r="G54" s="467"/>
      <c r="H54" s="422"/>
      <c r="I54" s="425"/>
      <c r="J54" s="398"/>
      <c r="K54" s="467"/>
      <c r="L54" s="477" t="s">
        <v>6576</v>
      </c>
      <c r="M54" s="478"/>
      <c r="N54" s="478"/>
      <c r="O54" s="478"/>
      <c r="P54" s="479"/>
      <c r="Q54" s="458">
        <v>0</v>
      </c>
      <c r="R54" s="458">
        <v>1300</v>
      </c>
    </row>
    <row r="55" spans="1:18" s="421" customFormat="1" ht="15.75" customHeight="1">
      <c r="A55" s="422"/>
      <c r="B55" s="346"/>
      <c r="C55" s="346"/>
      <c r="D55" s="425"/>
      <c r="E55" s="398"/>
      <c r="F55" s="398"/>
      <c r="G55" s="467"/>
      <c r="H55" s="427">
        <v>22</v>
      </c>
      <c r="I55" s="428" t="s">
        <v>6577</v>
      </c>
      <c r="J55" s="356">
        <f>SUM(Q55:Q55)</f>
        <v>900</v>
      </c>
      <c r="K55" s="429" t="s">
        <v>6578</v>
      </c>
      <c r="L55" s="430" t="s">
        <v>6579</v>
      </c>
      <c r="M55" s="431"/>
      <c r="N55" s="431"/>
      <c r="O55" s="431"/>
      <c r="P55" s="480"/>
      <c r="Q55" s="433">
        <v>900</v>
      </c>
      <c r="R55" s="433">
        <v>900</v>
      </c>
    </row>
    <row r="56" spans="1:18" s="421" customFormat="1" ht="15.75" customHeight="1">
      <c r="A56" s="422"/>
      <c r="B56" s="346"/>
      <c r="C56" s="346"/>
      <c r="D56" s="425"/>
      <c r="E56" s="398"/>
      <c r="F56" s="398"/>
      <c r="G56" s="467"/>
      <c r="H56" s="427">
        <v>25</v>
      </c>
      <c r="I56" s="428" t="s">
        <v>6580</v>
      </c>
      <c r="J56" s="356">
        <f>SUM(Q56:Q56)</f>
        <v>12840</v>
      </c>
      <c r="K56" s="429" t="s">
        <v>6581</v>
      </c>
      <c r="L56" s="430" t="s">
        <v>6582</v>
      </c>
      <c r="M56" s="431"/>
      <c r="N56" s="431"/>
      <c r="O56" s="431"/>
      <c r="P56" s="480"/>
      <c r="Q56" s="433">
        <v>12840</v>
      </c>
      <c r="R56" s="433">
        <v>15360</v>
      </c>
    </row>
    <row r="57" spans="1:18" s="348" customFormat="1" ht="15.75" customHeight="1">
      <c r="A57" s="422"/>
      <c r="B57" s="346"/>
      <c r="C57" s="346"/>
      <c r="D57" s="425"/>
      <c r="E57" s="398"/>
      <c r="F57" s="398"/>
      <c r="G57" s="467"/>
      <c r="H57" s="427">
        <v>26</v>
      </c>
      <c r="I57" s="428" t="s">
        <v>6361</v>
      </c>
      <c r="J57" s="356">
        <f>SUM(Q57:Q57)</f>
        <v>1589</v>
      </c>
      <c r="K57" s="429" t="s">
        <v>6583</v>
      </c>
      <c r="L57" s="434" t="s">
        <v>6583</v>
      </c>
      <c r="M57" s="435"/>
      <c r="N57" s="435"/>
      <c r="O57" s="435"/>
      <c r="P57" s="466"/>
      <c r="Q57" s="356">
        <v>1589</v>
      </c>
      <c r="R57" s="356">
        <v>1535</v>
      </c>
    </row>
    <row r="58" spans="1:18" s="348" customFormat="1" ht="15.75" customHeight="1">
      <c r="A58" s="422"/>
      <c r="B58" s="346"/>
      <c r="C58" s="346"/>
      <c r="D58" s="425"/>
      <c r="E58" s="398"/>
      <c r="F58" s="398"/>
      <c r="G58" s="467"/>
      <c r="H58" s="427">
        <v>27</v>
      </c>
      <c r="I58" s="428" t="s">
        <v>6584</v>
      </c>
      <c r="J58" s="356">
        <f>SUM(Q58:Q58)</f>
        <v>250</v>
      </c>
      <c r="K58" s="429" t="s">
        <v>6585</v>
      </c>
      <c r="L58" s="434" t="s">
        <v>6586</v>
      </c>
      <c r="M58" s="435"/>
      <c r="N58" s="435"/>
      <c r="O58" s="435"/>
      <c r="P58" s="466"/>
      <c r="Q58" s="356">
        <v>250</v>
      </c>
      <c r="R58" s="356">
        <v>250</v>
      </c>
    </row>
    <row r="59" spans="1:18" s="348" customFormat="1" ht="15.75" customHeight="1">
      <c r="A59" s="440"/>
      <c r="B59" s="437"/>
      <c r="C59" s="437"/>
      <c r="D59" s="438"/>
      <c r="E59" s="439"/>
      <c r="F59" s="439"/>
      <c r="G59" s="441"/>
      <c r="H59" s="461">
        <v>29</v>
      </c>
      <c r="I59" s="460" t="s">
        <v>6587</v>
      </c>
      <c r="J59" s="412">
        <f>Q59</f>
        <v>3450</v>
      </c>
      <c r="K59" s="462" t="s">
        <v>6588</v>
      </c>
      <c r="L59" s="463" t="s">
        <v>6589</v>
      </c>
      <c r="M59" s="464"/>
      <c r="N59" s="464"/>
      <c r="O59" s="464"/>
      <c r="P59" s="465"/>
      <c r="Q59" s="412">
        <v>3450</v>
      </c>
      <c r="R59" s="412">
        <v>3400</v>
      </c>
    </row>
    <row r="60" spans="1:18" s="348" customFormat="1" ht="15.75" customHeight="1">
      <c r="A60" s="422"/>
      <c r="B60" s="346"/>
      <c r="C60" s="346">
        <v>2</v>
      </c>
      <c r="D60" s="425" t="s">
        <v>6590</v>
      </c>
      <c r="E60" s="356">
        <f>SUM(J60:J81)</f>
        <v>18413</v>
      </c>
      <c r="F60" s="356">
        <v>18263</v>
      </c>
      <c r="G60" s="356">
        <f>E60-F60</f>
        <v>150</v>
      </c>
      <c r="H60" s="422">
        <v>12</v>
      </c>
      <c r="I60" s="428" t="s">
        <v>6548</v>
      </c>
      <c r="J60" s="398">
        <f>SUM(Q60:Q62)</f>
        <v>660</v>
      </c>
      <c r="K60" s="467" t="s">
        <v>6548</v>
      </c>
      <c r="L60" s="475" t="s">
        <v>6591</v>
      </c>
      <c r="M60" s="469"/>
      <c r="N60" s="469"/>
      <c r="O60" s="469"/>
      <c r="P60" s="476"/>
      <c r="Q60" s="398">
        <v>200</v>
      </c>
      <c r="R60" s="398">
        <v>180</v>
      </c>
    </row>
    <row r="61" spans="1:18" s="348" customFormat="1" ht="15.75" customHeight="1">
      <c r="A61" s="422"/>
      <c r="B61" s="346"/>
      <c r="C61" s="346"/>
      <c r="D61" s="425"/>
      <c r="E61" s="398"/>
      <c r="F61" s="398"/>
      <c r="G61" s="398"/>
      <c r="H61" s="422"/>
      <c r="I61" s="425"/>
      <c r="J61" s="398"/>
      <c r="K61" s="467"/>
      <c r="L61" s="447" t="s">
        <v>6592</v>
      </c>
      <c r="M61" s="448"/>
      <c r="N61" s="448"/>
      <c r="O61" s="448"/>
      <c r="P61" s="450"/>
      <c r="Q61" s="451">
        <v>30</v>
      </c>
      <c r="R61" s="451">
        <v>30</v>
      </c>
    </row>
    <row r="62" spans="1:18" s="348" customFormat="1" ht="15.75" customHeight="1">
      <c r="A62" s="422"/>
      <c r="B62" s="346"/>
      <c r="C62" s="346"/>
      <c r="D62" s="425"/>
      <c r="E62" s="398"/>
      <c r="F62" s="398"/>
      <c r="G62" s="398"/>
      <c r="H62" s="422"/>
      <c r="I62" s="425"/>
      <c r="J62" s="398"/>
      <c r="K62" s="467"/>
      <c r="L62" s="447" t="s">
        <v>6593</v>
      </c>
      <c r="M62" s="448"/>
      <c r="N62" s="448"/>
      <c r="O62" s="448"/>
      <c r="P62" s="450"/>
      <c r="Q62" s="451">
        <v>430</v>
      </c>
      <c r="R62" s="451">
        <v>0</v>
      </c>
    </row>
    <row r="63" spans="1:18" s="421" customFormat="1" ht="15.75" customHeight="1">
      <c r="A63" s="422"/>
      <c r="B63" s="346"/>
      <c r="C63" s="346"/>
      <c r="D63" s="425"/>
      <c r="E63" s="398"/>
      <c r="F63" s="398"/>
      <c r="G63" s="467"/>
      <c r="H63" s="427">
        <v>18</v>
      </c>
      <c r="I63" s="428" t="s">
        <v>6410</v>
      </c>
      <c r="J63" s="356">
        <f>SUM(Q63:Q71)</f>
        <v>8082</v>
      </c>
      <c r="K63" s="429" t="s">
        <v>6594</v>
      </c>
      <c r="L63" s="434" t="s">
        <v>6595</v>
      </c>
      <c r="M63" s="435"/>
      <c r="N63" s="435"/>
      <c r="O63" s="435"/>
      <c r="P63" s="466"/>
      <c r="Q63" s="356">
        <v>4132</v>
      </c>
      <c r="R63" s="356">
        <v>4132</v>
      </c>
    </row>
    <row r="64" spans="1:18" s="421" customFormat="1" ht="15.75" customHeight="1">
      <c r="A64" s="422"/>
      <c r="B64" s="346"/>
      <c r="C64" s="346"/>
      <c r="D64" s="425"/>
      <c r="E64" s="398"/>
      <c r="F64" s="398"/>
      <c r="G64" s="467"/>
      <c r="H64" s="422"/>
      <c r="I64" s="425"/>
      <c r="J64" s="398"/>
      <c r="K64" s="467"/>
      <c r="L64" s="794" t="s">
        <v>6596</v>
      </c>
      <c r="M64" s="795"/>
      <c r="N64" s="795"/>
      <c r="O64" s="795"/>
      <c r="P64" s="796"/>
      <c r="Q64" s="451"/>
      <c r="R64" s="451"/>
    </row>
    <row r="65" spans="1:18" s="421" customFormat="1" ht="15.75" customHeight="1">
      <c r="A65" s="422"/>
      <c r="B65" s="346"/>
      <c r="C65" s="346"/>
      <c r="D65" s="425"/>
      <c r="E65" s="398"/>
      <c r="F65" s="398"/>
      <c r="G65" s="467"/>
      <c r="H65" s="422"/>
      <c r="I65" s="425"/>
      <c r="J65" s="398"/>
      <c r="K65" s="467"/>
      <c r="L65" s="794" t="s">
        <v>6597</v>
      </c>
      <c r="M65" s="795"/>
      <c r="N65" s="795"/>
      <c r="O65" s="795"/>
      <c r="P65" s="796"/>
      <c r="Q65" s="451"/>
      <c r="R65" s="451"/>
    </row>
    <row r="66" spans="1:18" s="421" customFormat="1" ht="15.75" customHeight="1">
      <c r="A66" s="422"/>
      <c r="B66" s="346"/>
      <c r="C66" s="346"/>
      <c r="D66" s="425"/>
      <c r="E66" s="398"/>
      <c r="F66" s="398"/>
      <c r="G66" s="467"/>
      <c r="H66" s="422"/>
      <c r="I66" s="425"/>
      <c r="J66" s="398"/>
      <c r="K66" s="467"/>
      <c r="L66" s="447" t="s">
        <v>6598</v>
      </c>
      <c r="M66" s="448"/>
      <c r="N66" s="448"/>
      <c r="O66" s="448"/>
      <c r="P66" s="450"/>
      <c r="Q66" s="451">
        <v>210</v>
      </c>
      <c r="R66" s="451">
        <v>210</v>
      </c>
    </row>
    <row r="67" spans="1:18" s="421" customFormat="1" ht="15.75" customHeight="1">
      <c r="A67" s="422"/>
      <c r="B67" s="346"/>
      <c r="C67" s="346"/>
      <c r="D67" s="425"/>
      <c r="E67" s="398"/>
      <c r="F67" s="398"/>
      <c r="G67" s="467"/>
      <c r="H67" s="422"/>
      <c r="I67" s="425"/>
      <c r="J67" s="398"/>
      <c r="K67" s="467"/>
      <c r="L67" s="472" t="s">
        <v>6599</v>
      </c>
      <c r="M67" s="473"/>
      <c r="N67" s="473"/>
      <c r="O67" s="448"/>
      <c r="P67" s="450"/>
      <c r="Q67" s="451">
        <v>2300</v>
      </c>
      <c r="R67" s="451">
        <v>2500</v>
      </c>
    </row>
    <row r="68" spans="1:18" s="421" customFormat="1" ht="15.75" customHeight="1">
      <c r="A68" s="422"/>
      <c r="B68" s="346"/>
      <c r="C68" s="346"/>
      <c r="D68" s="425"/>
      <c r="E68" s="398"/>
      <c r="F68" s="398"/>
      <c r="G68" s="467"/>
      <c r="H68" s="422"/>
      <c r="I68" s="425"/>
      <c r="J68" s="398"/>
      <c r="K68" s="446" t="s">
        <v>6600</v>
      </c>
      <c r="L68" s="472" t="s">
        <v>6601</v>
      </c>
      <c r="M68" s="481"/>
      <c r="N68" s="481"/>
      <c r="O68" s="473"/>
      <c r="P68" s="474"/>
      <c r="Q68" s="452">
        <v>90</v>
      </c>
      <c r="R68" s="452">
        <v>90</v>
      </c>
    </row>
    <row r="69" spans="1:18" s="421" customFormat="1" ht="15.75" customHeight="1">
      <c r="A69" s="422"/>
      <c r="B69" s="346"/>
      <c r="C69" s="346"/>
      <c r="D69" s="425"/>
      <c r="E69" s="398"/>
      <c r="F69" s="398"/>
      <c r="G69" s="467"/>
      <c r="H69" s="422"/>
      <c r="I69" s="425"/>
      <c r="J69" s="398"/>
      <c r="K69" s="446" t="s">
        <v>6602</v>
      </c>
      <c r="L69" s="472" t="s">
        <v>6603</v>
      </c>
      <c r="M69" s="473"/>
      <c r="N69" s="473"/>
      <c r="O69" s="473"/>
      <c r="P69" s="474"/>
      <c r="Q69" s="452">
        <v>450</v>
      </c>
      <c r="R69" s="452">
        <v>450</v>
      </c>
    </row>
    <row r="70" spans="1:18" s="348" customFormat="1" ht="15.75" customHeight="1">
      <c r="A70" s="422"/>
      <c r="B70" s="346"/>
      <c r="C70" s="346"/>
      <c r="D70" s="425"/>
      <c r="E70" s="398"/>
      <c r="F70" s="398"/>
      <c r="G70" s="467"/>
      <c r="H70" s="422"/>
      <c r="I70" s="425"/>
      <c r="J70" s="398"/>
      <c r="K70" s="467" t="s">
        <v>6604</v>
      </c>
      <c r="L70" s="447" t="s">
        <v>6605</v>
      </c>
      <c r="M70" s="448"/>
      <c r="N70" s="448"/>
      <c r="O70" s="448"/>
      <c r="P70" s="450"/>
      <c r="Q70" s="451">
        <v>900</v>
      </c>
      <c r="R70" s="451">
        <v>900</v>
      </c>
    </row>
    <row r="71" spans="1:18" s="348" customFormat="1" ht="15.75" customHeight="1">
      <c r="A71" s="422"/>
      <c r="B71" s="346"/>
      <c r="C71" s="346"/>
      <c r="D71" s="425"/>
      <c r="E71" s="398"/>
      <c r="F71" s="398"/>
      <c r="G71" s="467"/>
      <c r="H71" s="422"/>
      <c r="I71" s="425"/>
      <c r="J71" s="398"/>
      <c r="K71" s="467"/>
      <c r="L71" s="472" t="s">
        <v>6606</v>
      </c>
      <c r="M71" s="473"/>
      <c r="N71" s="473"/>
      <c r="O71" s="473"/>
      <c r="P71" s="474"/>
      <c r="Q71" s="452">
        <v>0</v>
      </c>
      <c r="R71" s="452">
        <v>100</v>
      </c>
    </row>
    <row r="72" spans="1:18" s="348" customFormat="1" ht="15.75" customHeight="1">
      <c r="A72" s="422"/>
      <c r="B72" s="346"/>
      <c r="C72" s="346"/>
      <c r="D72" s="425"/>
      <c r="E72" s="398"/>
      <c r="F72" s="398"/>
      <c r="G72" s="467"/>
      <c r="H72" s="427">
        <v>20</v>
      </c>
      <c r="I72" s="428" t="s">
        <v>6399</v>
      </c>
      <c r="J72" s="356">
        <f>SUM(Q72:Q73)</f>
        <v>766</v>
      </c>
      <c r="K72" s="429" t="s">
        <v>6399</v>
      </c>
      <c r="L72" s="434" t="s">
        <v>6607</v>
      </c>
      <c r="M72" s="435"/>
      <c r="N72" s="435"/>
      <c r="O72" s="435"/>
      <c r="P72" s="466"/>
      <c r="Q72" s="356">
        <v>180</v>
      </c>
      <c r="R72" s="356">
        <v>180</v>
      </c>
    </row>
    <row r="73" spans="1:18" s="348" customFormat="1" ht="15.75" customHeight="1">
      <c r="A73" s="422"/>
      <c r="B73" s="346"/>
      <c r="C73" s="346"/>
      <c r="D73" s="425"/>
      <c r="E73" s="398"/>
      <c r="F73" s="398"/>
      <c r="G73" s="422"/>
      <c r="H73" s="440"/>
      <c r="I73" s="438"/>
      <c r="J73" s="439"/>
      <c r="K73" s="441"/>
      <c r="L73" s="442" t="s">
        <v>6608</v>
      </c>
      <c r="M73" s="443"/>
      <c r="N73" s="443"/>
      <c r="O73" s="443"/>
      <c r="P73" s="470"/>
      <c r="Q73" s="445">
        <v>586</v>
      </c>
      <c r="R73" s="445">
        <v>586</v>
      </c>
    </row>
    <row r="74" spans="1:18" s="348" customFormat="1" ht="15.75" customHeight="1">
      <c r="A74" s="422"/>
      <c r="B74" s="346"/>
      <c r="C74" s="346"/>
      <c r="D74" s="425"/>
      <c r="E74" s="398"/>
      <c r="F74" s="398"/>
      <c r="G74" s="467"/>
      <c r="H74" s="422">
        <v>21</v>
      </c>
      <c r="I74" s="425" t="s">
        <v>6395</v>
      </c>
      <c r="J74" s="398">
        <f>SUM(Q74:Q77)</f>
        <v>3550</v>
      </c>
      <c r="K74" s="467" t="s">
        <v>6395</v>
      </c>
      <c r="L74" s="454" t="s">
        <v>6609</v>
      </c>
      <c r="M74" s="455"/>
      <c r="N74" s="455"/>
      <c r="O74" s="455"/>
      <c r="P74" s="457"/>
      <c r="Q74" s="458">
        <v>490</v>
      </c>
      <c r="R74" s="458">
        <v>490</v>
      </c>
    </row>
    <row r="75" spans="1:18" s="348" customFormat="1" ht="15.75" customHeight="1">
      <c r="A75" s="422"/>
      <c r="B75" s="346"/>
      <c r="C75" s="346"/>
      <c r="D75" s="425"/>
      <c r="E75" s="398"/>
      <c r="F75" s="398"/>
      <c r="G75" s="467"/>
      <c r="H75" s="422"/>
      <c r="I75" s="425"/>
      <c r="J75" s="398"/>
      <c r="K75" s="467"/>
      <c r="L75" s="447" t="s">
        <v>6610</v>
      </c>
      <c r="M75" s="448"/>
      <c r="N75" s="448"/>
      <c r="O75" s="448"/>
      <c r="P75" s="450"/>
      <c r="Q75" s="451">
        <v>1960</v>
      </c>
      <c r="R75" s="451">
        <v>1960</v>
      </c>
    </row>
    <row r="76" spans="1:18" s="348" customFormat="1" ht="15.75" customHeight="1">
      <c r="A76" s="422"/>
      <c r="B76" s="346"/>
      <c r="C76" s="346"/>
      <c r="D76" s="425"/>
      <c r="E76" s="398"/>
      <c r="F76" s="398"/>
      <c r="G76" s="467"/>
      <c r="H76" s="422"/>
      <c r="I76" s="425"/>
      <c r="J76" s="398"/>
      <c r="K76" s="467"/>
      <c r="L76" s="472" t="s">
        <v>6611</v>
      </c>
      <c r="M76" s="473"/>
      <c r="N76" s="473"/>
      <c r="O76" s="473"/>
      <c r="P76" s="474"/>
      <c r="Q76" s="452">
        <v>1000</v>
      </c>
      <c r="R76" s="452">
        <v>1000</v>
      </c>
    </row>
    <row r="77" spans="1:18" s="348" customFormat="1" ht="15.75" customHeight="1">
      <c r="A77" s="422"/>
      <c r="B77" s="346"/>
      <c r="C77" s="346"/>
      <c r="D77" s="425"/>
      <c r="E77" s="398"/>
      <c r="F77" s="398"/>
      <c r="G77" s="467"/>
      <c r="H77" s="422"/>
      <c r="I77" s="425"/>
      <c r="J77" s="398"/>
      <c r="K77" s="467"/>
      <c r="L77" s="472" t="s">
        <v>6612</v>
      </c>
      <c r="M77" s="473"/>
      <c r="N77" s="473"/>
      <c r="O77" s="473"/>
      <c r="P77" s="474"/>
      <c r="Q77" s="452">
        <v>100</v>
      </c>
      <c r="R77" s="452">
        <v>100</v>
      </c>
    </row>
    <row r="78" spans="1:18" s="348" customFormat="1" ht="15.75" customHeight="1">
      <c r="A78" s="422"/>
      <c r="B78" s="346"/>
      <c r="C78" s="346"/>
      <c r="D78" s="425"/>
      <c r="E78" s="398"/>
      <c r="F78" s="398"/>
      <c r="G78" s="467"/>
      <c r="H78" s="461">
        <v>22</v>
      </c>
      <c r="I78" s="460" t="s">
        <v>6577</v>
      </c>
      <c r="J78" s="412">
        <f>Q78</f>
        <v>1050</v>
      </c>
      <c r="K78" s="462" t="s">
        <v>6578</v>
      </c>
      <c r="L78" s="463" t="s">
        <v>6613</v>
      </c>
      <c r="M78" s="464"/>
      <c r="N78" s="464"/>
      <c r="O78" s="464"/>
      <c r="P78" s="465"/>
      <c r="Q78" s="412">
        <v>1050</v>
      </c>
      <c r="R78" s="412">
        <v>1050</v>
      </c>
    </row>
    <row r="79" spans="1:18" s="348" customFormat="1" ht="15.75" customHeight="1">
      <c r="A79" s="422"/>
      <c r="B79" s="346"/>
      <c r="C79" s="346"/>
      <c r="D79" s="425"/>
      <c r="E79" s="398"/>
      <c r="F79" s="398"/>
      <c r="G79" s="467"/>
      <c r="H79" s="461">
        <v>24</v>
      </c>
      <c r="I79" s="460" t="s">
        <v>6614</v>
      </c>
      <c r="J79" s="412">
        <f t="shared" ref="J79:J85" si="0">Q79</f>
        <v>2200</v>
      </c>
      <c r="K79" s="462" t="s">
        <v>6615</v>
      </c>
      <c r="L79" s="463" t="s">
        <v>6616</v>
      </c>
      <c r="M79" s="464"/>
      <c r="N79" s="464"/>
      <c r="O79" s="464"/>
      <c r="P79" s="465"/>
      <c r="Q79" s="412">
        <v>2200</v>
      </c>
      <c r="R79" s="412">
        <v>2200</v>
      </c>
    </row>
    <row r="80" spans="1:18" s="348" customFormat="1" ht="15.75" customHeight="1">
      <c r="A80" s="422"/>
      <c r="B80" s="346"/>
      <c r="C80" s="346"/>
      <c r="D80" s="425"/>
      <c r="E80" s="398"/>
      <c r="F80" s="398"/>
      <c r="G80" s="467"/>
      <c r="H80" s="461">
        <v>27</v>
      </c>
      <c r="I80" s="460" t="s">
        <v>6584</v>
      </c>
      <c r="J80" s="412">
        <f t="shared" si="0"/>
        <v>2000</v>
      </c>
      <c r="K80" s="462" t="s">
        <v>6617</v>
      </c>
      <c r="L80" s="463" t="s">
        <v>6618</v>
      </c>
      <c r="M80" s="464"/>
      <c r="N80" s="464"/>
      <c r="O80" s="464"/>
      <c r="P80" s="465"/>
      <c r="Q80" s="412">
        <v>2000</v>
      </c>
      <c r="R80" s="412">
        <v>2000</v>
      </c>
    </row>
    <row r="81" spans="1:18" s="421" customFormat="1" ht="15.75" customHeight="1">
      <c r="A81" s="422"/>
      <c r="B81" s="346"/>
      <c r="C81" s="346"/>
      <c r="D81" s="425"/>
      <c r="E81" s="439"/>
      <c r="F81" s="439"/>
      <c r="G81" s="441"/>
      <c r="H81" s="422">
        <v>40</v>
      </c>
      <c r="I81" s="425" t="s">
        <v>6619</v>
      </c>
      <c r="J81" s="412">
        <f>Q81</f>
        <v>105</v>
      </c>
      <c r="K81" s="467" t="s">
        <v>6620</v>
      </c>
      <c r="L81" s="472" t="s">
        <v>6621</v>
      </c>
      <c r="M81" s="473"/>
      <c r="N81" s="473"/>
      <c r="O81" s="473"/>
      <c r="P81" s="474"/>
      <c r="Q81" s="452">
        <v>105</v>
      </c>
      <c r="R81" s="452">
        <v>105</v>
      </c>
    </row>
    <row r="82" spans="1:18" s="348" customFormat="1" ht="15.75" customHeight="1">
      <c r="A82" s="422"/>
      <c r="B82" s="346"/>
      <c r="C82" s="424">
        <v>3</v>
      </c>
      <c r="D82" s="428" t="s">
        <v>6622</v>
      </c>
      <c r="E82" s="398">
        <f>SUM(J82:J84)</f>
        <v>3</v>
      </c>
      <c r="F82" s="398">
        <v>3</v>
      </c>
      <c r="G82" s="398">
        <f>E82-F82</f>
        <v>0</v>
      </c>
      <c r="H82" s="461">
        <v>4</v>
      </c>
      <c r="I82" s="460" t="s">
        <v>6334</v>
      </c>
      <c r="J82" s="412">
        <f t="shared" si="0"/>
        <v>1</v>
      </c>
      <c r="K82" s="460" t="s">
        <v>6334</v>
      </c>
      <c r="L82" s="463"/>
      <c r="M82" s="464"/>
      <c r="N82" s="464"/>
      <c r="O82" s="464"/>
      <c r="P82" s="465"/>
      <c r="Q82" s="412">
        <v>1</v>
      </c>
      <c r="R82" s="412">
        <v>1</v>
      </c>
    </row>
    <row r="83" spans="1:18" s="348" customFormat="1" ht="15.75" customHeight="1">
      <c r="A83" s="422"/>
      <c r="B83" s="346"/>
      <c r="C83" s="346"/>
      <c r="D83" s="425"/>
      <c r="E83" s="398"/>
      <c r="F83" s="398"/>
      <c r="G83" s="467"/>
      <c r="H83" s="461">
        <v>20</v>
      </c>
      <c r="I83" s="460" t="s">
        <v>6399</v>
      </c>
      <c r="J83" s="412">
        <f t="shared" si="0"/>
        <v>1</v>
      </c>
      <c r="K83" s="460" t="s">
        <v>6399</v>
      </c>
      <c r="L83" s="463" t="s">
        <v>6623</v>
      </c>
      <c r="M83" s="464"/>
      <c r="N83" s="464"/>
      <c r="O83" s="464"/>
      <c r="P83" s="465"/>
      <c r="Q83" s="412">
        <v>1</v>
      </c>
      <c r="R83" s="412">
        <v>1</v>
      </c>
    </row>
    <row r="84" spans="1:18" s="348" customFormat="1" ht="15.75" customHeight="1">
      <c r="A84" s="422"/>
      <c r="B84" s="346"/>
      <c r="C84" s="437"/>
      <c r="D84" s="438"/>
      <c r="E84" s="439"/>
      <c r="F84" s="439"/>
      <c r="G84" s="441"/>
      <c r="H84" s="461">
        <v>27</v>
      </c>
      <c r="I84" s="460" t="s">
        <v>6584</v>
      </c>
      <c r="J84" s="412">
        <f t="shared" si="0"/>
        <v>1</v>
      </c>
      <c r="K84" s="460" t="s">
        <v>6584</v>
      </c>
      <c r="L84" s="463" t="s">
        <v>6624</v>
      </c>
      <c r="M84" s="464"/>
      <c r="N84" s="464"/>
      <c r="O84" s="464"/>
      <c r="P84" s="465"/>
      <c r="Q84" s="412">
        <v>1</v>
      </c>
      <c r="R84" s="412">
        <v>1</v>
      </c>
    </row>
    <row r="85" spans="1:18" s="348" customFormat="1" ht="15.75" customHeight="1">
      <c r="A85" s="422"/>
      <c r="B85" s="346"/>
      <c r="C85" s="346">
        <v>4</v>
      </c>
      <c r="D85" s="425" t="s">
        <v>6625</v>
      </c>
      <c r="E85" s="356">
        <f>SUM(J85:J149)</f>
        <v>47513</v>
      </c>
      <c r="F85" s="356">
        <v>55919</v>
      </c>
      <c r="G85" s="356">
        <f>E85-F85</f>
        <v>-8406</v>
      </c>
      <c r="H85" s="461">
        <v>1</v>
      </c>
      <c r="I85" s="460" t="s">
        <v>6318</v>
      </c>
      <c r="J85" s="412">
        <f t="shared" si="0"/>
        <v>17535</v>
      </c>
      <c r="K85" s="460" t="s">
        <v>6626</v>
      </c>
      <c r="L85" s="463" t="s">
        <v>6626</v>
      </c>
      <c r="M85" s="464"/>
      <c r="N85" s="464"/>
      <c r="O85" s="464"/>
      <c r="P85" s="465"/>
      <c r="Q85" s="412">
        <v>17535</v>
      </c>
      <c r="R85" s="412">
        <v>18094</v>
      </c>
    </row>
    <row r="86" spans="1:18" s="348" customFormat="1" ht="15.75" customHeight="1">
      <c r="A86" s="422"/>
      <c r="B86" s="346"/>
      <c r="C86" s="346"/>
      <c r="D86" s="425"/>
      <c r="E86" s="398"/>
      <c r="F86" s="398"/>
      <c r="G86" s="467"/>
      <c r="H86" s="427">
        <v>2</v>
      </c>
      <c r="I86" s="428" t="s">
        <v>6328</v>
      </c>
      <c r="J86" s="356">
        <f>SUM(Q86:Q94)</f>
        <v>7164</v>
      </c>
      <c r="K86" s="462" t="s">
        <v>6627</v>
      </c>
      <c r="L86" s="463" t="s">
        <v>6627</v>
      </c>
      <c r="M86" s="464"/>
      <c r="N86" s="464"/>
      <c r="O86" s="464"/>
      <c r="P86" s="465"/>
      <c r="Q86" s="412">
        <v>333</v>
      </c>
      <c r="R86" s="412">
        <v>333</v>
      </c>
    </row>
    <row r="87" spans="1:18" s="421" customFormat="1" ht="15.75" customHeight="1">
      <c r="A87" s="422"/>
      <c r="B87" s="346"/>
      <c r="C87" s="346"/>
      <c r="D87" s="425"/>
      <c r="E87" s="398"/>
      <c r="F87" s="398"/>
      <c r="G87" s="467"/>
      <c r="H87" s="422"/>
      <c r="I87" s="425"/>
      <c r="J87" s="398"/>
      <c r="K87" s="462" t="s">
        <v>6628</v>
      </c>
      <c r="L87" s="463" t="s">
        <v>6628</v>
      </c>
      <c r="M87" s="464"/>
      <c r="N87" s="464"/>
      <c r="O87" s="464"/>
      <c r="P87" s="465"/>
      <c r="Q87" s="412">
        <v>792</v>
      </c>
      <c r="R87" s="412">
        <v>675</v>
      </c>
    </row>
    <row r="88" spans="1:18" s="421" customFormat="1" ht="15.75" customHeight="1">
      <c r="A88" s="422"/>
      <c r="B88" s="346"/>
      <c r="C88" s="346"/>
      <c r="D88" s="425"/>
      <c r="E88" s="398"/>
      <c r="F88" s="398"/>
      <c r="G88" s="467"/>
      <c r="H88" s="422"/>
      <c r="I88" s="425"/>
      <c r="J88" s="398"/>
      <c r="K88" s="462" t="s">
        <v>6629</v>
      </c>
      <c r="L88" s="463" t="s">
        <v>6629</v>
      </c>
      <c r="M88" s="464"/>
      <c r="N88" s="464"/>
      <c r="O88" s="464"/>
      <c r="P88" s="465"/>
      <c r="Q88" s="412">
        <v>60</v>
      </c>
      <c r="R88" s="412">
        <v>31</v>
      </c>
    </row>
    <row r="89" spans="1:18" s="421" customFormat="1" ht="15.75" customHeight="1">
      <c r="A89" s="422"/>
      <c r="B89" s="346"/>
      <c r="C89" s="346"/>
      <c r="D89" s="425"/>
      <c r="E89" s="398"/>
      <c r="F89" s="398"/>
      <c r="G89" s="467"/>
      <c r="H89" s="422"/>
      <c r="I89" s="425"/>
      <c r="J89" s="398"/>
      <c r="K89" s="429" t="s">
        <v>6630</v>
      </c>
      <c r="L89" s="475" t="s">
        <v>6631</v>
      </c>
      <c r="M89" s="469"/>
      <c r="N89" s="469"/>
      <c r="O89" s="469"/>
      <c r="P89" s="469"/>
      <c r="Q89" s="356">
        <v>973</v>
      </c>
      <c r="R89" s="356">
        <v>974</v>
      </c>
    </row>
    <row r="90" spans="1:18" s="421" customFormat="1" ht="15.75" customHeight="1">
      <c r="A90" s="422"/>
      <c r="B90" s="346"/>
      <c r="C90" s="346"/>
      <c r="D90" s="425"/>
      <c r="E90" s="398"/>
      <c r="F90" s="398"/>
      <c r="G90" s="467"/>
      <c r="H90" s="422"/>
      <c r="I90" s="425"/>
      <c r="J90" s="398"/>
      <c r="K90" s="467"/>
      <c r="L90" s="447" t="s">
        <v>6632</v>
      </c>
      <c r="M90" s="448"/>
      <c r="N90" s="448"/>
      <c r="O90" s="448"/>
      <c r="P90" s="448"/>
      <c r="Q90" s="451"/>
      <c r="R90" s="451"/>
    </row>
    <row r="91" spans="1:18" s="421" customFormat="1" ht="15.75" customHeight="1">
      <c r="A91" s="422"/>
      <c r="B91" s="346"/>
      <c r="C91" s="346"/>
      <c r="D91" s="425"/>
      <c r="E91" s="398"/>
      <c r="F91" s="398"/>
      <c r="G91" s="467"/>
      <c r="H91" s="422"/>
      <c r="I91" s="425"/>
      <c r="J91" s="398"/>
      <c r="K91" s="467"/>
      <c r="L91" s="447" t="s">
        <v>7475</v>
      </c>
      <c r="M91" s="448"/>
      <c r="N91" s="448"/>
      <c r="O91" s="448"/>
      <c r="P91" s="450"/>
      <c r="Q91" s="451"/>
      <c r="R91" s="451"/>
    </row>
    <row r="92" spans="1:18" s="421" customFormat="1" ht="15.75" customHeight="1">
      <c r="A92" s="422"/>
      <c r="B92" s="346"/>
      <c r="C92" s="346"/>
      <c r="D92" s="425"/>
      <c r="E92" s="398"/>
      <c r="F92" s="398"/>
      <c r="G92" s="467"/>
      <c r="H92" s="422"/>
      <c r="I92" s="425"/>
      <c r="J92" s="398"/>
      <c r="K92" s="462" t="s">
        <v>6633</v>
      </c>
      <c r="L92" s="463" t="s">
        <v>6633</v>
      </c>
      <c r="M92" s="464"/>
      <c r="N92" s="464"/>
      <c r="O92" s="464"/>
      <c r="P92" s="465"/>
      <c r="Q92" s="412">
        <v>3000</v>
      </c>
      <c r="R92" s="412">
        <v>3000</v>
      </c>
    </row>
    <row r="93" spans="1:18" s="421" customFormat="1" ht="15.75" customHeight="1">
      <c r="A93" s="422"/>
      <c r="B93" s="346"/>
      <c r="C93" s="346"/>
      <c r="D93" s="425"/>
      <c r="E93" s="398"/>
      <c r="F93" s="398"/>
      <c r="G93" s="467"/>
      <c r="H93" s="422"/>
      <c r="I93" s="425"/>
      <c r="J93" s="398"/>
      <c r="K93" s="462" t="s">
        <v>6634</v>
      </c>
      <c r="L93" s="463" t="s">
        <v>6634</v>
      </c>
      <c r="M93" s="464"/>
      <c r="N93" s="464"/>
      <c r="O93" s="464"/>
      <c r="P93" s="465"/>
      <c r="Q93" s="412">
        <v>1600</v>
      </c>
      <c r="R93" s="412">
        <v>1700</v>
      </c>
    </row>
    <row r="94" spans="1:18" s="421" customFormat="1" ht="15.75" customHeight="1">
      <c r="A94" s="422"/>
      <c r="B94" s="346"/>
      <c r="C94" s="346"/>
      <c r="D94" s="425"/>
      <c r="E94" s="398"/>
      <c r="F94" s="398"/>
      <c r="G94" s="467"/>
      <c r="H94" s="440"/>
      <c r="I94" s="438"/>
      <c r="J94" s="439"/>
      <c r="K94" s="462" t="s">
        <v>6635</v>
      </c>
      <c r="L94" s="463" t="s">
        <v>6635</v>
      </c>
      <c r="M94" s="464"/>
      <c r="N94" s="464"/>
      <c r="O94" s="464"/>
      <c r="P94" s="465"/>
      <c r="Q94" s="412">
        <v>406</v>
      </c>
      <c r="R94" s="412">
        <v>406</v>
      </c>
    </row>
    <row r="95" spans="1:18" s="421" customFormat="1" ht="15.75" customHeight="1">
      <c r="A95" s="422"/>
      <c r="B95" s="346"/>
      <c r="C95" s="346"/>
      <c r="D95" s="425"/>
      <c r="E95" s="398"/>
      <c r="F95" s="398"/>
      <c r="G95" s="467"/>
      <c r="H95" s="461">
        <v>3</v>
      </c>
      <c r="I95" s="460" t="s">
        <v>6636</v>
      </c>
      <c r="J95" s="412">
        <f>Q95</f>
        <v>2161</v>
      </c>
      <c r="K95" s="462" t="s">
        <v>6636</v>
      </c>
      <c r="L95" s="463" t="s">
        <v>6637</v>
      </c>
      <c r="M95" s="464"/>
      <c r="N95" s="464"/>
      <c r="O95" s="464"/>
      <c r="P95" s="465"/>
      <c r="Q95" s="412">
        <v>2161</v>
      </c>
      <c r="R95" s="412">
        <v>2221</v>
      </c>
    </row>
    <row r="96" spans="1:18" s="421" customFormat="1" ht="15.75" customHeight="1">
      <c r="A96" s="422"/>
      <c r="B96" s="346"/>
      <c r="C96" s="346"/>
      <c r="D96" s="425"/>
      <c r="E96" s="398"/>
      <c r="F96" s="398"/>
      <c r="G96" s="467"/>
      <c r="H96" s="461">
        <v>5</v>
      </c>
      <c r="I96" s="460" t="s">
        <v>6336</v>
      </c>
      <c r="J96" s="412">
        <f>Q96</f>
        <v>63</v>
      </c>
      <c r="K96" s="462" t="s">
        <v>6638</v>
      </c>
      <c r="L96" s="463" t="s">
        <v>6639</v>
      </c>
      <c r="M96" s="464"/>
      <c r="N96" s="464"/>
      <c r="O96" s="464"/>
      <c r="P96" s="465"/>
      <c r="Q96" s="412">
        <v>63</v>
      </c>
      <c r="R96" s="412">
        <v>63</v>
      </c>
    </row>
    <row r="97" spans="1:18" s="421" customFormat="1" ht="15.75" customHeight="1">
      <c r="A97" s="422"/>
      <c r="B97" s="346"/>
      <c r="C97" s="346"/>
      <c r="D97" s="425"/>
      <c r="E97" s="398"/>
      <c r="F97" s="398"/>
      <c r="G97" s="467"/>
      <c r="H97" s="427">
        <v>6</v>
      </c>
      <c r="I97" s="428" t="s">
        <v>6340</v>
      </c>
      <c r="J97" s="356">
        <f>SUM(Q97:Q98)</f>
        <v>8909</v>
      </c>
      <c r="K97" s="482" t="s">
        <v>6640</v>
      </c>
      <c r="L97" s="430" t="s">
        <v>6640</v>
      </c>
      <c r="M97" s="431"/>
      <c r="N97" s="431"/>
      <c r="O97" s="431"/>
      <c r="P97" s="480"/>
      <c r="Q97" s="433">
        <v>5238</v>
      </c>
      <c r="R97" s="433">
        <v>5680</v>
      </c>
    </row>
    <row r="98" spans="1:18" s="421" customFormat="1" ht="15.75" customHeight="1">
      <c r="A98" s="422"/>
      <c r="B98" s="346"/>
      <c r="C98" s="346"/>
      <c r="D98" s="425"/>
      <c r="E98" s="398"/>
      <c r="F98" s="398"/>
      <c r="G98" s="467"/>
      <c r="H98" s="422"/>
      <c r="I98" s="425"/>
      <c r="J98" s="398"/>
      <c r="K98" s="441" t="s">
        <v>6641</v>
      </c>
      <c r="L98" s="477" t="s">
        <v>6641</v>
      </c>
      <c r="M98" s="478"/>
      <c r="N98" s="478"/>
      <c r="O98" s="478"/>
      <c r="P98" s="479"/>
      <c r="Q98" s="439">
        <v>3671</v>
      </c>
      <c r="R98" s="439">
        <v>3818</v>
      </c>
    </row>
    <row r="99" spans="1:18" s="421" customFormat="1" ht="15.75" customHeight="1">
      <c r="A99" s="422"/>
      <c r="B99" s="346"/>
      <c r="C99" s="346"/>
      <c r="D99" s="425"/>
      <c r="E99" s="398"/>
      <c r="F99" s="398"/>
      <c r="G99" s="467"/>
      <c r="H99" s="427">
        <v>7</v>
      </c>
      <c r="I99" s="428" t="s">
        <v>6452</v>
      </c>
      <c r="J99" s="356">
        <f>SUM(Q99:Q99)</f>
        <v>83</v>
      </c>
      <c r="K99" s="467" t="s">
        <v>6642</v>
      </c>
      <c r="L99" s="430" t="s">
        <v>6643</v>
      </c>
      <c r="M99" s="431"/>
      <c r="N99" s="431"/>
      <c r="O99" s="431"/>
      <c r="P99" s="480"/>
      <c r="Q99" s="483">
        <v>83</v>
      </c>
      <c r="R99" s="483">
        <v>371</v>
      </c>
    </row>
    <row r="100" spans="1:18" s="348" customFormat="1" ht="15.75" customHeight="1">
      <c r="A100" s="422"/>
      <c r="B100" s="346"/>
      <c r="C100" s="346"/>
      <c r="D100" s="425"/>
      <c r="E100" s="398"/>
      <c r="F100" s="398"/>
      <c r="G100" s="467"/>
      <c r="H100" s="427">
        <v>11</v>
      </c>
      <c r="I100" s="428" t="s">
        <v>6644</v>
      </c>
      <c r="J100" s="426">
        <f>Q100</f>
        <v>100</v>
      </c>
      <c r="K100" s="462" t="s">
        <v>6645</v>
      </c>
      <c r="L100" s="463"/>
      <c r="M100" s="464"/>
      <c r="N100" s="464"/>
      <c r="O100" s="464"/>
      <c r="P100" s="465"/>
      <c r="Q100" s="412">
        <v>100</v>
      </c>
      <c r="R100" s="412">
        <v>70</v>
      </c>
    </row>
    <row r="101" spans="1:18" s="348" customFormat="1" ht="15.75" customHeight="1">
      <c r="A101" s="422"/>
      <c r="B101" s="346"/>
      <c r="C101" s="346"/>
      <c r="D101" s="425"/>
      <c r="E101" s="398"/>
      <c r="F101" s="398"/>
      <c r="G101" s="467"/>
      <c r="H101" s="427">
        <v>12</v>
      </c>
      <c r="I101" s="428" t="s">
        <v>6548</v>
      </c>
      <c r="J101" s="356">
        <f>SUM(Q101:Q105)</f>
        <v>600</v>
      </c>
      <c r="K101" s="482" t="s">
        <v>7476</v>
      </c>
      <c r="L101" s="430" t="s">
        <v>6905</v>
      </c>
      <c r="M101" s="431"/>
      <c r="N101" s="431"/>
      <c r="O101" s="431"/>
      <c r="P101" s="480"/>
      <c r="Q101" s="433">
        <v>100</v>
      </c>
      <c r="R101" s="433">
        <v>100</v>
      </c>
    </row>
    <row r="102" spans="1:18" s="348" customFormat="1" ht="15.75" customHeight="1">
      <c r="A102" s="422"/>
      <c r="B102" s="346"/>
      <c r="C102" s="346"/>
      <c r="D102" s="425"/>
      <c r="E102" s="398"/>
      <c r="F102" s="398"/>
      <c r="G102" s="467"/>
      <c r="H102" s="422"/>
      <c r="I102" s="425"/>
      <c r="J102" s="383"/>
      <c r="K102" s="446" t="s">
        <v>6646</v>
      </c>
      <c r="L102" s="447" t="s">
        <v>6906</v>
      </c>
      <c r="M102" s="448"/>
      <c r="N102" s="448"/>
      <c r="O102" s="448"/>
      <c r="P102" s="450"/>
      <c r="Q102" s="451">
        <v>50</v>
      </c>
      <c r="R102" s="451">
        <v>65</v>
      </c>
    </row>
    <row r="103" spans="1:18" s="348" customFormat="1" ht="15.75" customHeight="1">
      <c r="A103" s="422"/>
      <c r="B103" s="346"/>
      <c r="C103" s="346"/>
      <c r="D103" s="425"/>
      <c r="E103" s="398"/>
      <c r="F103" s="398"/>
      <c r="G103" s="467"/>
      <c r="H103" s="422"/>
      <c r="I103" s="425"/>
      <c r="J103" s="383"/>
      <c r="K103" s="446" t="s">
        <v>6647</v>
      </c>
      <c r="L103" s="447" t="s">
        <v>6901</v>
      </c>
      <c r="M103" s="448"/>
      <c r="N103" s="448"/>
      <c r="O103" s="448"/>
      <c r="P103" s="450"/>
      <c r="Q103" s="451">
        <v>100</v>
      </c>
      <c r="R103" s="451">
        <v>100</v>
      </c>
    </row>
    <row r="104" spans="1:18" s="348" customFormat="1" ht="15.75" customHeight="1">
      <c r="A104" s="422"/>
      <c r="B104" s="346"/>
      <c r="C104" s="346"/>
      <c r="D104" s="425"/>
      <c r="E104" s="398"/>
      <c r="F104" s="398"/>
      <c r="G104" s="467"/>
      <c r="H104" s="422"/>
      <c r="I104" s="425"/>
      <c r="J104" s="383"/>
      <c r="K104" s="446" t="s">
        <v>6648</v>
      </c>
      <c r="L104" s="447" t="s">
        <v>6902</v>
      </c>
      <c r="M104" s="448"/>
      <c r="N104" s="448"/>
      <c r="O104" s="448"/>
      <c r="P104" s="450"/>
      <c r="Q104" s="451">
        <v>150</v>
      </c>
      <c r="R104" s="451">
        <v>150</v>
      </c>
    </row>
    <row r="105" spans="1:18" s="348" customFormat="1" ht="15.75" customHeight="1">
      <c r="A105" s="422"/>
      <c r="B105" s="346"/>
      <c r="C105" s="346"/>
      <c r="D105" s="425"/>
      <c r="E105" s="398"/>
      <c r="F105" s="398"/>
      <c r="G105" s="467"/>
      <c r="H105" s="440"/>
      <c r="I105" s="438"/>
      <c r="J105" s="366"/>
      <c r="K105" s="484" t="s">
        <v>4519</v>
      </c>
      <c r="L105" s="442" t="s">
        <v>6903</v>
      </c>
      <c r="M105" s="443"/>
      <c r="N105" s="443"/>
      <c r="O105" s="443"/>
      <c r="P105" s="470"/>
      <c r="Q105" s="445">
        <v>200</v>
      </c>
      <c r="R105" s="445">
        <v>100</v>
      </c>
    </row>
    <row r="106" spans="1:18" s="348" customFormat="1" ht="15.75" customHeight="1">
      <c r="A106" s="422"/>
      <c r="B106" s="346"/>
      <c r="C106" s="346"/>
      <c r="D106" s="425"/>
      <c r="E106" s="398"/>
      <c r="F106" s="398"/>
      <c r="G106" s="467"/>
      <c r="H106" s="422">
        <v>13</v>
      </c>
      <c r="I106" s="425" t="s">
        <v>6388</v>
      </c>
      <c r="J106" s="383">
        <f>Q106:Q107</f>
        <v>539</v>
      </c>
      <c r="K106" s="429" t="s">
        <v>6649</v>
      </c>
      <c r="L106" s="469" t="s">
        <v>6650</v>
      </c>
      <c r="M106" s="469"/>
      <c r="N106" s="469"/>
      <c r="O106" s="469"/>
      <c r="P106" s="476"/>
      <c r="Q106" s="356">
        <v>539</v>
      </c>
      <c r="R106" s="356">
        <v>704</v>
      </c>
    </row>
    <row r="107" spans="1:18" s="348" customFormat="1" ht="15.75" customHeight="1">
      <c r="A107" s="422"/>
      <c r="B107" s="346"/>
      <c r="C107" s="346"/>
      <c r="D107" s="425"/>
      <c r="E107" s="398"/>
      <c r="F107" s="398"/>
      <c r="G107" s="467"/>
      <c r="H107" s="440"/>
      <c r="I107" s="438"/>
      <c r="J107" s="366"/>
      <c r="K107" s="441"/>
      <c r="L107" s="442" t="s">
        <v>6907</v>
      </c>
      <c r="M107" s="443"/>
      <c r="N107" s="443"/>
      <c r="O107" s="443"/>
      <c r="P107" s="470"/>
      <c r="Q107" s="445"/>
      <c r="R107" s="445"/>
    </row>
    <row r="108" spans="1:18" s="348" customFormat="1" ht="15.75" customHeight="1">
      <c r="A108" s="422"/>
      <c r="B108" s="346"/>
      <c r="C108" s="346"/>
      <c r="D108" s="425"/>
      <c r="E108" s="398"/>
      <c r="F108" s="398"/>
      <c r="G108" s="467"/>
      <c r="H108" s="422">
        <v>15</v>
      </c>
      <c r="I108" s="425" t="s">
        <v>6392</v>
      </c>
      <c r="J108" s="383">
        <f>SUM(Q108:Q110)</f>
        <v>331</v>
      </c>
      <c r="K108" s="467" t="s">
        <v>6898</v>
      </c>
      <c r="L108" s="430" t="s">
        <v>6899</v>
      </c>
      <c r="M108" s="431"/>
      <c r="N108" s="431"/>
      <c r="O108" s="431"/>
      <c r="P108" s="480"/>
      <c r="Q108" s="433">
        <v>11</v>
      </c>
      <c r="R108" s="433">
        <v>11</v>
      </c>
    </row>
    <row r="109" spans="1:18" s="348" customFormat="1" ht="15.75" customHeight="1">
      <c r="A109" s="422"/>
      <c r="B109" s="346"/>
      <c r="C109" s="346"/>
      <c r="D109" s="425"/>
      <c r="E109" s="398"/>
      <c r="F109" s="398"/>
      <c r="G109" s="467"/>
      <c r="H109" s="422"/>
      <c r="I109" s="425"/>
      <c r="J109" s="383"/>
      <c r="K109" s="467"/>
      <c r="L109" s="448" t="s">
        <v>6900</v>
      </c>
      <c r="M109" s="448"/>
      <c r="N109" s="448"/>
      <c r="O109" s="448"/>
      <c r="P109" s="450"/>
      <c r="Q109" s="451">
        <v>100</v>
      </c>
      <c r="R109" s="451">
        <v>80</v>
      </c>
    </row>
    <row r="110" spans="1:18" s="348" customFormat="1" ht="15.75" customHeight="1">
      <c r="A110" s="422"/>
      <c r="B110" s="346"/>
      <c r="C110" s="346"/>
      <c r="D110" s="425"/>
      <c r="E110" s="398"/>
      <c r="F110" s="398"/>
      <c r="G110" s="467"/>
      <c r="H110" s="422"/>
      <c r="I110" s="425"/>
      <c r="J110" s="383"/>
      <c r="K110" s="441"/>
      <c r="L110" s="473" t="s">
        <v>6651</v>
      </c>
      <c r="M110" s="473"/>
      <c r="N110" s="473"/>
      <c r="O110" s="473"/>
      <c r="P110" s="474"/>
      <c r="Q110" s="451">
        <v>220</v>
      </c>
      <c r="R110" s="451">
        <v>150</v>
      </c>
    </row>
    <row r="111" spans="1:18" s="348" customFormat="1" ht="15.75" customHeight="1">
      <c r="A111" s="422"/>
      <c r="B111" s="346"/>
      <c r="C111" s="346"/>
      <c r="D111" s="425"/>
      <c r="E111" s="398"/>
      <c r="F111" s="398"/>
      <c r="G111" s="467"/>
      <c r="H111" s="427">
        <v>16</v>
      </c>
      <c r="I111" s="428" t="s">
        <v>6407</v>
      </c>
      <c r="J111" s="356">
        <f>SUM(Q111:Q117)</f>
        <v>2316</v>
      </c>
      <c r="K111" s="429" t="s">
        <v>6652</v>
      </c>
      <c r="L111" s="430" t="s">
        <v>7477</v>
      </c>
      <c r="M111" s="431"/>
      <c r="N111" s="431" t="s">
        <v>6653</v>
      </c>
      <c r="O111" s="431"/>
      <c r="P111" s="480"/>
      <c r="Q111" s="433">
        <v>1058</v>
      </c>
      <c r="R111" s="433">
        <v>1058</v>
      </c>
    </row>
    <row r="112" spans="1:18" s="348" customFormat="1" ht="15.75" customHeight="1">
      <c r="A112" s="422"/>
      <c r="B112" s="346"/>
      <c r="C112" s="346"/>
      <c r="D112" s="425"/>
      <c r="E112" s="398"/>
      <c r="F112" s="398"/>
      <c r="G112" s="467"/>
      <c r="H112" s="422"/>
      <c r="I112" s="425"/>
      <c r="J112" s="383"/>
      <c r="K112" s="467"/>
      <c r="L112" s="447" t="s">
        <v>7478</v>
      </c>
      <c r="M112" s="448"/>
      <c r="N112" s="448" t="s">
        <v>6654</v>
      </c>
      <c r="O112" s="448"/>
      <c r="P112" s="450"/>
      <c r="Q112" s="451">
        <v>120</v>
      </c>
      <c r="R112" s="451">
        <v>120</v>
      </c>
    </row>
    <row r="113" spans="1:18" s="348" customFormat="1" ht="15.75" customHeight="1">
      <c r="A113" s="422"/>
      <c r="B113" s="346"/>
      <c r="C113" s="346"/>
      <c r="D113" s="425"/>
      <c r="E113" s="398"/>
      <c r="F113" s="398"/>
      <c r="G113" s="467"/>
      <c r="H113" s="422"/>
      <c r="I113" s="425"/>
      <c r="J113" s="383"/>
      <c r="K113" s="467"/>
      <c r="L113" s="447" t="s">
        <v>6655</v>
      </c>
      <c r="M113" s="448"/>
      <c r="N113" s="448" t="s">
        <v>6656</v>
      </c>
      <c r="O113" s="448"/>
      <c r="P113" s="450"/>
      <c r="Q113" s="451">
        <v>54</v>
      </c>
      <c r="R113" s="451">
        <v>54</v>
      </c>
    </row>
    <row r="114" spans="1:18" s="421" customFormat="1" ht="15.75" customHeight="1">
      <c r="A114" s="422"/>
      <c r="B114" s="346"/>
      <c r="C114" s="346"/>
      <c r="D114" s="425"/>
      <c r="E114" s="398"/>
      <c r="F114" s="398"/>
      <c r="G114" s="467"/>
      <c r="H114" s="422"/>
      <c r="I114" s="425"/>
      <c r="J114" s="383"/>
      <c r="K114" s="471" t="s">
        <v>6657</v>
      </c>
      <c r="L114" s="447" t="s">
        <v>6658</v>
      </c>
      <c r="M114" s="448"/>
      <c r="N114" s="448" t="s">
        <v>6659</v>
      </c>
      <c r="O114" s="448"/>
      <c r="P114" s="450"/>
      <c r="Q114" s="451">
        <v>504</v>
      </c>
      <c r="R114" s="451">
        <v>480</v>
      </c>
    </row>
    <row r="115" spans="1:18" s="421" customFormat="1" ht="15.75" customHeight="1">
      <c r="A115" s="422"/>
      <c r="B115" s="346"/>
      <c r="C115" s="346"/>
      <c r="D115" s="425"/>
      <c r="E115" s="398"/>
      <c r="F115" s="398"/>
      <c r="G115" s="467"/>
      <c r="H115" s="422"/>
      <c r="I115" s="425"/>
      <c r="J115" s="383"/>
      <c r="K115" s="467"/>
      <c r="L115" s="447" t="s">
        <v>6660</v>
      </c>
      <c r="M115" s="448"/>
      <c r="N115" s="448" t="s">
        <v>6661</v>
      </c>
      <c r="O115" s="448"/>
      <c r="P115" s="450"/>
      <c r="Q115" s="451">
        <v>240</v>
      </c>
      <c r="R115" s="451">
        <v>228</v>
      </c>
    </row>
    <row r="116" spans="1:18" s="421" customFormat="1" ht="15.75" customHeight="1">
      <c r="A116" s="422"/>
      <c r="B116" s="346"/>
      <c r="C116" s="346"/>
      <c r="D116" s="425"/>
      <c r="E116" s="398"/>
      <c r="F116" s="398"/>
      <c r="G116" s="467"/>
      <c r="H116" s="422"/>
      <c r="I116" s="425"/>
      <c r="J116" s="383"/>
      <c r="K116" s="467"/>
      <c r="L116" s="447" t="s">
        <v>6662</v>
      </c>
      <c r="M116" s="448"/>
      <c r="N116" s="448" t="s">
        <v>6661</v>
      </c>
      <c r="O116" s="448"/>
      <c r="P116" s="450"/>
      <c r="Q116" s="451">
        <v>240</v>
      </c>
      <c r="R116" s="451">
        <v>240</v>
      </c>
    </row>
    <row r="117" spans="1:18" s="421" customFormat="1" ht="15.75" customHeight="1">
      <c r="A117" s="422"/>
      <c r="B117" s="346"/>
      <c r="C117" s="346"/>
      <c r="D117" s="425"/>
      <c r="E117" s="398"/>
      <c r="F117" s="398"/>
      <c r="G117" s="467"/>
      <c r="H117" s="440"/>
      <c r="I117" s="438"/>
      <c r="J117" s="439"/>
      <c r="K117" s="484" t="s">
        <v>6663</v>
      </c>
      <c r="L117" s="442" t="s">
        <v>6664</v>
      </c>
      <c r="M117" s="443"/>
      <c r="N117" s="443"/>
      <c r="O117" s="443"/>
      <c r="P117" s="470"/>
      <c r="Q117" s="445">
        <v>100</v>
      </c>
      <c r="R117" s="445">
        <v>100</v>
      </c>
    </row>
    <row r="118" spans="1:18" s="421" customFormat="1" ht="15.75" customHeight="1">
      <c r="A118" s="422"/>
      <c r="B118" s="346"/>
      <c r="C118" s="346"/>
      <c r="D118" s="425"/>
      <c r="E118" s="398"/>
      <c r="F118" s="398"/>
      <c r="G118" s="467"/>
      <c r="H118" s="427">
        <v>18</v>
      </c>
      <c r="I118" s="428" t="s">
        <v>6665</v>
      </c>
      <c r="J118" s="356">
        <f>SUM(Q118:Q121)</f>
        <v>1696</v>
      </c>
      <c r="K118" s="429" t="s">
        <v>6594</v>
      </c>
      <c r="L118" s="430" t="s">
        <v>6666</v>
      </c>
      <c r="M118" s="431"/>
      <c r="N118" s="431"/>
      <c r="O118" s="431"/>
      <c r="P118" s="455"/>
      <c r="Q118" s="433">
        <v>1300</v>
      </c>
      <c r="R118" s="433">
        <v>3347</v>
      </c>
    </row>
    <row r="119" spans="1:18" s="421" customFormat="1" ht="15.75" customHeight="1">
      <c r="A119" s="422"/>
      <c r="B119" s="346"/>
      <c r="C119" s="346"/>
      <c r="D119" s="425"/>
      <c r="E119" s="398"/>
      <c r="F119" s="398"/>
      <c r="G119" s="467"/>
      <c r="H119" s="422"/>
      <c r="I119" s="425"/>
      <c r="J119" s="398"/>
      <c r="K119" s="425"/>
      <c r="L119" s="454" t="s">
        <v>6667</v>
      </c>
      <c r="M119" s="455"/>
      <c r="N119" s="455"/>
      <c r="O119" s="455"/>
      <c r="P119" s="457"/>
      <c r="Q119" s="458">
        <v>227</v>
      </c>
      <c r="R119" s="458">
        <v>0</v>
      </c>
    </row>
    <row r="120" spans="1:18" s="421" customFormat="1" ht="15.75" customHeight="1">
      <c r="A120" s="422"/>
      <c r="B120" s="346"/>
      <c r="C120" s="346"/>
      <c r="D120" s="425"/>
      <c r="E120" s="398"/>
      <c r="F120" s="398"/>
      <c r="G120" s="467"/>
      <c r="H120" s="422"/>
      <c r="I120" s="425"/>
      <c r="J120" s="398"/>
      <c r="K120" s="467"/>
      <c r="L120" s="447" t="s">
        <v>6668</v>
      </c>
      <c r="M120" s="448"/>
      <c r="N120" s="448"/>
      <c r="O120" s="448"/>
      <c r="P120" s="448"/>
      <c r="Q120" s="451">
        <v>159</v>
      </c>
      <c r="R120" s="451">
        <v>295</v>
      </c>
    </row>
    <row r="121" spans="1:18" s="421" customFormat="1" ht="15.75" customHeight="1">
      <c r="A121" s="422"/>
      <c r="B121" s="346"/>
      <c r="C121" s="346"/>
      <c r="D121" s="425"/>
      <c r="E121" s="398"/>
      <c r="F121" s="398"/>
      <c r="G121" s="467"/>
      <c r="H121" s="422"/>
      <c r="I121" s="425"/>
      <c r="J121" s="398"/>
      <c r="K121" s="425"/>
      <c r="L121" s="447" t="s">
        <v>6669</v>
      </c>
      <c r="M121" s="448"/>
      <c r="N121" s="448"/>
      <c r="O121" s="448"/>
      <c r="P121" s="450"/>
      <c r="Q121" s="451">
        <v>10</v>
      </c>
      <c r="R121" s="451">
        <v>6</v>
      </c>
    </row>
    <row r="122" spans="1:18" s="421" customFormat="1" ht="15.75" customHeight="1">
      <c r="A122" s="422"/>
      <c r="B122" s="346"/>
      <c r="C122" s="346"/>
      <c r="D122" s="425"/>
      <c r="E122" s="398"/>
      <c r="F122" s="398"/>
      <c r="G122" s="467"/>
      <c r="H122" s="422"/>
      <c r="I122" s="425"/>
      <c r="J122" s="398"/>
      <c r="K122" s="425"/>
      <c r="L122" s="472" t="s">
        <v>6670</v>
      </c>
      <c r="M122" s="473"/>
      <c r="N122" s="473"/>
      <c r="O122" s="473"/>
      <c r="P122" s="474"/>
      <c r="Q122" s="452">
        <v>0</v>
      </c>
      <c r="R122" s="452">
        <v>810</v>
      </c>
    </row>
    <row r="123" spans="1:18" s="421" customFormat="1" ht="15.75" customHeight="1">
      <c r="A123" s="422"/>
      <c r="B123" s="346"/>
      <c r="C123" s="346"/>
      <c r="D123" s="425"/>
      <c r="E123" s="398"/>
      <c r="F123" s="398"/>
      <c r="G123" s="467"/>
      <c r="H123" s="427">
        <v>19</v>
      </c>
      <c r="I123" s="428" t="s">
        <v>6432</v>
      </c>
      <c r="J123" s="356">
        <f>SUM(Q123:Q129)</f>
        <v>324</v>
      </c>
      <c r="K123" s="428" t="s">
        <v>6671</v>
      </c>
      <c r="L123" s="430" t="s">
        <v>6672</v>
      </c>
      <c r="M123" s="431"/>
      <c r="N123" s="485" t="s">
        <v>6673</v>
      </c>
      <c r="O123" s="431"/>
      <c r="P123" s="480"/>
      <c r="Q123" s="433">
        <v>289</v>
      </c>
      <c r="R123" s="433">
        <v>268</v>
      </c>
    </row>
    <row r="124" spans="1:18" s="421" customFormat="1" ht="15.75" customHeight="1">
      <c r="A124" s="422"/>
      <c r="B124" s="346"/>
      <c r="C124" s="346"/>
      <c r="D124" s="425"/>
      <c r="E124" s="398"/>
      <c r="F124" s="398"/>
      <c r="G124" s="467"/>
      <c r="H124" s="422"/>
      <c r="I124" s="425"/>
      <c r="J124" s="398"/>
      <c r="K124" s="425"/>
      <c r="L124" s="447" t="s">
        <v>6674</v>
      </c>
      <c r="M124" s="455"/>
      <c r="N124" s="468" t="s">
        <v>6675</v>
      </c>
      <c r="O124" s="455"/>
      <c r="P124" s="457"/>
      <c r="Q124" s="458"/>
      <c r="R124" s="458"/>
    </row>
    <row r="125" spans="1:18" s="421" customFormat="1" ht="15.75" customHeight="1">
      <c r="A125" s="422"/>
      <c r="B125" s="346"/>
      <c r="C125" s="346"/>
      <c r="D125" s="425"/>
      <c r="E125" s="398"/>
      <c r="F125" s="398"/>
      <c r="G125" s="467"/>
      <c r="H125" s="422"/>
      <c r="I125" s="425"/>
      <c r="J125" s="398"/>
      <c r="K125" s="425"/>
      <c r="L125" s="447" t="s">
        <v>6676</v>
      </c>
      <c r="M125" s="448"/>
      <c r="N125" s="481" t="s">
        <v>6677</v>
      </c>
      <c r="O125" s="448"/>
      <c r="P125" s="450"/>
      <c r="Q125" s="451"/>
      <c r="R125" s="451"/>
    </row>
    <row r="126" spans="1:18" s="421" customFormat="1" ht="15.75" customHeight="1">
      <c r="A126" s="422"/>
      <c r="B126" s="346"/>
      <c r="C126" s="346"/>
      <c r="D126" s="425"/>
      <c r="E126" s="398"/>
      <c r="F126" s="398"/>
      <c r="G126" s="467"/>
      <c r="H126" s="422"/>
      <c r="I126" s="425"/>
      <c r="J126" s="398"/>
      <c r="K126" s="425"/>
      <c r="L126" s="447" t="s">
        <v>6678</v>
      </c>
      <c r="M126" s="473"/>
      <c r="N126" s="486" t="s">
        <v>6679</v>
      </c>
      <c r="P126" s="474"/>
      <c r="Q126" s="452"/>
      <c r="R126" s="452"/>
    </row>
    <row r="127" spans="1:18" s="421" customFormat="1" ht="15.75" customHeight="1">
      <c r="A127" s="422"/>
      <c r="B127" s="346"/>
      <c r="C127" s="346"/>
      <c r="D127" s="425"/>
      <c r="E127" s="398"/>
      <c r="F127" s="398"/>
      <c r="G127" s="467"/>
      <c r="H127" s="422"/>
      <c r="I127" s="425"/>
      <c r="J127" s="398"/>
      <c r="K127" s="453"/>
      <c r="L127" s="472" t="s">
        <v>6680</v>
      </c>
      <c r="M127" s="473"/>
      <c r="N127" s="481" t="s">
        <v>6681</v>
      </c>
      <c r="O127" s="473"/>
      <c r="P127" s="474"/>
      <c r="Q127" s="452"/>
      <c r="R127" s="452"/>
    </row>
    <row r="128" spans="1:18" s="421" customFormat="1" ht="15.75" customHeight="1">
      <c r="A128" s="422"/>
      <c r="B128" s="346"/>
      <c r="C128" s="346"/>
      <c r="D128" s="425"/>
      <c r="E128" s="398"/>
      <c r="F128" s="398"/>
      <c r="G128" s="467"/>
      <c r="H128" s="422"/>
      <c r="I128" s="425"/>
      <c r="J128" s="398"/>
      <c r="K128" s="425" t="s">
        <v>7479</v>
      </c>
      <c r="L128" s="472" t="s">
        <v>6682</v>
      </c>
      <c r="M128" s="473"/>
      <c r="N128" s="481" t="s">
        <v>6683</v>
      </c>
      <c r="O128" s="473"/>
      <c r="P128" s="474"/>
      <c r="Q128" s="452">
        <v>27</v>
      </c>
      <c r="R128" s="452">
        <v>0</v>
      </c>
    </row>
    <row r="129" spans="1:18" s="421" customFormat="1" ht="15.75" customHeight="1">
      <c r="A129" s="422"/>
      <c r="B129" s="346"/>
      <c r="C129" s="346"/>
      <c r="D129" s="425"/>
      <c r="E129" s="398"/>
      <c r="F129" s="398"/>
      <c r="G129" s="467"/>
      <c r="H129" s="440"/>
      <c r="I129" s="438"/>
      <c r="J129" s="439"/>
      <c r="K129" s="484" t="s">
        <v>6684</v>
      </c>
      <c r="L129" s="442" t="s">
        <v>6685</v>
      </c>
      <c r="M129" s="443"/>
      <c r="N129" s="487"/>
      <c r="O129" s="443"/>
      <c r="P129" s="470"/>
      <c r="Q129" s="445">
        <v>8</v>
      </c>
      <c r="R129" s="445">
        <v>8</v>
      </c>
    </row>
    <row r="130" spans="1:18" s="421" customFormat="1" ht="15.75" customHeight="1">
      <c r="A130" s="422"/>
      <c r="B130" s="346"/>
      <c r="C130" s="346"/>
      <c r="D130" s="425"/>
      <c r="E130" s="398"/>
      <c r="F130" s="398"/>
      <c r="G130" s="467"/>
      <c r="H130" s="422">
        <v>20</v>
      </c>
      <c r="I130" s="425" t="s">
        <v>6399</v>
      </c>
      <c r="J130" s="398">
        <f>SUM(Q130:Q133)</f>
        <v>2725</v>
      </c>
      <c r="K130" s="429" t="s">
        <v>6686</v>
      </c>
      <c r="L130" s="430" t="s">
        <v>6687</v>
      </c>
      <c r="M130" s="431"/>
      <c r="N130" s="431"/>
      <c r="O130" s="431"/>
      <c r="P130" s="480"/>
      <c r="Q130" s="433">
        <v>2713</v>
      </c>
      <c r="R130" s="433">
        <v>2713</v>
      </c>
    </row>
    <row r="131" spans="1:18" s="421" customFormat="1" ht="15.75" customHeight="1">
      <c r="A131" s="422"/>
      <c r="B131" s="346"/>
      <c r="C131" s="346"/>
      <c r="D131" s="425"/>
      <c r="E131" s="398"/>
      <c r="F131" s="398"/>
      <c r="G131" s="467"/>
      <c r="H131" s="422"/>
      <c r="I131" s="425"/>
      <c r="J131" s="398"/>
      <c r="K131" s="467"/>
      <c r="L131" s="488" t="s">
        <v>6942</v>
      </c>
      <c r="M131" s="455"/>
      <c r="N131" s="455"/>
      <c r="O131" s="455"/>
      <c r="P131" s="457"/>
      <c r="Q131" s="458"/>
      <c r="R131" s="458"/>
    </row>
    <row r="132" spans="1:18" s="421" customFormat="1" ht="15.75" customHeight="1">
      <c r="A132" s="422"/>
      <c r="B132" s="346"/>
      <c r="C132" s="346"/>
      <c r="D132" s="425"/>
      <c r="E132" s="398"/>
      <c r="F132" s="398"/>
      <c r="G132" s="467"/>
      <c r="H132" s="422"/>
      <c r="I132" s="425"/>
      <c r="J132" s="398"/>
      <c r="K132" s="446" t="s">
        <v>6688</v>
      </c>
      <c r="L132" s="447" t="s">
        <v>6689</v>
      </c>
      <c r="M132" s="448"/>
      <c r="N132" s="448"/>
      <c r="O132" s="448"/>
      <c r="P132" s="450"/>
      <c r="Q132" s="451">
        <v>0</v>
      </c>
      <c r="R132" s="451">
        <v>101</v>
      </c>
    </row>
    <row r="133" spans="1:18" s="421" customFormat="1" ht="15.75" customHeight="1">
      <c r="A133" s="422"/>
      <c r="B133" s="346"/>
      <c r="C133" s="346"/>
      <c r="D133" s="425"/>
      <c r="E133" s="398"/>
      <c r="F133" s="398"/>
      <c r="G133" s="467"/>
      <c r="H133" s="422"/>
      <c r="I133" s="425"/>
      <c r="J133" s="398"/>
      <c r="K133" s="471" t="s">
        <v>6690</v>
      </c>
      <c r="L133" s="472" t="s">
        <v>6691</v>
      </c>
      <c r="M133" s="473"/>
      <c r="N133" s="473"/>
      <c r="O133" s="489"/>
      <c r="P133" s="474"/>
      <c r="Q133" s="452">
        <v>12</v>
      </c>
      <c r="R133" s="452">
        <v>12</v>
      </c>
    </row>
    <row r="134" spans="1:18" s="421" customFormat="1" ht="15.75" customHeight="1">
      <c r="A134" s="422"/>
      <c r="B134" s="346"/>
      <c r="C134" s="346"/>
      <c r="D134" s="425"/>
      <c r="E134" s="398"/>
      <c r="F134" s="398"/>
      <c r="G134" s="467"/>
      <c r="H134" s="461">
        <v>21</v>
      </c>
      <c r="I134" s="460" t="s">
        <v>6395</v>
      </c>
      <c r="J134" s="412">
        <f>Q134</f>
        <v>280</v>
      </c>
      <c r="K134" s="460" t="s">
        <v>6908</v>
      </c>
      <c r="L134" s="463" t="s">
        <v>6692</v>
      </c>
      <c r="M134" s="464"/>
      <c r="N134" s="464"/>
      <c r="O134" s="464"/>
      <c r="P134" s="465"/>
      <c r="Q134" s="412">
        <v>280</v>
      </c>
      <c r="R134" s="412">
        <v>280</v>
      </c>
    </row>
    <row r="135" spans="1:18" s="421" customFormat="1" ht="15.75" customHeight="1">
      <c r="A135" s="422"/>
      <c r="B135" s="346"/>
      <c r="C135" s="346"/>
      <c r="D135" s="425"/>
      <c r="E135" s="398"/>
      <c r="F135" s="398"/>
      <c r="G135" s="467"/>
      <c r="H135" s="461">
        <v>22</v>
      </c>
      <c r="I135" s="460" t="s">
        <v>6577</v>
      </c>
      <c r="J135" s="412">
        <f>Q135</f>
        <v>120</v>
      </c>
      <c r="K135" s="460" t="s">
        <v>6578</v>
      </c>
      <c r="L135" s="463" t="s">
        <v>6693</v>
      </c>
      <c r="M135" s="464"/>
      <c r="N135" s="464"/>
      <c r="O135" s="464"/>
      <c r="P135" s="465"/>
      <c r="Q135" s="412">
        <v>120</v>
      </c>
      <c r="R135" s="412">
        <v>120</v>
      </c>
    </row>
    <row r="136" spans="1:18" s="421" customFormat="1" ht="15.75" customHeight="1">
      <c r="A136" s="422"/>
      <c r="B136" s="346"/>
      <c r="C136" s="346"/>
      <c r="D136" s="425"/>
      <c r="E136" s="398"/>
      <c r="F136" s="398"/>
      <c r="G136" s="467"/>
      <c r="H136" s="427">
        <v>31</v>
      </c>
      <c r="I136" s="428" t="s">
        <v>6397</v>
      </c>
      <c r="J136" s="356">
        <f>SUM(Q136:Q138)</f>
        <v>175</v>
      </c>
      <c r="K136" s="429" t="s">
        <v>6909</v>
      </c>
      <c r="L136" s="434" t="s">
        <v>6694</v>
      </c>
      <c r="M136" s="435"/>
      <c r="N136" s="435"/>
      <c r="O136" s="435"/>
      <c r="P136" s="466"/>
      <c r="Q136" s="356">
        <v>43</v>
      </c>
      <c r="R136" s="356">
        <v>43</v>
      </c>
    </row>
    <row r="137" spans="1:18" s="421" customFormat="1" ht="15.75" customHeight="1">
      <c r="A137" s="422"/>
      <c r="B137" s="346"/>
      <c r="C137" s="346"/>
      <c r="D137" s="425"/>
      <c r="E137" s="398"/>
      <c r="F137" s="398"/>
      <c r="G137" s="467"/>
      <c r="H137" s="422"/>
      <c r="I137" s="425"/>
      <c r="J137" s="398"/>
      <c r="K137" s="467"/>
      <c r="L137" s="447" t="s">
        <v>6695</v>
      </c>
      <c r="M137" s="448"/>
      <c r="N137" s="448"/>
      <c r="O137" s="448"/>
      <c r="P137" s="450"/>
      <c r="Q137" s="451">
        <v>88</v>
      </c>
      <c r="R137" s="451">
        <v>87</v>
      </c>
    </row>
    <row r="138" spans="1:18" s="421" customFormat="1" ht="15.75" customHeight="1">
      <c r="A138" s="422"/>
      <c r="B138" s="346"/>
      <c r="C138" s="346"/>
      <c r="D138" s="425"/>
      <c r="E138" s="398"/>
      <c r="F138" s="398"/>
      <c r="G138" s="467"/>
      <c r="H138" s="440"/>
      <c r="I138" s="438"/>
      <c r="J138" s="439"/>
      <c r="K138" s="441"/>
      <c r="L138" s="442" t="s">
        <v>6696</v>
      </c>
      <c r="M138" s="443"/>
      <c r="N138" s="443"/>
      <c r="O138" s="443"/>
      <c r="P138" s="470"/>
      <c r="Q138" s="445">
        <v>44</v>
      </c>
      <c r="R138" s="445">
        <v>43</v>
      </c>
    </row>
    <row r="139" spans="1:18" s="421" customFormat="1" ht="15.75" customHeight="1">
      <c r="A139" s="422"/>
      <c r="B139" s="346"/>
      <c r="C139" s="346"/>
      <c r="D139" s="425"/>
      <c r="E139" s="398"/>
      <c r="F139" s="398"/>
      <c r="G139" s="467"/>
      <c r="H139" s="440">
        <v>33</v>
      </c>
      <c r="I139" s="438" t="s">
        <v>6697</v>
      </c>
      <c r="J139" s="439">
        <f>Q139</f>
        <v>10</v>
      </c>
      <c r="K139" s="438" t="s">
        <v>6910</v>
      </c>
      <c r="L139" s="477" t="s">
        <v>6698</v>
      </c>
      <c r="M139" s="478"/>
      <c r="N139" s="478"/>
      <c r="O139" s="478"/>
      <c r="P139" s="479"/>
      <c r="Q139" s="439">
        <v>10</v>
      </c>
      <c r="R139" s="439">
        <v>10</v>
      </c>
    </row>
    <row r="140" spans="1:18" s="421" customFormat="1" ht="15.75" customHeight="1">
      <c r="A140" s="422"/>
      <c r="B140" s="346"/>
      <c r="C140" s="346"/>
      <c r="D140" s="425"/>
      <c r="E140" s="398"/>
      <c r="F140" s="398"/>
      <c r="G140" s="467"/>
      <c r="H140" s="422">
        <v>35</v>
      </c>
      <c r="I140" s="425" t="s">
        <v>6699</v>
      </c>
      <c r="J140" s="398">
        <f>SUM(Q140:Q145)</f>
        <v>227</v>
      </c>
      <c r="K140" s="425" t="s">
        <v>6700</v>
      </c>
      <c r="L140" s="430" t="s">
        <v>6701</v>
      </c>
      <c r="M140" s="431"/>
      <c r="N140" s="431"/>
      <c r="O140" s="431"/>
      <c r="P140" s="480"/>
      <c r="Q140" s="433">
        <v>70</v>
      </c>
      <c r="R140" s="433">
        <v>73</v>
      </c>
    </row>
    <row r="141" spans="1:18" s="421" customFormat="1" ht="15.75" customHeight="1">
      <c r="A141" s="422"/>
      <c r="B141" s="346"/>
      <c r="C141" s="346"/>
      <c r="D141" s="425"/>
      <c r="E141" s="398"/>
      <c r="F141" s="398"/>
      <c r="G141" s="467"/>
      <c r="H141" s="422"/>
      <c r="I141" s="425"/>
      <c r="J141" s="398"/>
      <c r="K141" s="425"/>
      <c r="L141" s="447" t="s">
        <v>6702</v>
      </c>
      <c r="M141" s="448"/>
      <c r="N141" s="448"/>
      <c r="O141" s="448"/>
      <c r="P141" s="450"/>
      <c r="Q141" s="451">
        <v>31</v>
      </c>
      <c r="R141" s="451">
        <v>33</v>
      </c>
    </row>
    <row r="142" spans="1:18" s="421" customFormat="1" ht="15.75" customHeight="1">
      <c r="A142" s="422"/>
      <c r="B142" s="346"/>
      <c r="C142" s="346"/>
      <c r="D142" s="425"/>
      <c r="E142" s="398"/>
      <c r="F142" s="398"/>
      <c r="G142" s="467"/>
      <c r="H142" s="422"/>
      <c r="I142" s="425"/>
      <c r="J142" s="398"/>
      <c r="K142" s="425"/>
      <c r="L142" s="447" t="s">
        <v>6703</v>
      </c>
      <c r="M142" s="448"/>
      <c r="N142" s="448"/>
      <c r="O142" s="448"/>
      <c r="P142" s="450"/>
      <c r="Q142" s="451">
        <v>43</v>
      </c>
      <c r="R142" s="451">
        <v>43</v>
      </c>
    </row>
    <row r="143" spans="1:18" s="421" customFormat="1" ht="15.75" customHeight="1">
      <c r="A143" s="422"/>
      <c r="B143" s="346"/>
      <c r="C143" s="346"/>
      <c r="D143" s="425"/>
      <c r="E143" s="398"/>
      <c r="F143" s="398"/>
      <c r="G143" s="467"/>
      <c r="H143" s="422"/>
      <c r="I143" s="425"/>
      <c r="J143" s="398"/>
      <c r="K143" s="425"/>
      <c r="L143" s="447" t="s">
        <v>6704</v>
      </c>
      <c r="M143" s="448"/>
      <c r="N143" s="448"/>
      <c r="O143" s="448"/>
      <c r="P143" s="450"/>
      <c r="Q143" s="451">
        <v>23</v>
      </c>
      <c r="R143" s="451">
        <v>24</v>
      </c>
    </row>
    <row r="144" spans="1:18" s="421" customFormat="1" ht="15.75" customHeight="1">
      <c r="A144" s="422"/>
      <c r="B144" s="346"/>
      <c r="C144" s="346"/>
      <c r="D144" s="425"/>
      <c r="E144" s="398"/>
      <c r="F144" s="398"/>
      <c r="G144" s="467"/>
      <c r="H144" s="422"/>
      <c r="I144" s="425"/>
      <c r="J144" s="398"/>
      <c r="K144" s="471" t="s">
        <v>6705</v>
      </c>
      <c r="L144" s="472" t="s">
        <v>6706</v>
      </c>
      <c r="M144" s="473"/>
      <c r="N144" s="473"/>
      <c r="O144" s="473"/>
      <c r="P144" s="474"/>
      <c r="Q144" s="452">
        <v>60</v>
      </c>
      <c r="R144" s="452">
        <v>60</v>
      </c>
    </row>
    <row r="145" spans="1:18" s="421" customFormat="1" ht="15.75" customHeight="1">
      <c r="A145" s="422"/>
      <c r="B145" s="346"/>
      <c r="C145" s="346"/>
      <c r="D145" s="425"/>
      <c r="E145" s="398"/>
      <c r="F145" s="398"/>
      <c r="G145" s="467"/>
      <c r="H145" s="440"/>
      <c r="I145" s="438"/>
      <c r="J145" s="439"/>
      <c r="K145" s="438"/>
      <c r="L145" s="442" t="s">
        <v>6707</v>
      </c>
      <c r="M145" s="443"/>
      <c r="N145" s="443"/>
      <c r="O145" s="443"/>
      <c r="P145" s="470"/>
      <c r="Q145" s="445">
        <v>0</v>
      </c>
      <c r="R145" s="445">
        <v>250</v>
      </c>
    </row>
    <row r="146" spans="1:18" s="421" customFormat="1" ht="15.75" customHeight="1">
      <c r="A146" s="422"/>
      <c r="B146" s="346"/>
      <c r="C146" s="346"/>
      <c r="D146" s="425"/>
      <c r="E146" s="398"/>
      <c r="F146" s="398"/>
      <c r="G146" s="467"/>
      <c r="H146" s="427">
        <v>36</v>
      </c>
      <c r="I146" s="428" t="s">
        <v>6708</v>
      </c>
      <c r="J146" s="356">
        <f>SUM(Q146:Q146)</f>
        <v>1000</v>
      </c>
      <c r="K146" s="429" t="s">
        <v>6709</v>
      </c>
      <c r="L146" s="434"/>
      <c r="M146" s="435"/>
      <c r="N146" s="435"/>
      <c r="O146" s="435"/>
      <c r="P146" s="466"/>
      <c r="Q146" s="356">
        <v>1000</v>
      </c>
      <c r="R146" s="356">
        <v>5000</v>
      </c>
    </row>
    <row r="147" spans="1:18" s="421" customFormat="1" ht="15.75" customHeight="1">
      <c r="A147" s="422"/>
      <c r="B147" s="346"/>
      <c r="C147" s="346"/>
      <c r="D147" s="425"/>
      <c r="E147" s="398"/>
      <c r="F147" s="398"/>
      <c r="G147" s="467"/>
      <c r="H147" s="461">
        <v>37</v>
      </c>
      <c r="I147" s="460" t="s">
        <v>6710</v>
      </c>
      <c r="J147" s="412">
        <f>Q147</f>
        <v>409</v>
      </c>
      <c r="K147" s="462" t="s">
        <v>6711</v>
      </c>
      <c r="L147" s="463" t="s">
        <v>6712</v>
      </c>
      <c r="M147" s="464"/>
      <c r="N147" s="464"/>
      <c r="O147" s="464"/>
      <c r="P147" s="465"/>
      <c r="Q147" s="412">
        <v>409</v>
      </c>
      <c r="R147" s="412">
        <v>393</v>
      </c>
    </row>
    <row r="148" spans="1:18" s="421" customFormat="1" ht="15.75" customHeight="1">
      <c r="A148" s="422"/>
      <c r="B148" s="346"/>
      <c r="C148" s="346"/>
      <c r="D148" s="425"/>
      <c r="E148" s="398"/>
      <c r="F148" s="398"/>
      <c r="G148" s="467"/>
      <c r="H148" s="461">
        <v>38</v>
      </c>
      <c r="I148" s="460" t="s">
        <v>6713</v>
      </c>
      <c r="J148" s="412">
        <f>SUM(Q148:Q148)</f>
        <v>696</v>
      </c>
      <c r="K148" s="462" t="s">
        <v>6714</v>
      </c>
      <c r="L148" s="463" t="s">
        <v>6715</v>
      </c>
      <c r="M148" s="464"/>
      <c r="N148" s="464"/>
      <c r="O148" s="464"/>
      <c r="P148" s="465"/>
      <c r="Q148" s="412">
        <v>696</v>
      </c>
      <c r="R148" s="412">
        <v>704</v>
      </c>
    </row>
    <row r="149" spans="1:18" s="421" customFormat="1" ht="15.75" customHeight="1">
      <c r="A149" s="422"/>
      <c r="B149" s="346"/>
      <c r="C149" s="346"/>
      <c r="D149" s="425"/>
      <c r="E149" s="398"/>
      <c r="F149" s="398"/>
      <c r="G149" s="467"/>
      <c r="H149" s="422">
        <v>40</v>
      </c>
      <c r="I149" s="425" t="s">
        <v>6427</v>
      </c>
      <c r="J149" s="398">
        <f>SUM(Q149:Q149)</f>
        <v>50</v>
      </c>
      <c r="K149" s="467" t="s">
        <v>6619</v>
      </c>
      <c r="L149" s="454" t="s">
        <v>6716</v>
      </c>
      <c r="M149" s="455"/>
      <c r="N149" s="455"/>
      <c r="O149" s="455"/>
      <c r="P149" s="457"/>
      <c r="Q149" s="458">
        <v>50</v>
      </c>
      <c r="R149" s="458">
        <v>20</v>
      </c>
    </row>
    <row r="150" spans="1:18" s="348" customFormat="1" ht="15.75" customHeight="1">
      <c r="A150" s="422"/>
      <c r="B150" s="346"/>
      <c r="C150" s="424">
        <v>5</v>
      </c>
      <c r="D150" s="428" t="s">
        <v>6434</v>
      </c>
      <c r="E150" s="356">
        <f>J150</f>
        <v>130663</v>
      </c>
      <c r="F150" s="356">
        <v>128767</v>
      </c>
      <c r="G150" s="356">
        <f>E150-F150</f>
        <v>1896</v>
      </c>
      <c r="H150" s="427">
        <v>1</v>
      </c>
      <c r="I150" s="428" t="s">
        <v>6717</v>
      </c>
      <c r="J150" s="356">
        <f>SUM(Q150:Q154)</f>
        <v>130663</v>
      </c>
      <c r="K150" s="482" t="s">
        <v>6718</v>
      </c>
      <c r="L150" s="430"/>
      <c r="M150" s="431"/>
      <c r="N150" s="431"/>
      <c r="O150" s="431"/>
      <c r="P150" s="480"/>
      <c r="Q150" s="433">
        <v>1096</v>
      </c>
      <c r="R150" s="433">
        <v>1530</v>
      </c>
    </row>
    <row r="151" spans="1:18" s="348" customFormat="1" ht="15.75" customHeight="1">
      <c r="A151" s="422"/>
      <c r="B151" s="346"/>
      <c r="C151" s="346"/>
      <c r="D151" s="425"/>
      <c r="E151" s="398"/>
      <c r="F151" s="398"/>
      <c r="G151" s="467"/>
      <c r="H151" s="422"/>
      <c r="I151" s="490" t="s">
        <v>6719</v>
      </c>
      <c r="J151" s="398"/>
      <c r="K151" s="446" t="s">
        <v>6720</v>
      </c>
      <c r="L151" s="448"/>
      <c r="M151" s="448"/>
      <c r="N151" s="448"/>
      <c r="O151" s="448"/>
      <c r="P151" s="450"/>
      <c r="Q151" s="451">
        <v>88503</v>
      </c>
      <c r="R151" s="451">
        <v>86000</v>
      </c>
    </row>
    <row r="152" spans="1:18" s="348" customFormat="1" ht="15.75" customHeight="1">
      <c r="A152" s="422"/>
      <c r="B152" s="346"/>
      <c r="C152" s="346"/>
      <c r="D152" s="425"/>
      <c r="E152" s="398"/>
      <c r="F152" s="398"/>
      <c r="G152" s="467"/>
      <c r="H152" s="422"/>
      <c r="I152" s="425"/>
      <c r="J152" s="398"/>
      <c r="K152" s="446" t="s">
        <v>6721</v>
      </c>
      <c r="L152" s="447"/>
      <c r="M152" s="448"/>
      <c r="N152" s="448"/>
      <c r="O152" s="448"/>
      <c r="P152" s="450"/>
      <c r="Q152" s="451">
        <v>39482</v>
      </c>
      <c r="R152" s="451">
        <v>40000</v>
      </c>
    </row>
    <row r="153" spans="1:18" s="348" customFormat="1" ht="15.75" customHeight="1">
      <c r="A153" s="422"/>
      <c r="B153" s="346"/>
      <c r="C153" s="346"/>
      <c r="D153" s="425"/>
      <c r="E153" s="398"/>
      <c r="F153" s="398"/>
      <c r="G153" s="467"/>
      <c r="H153" s="422"/>
      <c r="I153" s="425"/>
      <c r="J153" s="398"/>
      <c r="K153" s="446" t="s">
        <v>6722</v>
      </c>
      <c r="L153" s="448"/>
      <c r="M153" s="448"/>
      <c r="N153" s="448"/>
      <c r="O153" s="448"/>
      <c r="P153" s="450"/>
      <c r="Q153" s="451">
        <v>388</v>
      </c>
      <c r="R153" s="451">
        <v>437</v>
      </c>
    </row>
    <row r="154" spans="1:18" s="348" customFormat="1" ht="15.75" customHeight="1">
      <c r="A154" s="422"/>
      <c r="B154" s="346"/>
      <c r="C154" s="437"/>
      <c r="D154" s="438"/>
      <c r="E154" s="439"/>
      <c r="F154" s="439"/>
      <c r="G154" s="441"/>
      <c r="H154" s="440"/>
      <c r="I154" s="438"/>
      <c r="J154" s="439"/>
      <c r="K154" s="484" t="s">
        <v>7480</v>
      </c>
      <c r="L154" s="442"/>
      <c r="M154" s="443"/>
      <c r="N154" s="443"/>
      <c r="O154" s="443"/>
      <c r="P154" s="470"/>
      <c r="Q154" s="445">
        <v>1194</v>
      </c>
      <c r="R154" s="445">
        <v>800</v>
      </c>
    </row>
    <row r="155" spans="1:18" s="348" customFormat="1" ht="15.75" customHeight="1">
      <c r="A155" s="422"/>
      <c r="B155" s="437"/>
      <c r="C155" s="459">
        <v>6</v>
      </c>
      <c r="D155" s="460" t="s">
        <v>6440</v>
      </c>
      <c r="E155" s="412">
        <f>J155</f>
        <v>1</v>
      </c>
      <c r="F155" s="412">
        <f>R155</f>
        <v>1</v>
      </c>
      <c r="G155" s="412">
        <f>E155-F155</f>
        <v>0</v>
      </c>
      <c r="H155" s="440">
        <v>1</v>
      </c>
      <c r="I155" s="438" t="s">
        <v>6723</v>
      </c>
      <c r="J155" s="439">
        <f>Q155</f>
        <v>1</v>
      </c>
      <c r="K155" s="441" t="s">
        <v>6440</v>
      </c>
      <c r="L155" s="478"/>
      <c r="M155" s="478"/>
      <c r="N155" s="478"/>
      <c r="O155" s="478"/>
      <c r="P155" s="479"/>
      <c r="Q155" s="439">
        <v>1</v>
      </c>
      <c r="R155" s="439">
        <v>1</v>
      </c>
    </row>
    <row r="156" spans="1:18" s="348" customFormat="1" ht="15.75" customHeight="1">
      <c r="A156" s="422"/>
      <c r="B156" s="512">
        <v>2</v>
      </c>
      <c r="C156" s="522" t="s">
        <v>6724</v>
      </c>
      <c r="D156" s="517"/>
      <c r="E156" s="515">
        <f>SUM(E157:E158)</f>
        <v>34046</v>
      </c>
      <c r="F156" s="515">
        <f>SUM(F157:F158)</f>
        <v>36903</v>
      </c>
      <c r="G156" s="515">
        <f>E156-F156</f>
        <v>-2857</v>
      </c>
      <c r="H156" s="516"/>
      <c r="I156" s="517"/>
      <c r="J156" s="515"/>
      <c r="K156" s="518"/>
      <c r="L156" s="519"/>
      <c r="M156" s="520"/>
      <c r="N156" s="520"/>
      <c r="O156" s="520"/>
      <c r="P156" s="521"/>
      <c r="Q156" s="515">
        <f>SUM(Q157:Q158)</f>
        <v>34046</v>
      </c>
      <c r="R156" s="515">
        <f>SUM(R157:R158)</f>
        <v>36903</v>
      </c>
    </row>
    <row r="157" spans="1:18" s="348" customFormat="1" ht="15.75" customHeight="1">
      <c r="A157" s="422"/>
      <c r="B157" s="346"/>
      <c r="C157" s="424">
        <v>1</v>
      </c>
      <c r="D157" s="428" t="s">
        <v>6943</v>
      </c>
      <c r="E157" s="356">
        <f>SUM(J157:J158)</f>
        <v>34046</v>
      </c>
      <c r="F157" s="356">
        <v>36903</v>
      </c>
      <c r="G157" s="356">
        <f>E157-F157</f>
        <v>-2857</v>
      </c>
      <c r="H157" s="427">
        <v>1</v>
      </c>
      <c r="I157" s="428" t="s">
        <v>6300</v>
      </c>
      <c r="J157" s="356">
        <f>SUM(Q157:Q158)</f>
        <v>34046</v>
      </c>
      <c r="K157" s="429" t="s">
        <v>6300</v>
      </c>
      <c r="L157" s="491" t="s">
        <v>6944</v>
      </c>
      <c r="M157" s="492"/>
      <c r="N157" s="435"/>
      <c r="O157" s="435"/>
      <c r="P157" s="466"/>
      <c r="Q157" s="356">
        <v>33476</v>
      </c>
      <c r="R157" s="356">
        <v>36339</v>
      </c>
    </row>
    <row r="158" spans="1:18" s="348" customFormat="1" ht="15.75" customHeight="1">
      <c r="A158" s="422"/>
      <c r="B158" s="346"/>
      <c r="C158" s="346"/>
      <c r="D158" s="493" t="s">
        <v>7481</v>
      </c>
      <c r="E158" s="398"/>
      <c r="F158" s="398"/>
      <c r="G158" s="398"/>
      <c r="H158" s="422"/>
      <c r="I158" s="425"/>
      <c r="J158" s="398"/>
      <c r="K158" s="441"/>
      <c r="L158" s="494" t="s">
        <v>6945</v>
      </c>
      <c r="M158" s="481"/>
      <c r="N158" s="473"/>
      <c r="O158" s="473"/>
      <c r="P158" s="474"/>
      <c r="Q158" s="452">
        <v>570</v>
      </c>
      <c r="R158" s="452">
        <v>564</v>
      </c>
    </row>
    <row r="159" spans="1:18" s="348" customFormat="1" ht="15.75" customHeight="1">
      <c r="A159" s="422"/>
      <c r="B159" s="512">
        <v>3</v>
      </c>
      <c r="C159" s="522" t="s">
        <v>6472</v>
      </c>
      <c r="D159" s="517"/>
      <c r="E159" s="515">
        <f>E160</f>
        <v>100</v>
      </c>
      <c r="F159" s="515">
        <f>F160</f>
        <v>1000</v>
      </c>
      <c r="G159" s="515">
        <f>E159-F159</f>
        <v>-900</v>
      </c>
      <c r="H159" s="516"/>
      <c r="I159" s="517"/>
      <c r="J159" s="515"/>
      <c r="K159" s="518"/>
      <c r="L159" s="519"/>
      <c r="M159" s="520"/>
      <c r="N159" s="520"/>
      <c r="O159" s="520"/>
      <c r="P159" s="521"/>
      <c r="Q159" s="515">
        <f>SUM(Q160:Q160)</f>
        <v>100</v>
      </c>
      <c r="R159" s="515">
        <f>SUM(R160:R160)</f>
        <v>1000</v>
      </c>
    </row>
    <row r="160" spans="1:18" s="348" customFormat="1" ht="15.75" customHeight="1">
      <c r="A160" s="422"/>
      <c r="B160" s="346"/>
      <c r="C160" s="424">
        <v>4</v>
      </c>
      <c r="D160" s="428" t="s">
        <v>6474</v>
      </c>
      <c r="E160" s="356">
        <f>J160</f>
        <v>100</v>
      </c>
      <c r="F160" s="356">
        <v>1000</v>
      </c>
      <c r="G160" s="356">
        <f>E160-F160</f>
        <v>-900</v>
      </c>
      <c r="H160" s="427">
        <v>1</v>
      </c>
      <c r="I160" s="428" t="s">
        <v>6474</v>
      </c>
      <c r="J160" s="356">
        <f>SUM(Q160:Q160)</f>
        <v>100</v>
      </c>
      <c r="K160" s="484" t="s">
        <v>6725</v>
      </c>
      <c r="L160" s="477" t="s">
        <v>6726</v>
      </c>
      <c r="M160" s="478"/>
      <c r="N160" s="478"/>
      <c r="O160" s="478"/>
      <c r="P160" s="479"/>
      <c r="Q160" s="445">
        <v>100</v>
      </c>
      <c r="R160" s="484">
        <v>1000</v>
      </c>
    </row>
    <row r="161" spans="1:18" s="348" customFormat="1" ht="15.75" customHeight="1">
      <c r="A161" s="422"/>
      <c r="B161" s="512">
        <v>4</v>
      </c>
      <c r="C161" s="522" t="s">
        <v>6476</v>
      </c>
      <c r="D161" s="517"/>
      <c r="E161" s="515">
        <f>E162</f>
        <v>800</v>
      </c>
      <c r="F161" s="515">
        <f>F162</f>
        <v>800</v>
      </c>
      <c r="G161" s="515">
        <f>E161-F161</f>
        <v>0</v>
      </c>
      <c r="H161" s="516"/>
      <c r="I161" s="517"/>
      <c r="J161" s="515"/>
      <c r="K161" s="518"/>
      <c r="L161" s="532"/>
      <c r="M161" s="532"/>
      <c r="N161" s="532"/>
      <c r="O161" s="532"/>
      <c r="P161" s="533"/>
      <c r="Q161" s="515">
        <f>Q162</f>
        <v>800</v>
      </c>
      <c r="R161" s="515">
        <f>SUM(R162)</f>
        <v>800</v>
      </c>
    </row>
    <row r="162" spans="1:18" s="348" customFormat="1" ht="15.75" customHeight="1">
      <c r="A162" s="440"/>
      <c r="B162" s="437"/>
      <c r="C162" s="459">
        <v>1</v>
      </c>
      <c r="D162" s="460" t="s">
        <v>6476</v>
      </c>
      <c r="E162" s="412">
        <f>J162</f>
        <v>800</v>
      </c>
      <c r="F162" s="412">
        <v>800</v>
      </c>
      <c r="G162" s="412">
        <f>E162-F162</f>
        <v>0</v>
      </c>
      <c r="H162" s="461">
        <v>1</v>
      </c>
      <c r="I162" s="460" t="s">
        <v>6476</v>
      </c>
      <c r="J162" s="412">
        <f>Q162</f>
        <v>800</v>
      </c>
      <c r="K162" s="462" t="s">
        <v>6476</v>
      </c>
      <c r="L162" s="463"/>
      <c r="M162" s="464"/>
      <c r="N162" s="464"/>
      <c r="O162" s="464"/>
      <c r="P162" s="465"/>
      <c r="Q162" s="412">
        <v>800</v>
      </c>
      <c r="R162" s="462">
        <v>800</v>
      </c>
    </row>
    <row r="163" spans="1:18" s="328" customFormat="1" ht="20.100000000000001" customHeight="1">
      <c r="A163" s="327"/>
      <c r="B163" s="327"/>
      <c r="C163" s="327"/>
      <c r="D163" s="327"/>
      <c r="E163" s="327"/>
      <c r="F163" s="327"/>
      <c r="G163" s="327"/>
      <c r="H163" s="327"/>
      <c r="I163" s="327"/>
      <c r="J163" s="327"/>
      <c r="K163" s="327"/>
      <c r="L163" s="329"/>
      <c r="M163" s="329"/>
      <c r="N163" s="329"/>
      <c r="O163" s="329"/>
      <c r="P163" s="329"/>
      <c r="Q163" s="327"/>
      <c r="R163" s="327"/>
    </row>
    <row r="164" spans="1:18" s="328" customFormat="1" ht="20.100000000000001" customHeight="1">
      <c r="A164" s="327"/>
      <c r="B164" s="327"/>
      <c r="C164" s="327"/>
      <c r="D164" s="327"/>
      <c r="E164" s="327"/>
      <c r="F164" s="327"/>
      <c r="G164" s="327"/>
      <c r="H164" s="327"/>
      <c r="I164" s="327"/>
      <c r="J164" s="327"/>
      <c r="K164" s="327"/>
      <c r="L164" s="329"/>
      <c r="M164" s="329"/>
      <c r="N164" s="329"/>
      <c r="O164" s="329"/>
      <c r="P164" s="329"/>
      <c r="Q164" s="327"/>
      <c r="R164" s="327"/>
    </row>
    <row r="165" spans="1:18" s="328" customFormat="1" ht="20.100000000000001" customHeight="1">
      <c r="A165" s="327"/>
      <c r="B165" s="327"/>
      <c r="C165" s="327"/>
      <c r="D165" s="327"/>
      <c r="E165" s="327"/>
      <c r="F165" s="327"/>
      <c r="G165" s="327"/>
      <c r="H165" s="327"/>
      <c r="I165" s="327"/>
      <c r="J165" s="327"/>
      <c r="K165" s="327"/>
      <c r="L165" s="329"/>
      <c r="M165" s="329"/>
      <c r="N165" s="329"/>
      <c r="O165" s="329"/>
      <c r="P165" s="329"/>
      <c r="Q165" s="327"/>
      <c r="R165" s="327"/>
    </row>
    <row r="166" spans="1:18" s="328" customFormat="1" ht="20.100000000000001" customHeight="1">
      <c r="A166" s="327"/>
      <c r="B166" s="327"/>
      <c r="C166" s="327"/>
      <c r="D166" s="327"/>
      <c r="E166" s="327"/>
      <c r="F166" s="327"/>
      <c r="G166" s="327"/>
      <c r="H166" s="327"/>
      <c r="I166" s="327"/>
      <c r="J166" s="327"/>
      <c r="K166" s="327"/>
      <c r="L166" s="329"/>
      <c r="M166" s="329"/>
      <c r="N166" s="329"/>
      <c r="O166" s="329"/>
      <c r="P166" s="329"/>
      <c r="Q166" s="327"/>
      <c r="R166" s="327"/>
    </row>
    <row r="167" spans="1:18" s="328" customFormat="1" ht="20.100000000000001" customHeight="1">
      <c r="A167" s="327"/>
      <c r="B167" s="327"/>
      <c r="C167" s="327"/>
      <c r="D167" s="327"/>
      <c r="E167" s="327"/>
      <c r="F167" s="327"/>
      <c r="G167" s="327"/>
      <c r="H167" s="327"/>
      <c r="I167" s="327"/>
      <c r="J167" s="327"/>
      <c r="K167" s="327"/>
      <c r="L167" s="329"/>
      <c r="M167" s="329"/>
      <c r="N167" s="329"/>
      <c r="O167" s="329"/>
      <c r="P167" s="329"/>
      <c r="Q167" s="327"/>
      <c r="R167" s="327"/>
    </row>
    <row r="168" spans="1:18" s="328" customFormat="1" ht="20.100000000000001" customHeight="1">
      <c r="A168" s="327"/>
      <c r="B168" s="327"/>
      <c r="C168" s="327"/>
      <c r="D168" s="327"/>
      <c r="E168" s="327"/>
      <c r="F168" s="327"/>
      <c r="G168" s="327"/>
      <c r="H168" s="327"/>
      <c r="I168" s="327"/>
      <c r="J168" s="327"/>
      <c r="K168" s="327"/>
      <c r="L168" s="329"/>
      <c r="M168" s="329"/>
      <c r="N168" s="329"/>
      <c r="O168" s="329"/>
      <c r="P168" s="329"/>
      <c r="Q168" s="327"/>
      <c r="R168" s="327"/>
    </row>
    <row r="169" spans="1:18" s="328" customFormat="1" ht="20.100000000000001" customHeight="1">
      <c r="A169" s="327"/>
      <c r="B169" s="327"/>
      <c r="C169" s="327"/>
      <c r="D169" s="327"/>
      <c r="E169" s="327"/>
      <c r="F169" s="327"/>
      <c r="G169" s="327"/>
      <c r="H169" s="327"/>
      <c r="I169" s="327"/>
      <c r="J169" s="327"/>
      <c r="K169" s="327"/>
      <c r="L169" s="329"/>
      <c r="M169" s="329"/>
      <c r="N169" s="329"/>
      <c r="O169" s="329"/>
      <c r="P169" s="329"/>
      <c r="Q169" s="327"/>
      <c r="R169" s="327"/>
    </row>
    <row r="176" spans="1:18">
      <c r="N176" s="330"/>
    </row>
  </sheetData>
  <mergeCells count="8">
    <mergeCell ref="L64:P64"/>
    <mergeCell ref="L65:P65"/>
    <mergeCell ref="A1:R1"/>
    <mergeCell ref="H3:I3"/>
    <mergeCell ref="L3:P3"/>
    <mergeCell ref="L10:P10"/>
    <mergeCell ref="H30:I30"/>
    <mergeCell ref="L30:P30"/>
  </mergeCells>
  <phoneticPr fontId="18"/>
  <printOptions horizontalCentered="1"/>
  <pageMargins left="0.31496062992125984" right="0.31496062992125984" top="0.9055118110236221" bottom="0.39370078740157483" header="0.31496062992125984" footer="7.874015748031496E-2"/>
  <pageSetup paperSize="9" fitToHeight="6" orientation="landscape" cellComments="asDisplayed" errors="blank" r:id="rId1"/>
  <headerFooter alignWithMargins="0"/>
  <rowBreaks count="5" manualBreakCount="5">
    <brk id="28" max="17" man="1"/>
    <brk id="59" max="17" man="1"/>
    <brk id="88" max="17" man="1"/>
    <brk id="117" max="17" man="1"/>
    <brk id="145" max="1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view="pageBreakPreview" zoomScaleNormal="70" zoomScaleSheetLayoutView="100" workbookViewId="0"/>
  </sheetViews>
  <sheetFormatPr defaultRowHeight="10.5"/>
  <cols>
    <col min="1" max="3" width="2" style="349" customWidth="1"/>
    <col min="4" max="4" width="11.5" style="349" customWidth="1"/>
    <col min="5" max="7" width="7.25" style="349" customWidth="1"/>
    <col min="8" max="8" width="2.125" style="349" customWidth="1"/>
    <col min="9" max="9" width="16.375" style="349" customWidth="1"/>
    <col min="10" max="10" width="6.75" style="349" customWidth="1"/>
    <col min="11" max="11" width="19.5" style="349" customWidth="1"/>
    <col min="12" max="16" width="9.375" style="417" customWidth="1"/>
    <col min="17" max="18" width="6.625" style="349" customWidth="1"/>
    <col min="19" max="16384" width="9" style="349"/>
  </cols>
  <sheetData>
    <row r="1" spans="1:18" ht="18" customHeight="1">
      <c r="A1" s="344" t="s">
        <v>6477</v>
      </c>
      <c r="B1" s="345"/>
      <c r="C1" s="345"/>
      <c r="D1" s="344"/>
      <c r="E1" s="345"/>
      <c r="F1" s="345"/>
      <c r="G1" s="346"/>
      <c r="H1" s="345"/>
      <c r="I1" s="345"/>
      <c r="J1" s="345"/>
      <c r="K1" s="345"/>
      <c r="L1" s="347"/>
      <c r="M1" s="347"/>
      <c r="N1" s="347"/>
      <c r="O1" s="347"/>
      <c r="P1" s="347"/>
      <c r="Q1" s="345"/>
      <c r="R1" s="420" t="s">
        <v>5196</v>
      </c>
    </row>
    <row r="2" spans="1:18" ht="21.75" customHeight="1">
      <c r="A2" s="352" t="s">
        <v>6241</v>
      </c>
      <c r="B2" s="352" t="s">
        <v>6242</v>
      </c>
      <c r="C2" s="352" t="s">
        <v>6243</v>
      </c>
      <c r="D2" s="534" t="s">
        <v>6911</v>
      </c>
      <c r="E2" s="534" t="s">
        <v>6245</v>
      </c>
      <c r="F2" s="534" t="s">
        <v>6246</v>
      </c>
      <c r="G2" s="535" t="s">
        <v>6247</v>
      </c>
      <c r="H2" s="351"/>
      <c r="I2" s="536" t="s">
        <v>6478</v>
      </c>
      <c r="J2" s="534" t="s">
        <v>6250</v>
      </c>
      <c r="K2" s="534" t="s">
        <v>6251</v>
      </c>
      <c r="L2" s="804" t="s">
        <v>7482</v>
      </c>
      <c r="M2" s="805"/>
      <c r="N2" s="805"/>
      <c r="O2" s="805"/>
      <c r="P2" s="806"/>
      <c r="Q2" s="495" t="s">
        <v>6946</v>
      </c>
      <c r="R2" s="496" t="s">
        <v>6947</v>
      </c>
    </row>
    <row r="3" spans="1:18" ht="15.75" customHeight="1">
      <c r="A3" s="537">
        <v>1</v>
      </c>
      <c r="B3" s="538" t="s">
        <v>6477</v>
      </c>
      <c r="C3" s="538"/>
      <c r="D3" s="538"/>
      <c r="E3" s="539">
        <f>+E4+E8+E6</f>
        <v>119908</v>
      </c>
      <c r="F3" s="539">
        <f>+F4+F8+F6</f>
        <v>108158</v>
      </c>
      <c r="G3" s="527">
        <f t="shared" ref="G3:G10" si="0">E3-F3</f>
        <v>11750</v>
      </c>
      <c r="H3" s="540"/>
      <c r="I3" s="541"/>
      <c r="J3" s="542"/>
      <c r="K3" s="542"/>
      <c r="L3" s="543"/>
      <c r="M3" s="543"/>
      <c r="N3" s="543"/>
      <c r="O3" s="543"/>
      <c r="P3" s="544"/>
      <c r="Q3" s="545">
        <f>Q4+Q8+Q6</f>
        <v>119908</v>
      </c>
      <c r="R3" s="546">
        <f>R4+R8+R6</f>
        <v>108158</v>
      </c>
    </row>
    <row r="4" spans="1:18" ht="15.75" customHeight="1">
      <c r="A4" s="350"/>
      <c r="B4" s="547">
        <v>1</v>
      </c>
      <c r="C4" s="548" t="s">
        <v>6727</v>
      </c>
      <c r="D4" s="548"/>
      <c r="E4" s="549">
        <f>E5</f>
        <v>80000</v>
      </c>
      <c r="F4" s="549">
        <f>F5</f>
        <v>80000</v>
      </c>
      <c r="G4" s="515">
        <f t="shared" si="0"/>
        <v>0</v>
      </c>
      <c r="H4" s="550"/>
      <c r="I4" s="551"/>
      <c r="J4" s="552"/>
      <c r="K4" s="552"/>
      <c r="L4" s="553"/>
      <c r="M4" s="553"/>
      <c r="N4" s="553"/>
      <c r="O4" s="553"/>
      <c r="P4" s="554"/>
      <c r="Q4" s="555">
        <f>SUM(Q5)</f>
        <v>80000</v>
      </c>
      <c r="R4" s="555">
        <f>SUM(R5)</f>
        <v>80000</v>
      </c>
    </row>
    <row r="5" spans="1:18" ht="15.75" customHeight="1">
      <c r="A5" s="350"/>
      <c r="B5" s="345"/>
      <c r="C5" s="353">
        <v>1</v>
      </c>
      <c r="D5" s="354" t="s">
        <v>6727</v>
      </c>
      <c r="E5" s="355">
        <f>J5</f>
        <v>80000</v>
      </c>
      <c r="F5" s="355">
        <v>80000</v>
      </c>
      <c r="G5" s="356">
        <f t="shared" si="0"/>
        <v>0</v>
      </c>
      <c r="H5" s="357">
        <v>1</v>
      </c>
      <c r="I5" s="354" t="s">
        <v>6727</v>
      </c>
      <c r="J5" s="358">
        <f>SUM(Q5:Q5)</f>
        <v>80000</v>
      </c>
      <c r="K5" s="359" t="s">
        <v>6728</v>
      </c>
      <c r="L5" s="807" t="s">
        <v>6729</v>
      </c>
      <c r="M5" s="808"/>
      <c r="N5" s="808"/>
      <c r="O5" s="808"/>
      <c r="P5" s="809"/>
      <c r="Q5" s="358">
        <v>80000</v>
      </c>
      <c r="R5" s="358">
        <v>80000</v>
      </c>
    </row>
    <row r="6" spans="1:18" ht="15.75" customHeight="1">
      <c r="A6" s="350"/>
      <c r="B6" s="547">
        <v>2</v>
      </c>
      <c r="C6" s="548" t="s">
        <v>6730</v>
      </c>
      <c r="D6" s="551"/>
      <c r="E6" s="549">
        <f>E7</f>
        <v>15144</v>
      </c>
      <c r="F6" s="549">
        <f>F7</f>
        <v>12800</v>
      </c>
      <c r="G6" s="556">
        <f t="shared" si="0"/>
        <v>2344</v>
      </c>
      <c r="H6" s="550"/>
      <c r="I6" s="551"/>
      <c r="J6" s="549"/>
      <c r="K6" s="552"/>
      <c r="L6" s="553"/>
      <c r="M6" s="553"/>
      <c r="N6" s="553"/>
      <c r="O6" s="553"/>
      <c r="P6" s="554"/>
      <c r="Q6" s="557">
        <f>Q7</f>
        <v>15144</v>
      </c>
      <c r="R6" s="557">
        <f>R7</f>
        <v>12800</v>
      </c>
    </row>
    <row r="7" spans="1:18" ht="15.75" customHeight="1">
      <c r="A7" s="350"/>
      <c r="B7" s="345"/>
      <c r="C7" s="353">
        <v>1</v>
      </c>
      <c r="D7" s="354" t="s">
        <v>6731</v>
      </c>
      <c r="E7" s="355">
        <f>J7</f>
        <v>15144</v>
      </c>
      <c r="F7" s="355">
        <v>12800</v>
      </c>
      <c r="G7" s="356">
        <f t="shared" si="0"/>
        <v>2344</v>
      </c>
      <c r="H7" s="357">
        <v>1</v>
      </c>
      <c r="I7" s="354" t="s">
        <v>6732</v>
      </c>
      <c r="J7" s="355">
        <f>Q7</f>
        <v>15144</v>
      </c>
      <c r="K7" s="360" t="s">
        <v>6733</v>
      </c>
      <c r="L7" s="347" t="s">
        <v>6734</v>
      </c>
      <c r="M7" s="347"/>
      <c r="N7" s="347"/>
      <c r="O7" s="347"/>
      <c r="P7" s="361"/>
      <c r="Q7" s="355">
        <v>15144</v>
      </c>
      <c r="R7" s="362">
        <v>12800</v>
      </c>
    </row>
    <row r="8" spans="1:18" ht="15.75" customHeight="1">
      <c r="A8" s="350"/>
      <c r="B8" s="547">
        <v>3</v>
      </c>
      <c r="C8" s="548" t="s">
        <v>6530</v>
      </c>
      <c r="D8" s="551"/>
      <c r="E8" s="549">
        <f>E10+E9</f>
        <v>24764</v>
      </c>
      <c r="F8" s="549">
        <f>F10</f>
        <v>15358</v>
      </c>
      <c r="G8" s="515">
        <f>E8-F8</f>
        <v>9406</v>
      </c>
      <c r="H8" s="550"/>
      <c r="I8" s="551"/>
      <c r="J8" s="549"/>
      <c r="K8" s="552"/>
      <c r="L8" s="558"/>
      <c r="M8" s="553"/>
      <c r="N8" s="553"/>
      <c r="O8" s="553"/>
      <c r="P8" s="554"/>
      <c r="Q8" s="549">
        <f>SUM(Q9:Q10)</f>
        <v>24764</v>
      </c>
      <c r="R8" s="557">
        <f>SUM(R9:R10)</f>
        <v>15358</v>
      </c>
    </row>
    <row r="9" spans="1:18" ht="15.75" customHeight="1">
      <c r="A9" s="350"/>
      <c r="B9" s="345"/>
      <c r="C9" s="363">
        <v>2</v>
      </c>
      <c r="D9" s="364" t="s">
        <v>6735</v>
      </c>
      <c r="E9" s="374">
        <f>Q9</f>
        <v>8856</v>
      </c>
      <c r="F9" s="355">
        <v>0</v>
      </c>
      <c r="G9" s="356">
        <f>E9-F9</f>
        <v>8856</v>
      </c>
      <c r="H9" s="367">
        <v>1</v>
      </c>
      <c r="I9" s="364" t="s">
        <v>6735</v>
      </c>
      <c r="J9" s="365">
        <f>Q9</f>
        <v>8856</v>
      </c>
      <c r="K9" s="364" t="s">
        <v>6736</v>
      </c>
      <c r="L9" s="375" t="s">
        <v>6737</v>
      </c>
      <c r="M9" s="376"/>
      <c r="N9" s="377"/>
      <c r="O9" s="376"/>
      <c r="P9" s="378"/>
      <c r="Q9" s="358">
        <v>8856</v>
      </c>
      <c r="R9" s="379">
        <v>0</v>
      </c>
    </row>
    <row r="10" spans="1:18" ht="15.75" customHeight="1">
      <c r="A10" s="350"/>
      <c r="B10" s="345"/>
      <c r="C10" s="353">
        <v>3</v>
      </c>
      <c r="D10" s="354" t="s">
        <v>6738</v>
      </c>
      <c r="E10" s="355">
        <f>J10</f>
        <v>15908</v>
      </c>
      <c r="F10" s="355">
        <v>15358</v>
      </c>
      <c r="G10" s="356">
        <f t="shared" si="0"/>
        <v>550</v>
      </c>
      <c r="H10" s="357">
        <v>1</v>
      </c>
      <c r="I10" s="354" t="s">
        <v>6299</v>
      </c>
      <c r="J10" s="355">
        <f>SUM(Q10:Q10)</f>
        <v>15908</v>
      </c>
      <c r="K10" s="360" t="s">
        <v>6739</v>
      </c>
      <c r="L10" s="347" t="s">
        <v>6904</v>
      </c>
      <c r="M10" s="347"/>
      <c r="N10" s="347"/>
      <c r="O10" s="347"/>
      <c r="P10" s="361"/>
      <c r="Q10" s="380">
        <v>15908</v>
      </c>
      <c r="R10" s="381">
        <v>15358</v>
      </c>
    </row>
    <row r="11" spans="1:18" ht="15.75" customHeight="1">
      <c r="A11" s="350"/>
      <c r="B11" s="345"/>
      <c r="C11" s="345"/>
      <c r="D11" s="382"/>
      <c r="E11" s="380"/>
      <c r="F11" s="380"/>
      <c r="G11" s="383"/>
      <c r="H11" s="350"/>
      <c r="I11" s="382"/>
      <c r="J11" s="380"/>
      <c r="K11" s="384"/>
      <c r="L11" s="385" t="s">
        <v>6740</v>
      </c>
      <c r="M11" s="386" t="s">
        <v>6741</v>
      </c>
      <c r="N11" s="387"/>
      <c r="O11" s="387"/>
      <c r="P11" s="388"/>
      <c r="Q11" s="389"/>
      <c r="R11" s="390"/>
    </row>
    <row r="12" spans="1:18" ht="15.75" customHeight="1">
      <c r="A12" s="350"/>
      <c r="B12" s="345"/>
      <c r="C12" s="345"/>
      <c r="D12" s="382"/>
      <c r="E12" s="380"/>
      <c r="F12" s="380"/>
      <c r="G12" s="383"/>
      <c r="H12" s="350"/>
      <c r="I12" s="382"/>
      <c r="J12" s="380"/>
      <c r="K12" s="382"/>
      <c r="L12" s="385"/>
      <c r="M12" s="386" t="s">
        <v>7483</v>
      </c>
      <c r="N12" s="387"/>
      <c r="O12" s="387"/>
      <c r="P12" s="388"/>
      <c r="Q12" s="389"/>
      <c r="R12" s="390"/>
    </row>
    <row r="13" spans="1:18" ht="15.75" customHeight="1">
      <c r="A13" s="367"/>
      <c r="B13" s="363"/>
      <c r="C13" s="363"/>
      <c r="D13" s="364"/>
      <c r="E13" s="365"/>
      <c r="F13" s="365"/>
      <c r="G13" s="366"/>
      <c r="H13" s="367"/>
      <c r="I13" s="364"/>
      <c r="J13" s="365"/>
      <c r="K13" s="364"/>
      <c r="L13" s="368"/>
      <c r="M13" s="369" t="s">
        <v>7484</v>
      </c>
      <c r="N13" s="370"/>
      <c r="O13" s="370"/>
      <c r="P13" s="371"/>
      <c r="Q13" s="372"/>
      <c r="R13" s="373"/>
    </row>
    <row r="14" spans="1:18" ht="20.25" hidden="1" customHeight="1">
      <c r="A14" s="345"/>
      <c r="B14" s="345"/>
      <c r="C14" s="345"/>
      <c r="D14" s="345"/>
      <c r="E14" s="345"/>
      <c r="F14" s="345"/>
      <c r="G14" s="346"/>
      <c r="H14" s="345"/>
      <c r="I14" s="345"/>
      <c r="J14" s="345"/>
      <c r="K14" s="345"/>
      <c r="L14" s="347"/>
      <c r="M14" s="347"/>
      <c r="N14" s="347"/>
      <c r="O14" s="347"/>
      <c r="P14" s="347"/>
      <c r="Q14" s="345"/>
      <c r="R14" s="391"/>
    </row>
    <row r="15" spans="1:18" ht="18" customHeight="1">
      <c r="A15" s="344" t="s">
        <v>6494</v>
      </c>
      <c r="B15" s="345"/>
      <c r="C15" s="345"/>
      <c r="D15" s="345"/>
      <c r="E15" s="345"/>
      <c r="F15" s="345"/>
      <c r="G15" s="346"/>
      <c r="H15" s="345"/>
      <c r="I15" s="345"/>
      <c r="J15" s="345"/>
      <c r="K15" s="345"/>
      <c r="L15" s="347"/>
      <c r="M15" s="347"/>
      <c r="N15" s="347"/>
      <c r="O15" s="392"/>
      <c r="P15" s="347"/>
      <c r="Q15" s="345"/>
      <c r="R15" s="391"/>
    </row>
    <row r="16" spans="1:18" ht="21.75" customHeight="1">
      <c r="A16" s="352" t="s">
        <v>6241</v>
      </c>
      <c r="B16" s="352" t="s">
        <v>6242</v>
      </c>
      <c r="C16" s="352" t="s">
        <v>6243</v>
      </c>
      <c r="D16" s="534" t="s">
        <v>6244</v>
      </c>
      <c r="E16" s="534" t="s">
        <v>6245</v>
      </c>
      <c r="F16" s="534" t="s">
        <v>6246</v>
      </c>
      <c r="G16" s="535" t="s">
        <v>6247</v>
      </c>
      <c r="H16" s="351"/>
      <c r="I16" s="536" t="s">
        <v>6478</v>
      </c>
      <c r="J16" s="534" t="s">
        <v>6250</v>
      </c>
      <c r="K16" s="534" t="s">
        <v>6251</v>
      </c>
      <c r="L16" s="804" t="s">
        <v>7482</v>
      </c>
      <c r="M16" s="805"/>
      <c r="N16" s="805"/>
      <c r="O16" s="805"/>
      <c r="P16" s="806"/>
      <c r="Q16" s="495" t="s">
        <v>6946</v>
      </c>
      <c r="R16" s="496" t="s">
        <v>6947</v>
      </c>
    </row>
    <row r="17" spans="1:18" ht="15.75" customHeight="1">
      <c r="A17" s="537">
        <v>1</v>
      </c>
      <c r="B17" s="538" t="s">
        <v>6494</v>
      </c>
      <c r="C17" s="538"/>
      <c r="D17" s="538"/>
      <c r="E17" s="539">
        <f>+E18+E35</f>
        <v>313789</v>
      </c>
      <c r="F17" s="539">
        <f>+F18+F35</f>
        <v>278313</v>
      </c>
      <c r="G17" s="527">
        <f>E17-F17</f>
        <v>35476</v>
      </c>
      <c r="H17" s="540"/>
      <c r="I17" s="559"/>
      <c r="J17" s="539"/>
      <c r="K17" s="542"/>
      <c r="L17" s="560"/>
      <c r="M17" s="561"/>
      <c r="N17" s="561"/>
      <c r="O17" s="561"/>
      <c r="P17" s="562"/>
      <c r="Q17" s="539">
        <f>Q18+Q35</f>
        <v>313789</v>
      </c>
      <c r="R17" s="545">
        <f>R18+R35</f>
        <v>278313</v>
      </c>
    </row>
    <row r="18" spans="1:18" ht="15.75" customHeight="1">
      <c r="A18" s="350"/>
      <c r="B18" s="547">
        <v>1</v>
      </c>
      <c r="C18" s="548" t="s">
        <v>6495</v>
      </c>
      <c r="D18" s="548"/>
      <c r="E18" s="549">
        <f>SUM(E19:E34)</f>
        <v>196038</v>
      </c>
      <c r="F18" s="549">
        <f>SUM(F19:F34)</f>
        <v>169750</v>
      </c>
      <c r="G18" s="556">
        <f>E18-F18</f>
        <v>26288</v>
      </c>
      <c r="H18" s="550"/>
      <c r="I18" s="548"/>
      <c r="J18" s="549"/>
      <c r="K18" s="552"/>
      <c r="L18" s="558"/>
      <c r="M18" s="553"/>
      <c r="N18" s="553"/>
      <c r="O18" s="553"/>
      <c r="P18" s="554"/>
      <c r="Q18" s="549">
        <f>SUM(Q19:Q34)</f>
        <v>196038</v>
      </c>
      <c r="R18" s="555">
        <f>SUM(R19:R34)</f>
        <v>169750</v>
      </c>
    </row>
    <row r="19" spans="1:18" ht="15.75" customHeight="1">
      <c r="A19" s="350"/>
      <c r="B19" s="345"/>
      <c r="C19" s="353">
        <v>1</v>
      </c>
      <c r="D19" s="353" t="s">
        <v>6742</v>
      </c>
      <c r="E19" s="355">
        <f>SUM(J19:J20)</f>
        <v>1920</v>
      </c>
      <c r="F19" s="355">
        <v>4500</v>
      </c>
      <c r="G19" s="356">
        <f>E19-F19</f>
        <v>-2580</v>
      </c>
      <c r="H19" s="357">
        <v>52</v>
      </c>
      <c r="I19" s="353" t="s">
        <v>6743</v>
      </c>
      <c r="J19" s="355">
        <f>SUM(Q19)</f>
        <v>0</v>
      </c>
      <c r="K19" s="360" t="s">
        <v>7485</v>
      </c>
      <c r="L19" s="393" t="s">
        <v>6744</v>
      </c>
      <c r="M19" s="394"/>
      <c r="N19" s="394"/>
      <c r="O19" s="394"/>
      <c r="P19" s="395"/>
      <c r="Q19" s="396">
        <v>0</v>
      </c>
      <c r="R19" s="397">
        <v>1500</v>
      </c>
    </row>
    <row r="20" spans="1:18" ht="15.75" customHeight="1">
      <c r="A20" s="350"/>
      <c r="B20" s="345"/>
      <c r="C20" s="345"/>
      <c r="D20" s="345"/>
      <c r="E20" s="380"/>
      <c r="F20" s="380"/>
      <c r="G20" s="398"/>
      <c r="H20" s="357">
        <v>54</v>
      </c>
      <c r="I20" s="353" t="s">
        <v>6745</v>
      </c>
      <c r="J20" s="355">
        <f>SUM(Q20:Q22)</f>
        <v>1920</v>
      </c>
      <c r="K20" s="360" t="s">
        <v>7486</v>
      </c>
      <c r="L20" s="393" t="s">
        <v>6746</v>
      </c>
      <c r="M20" s="394"/>
      <c r="N20" s="394"/>
      <c r="O20" s="394"/>
      <c r="P20" s="395"/>
      <c r="Q20" s="396">
        <v>1400</v>
      </c>
      <c r="R20" s="396">
        <v>3000</v>
      </c>
    </row>
    <row r="21" spans="1:18" ht="15.75" customHeight="1">
      <c r="A21" s="350"/>
      <c r="B21" s="345"/>
      <c r="C21" s="345"/>
      <c r="D21" s="345"/>
      <c r="E21" s="380"/>
      <c r="F21" s="380"/>
      <c r="G21" s="398"/>
      <c r="H21" s="350"/>
      <c r="I21" s="345"/>
      <c r="J21" s="380"/>
      <c r="K21" s="384"/>
      <c r="L21" s="399" t="s">
        <v>6747</v>
      </c>
      <c r="M21" s="400"/>
      <c r="N21" s="400"/>
      <c r="O21" s="400"/>
      <c r="P21" s="401"/>
      <c r="Q21" s="402">
        <v>120</v>
      </c>
      <c r="R21" s="402">
        <v>0</v>
      </c>
    </row>
    <row r="22" spans="1:18" ht="15.75" customHeight="1">
      <c r="A22" s="350"/>
      <c r="B22" s="345"/>
      <c r="C22" s="345"/>
      <c r="D22" s="345"/>
      <c r="E22" s="380"/>
      <c r="F22" s="380"/>
      <c r="G22" s="398"/>
      <c r="H22" s="367"/>
      <c r="I22" s="364"/>
      <c r="J22" s="365"/>
      <c r="K22" s="384"/>
      <c r="L22" s="399" t="s">
        <v>6748</v>
      </c>
      <c r="M22" s="400"/>
      <c r="N22" s="400"/>
      <c r="O22" s="400"/>
      <c r="P22" s="401"/>
      <c r="Q22" s="402">
        <v>400</v>
      </c>
      <c r="R22" s="402">
        <v>0</v>
      </c>
    </row>
    <row r="23" spans="1:18" ht="15.75" customHeight="1">
      <c r="A23" s="350"/>
      <c r="B23" s="345"/>
      <c r="C23" s="353">
        <v>2</v>
      </c>
      <c r="D23" s="354" t="s">
        <v>6749</v>
      </c>
      <c r="E23" s="355">
        <f>J23</f>
        <v>194118</v>
      </c>
      <c r="F23" s="355">
        <v>165250</v>
      </c>
      <c r="G23" s="356">
        <f>E23-F23</f>
        <v>28868</v>
      </c>
      <c r="H23" s="357">
        <v>55</v>
      </c>
      <c r="I23" s="354" t="s">
        <v>6750</v>
      </c>
      <c r="J23" s="355">
        <f>SUM(Q23:Q34)</f>
        <v>194118</v>
      </c>
      <c r="K23" s="360" t="s">
        <v>6751</v>
      </c>
      <c r="L23" s="393" t="s">
        <v>6752</v>
      </c>
      <c r="M23" s="403"/>
      <c r="N23" s="403"/>
      <c r="O23" s="403"/>
      <c r="P23" s="395"/>
      <c r="Q23" s="396">
        <v>120000</v>
      </c>
      <c r="R23" s="396">
        <v>120000</v>
      </c>
    </row>
    <row r="24" spans="1:18" ht="15.75" customHeight="1">
      <c r="A24" s="350"/>
      <c r="B24" s="345"/>
      <c r="C24" s="345"/>
      <c r="D24" s="382"/>
      <c r="E24" s="380"/>
      <c r="F24" s="380"/>
      <c r="G24" s="383"/>
      <c r="H24" s="350"/>
      <c r="I24" s="382"/>
      <c r="J24" s="380"/>
      <c r="K24" s="384"/>
      <c r="L24" s="399" t="s">
        <v>6753</v>
      </c>
      <c r="M24" s="404"/>
      <c r="N24" s="404"/>
      <c r="O24" s="404"/>
      <c r="P24" s="401"/>
      <c r="Q24" s="402">
        <v>26568</v>
      </c>
      <c r="R24" s="402">
        <v>2500</v>
      </c>
    </row>
    <row r="25" spans="1:18" ht="15.75" customHeight="1">
      <c r="A25" s="350"/>
      <c r="B25" s="345"/>
      <c r="C25" s="345"/>
      <c r="D25" s="382"/>
      <c r="E25" s="380"/>
      <c r="F25" s="380"/>
      <c r="G25" s="383"/>
      <c r="H25" s="350"/>
      <c r="I25" s="382"/>
      <c r="J25" s="380"/>
      <c r="K25" s="405"/>
      <c r="L25" s="399" t="s">
        <v>6754</v>
      </c>
      <c r="M25" s="404"/>
      <c r="N25" s="404"/>
      <c r="O25" s="404"/>
      <c r="P25" s="401"/>
      <c r="Q25" s="402">
        <v>7000</v>
      </c>
      <c r="R25" s="402">
        <v>4500</v>
      </c>
    </row>
    <row r="26" spans="1:18" ht="15.75" customHeight="1">
      <c r="A26" s="350"/>
      <c r="B26" s="345"/>
      <c r="C26" s="345"/>
      <c r="D26" s="382"/>
      <c r="E26" s="380"/>
      <c r="F26" s="380"/>
      <c r="G26" s="383"/>
      <c r="H26" s="350"/>
      <c r="I26" s="382"/>
      <c r="J26" s="380"/>
      <c r="K26" s="384" t="s">
        <v>6801</v>
      </c>
      <c r="L26" s="399" t="s">
        <v>6755</v>
      </c>
      <c r="M26" s="404"/>
      <c r="N26" s="404"/>
      <c r="O26" s="404"/>
      <c r="P26" s="401"/>
      <c r="Q26" s="402">
        <v>20000</v>
      </c>
      <c r="R26" s="402">
        <v>0</v>
      </c>
    </row>
    <row r="27" spans="1:18" ht="15.75" customHeight="1">
      <c r="A27" s="350"/>
      <c r="B27" s="345"/>
      <c r="C27" s="345"/>
      <c r="D27" s="382"/>
      <c r="E27" s="380"/>
      <c r="F27" s="380"/>
      <c r="G27" s="383"/>
      <c r="H27" s="350"/>
      <c r="I27" s="382"/>
      <c r="J27" s="380"/>
      <c r="K27" s="345"/>
      <c r="L27" s="399" t="s">
        <v>6756</v>
      </c>
      <c r="M27" s="404"/>
      <c r="N27" s="404"/>
      <c r="O27" s="404"/>
      <c r="P27" s="401"/>
      <c r="Q27" s="402">
        <v>5500</v>
      </c>
      <c r="R27" s="402">
        <v>0</v>
      </c>
    </row>
    <row r="28" spans="1:18" ht="15.75" customHeight="1">
      <c r="A28" s="350"/>
      <c r="B28" s="345"/>
      <c r="C28" s="345"/>
      <c r="D28" s="382"/>
      <c r="E28" s="380"/>
      <c r="F28" s="380"/>
      <c r="G28" s="383"/>
      <c r="H28" s="350"/>
      <c r="I28" s="382"/>
      <c r="J28" s="380"/>
      <c r="L28" s="385" t="s">
        <v>6757</v>
      </c>
      <c r="M28" s="387"/>
      <c r="N28" s="387"/>
      <c r="O28" s="387"/>
      <c r="P28" s="388"/>
      <c r="Q28" s="389">
        <v>5700</v>
      </c>
      <c r="R28" s="389">
        <v>6500</v>
      </c>
    </row>
    <row r="29" spans="1:18" ht="15.75" customHeight="1">
      <c r="A29" s="350"/>
      <c r="B29" s="345"/>
      <c r="C29" s="345"/>
      <c r="D29" s="382"/>
      <c r="E29" s="380"/>
      <c r="F29" s="380"/>
      <c r="G29" s="383"/>
      <c r="H29" s="350"/>
      <c r="I29" s="345"/>
      <c r="J29" s="406"/>
      <c r="K29" s="384"/>
      <c r="L29" s="407" t="s">
        <v>6758</v>
      </c>
      <c r="M29" s="408"/>
      <c r="N29" s="408"/>
      <c r="O29" s="408"/>
      <c r="P29" s="409"/>
      <c r="Q29" s="410">
        <v>4700</v>
      </c>
      <c r="R29" s="410">
        <v>0</v>
      </c>
    </row>
    <row r="30" spans="1:18" ht="15.75" customHeight="1">
      <c r="A30" s="350"/>
      <c r="B30" s="345"/>
      <c r="C30" s="345"/>
      <c r="D30" s="382"/>
      <c r="E30" s="380"/>
      <c r="F30" s="380"/>
      <c r="G30" s="383"/>
      <c r="H30" s="350"/>
      <c r="I30" s="345"/>
      <c r="J30" s="406"/>
      <c r="K30" s="384"/>
      <c r="L30" s="385" t="s">
        <v>6759</v>
      </c>
      <c r="M30" s="387"/>
      <c r="N30" s="387"/>
      <c r="O30" s="387"/>
      <c r="P30" s="388"/>
      <c r="Q30" s="389">
        <v>2300</v>
      </c>
      <c r="R30" s="389">
        <v>0</v>
      </c>
    </row>
    <row r="31" spans="1:18" ht="15.75" customHeight="1">
      <c r="A31" s="350"/>
      <c r="B31" s="345"/>
      <c r="C31" s="345"/>
      <c r="D31" s="382"/>
      <c r="E31" s="380"/>
      <c r="F31" s="380"/>
      <c r="G31" s="383"/>
      <c r="H31" s="350"/>
      <c r="I31" s="382"/>
      <c r="J31" s="380"/>
      <c r="K31" s="384"/>
      <c r="L31" s="399" t="s">
        <v>6760</v>
      </c>
      <c r="M31" s="400"/>
      <c r="N31" s="400"/>
      <c r="O31" s="400"/>
      <c r="P31" s="401"/>
      <c r="Q31" s="402">
        <v>900</v>
      </c>
      <c r="R31" s="402">
        <v>0</v>
      </c>
    </row>
    <row r="32" spans="1:18" ht="15.75" customHeight="1">
      <c r="A32" s="350"/>
      <c r="B32" s="345"/>
      <c r="C32" s="345"/>
      <c r="D32" s="382"/>
      <c r="E32" s="380"/>
      <c r="F32" s="380"/>
      <c r="G32" s="383"/>
      <c r="H32" s="350"/>
      <c r="I32" s="345"/>
      <c r="J32" s="406"/>
      <c r="K32" s="384"/>
      <c r="L32" s="399" t="s">
        <v>6761</v>
      </c>
      <c r="M32" s="400"/>
      <c r="N32" s="400"/>
      <c r="O32" s="400"/>
      <c r="P32" s="401"/>
      <c r="Q32" s="402">
        <v>1100</v>
      </c>
      <c r="R32" s="402">
        <v>0</v>
      </c>
    </row>
    <row r="33" spans="1:18" ht="15.75" customHeight="1">
      <c r="A33" s="350"/>
      <c r="B33" s="345"/>
      <c r="C33" s="345"/>
      <c r="D33" s="382"/>
      <c r="E33" s="380"/>
      <c r="F33" s="380"/>
      <c r="G33" s="383"/>
      <c r="H33" s="350"/>
      <c r="I33" s="345"/>
      <c r="J33" s="406"/>
      <c r="K33" s="384"/>
      <c r="L33" s="407" t="s">
        <v>6762</v>
      </c>
      <c r="M33" s="408"/>
      <c r="N33" s="408"/>
      <c r="O33" s="408"/>
      <c r="P33" s="409"/>
      <c r="Q33" s="410">
        <v>350</v>
      </c>
      <c r="R33" s="410">
        <v>0</v>
      </c>
    </row>
    <row r="34" spans="1:18" ht="15.75" customHeight="1">
      <c r="A34" s="350"/>
      <c r="B34" s="345"/>
      <c r="C34" s="345"/>
      <c r="D34" s="382"/>
      <c r="E34" s="380"/>
      <c r="F34" s="380"/>
      <c r="G34" s="383"/>
      <c r="H34" s="350"/>
      <c r="I34" s="382"/>
      <c r="J34" s="380"/>
      <c r="K34" s="384"/>
      <c r="L34" s="385" t="s">
        <v>6763</v>
      </c>
      <c r="M34" s="387"/>
      <c r="N34" s="387"/>
      <c r="O34" s="387"/>
      <c r="P34" s="388"/>
      <c r="Q34" s="389">
        <v>0</v>
      </c>
      <c r="R34" s="389">
        <v>31750</v>
      </c>
    </row>
    <row r="35" spans="1:18" ht="15.75" customHeight="1">
      <c r="A35" s="350"/>
      <c r="B35" s="547">
        <v>2</v>
      </c>
      <c r="C35" s="547" t="s">
        <v>6503</v>
      </c>
      <c r="D35" s="563"/>
      <c r="E35" s="564">
        <f>E36</f>
        <v>117751</v>
      </c>
      <c r="F35" s="564">
        <f>F36</f>
        <v>108563</v>
      </c>
      <c r="G35" s="556">
        <f>E35-F35</f>
        <v>9188</v>
      </c>
      <c r="H35" s="565"/>
      <c r="I35" s="547"/>
      <c r="J35" s="564"/>
      <c r="K35" s="566"/>
      <c r="L35" s="567"/>
      <c r="M35" s="568"/>
      <c r="N35" s="568"/>
      <c r="O35" s="568"/>
      <c r="P35" s="569"/>
      <c r="Q35" s="564">
        <f>SUM(Q36:Q36)</f>
        <v>117751</v>
      </c>
      <c r="R35" s="570">
        <f>SUM(R36:R36)</f>
        <v>108563</v>
      </c>
    </row>
    <row r="36" spans="1:18" ht="15.75" customHeight="1">
      <c r="A36" s="367"/>
      <c r="B36" s="363"/>
      <c r="C36" s="411">
        <v>1</v>
      </c>
      <c r="D36" s="411" t="s">
        <v>6503</v>
      </c>
      <c r="E36" s="358">
        <f>J36</f>
        <v>117751</v>
      </c>
      <c r="F36" s="358">
        <v>108563</v>
      </c>
      <c r="G36" s="412">
        <f>E36-F36</f>
        <v>9188</v>
      </c>
      <c r="H36" s="411">
        <v>1</v>
      </c>
      <c r="I36" s="413" t="s">
        <v>6503</v>
      </c>
      <c r="J36" s="358">
        <f>SUM(Q36:Q36)</f>
        <v>117751</v>
      </c>
      <c r="K36" s="414" t="s">
        <v>6764</v>
      </c>
      <c r="L36" s="375"/>
      <c r="M36" s="415"/>
      <c r="N36" s="376"/>
      <c r="O36" s="376"/>
      <c r="P36" s="376"/>
      <c r="Q36" s="358">
        <v>117751</v>
      </c>
      <c r="R36" s="379">
        <v>108563</v>
      </c>
    </row>
    <row r="37" spans="1:18" ht="20.100000000000001" customHeight="1">
      <c r="L37" s="416"/>
    </row>
    <row r="38" spans="1:18">
      <c r="M38" s="347"/>
      <c r="N38" s="347"/>
      <c r="O38" s="347"/>
      <c r="P38" s="347"/>
      <c r="Q38" s="345"/>
    </row>
    <row r="39" spans="1:18">
      <c r="M39" s="347"/>
      <c r="N39" s="347"/>
      <c r="O39" s="347"/>
      <c r="P39" s="347"/>
      <c r="Q39" s="345"/>
    </row>
    <row r="40" spans="1:18">
      <c r="M40" s="347"/>
      <c r="N40" s="347"/>
      <c r="O40" s="347"/>
      <c r="P40" s="347"/>
      <c r="Q40" s="345"/>
    </row>
  </sheetData>
  <mergeCells count="3">
    <mergeCell ref="L2:P2"/>
    <mergeCell ref="L5:P5"/>
    <mergeCell ref="L16:P16"/>
  </mergeCells>
  <phoneticPr fontId="18"/>
  <printOptions horizontalCentered="1"/>
  <pageMargins left="0.31496062992125984" right="0.31496062992125984" top="0.31496062992125984" bottom="0.39370078740157483" header="0.31496062992125984" footer="7.874015748031496E-2"/>
  <pageSetup paperSize="9" fitToWidth="0" fitToHeight="0"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30"/>
  <sheetViews>
    <sheetView view="pageBreakPreview" zoomScale="80" zoomScaleNormal="80" zoomScaleSheetLayoutView="80" workbookViewId="0">
      <pane ySplit="2" topLeftCell="A3" activePane="bottomLeft" state="frozen"/>
      <selection activeCell="I4" sqref="I4"/>
      <selection pane="bottomLeft"/>
    </sheetView>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26" customWidth="1"/>
    <col min="11" max="13" width="9.875" style="23" customWidth="1"/>
    <col min="14" max="14" width="63.5" style="29" customWidth="1"/>
    <col min="15" max="15" width="11.375" style="114" customWidth="1"/>
    <col min="16" max="16" width="18" style="26" customWidth="1"/>
    <col min="17" max="17" width="8.375" style="114" customWidth="1"/>
    <col min="18" max="18" width="9.625" style="26" customWidth="1"/>
    <col min="19" max="16384" width="9" style="1"/>
  </cols>
  <sheetData>
    <row r="1" spans="1:19" s="8" customFormat="1" ht="18" customHeight="1">
      <c r="A1" s="2" t="s">
        <v>908</v>
      </c>
      <c r="B1" s="3"/>
      <c r="C1" s="3"/>
      <c r="D1" s="3"/>
      <c r="E1" s="3"/>
      <c r="F1" s="3"/>
      <c r="G1" s="4"/>
      <c r="H1" s="3"/>
      <c r="I1" s="3"/>
      <c r="J1" s="5"/>
      <c r="K1" s="6"/>
      <c r="L1" s="6"/>
      <c r="M1" s="6"/>
      <c r="N1" s="7"/>
      <c r="O1" s="84"/>
      <c r="P1" s="5"/>
      <c r="Q1" s="768" t="s">
        <v>693</v>
      </c>
      <c r="R1" s="765"/>
    </row>
    <row r="2" spans="1:19" ht="18" customHeight="1">
      <c r="A2" s="85" t="s">
        <v>0</v>
      </c>
      <c r="B2" s="86"/>
      <c r="C2" s="86" t="s">
        <v>1</v>
      </c>
      <c r="D2" s="86"/>
      <c r="E2" s="86" t="s">
        <v>2</v>
      </c>
      <c r="F2" s="87"/>
      <c r="G2" s="88" t="s">
        <v>3</v>
      </c>
      <c r="H2" s="86"/>
      <c r="I2" s="88" t="s">
        <v>694</v>
      </c>
      <c r="J2" s="88" t="s">
        <v>695</v>
      </c>
      <c r="K2" s="89" t="s">
        <v>909</v>
      </c>
      <c r="L2" s="89" t="s">
        <v>910</v>
      </c>
      <c r="M2" s="90" t="s">
        <v>698</v>
      </c>
      <c r="N2" s="91" t="s">
        <v>699</v>
      </c>
      <c r="O2" s="92" t="s">
        <v>4</v>
      </c>
      <c r="P2" s="91" t="s">
        <v>700</v>
      </c>
      <c r="Q2" s="92" t="s">
        <v>911</v>
      </c>
      <c r="R2" s="93" t="s">
        <v>702</v>
      </c>
      <c r="S2" s="94"/>
    </row>
    <row r="3" spans="1:19" ht="18" customHeight="1">
      <c r="A3" s="216">
        <v>1</v>
      </c>
      <c r="B3" s="217" t="s">
        <v>912</v>
      </c>
      <c r="C3" s="217"/>
      <c r="D3" s="217"/>
      <c r="E3" s="218"/>
      <c r="F3" s="217"/>
      <c r="G3" s="218"/>
      <c r="H3" s="217"/>
      <c r="I3" s="218"/>
      <c r="J3" s="218"/>
      <c r="K3" s="219">
        <f>IF(C3="",SUMIFS($K4:$K$5645,$A4:$A$5645,A3,$E4:$E$5645,""),IF(E3="",SUMIFS($K4:$K$5645,$A4:$A$5645,A3,$C4:$C$5645,C3,$G4:$G$5645,""),IF(G3="",SUMIFS($K4:$K$5645,$A4:$A$5645,A3,$C4:$C$5645,C3,$E4:$E$5645,E3,$R4:$R$5645,R3),0)))</f>
        <v>108309</v>
      </c>
      <c r="L3" s="219">
        <f>IF(C3="",SUMIFS($L4:$L$5645,$A4:$A$5645,A3,$E4:$E$5645,""),IF(E3="",SUMIFS($L4:$L$5645,$A4:$A$5645,A3,$C4:$C$5645,C3,$G4:$G$5645,""),IF(G3="",SUMIFS($L4:$L$5645,$A4:$A$5645,A3,$C4:$C$5645,C3,$E4:$E$5645,E3,$R4:$R$5645,R3),0)))</f>
        <v>117475</v>
      </c>
      <c r="M3" s="220">
        <f t="shared" ref="M3:M5" si="0">K3-L3</f>
        <v>-9166</v>
      </c>
      <c r="N3" s="221"/>
      <c r="O3" s="222"/>
      <c r="P3" s="335"/>
      <c r="Q3" s="336">
        <f>IF(C3="",SUMIFS($Q$3:$Q$5514,$A$3:$A$5514,A3,$C$3:$C$5514,"&gt;0",$E$3:$E$5514,""),IF(E3="",SUMIFS($Q$3:$Q$5514,$A$3:$A$5514,A3,$C$3:$C$5514,C3,$E$3:$E$5514,"&gt;0",$G$3:$G$5514,""),IF(G3="",SUMIFS($Q$3:$Q$5514,$A$3:$A$5514,A3,$C$3:$C$5514,C3,$E$3:$E$5514,E3,$G$3:$G$5514,"&gt;0",$R$3:$R$5514,R3))))</f>
        <v>0</v>
      </c>
      <c r="R3" s="224"/>
      <c r="S3" s="94"/>
    </row>
    <row r="4" spans="1:19" ht="18" customHeight="1">
      <c r="A4" s="43">
        <v>1</v>
      </c>
      <c r="B4" s="44" t="s">
        <v>912</v>
      </c>
      <c r="C4" s="45">
        <v>1</v>
      </c>
      <c r="D4" s="45" t="s">
        <v>912</v>
      </c>
      <c r="E4" s="46"/>
      <c r="F4" s="45"/>
      <c r="G4" s="46"/>
      <c r="H4" s="45"/>
      <c r="I4" s="46"/>
      <c r="J4" s="46"/>
      <c r="K4" s="95">
        <f>IF(C4="",SUMIFS($K5:$K$5645,$A5:$A$5645,A4,$E5:$E$5645,""),IF(E4="",SUMIFS($K5:$K$5645,$A5:$A$5645,A4,$C5:$C$5645,C4,$G5:$G$5645,""),IF(G4="",SUMIFS($K5:$K$5645,$A5:$A$5645,A4,$C5:$C$5645,C4,$E5:$E$5645,E4,$R5:$R$5645,R4),0)))</f>
        <v>108309</v>
      </c>
      <c r="L4" s="95">
        <f>IF(C4="",SUMIFS($L5:$L$5645,$A5:$A$5645,A4,$E5:$E$5645,""),IF(E4="",SUMIFS($L5:$L$5645,$A5:$A$5645,A4,$C5:$C$5645,C4,$G5:$G$5645,""),IF(G4="",SUMIFS($L5:$L$5645,$A5:$A$5645,A4,$C5:$C$5645,C4,$E5:$E$5645,E4,$R5:$R$5645,R4),0)))</f>
        <v>117475</v>
      </c>
      <c r="M4" s="96">
        <f t="shared" si="0"/>
        <v>-9166</v>
      </c>
      <c r="N4" s="47"/>
      <c r="O4" s="48"/>
      <c r="P4" s="49"/>
      <c r="Q4" s="50">
        <f>IF(C4="",SUMIFS($Q$3:$Q$5514,$A$3:$A$5514,A4,$C$3:$C$5514,"&gt;0",$E$3:$E$5514,""),IF(E4="",SUMIFS($Q$3:$Q$5514,$A$3:$A$5514,A4,$C$3:$C$5514,C4,$E$3:$E$5514,"&gt;0",$G$3:$G$5514,""),IF(G4="",SUMIFS($Q$3:$Q$5514,$A$3:$A$5514,A4,$C$3:$C$5514,C4,$E$3:$E$5514,E4,$G$3:$G$5514,"&gt;0",$R$3:$R$5514,R4))))</f>
        <v>0</v>
      </c>
      <c r="R4" s="51"/>
      <c r="S4" s="94"/>
    </row>
    <row r="5" spans="1:19" ht="18" customHeight="1">
      <c r="A5" s="43">
        <v>1</v>
      </c>
      <c r="B5" s="44" t="s">
        <v>912</v>
      </c>
      <c r="C5" s="52">
        <v>1</v>
      </c>
      <c r="D5" s="44" t="s">
        <v>912</v>
      </c>
      <c r="E5" s="53">
        <v>1</v>
      </c>
      <c r="F5" s="54" t="s">
        <v>912</v>
      </c>
      <c r="G5" s="53"/>
      <c r="H5" s="54"/>
      <c r="I5" s="53"/>
      <c r="J5" s="53"/>
      <c r="K5" s="97">
        <f>IF(C5="",SUMIFS($K6:$K$5645,$A6:$A$5645,A5,$E6:$E$5645,""),IF(E5="",SUMIFS($K6:$K$5645,$A6:$A$5645,A5,$C6:$C$5645,C5,$G6:$G$5645,""),IF(G5="",SUMIFS($K6:$K$5645,$A6:$A$5645,A5,$C6:$C$5645,C5,$E6:$E$5645,E5,$R6:$R$5645,R5),0)))</f>
        <v>108309</v>
      </c>
      <c r="L5" s="97">
        <f>IF(C5="",SUMIFS($L6:$L$5645,$A6:$A$5645,A5,$E6:$E$5645,""),IF(E5="",SUMIFS($L6:$L$5645,$A6:$A$5645,A5,$C6:$C$5645,C5,$G6:$G$5645,""),IF(G5="",SUMIFS($L6:$L$5645,$A6:$A$5645,A5,$C6:$C$5645,C5,$E6:$E$5645,E5,$R6:$R$5645,R5),0)))</f>
        <v>117475</v>
      </c>
      <c r="M5" s="98">
        <f t="shared" si="0"/>
        <v>-9166</v>
      </c>
      <c r="N5" s="55"/>
      <c r="O5" s="56"/>
      <c r="P5" s="57"/>
      <c r="Q5" s="58">
        <f>IF(C5="",SUMIFS($Q$3:$Q$5514,$A$3:$A$5514,A5,$C$3:$C$5514,"&gt;0",$E$3:$E$5514,""),IF(E5="",SUMIFS($Q$3:$Q$5514,$A$3:$A$5514,A5,$C$3:$C$5514,C5,$E$3:$E$5514,"&gt;0",$G$3:$G$5514,""),IF(G5="",SUMIFS($Q$3:$Q$5514,$A$3:$A$5514,A5,$C$3:$C$5514,C5,$E$3:$E$5514,E5,$G$3:$G$5514,"&gt;0",$R$3:$R$5514,R5))))</f>
        <v>0</v>
      </c>
      <c r="R5" s="59" t="s">
        <v>913</v>
      </c>
      <c r="S5" s="94"/>
    </row>
    <row r="6" spans="1:19" ht="18" customHeight="1">
      <c r="A6" s="17">
        <v>1</v>
      </c>
      <c r="B6" s="18" t="s">
        <v>912</v>
      </c>
      <c r="C6" s="18">
        <v>1</v>
      </c>
      <c r="D6" s="18" t="s">
        <v>912</v>
      </c>
      <c r="E6" s="18">
        <v>1</v>
      </c>
      <c r="F6" s="18" t="s">
        <v>912</v>
      </c>
      <c r="G6" s="19">
        <v>1</v>
      </c>
      <c r="H6" s="19" t="s">
        <v>914</v>
      </c>
      <c r="I6" s="19"/>
      <c r="J6" s="24"/>
      <c r="K6" s="99"/>
      <c r="L6" s="99"/>
      <c r="M6" s="99"/>
      <c r="N6" s="28"/>
      <c r="O6" s="100"/>
      <c r="P6" s="27"/>
      <c r="Q6" s="100"/>
      <c r="R6" s="101" t="s">
        <v>7504</v>
      </c>
      <c r="S6" s="94"/>
    </row>
    <row r="7" spans="1:19" ht="18" customHeight="1">
      <c r="A7" s="17">
        <v>1</v>
      </c>
      <c r="B7" s="18" t="s">
        <v>912</v>
      </c>
      <c r="C7" s="18">
        <v>1</v>
      </c>
      <c r="D7" s="18" t="s">
        <v>912</v>
      </c>
      <c r="E7" s="18">
        <v>1</v>
      </c>
      <c r="F7" s="18" t="s">
        <v>912</v>
      </c>
      <c r="G7" s="18">
        <v>1</v>
      </c>
      <c r="H7" s="18" t="s">
        <v>914</v>
      </c>
      <c r="I7" s="19">
        <v>1</v>
      </c>
      <c r="J7" s="24" t="s">
        <v>915</v>
      </c>
      <c r="K7" s="99">
        <v>42144</v>
      </c>
      <c r="L7" s="99">
        <v>42144</v>
      </c>
      <c r="M7" s="99">
        <f>K7-L7</f>
        <v>0</v>
      </c>
      <c r="N7" s="339" t="s">
        <v>6948</v>
      </c>
      <c r="O7" s="100">
        <v>3648000</v>
      </c>
      <c r="P7" s="27"/>
      <c r="Q7" s="100"/>
      <c r="R7" s="101" t="s">
        <v>913</v>
      </c>
      <c r="S7" s="94"/>
    </row>
    <row r="8" spans="1:19" ht="18" customHeight="1">
      <c r="A8" s="17">
        <v>1</v>
      </c>
      <c r="B8" s="18" t="s">
        <v>912</v>
      </c>
      <c r="C8" s="18">
        <v>1</v>
      </c>
      <c r="D8" s="18" t="s">
        <v>912</v>
      </c>
      <c r="E8" s="18">
        <v>1</v>
      </c>
      <c r="F8" s="18" t="s">
        <v>912</v>
      </c>
      <c r="G8" s="18">
        <v>1</v>
      </c>
      <c r="H8" s="18" t="s">
        <v>914</v>
      </c>
      <c r="I8" s="18">
        <v>1</v>
      </c>
      <c r="J8" s="25" t="s">
        <v>915</v>
      </c>
      <c r="K8" s="99"/>
      <c r="L8" s="99"/>
      <c r="M8" s="99"/>
      <c r="N8" s="339" t="s">
        <v>6949</v>
      </c>
      <c r="O8" s="100">
        <v>3072000</v>
      </c>
      <c r="P8" s="27"/>
      <c r="Q8" s="100"/>
      <c r="R8" s="101" t="s">
        <v>913</v>
      </c>
      <c r="S8" s="94"/>
    </row>
    <row r="9" spans="1:19" ht="18" customHeight="1">
      <c r="A9" s="17">
        <v>1</v>
      </c>
      <c r="B9" s="18" t="s">
        <v>912</v>
      </c>
      <c r="C9" s="18">
        <v>1</v>
      </c>
      <c r="D9" s="18" t="s">
        <v>912</v>
      </c>
      <c r="E9" s="18">
        <v>1</v>
      </c>
      <c r="F9" s="18" t="s">
        <v>912</v>
      </c>
      <c r="G9" s="18">
        <v>1</v>
      </c>
      <c r="H9" s="18" t="s">
        <v>914</v>
      </c>
      <c r="I9" s="18">
        <v>1</v>
      </c>
      <c r="J9" s="25" t="s">
        <v>915</v>
      </c>
      <c r="K9" s="99"/>
      <c r="L9" s="99"/>
      <c r="M9" s="99"/>
      <c r="N9" s="339" t="s">
        <v>6950</v>
      </c>
      <c r="O9" s="100">
        <v>35424000</v>
      </c>
      <c r="P9" s="27"/>
      <c r="Q9" s="100"/>
      <c r="R9" s="101" t="s">
        <v>913</v>
      </c>
      <c r="S9" s="94"/>
    </row>
    <row r="10" spans="1:19" ht="18" customHeight="1">
      <c r="A10" s="17">
        <v>1</v>
      </c>
      <c r="B10" s="18" t="s">
        <v>912</v>
      </c>
      <c r="C10" s="18">
        <v>1</v>
      </c>
      <c r="D10" s="18" t="s">
        <v>912</v>
      </c>
      <c r="E10" s="18">
        <v>1</v>
      </c>
      <c r="F10" s="18" t="s">
        <v>912</v>
      </c>
      <c r="G10" s="19">
        <v>2</v>
      </c>
      <c r="H10" s="19" t="s">
        <v>916</v>
      </c>
      <c r="I10" s="19"/>
      <c r="J10" s="24"/>
      <c r="K10" s="99"/>
      <c r="L10" s="99"/>
      <c r="M10" s="99"/>
      <c r="N10" s="28"/>
      <c r="O10" s="100"/>
      <c r="P10" s="27"/>
      <c r="Q10" s="100"/>
      <c r="R10" s="101" t="s">
        <v>7504</v>
      </c>
      <c r="S10" s="94"/>
    </row>
    <row r="11" spans="1:19" ht="18" customHeight="1">
      <c r="A11" s="17">
        <v>1</v>
      </c>
      <c r="B11" s="18" t="s">
        <v>912</v>
      </c>
      <c r="C11" s="18">
        <v>1</v>
      </c>
      <c r="D11" s="18" t="s">
        <v>912</v>
      </c>
      <c r="E11" s="18">
        <v>1</v>
      </c>
      <c r="F11" s="18" t="s">
        <v>912</v>
      </c>
      <c r="G11" s="18">
        <v>2</v>
      </c>
      <c r="H11" s="18" t="s">
        <v>916</v>
      </c>
      <c r="I11" s="19">
        <v>3</v>
      </c>
      <c r="J11" s="24" t="s">
        <v>917</v>
      </c>
      <c r="K11" s="99">
        <v>13155</v>
      </c>
      <c r="L11" s="99">
        <v>13164</v>
      </c>
      <c r="M11" s="99">
        <f>K11-L11</f>
        <v>-9</v>
      </c>
      <c r="N11" s="28" t="s">
        <v>918</v>
      </c>
      <c r="O11" s="100">
        <v>13154400</v>
      </c>
      <c r="P11" s="27"/>
      <c r="Q11" s="100"/>
      <c r="R11" s="101" t="s">
        <v>913</v>
      </c>
      <c r="S11" s="94"/>
    </row>
    <row r="12" spans="1:19" ht="18" customHeight="1">
      <c r="A12" s="17">
        <v>1</v>
      </c>
      <c r="B12" s="18" t="s">
        <v>912</v>
      </c>
      <c r="C12" s="18">
        <v>1</v>
      </c>
      <c r="D12" s="18" t="s">
        <v>912</v>
      </c>
      <c r="E12" s="18">
        <v>1</v>
      </c>
      <c r="F12" s="18" t="s">
        <v>912</v>
      </c>
      <c r="G12" s="19">
        <v>3</v>
      </c>
      <c r="H12" s="19" t="s">
        <v>919</v>
      </c>
      <c r="I12" s="19"/>
      <c r="J12" s="24"/>
      <c r="K12" s="99"/>
      <c r="L12" s="99"/>
      <c r="M12" s="99"/>
      <c r="N12" s="28"/>
      <c r="O12" s="100"/>
      <c r="P12" s="27"/>
      <c r="Q12" s="100"/>
      <c r="R12" s="101" t="s">
        <v>7505</v>
      </c>
      <c r="S12" s="94"/>
    </row>
    <row r="13" spans="1:19" ht="18" customHeight="1">
      <c r="A13" s="17">
        <v>1</v>
      </c>
      <c r="B13" s="18" t="s">
        <v>912</v>
      </c>
      <c r="C13" s="18">
        <v>1</v>
      </c>
      <c r="D13" s="18" t="s">
        <v>912</v>
      </c>
      <c r="E13" s="18">
        <v>1</v>
      </c>
      <c r="F13" s="18" t="s">
        <v>912</v>
      </c>
      <c r="G13" s="18">
        <v>3</v>
      </c>
      <c r="H13" s="18" t="s">
        <v>919</v>
      </c>
      <c r="I13" s="19">
        <v>1</v>
      </c>
      <c r="J13" s="24" t="s">
        <v>920</v>
      </c>
      <c r="K13" s="99">
        <v>12521</v>
      </c>
      <c r="L13" s="99">
        <v>12521</v>
      </c>
      <c r="M13" s="99">
        <f>K13-L13</f>
        <v>0</v>
      </c>
      <c r="N13" s="28" t="s">
        <v>921</v>
      </c>
      <c r="O13" s="100"/>
      <c r="P13" s="27"/>
      <c r="Q13" s="100"/>
      <c r="R13" s="101" t="s">
        <v>913</v>
      </c>
      <c r="S13" s="94"/>
    </row>
    <row r="14" spans="1:19" ht="18" customHeight="1">
      <c r="A14" s="17">
        <v>1</v>
      </c>
      <c r="B14" s="18" t="s">
        <v>912</v>
      </c>
      <c r="C14" s="18">
        <v>1</v>
      </c>
      <c r="D14" s="18" t="s">
        <v>912</v>
      </c>
      <c r="E14" s="18">
        <v>1</v>
      </c>
      <c r="F14" s="18" t="s">
        <v>912</v>
      </c>
      <c r="G14" s="18">
        <v>3</v>
      </c>
      <c r="H14" s="18" t="s">
        <v>919</v>
      </c>
      <c r="I14" s="18">
        <v>1</v>
      </c>
      <c r="J14" s="25" t="s">
        <v>920</v>
      </c>
      <c r="K14" s="99"/>
      <c r="L14" s="99"/>
      <c r="M14" s="99"/>
      <c r="N14" s="28" t="s">
        <v>922</v>
      </c>
      <c r="O14" s="100">
        <v>515660</v>
      </c>
      <c r="P14" s="27"/>
      <c r="Q14" s="100"/>
      <c r="R14" s="101" t="s">
        <v>913</v>
      </c>
      <c r="S14" s="94"/>
    </row>
    <row r="15" spans="1:19" ht="18" customHeight="1">
      <c r="A15" s="17">
        <v>1</v>
      </c>
      <c r="B15" s="18" t="s">
        <v>912</v>
      </c>
      <c r="C15" s="18">
        <v>1</v>
      </c>
      <c r="D15" s="18" t="s">
        <v>912</v>
      </c>
      <c r="E15" s="18">
        <v>1</v>
      </c>
      <c r="F15" s="18" t="s">
        <v>912</v>
      </c>
      <c r="G15" s="18">
        <v>3</v>
      </c>
      <c r="H15" s="18" t="s">
        <v>919</v>
      </c>
      <c r="I15" s="18">
        <v>1</v>
      </c>
      <c r="J15" s="25" t="s">
        <v>920</v>
      </c>
      <c r="K15" s="99"/>
      <c r="L15" s="99"/>
      <c r="M15" s="99"/>
      <c r="N15" s="28" t="s">
        <v>923</v>
      </c>
      <c r="O15" s="100">
        <v>434240</v>
      </c>
      <c r="P15" s="27"/>
      <c r="Q15" s="100"/>
      <c r="R15" s="101" t="s">
        <v>913</v>
      </c>
      <c r="S15" s="94"/>
    </row>
    <row r="16" spans="1:19" ht="18" customHeight="1">
      <c r="A16" s="17">
        <v>1</v>
      </c>
      <c r="B16" s="18" t="s">
        <v>912</v>
      </c>
      <c r="C16" s="18">
        <v>1</v>
      </c>
      <c r="D16" s="18" t="s">
        <v>912</v>
      </c>
      <c r="E16" s="18">
        <v>1</v>
      </c>
      <c r="F16" s="18" t="s">
        <v>912</v>
      </c>
      <c r="G16" s="18">
        <v>3</v>
      </c>
      <c r="H16" s="18" t="s">
        <v>919</v>
      </c>
      <c r="I16" s="18">
        <v>1</v>
      </c>
      <c r="J16" s="25" t="s">
        <v>920</v>
      </c>
      <c r="K16" s="99"/>
      <c r="L16" s="99"/>
      <c r="M16" s="99"/>
      <c r="N16" s="28" t="s">
        <v>924</v>
      </c>
      <c r="O16" s="100">
        <v>5007324</v>
      </c>
      <c r="P16" s="27"/>
      <c r="Q16" s="100"/>
      <c r="R16" s="101" t="s">
        <v>913</v>
      </c>
      <c r="S16" s="94"/>
    </row>
    <row r="17" spans="1:19" ht="18" customHeight="1">
      <c r="A17" s="17">
        <v>1</v>
      </c>
      <c r="B17" s="18" t="s">
        <v>912</v>
      </c>
      <c r="C17" s="18">
        <v>1</v>
      </c>
      <c r="D17" s="18" t="s">
        <v>912</v>
      </c>
      <c r="E17" s="18">
        <v>1</v>
      </c>
      <c r="F17" s="18" t="s">
        <v>912</v>
      </c>
      <c r="G17" s="18">
        <v>3</v>
      </c>
      <c r="H17" s="18" t="s">
        <v>919</v>
      </c>
      <c r="I17" s="18">
        <v>1</v>
      </c>
      <c r="J17" s="25" t="s">
        <v>920</v>
      </c>
      <c r="K17" s="99"/>
      <c r="L17" s="99"/>
      <c r="M17" s="99"/>
      <c r="N17" s="28" t="s">
        <v>925</v>
      </c>
      <c r="O17" s="100"/>
      <c r="P17" s="27"/>
      <c r="Q17" s="100"/>
      <c r="R17" s="101" t="s">
        <v>913</v>
      </c>
      <c r="S17" s="94"/>
    </row>
    <row r="18" spans="1:19" ht="18" customHeight="1">
      <c r="A18" s="17">
        <v>1</v>
      </c>
      <c r="B18" s="18" t="s">
        <v>912</v>
      </c>
      <c r="C18" s="18">
        <v>1</v>
      </c>
      <c r="D18" s="18" t="s">
        <v>912</v>
      </c>
      <c r="E18" s="18">
        <v>1</v>
      </c>
      <c r="F18" s="18" t="s">
        <v>912</v>
      </c>
      <c r="G18" s="18">
        <v>3</v>
      </c>
      <c r="H18" s="18" t="s">
        <v>919</v>
      </c>
      <c r="I18" s="18">
        <v>1</v>
      </c>
      <c r="J18" s="25" t="s">
        <v>920</v>
      </c>
      <c r="K18" s="99"/>
      <c r="L18" s="99"/>
      <c r="M18" s="99"/>
      <c r="N18" s="28" t="s">
        <v>926</v>
      </c>
      <c r="O18" s="100">
        <v>568100</v>
      </c>
      <c r="P18" s="27"/>
      <c r="Q18" s="100"/>
      <c r="R18" s="101" t="s">
        <v>913</v>
      </c>
      <c r="S18" s="94"/>
    </row>
    <row r="19" spans="1:19" ht="18" customHeight="1">
      <c r="A19" s="17">
        <v>1</v>
      </c>
      <c r="B19" s="18" t="s">
        <v>912</v>
      </c>
      <c r="C19" s="18">
        <v>1</v>
      </c>
      <c r="D19" s="18" t="s">
        <v>912</v>
      </c>
      <c r="E19" s="18">
        <v>1</v>
      </c>
      <c r="F19" s="18" t="s">
        <v>912</v>
      </c>
      <c r="G19" s="18">
        <v>3</v>
      </c>
      <c r="H19" s="18" t="s">
        <v>919</v>
      </c>
      <c r="I19" s="18">
        <v>1</v>
      </c>
      <c r="J19" s="25" t="s">
        <v>920</v>
      </c>
      <c r="K19" s="99"/>
      <c r="L19" s="99"/>
      <c r="M19" s="99"/>
      <c r="N19" s="28" t="s">
        <v>927</v>
      </c>
      <c r="O19" s="100">
        <v>478400</v>
      </c>
      <c r="P19" s="27"/>
      <c r="Q19" s="100"/>
      <c r="R19" s="101" t="s">
        <v>913</v>
      </c>
      <c r="S19" s="94"/>
    </row>
    <row r="20" spans="1:19" ht="18" customHeight="1">
      <c r="A20" s="17">
        <v>1</v>
      </c>
      <c r="B20" s="18" t="s">
        <v>912</v>
      </c>
      <c r="C20" s="18">
        <v>1</v>
      </c>
      <c r="D20" s="18" t="s">
        <v>912</v>
      </c>
      <c r="E20" s="18">
        <v>1</v>
      </c>
      <c r="F20" s="18" t="s">
        <v>912</v>
      </c>
      <c r="G20" s="18">
        <v>3</v>
      </c>
      <c r="H20" s="18" t="s">
        <v>919</v>
      </c>
      <c r="I20" s="18">
        <v>1</v>
      </c>
      <c r="J20" s="25" t="s">
        <v>920</v>
      </c>
      <c r="K20" s="99"/>
      <c r="L20" s="99"/>
      <c r="M20" s="99"/>
      <c r="N20" s="28" t="s">
        <v>928</v>
      </c>
      <c r="O20" s="100">
        <v>5516544</v>
      </c>
      <c r="P20" s="27"/>
      <c r="Q20" s="100"/>
      <c r="R20" s="101" t="s">
        <v>913</v>
      </c>
      <c r="S20" s="94"/>
    </row>
    <row r="21" spans="1:19" ht="18" customHeight="1">
      <c r="A21" s="17">
        <v>1</v>
      </c>
      <c r="B21" s="18" t="s">
        <v>912</v>
      </c>
      <c r="C21" s="18">
        <v>1</v>
      </c>
      <c r="D21" s="18" t="s">
        <v>912</v>
      </c>
      <c r="E21" s="18">
        <v>1</v>
      </c>
      <c r="F21" s="18" t="s">
        <v>912</v>
      </c>
      <c r="G21" s="18">
        <v>3</v>
      </c>
      <c r="H21" s="18" t="s">
        <v>919</v>
      </c>
      <c r="I21" s="19">
        <v>31</v>
      </c>
      <c r="J21" s="24" t="s">
        <v>929</v>
      </c>
      <c r="K21" s="99">
        <v>510</v>
      </c>
      <c r="L21" s="99">
        <v>450</v>
      </c>
      <c r="M21" s="99">
        <f t="shared" ref="M21:M26" si="1">K21-L21</f>
        <v>60</v>
      </c>
      <c r="N21" s="28" t="s">
        <v>918</v>
      </c>
      <c r="O21" s="100">
        <v>510000</v>
      </c>
      <c r="P21" s="27"/>
      <c r="Q21" s="100"/>
      <c r="R21" s="101" t="s">
        <v>913</v>
      </c>
      <c r="S21" s="94"/>
    </row>
    <row r="22" spans="1:19" ht="18" customHeight="1">
      <c r="A22" s="17">
        <v>1</v>
      </c>
      <c r="B22" s="18" t="s">
        <v>912</v>
      </c>
      <c r="C22" s="18">
        <v>1</v>
      </c>
      <c r="D22" s="18" t="s">
        <v>912</v>
      </c>
      <c r="E22" s="18">
        <v>1</v>
      </c>
      <c r="F22" s="18" t="s">
        <v>912</v>
      </c>
      <c r="G22" s="18">
        <v>3</v>
      </c>
      <c r="H22" s="18" t="s">
        <v>919</v>
      </c>
      <c r="I22" s="19">
        <v>35</v>
      </c>
      <c r="J22" s="24" t="s">
        <v>930</v>
      </c>
      <c r="K22" s="99">
        <v>306</v>
      </c>
      <c r="L22" s="99">
        <v>311</v>
      </c>
      <c r="M22" s="99">
        <f t="shared" si="1"/>
        <v>-5</v>
      </c>
      <c r="N22" s="28" t="s">
        <v>931</v>
      </c>
      <c r="O22" s="100">
        <v>306000</v>
      </c>
      <c r="P22" s="27"/>
      <c r="Q22" s="100"/>
      <c r="R22" s="101" t="s">
        <v>913</v>
      </c>
      <c r="S22" s="94"/>
    </row>
    <row r="23" spans="1:19" ht="18" customHeight="1">
      <c r="A23" s="17">
        <v>1</v>
      </c>
      <c r="B23" s="18" t="s">
        <v>912</v>
      </c>
      <c r="C23" s="18">
        <v>1</v>
      </c>
      <c r="D23" s="18" t="s">
        <v>912</v>
      </c>
      <c r="E23" s="18">
        <v>1</v>
      </c>
      <c r="F23" s="18" t="s">
        <v>912</v>
      </c>
      <c r="G23" s="18">
        <v>3</v>
      </c>
      <c r="H23" s="18" t="s">
        <v>919</v>
      </c>
      <c r="I23" s="19">
        <v>38</v>
      </c>
      <c r="J23" s="24" t="s">
        <v>932</v>
      </c>
      <c r="K23" s="99">
        <v>748</v>
      </c>
      <c r="L23" s="99">
        <v>748</v>
      </c>
      <c r="M23" s="99">
        <f t="shared" si="1"/>
        <v>0</v>
      </c>
      <c r="N23" s="28" t="s">
        <v>933</v>
      </c>
      <c r="O23" s="100">
        <v>747600</v>
      </c>
      <c r="P23" s="27"/>
      <c r="Q23" s="100"/>
      <c r="R23" s="101" t="s">
        <v>913</v>
      </c>
      <c r="S23" s="94"/>
    </row>
    <row r="24" spans="1:19" ht="18" customHeight="1">
      <c r="A24" s="17">
        <v>1</v>
      </c>
      <c r="B24" s="18" t="s">
        <v>912</v>
      </c>
      <c r="C24" s="18">
        <v>1</v>
      </c>
      <c r="D24" s="18" t="s">
        <v>912</v>
      </c>
      <c r="E24" s="18">
        <v>1</v>
      </c>
      <c r="F24" s="18" t="s">
        <v>912</v>
      </c>
      <c r="G24" s="18">
        <v>3</v>
      </c>
      <c r="H24" s="18" t="s">
        <v>919</v>
      </c>
      <c r="I24" s="19">
        <v>39</v>
      </c>
      <c r="J24" s="24" t="s">
        <v>934</v>
      </c>
      <c r="K24" s="99">
        <v>3255</v>
      </c>
      <c r="L24" s="99">
        <v>3241</v>
      </c>
      <c r="M24" s="99">
        <f t="shared" si="1"/>
        <v>14</v>
      </c>
      <c r="N24" s="28" t="s">
        <v>918</v>
      </c>
      <c r="O24" s="100">
        <v>3254340</v>
      </c>
      <c r="P24" s="27"/>
      <c r="Q24" s="100"/>
      <c r="R24" s="101" t="s">
        <v>913</v>
      </c>
      <c r="S24" s="94"/>
    </row>
    <row r="25" spans="1:19" ht="18" customHeight="1">
      <c r="A25" s="17">
        <v>1</v>
      </c>
      <c r="B25" s="18" t="s">
        <v>912</v>
      </c>
      <c r="C25" s="18">
        <v>1</v>
      </c>
      <c r="D25" s="18" t="s">
        <v>912</v>
      </c>
      <c r="E25" s="18">
        <v>1</v>
      </c>
      <c r="F25" s="18" t="s">
        <v>912</v>
      </c>
      <c r="G25" s="18">
        <v>3</v>
      </c>
      <c r="H25" s="18" t="s">
        <v>919</v>
      </c>
      <c r="I25" s="19">
        <v>40</v>
      </c>
      <c r="J25" s="24" t="s">
        <v>935</v>
      </c>
      <c r="K25" s="99">
        <v>1878</v>
      </c>
      <c r="L25" s="99">
        <v>1870</v>
      </c>
      <c r="M25" s="99">
        <f t="shared" si="1"/>
        <v>8</v>
      </c>
      <c r="N25" s="28" t="s">
        <v>918</v>
      </c>
      <c r="O25" s="100">
        <v>1877504</v>
      </c>
      <c r="P25" s="27"/>
      <c r="Q25" s="100"/>
      <c r="R25" s="101" t="s">
        <v>913</v>
      </c>
      <c r="S25" s="94"/>
    </row>
    <row r="26" spans="1:19" ht="18" customHeight="1">
      <c r="A26" s="17">
        <v>1</v>
      </c>
      <c r="B26" s="18" t="s">
        <v>912</v>
      </c>
      <c r="C26" s="18">
        <v>1</v>
      </c>
      <c r="D26" s="18" t="s">
        <v>912</v>
      </c>
      <c r="E26" s="18">
        <v>1</v>
      </c>
      <c r="F26" s="18" t="s">
        <v>912</v>
      </c>
      <c r="G26" s="18">
        <v>3</v>
      </c>
      <c r="H26" s="18" t="s">
        <v>919</v>
      </c>
      <c r="I26" s="19">
        <v>41</v>
      </c>
      <c r="J26" s="24" t="s">
        <v>936</v>
      </c>
      <c r="K26" s="99">
        <v>267</v>
      </c>
      <c r="L26" s="99">
        <v>267</v>
      </c>
      <c r="M26" s="99">
        <f t="shared" si="1"/>
        <v>0</v>
      </c>
      <c r="N26" s="28" t="s">
        <v>918</v>
      </c>
      <c r="O26" s="100">
        <v>267000</v>
      </c>
      <c r="P26" s="27"/>
      <c r="Q26" s="100"/>
      <c r="R26" s="101" t="s">
        <v>913</v>
      </c>
      <c r="S26" s="94"/>
    </row>
    <row r="27" spans="1:19" ht="18" customHeight="1">
      <c r="A27" s="17">
        <v>1</v>
      </c>
      <c r="B27" s="18" t="s">
        <v>912</v>
      </c>
      <c r="C27" s="18">
        <v>1</v>
      </c>
      <c r="D27" s="18" t="s">
        <v>912</v>
      </c>
      <c r="E27" s="18">
        <v>1</v>
      </c>
      <c r="F27" s="18" t="s">
        <v>912</v>
      </c>
      <c r="G27" s="19">
        <v>4</v>
      </c>
      <c r="H27" s="19" t="s">
        <v>937</v>
      </c>
      <c r="I27" s="19"/>
      <c r="J27" s="24"/>
      <c r="K27" s="99"/>
      <c r="L27" s="99"/>
      <c r="M27" s="99"/>
      <c r="N27" s="28"/>
      <c r="O27" s="100"/>
      <c r="P27" s="27"/>
      <c r="Q27" s="100"/>
      <c r="R27" s="101" t="s">
        <v>7504</v>
      </c>
      <c r="S27" s="94"/>
    </row>
    <row r="28" spans="1:19" ht="18" customHeight="1">
      <c r="A28" s="17">
        <v>1</v>
      </c>
      <c r="B28" s="18" t="s">
        <v>912</v>
      </c>
      <c r="C28" s="18">
        <v>1</v>
      </c>
      <c r="D28" s="18" t="s">
        <v>912</v>
      </c>
      <c r="E28" s="18">
        <v>1</v>
      </c>
      <c r="F28" s="18" t="s">
        <v>912</v>
      </c>
      <c r="G28" s="18">
        <v>4</v>
      </c>
      <c r="H28" s="18" t="s">
        <v>937</v>
      </c>
      <c r="I28" s="19">
        <v>1</v>
      </c>
      <c r="J28" s="24" t="s">
        <v>938</v>
      </c>
      <c r="K28" s="99">
        <v>17430</v>
      </c>
      <c r="L28" s="99">
        <v>26964</v>
      </c>
      <c r="M28" s="99">
        <f>K28-L28</f>
        <v>-9534</v>
      </c>
      <c r="N28" s="28" t="s">
        <v>939</v>
      </c>
      <c r="O28" s="100">
        <v>210000</v>
      </c>
      <c r="P28" s="27"/>
      <c r="Q28" s="100"/>
      <c r="R28" s="101" t="s">
        <v>913</v>
      </c>
      <c r="S28" s="94"/>
    </row>
    <row r="29" spans="1:19" ht="18" customHeight="1">
      <c r="A29" s="17">
        <v>1</v>
      </c>
      <c r="B29" s="18" t="s">
        <v>912</v>
      </c>
      <c r="C29" s="18">
        <v>1</v>
      </c>
      <c r="D29" s="18" t="s">
        <v>912</v>
      </c>
      <c r="E29" s="18">
        <v>1</v>
      </c>
      <c r="F29" s="18" t="s">
        <v>912</v>
      </c>
      <c r="G29" s="18">
        <v>4</v>
      </c>
      <c r="H29" s="18" t="s">
        <v>937</v>
      </c>
      <c r="I29" s="18">
        <v>1</v>
      </c>
      <c r="J29" s="25" t="s">
        <v>938</v>
      </c>
      <c r="K29" s="99"/>
      <c r="L29" s="99"/>
      <c r="M29" s="99"/>
      <c r="N29" s="339" t="s">
        <v>6951</v>
      </c>
      <c r="O29" s="100">
        <v>17220000</v>
      </c>
      <c r="P29" s="27"/>
      <c r="Q29" s="100"/>
      <c r="R29" s="101" t="s">
        <v>913</v>
      </c>
      <c r="S29" s="94"/>
    </row>
    <row r="30" spans="1:19" ht="18" customHeight="1">
      <c r="A30" s="17">
        <v>1</v>
      </c>
      <c r="B30" s="18" t="s">
        <v>912</v>
      </c>
      <c r="C30" s="18">
        <v>1</v>
      </c>
      <c r="D30" s="18" t="s">
        <v>912</v>
      </c>
      <c r="E30" s="18">
        <v>1</v>
      </c>
      <c r="F30" s="18" t="s">
        <v>912</v>
      </c>
      <c r="G30" s="18">
        <v>4</v>
      </c>
      <c r="H30" s="18" t="s">
        <v>937</v>
      </c>
      <c r="I30" s="19">
        <v>31</v>
      </c>
      <c r="J30" s="24" t="s">
        <v>940</v>
      </c>
      <c r="K30" s="99">
        <v>4250</v>
      </c>
      <c r="L30" s="99">
        <v>4399</v>
      </c>
      <c r="M30" s="99">
        <f>K30-L30</f>
        <v>-149</v>
      </c>
      <c r="N30" s="28" t="s">
        <v>918</v>
      </c>
      <c r="O30" s="100">
        <v>4249058</v>
      </c>
      <c r="P30" s="27"/>
      <c r="Q30" s="100"/>
      <c r="R30" s="101" t="s">
        <v>913</v>
      </c>
      <c r="S30" s="94"/>
    </row>
    <row r="31" spans="1:19" ht="18" customHeight="1">
      <c r="A31" s="17">
        <v>1</v>
      </c>
      <c r="B31" s="18" t="s">
        <v>912</v>
      </c>
      <c r="C31" s="18">
        <v>1</v>
      </c>
      <c r="D31" s="18" t="s">
        <v>912</v>
      </c>
      <c r="E31" s="18">
        <v>1</v>
      </c>
      <c r="F31" s="18" t="s">
        <v>912</v>
      </c>
      <c r="G31" s="19">
        <v>8</v>
      </c>
      <c r="H31" s="19" t="s">
        <v>941</v>
      </c>
      <c r="I31" s="19"/>
      <c r="J31" s="24"/>
      <c r="K31" s="99"/>
      <c r="L31" s="99"/>
      <c r="M31" s="99"/>
      <c r="N31" s="28"/>
      <c r="O31" s="100"/>
      <c r="P31" s="27"/>
      <c r="Q31" s="100"/>
      <c r="R31" s="101" t="s">
        <v>7504</v>
      </c>
      <c r="S31" s="94"/>
    </row>
    <row r="32" spans="1:19" ht="18" customHeight="1">
      <c r="A32" s="17">
        <v>1</v>
      </c>
      <c r="B32" s="18" t="s">
        <v>912</v>
      </c>
      <c r="C32" s="18">
        <v>1</v>
      </c>
      <c r="D32" s="18" t="s">
        <v>912</v>
      </c>
      <c r="E32" s="18">
        <v>1</v>
      </c>
      <c r="F32" s="18" t="s">
        <v>912</v>
      </c>
      <c r="G32" s="18">
        <v>8</v>
      </c>
      <c r="H32" s="18" t="s">
        <v>941</v>
      </c>
      <c r="I32" s="19">
        <v>11</v>
      </c>
      <c r="J32" s="24" t="s">
        <v>942</v>
      </c>
      <c r="K32" s="99">
        <v>21</v>
      </c>
      <c r="L32" s="99">
        <v>21</v>
      </c>
      <c r="M32" s="99">
        <f>K32-L32</f>
        <v>0</v>
      </c>
      <c r="N32" s="28" t="s">
        <v>943</v>
      </c>
      <c r="O32" s="100">
        <v>21000</v>
      </c>
      <c r="P32" s="27"/>
      <c r="Q32" s="100"/>
      <c r="R32" s="101" t="s">
        <v>913</v>
      </c>
      <c r="S32" s="94"/>
    </row>
    <row r="33" spans="1:19" ht="18" customHeight="1">
      <c r="A33" s="17">
        <v>1</v>
      </c>
      <c r="B33" s="18" t="s">
        <v>912</v>
      </c>
      <c r="C33" s="18">
        <v>1</v>
      </c>
      <c r="D33" s="18" t="s">
        <v>912</v>
      </c>
      <c r="E33" s="18">
        <v>1</v>
      </c>
      <c r="F33" s="18" t="s">
        <v>912</v>
      </c>
      <c r="G33" s="19">
        <v>9</v>
      </c>
      <c r="H33" s="19" t="s">
        <v>944</v>
      </c>
      <c r="I33" s="19"/>
      <c r="J33" s="24"/>
      <c r="K33" s="99"/>
      <c r="L33" s="99"/>
      <c r="M33" s="99"/>
      <c r="N33" s="28"/>
      <c r="O33" s="100"/>
      <c r="P33" s="27"/>
      <c r="Q33" s="100"/>
      <c r="R33" s="101" t="s">
        <v>7504</v>
      </c>
      <c r="S33" s="94"/>
    </row>
    <row r="34" spans="1:19" ht="18" customHeight="1">
      <c r="A34" s="17">
        <v>1</v>
      </c>
      <c r="B34" s="18" t="s">
        <v>912</v>
      </c>
      <c r="C34" s="18">
        <v>1</v>
      </c>
      <c r="D34" s="18" t="s">
        <v>912</v>
      </c>
      <c r="E34" s="18">
        <v>1</v>
      </c>
      <c r="F34" s="18" t="s">
        <v>912</v>
      </c>
      <c r="G34" s="18">
        <v>9</v>
      </c>
      <c r="H34" s="18" t="s">
        <v>944</v>
      </c>
      <c r="I34" s="19">
        <v>1</v>
      </c>
      <c r="J34" s="24" t="s">
        <v>945</v>
      </c>
      <c r="K34" s="99">
        <v>3155</v>
      </c>
      <c r="L34" s="99">
        <v>3134</v>
      </c>
      <c r="M34" s="99">
        <f>K34-L34</f>
        <v>21</v>
      </c>
      <c r="N34" s="28" t="s">
        <v>946</v>
      </c>
      <c r="O34" s="100">
        <v>80000</v>
      </c>
      <c r="P34" s="27"/>
      <c r="Q34" s="100"/>
      <c r="R34" s="101" t="s">
        <v>913</v>
      </c>
      <c r="S34" s="94"/>
    </row>
    <row r="35" spans="1:19" ht="18" customHeight="1">
      <c r="A35" s="17">
        <v>1</v>
      </c>
      <c r="B35" s="18" t="s">
        <v>912</v>
      </c>
      <c r="C35" s="18">
        <v>1</v>
      </c>
      <c r="D35" s="18" t="s">
        <v>912</v>
      </c>
      <c r="E35" s="18">
        <v>1</v>
      </c>
      <c r="F35" s="18" t="s">
        <v>912</v>
      </c>
      <c r="G35" s="18">
        <v>9</v>
      </c>
      <c r="H35" s="18" t="s">
        <v>944</v>
      </c>
      <c r="I35" s="18">
        <v>1</v>
      </c>
      <c r="J35" s="25" t="s">
        <v>945</v>
      </c>
      <c r="K35" s="99"/>
      <c r="L35" s="99"/>
      <c r="M35" s="99"/>
      <c r="N35" s="28" t="s">
        <v>947</v>
      </c>
      <c r="O35" s="100">
        <v>64000</v>
      </c>
      <c r="P35" s="27"/>
      <c r="Q35" s="100"/>
      <c r="R35" s="101" t="s">
        <v>913</v>
      </c>
      <c r="S35" s="94"/>
    </row>
    <row r="36" spans="1:19" ht="18" customHeight="1">
      <c r="A36" s="17">
        <v>1</v>
      </c>
      <c r="B36" s="18" t="s">
        <v>912</v>
      </c>
      <c r="C36" s="18">
        <v>1</v>
      </c>
      <c r="D36" s="18" t="s">
        <v>912</v>
      </c>
      <c r="E36" s="18">
        <v>1</v>
      </c>
      <c r="F36" s="18" t="s">
        <v>912</v>
      </c>
      <c r="G36" s="18">
        <v>9</v>
      </c>
      <c r="H36" s="18" t="s">
        <v>944</v>
      </c>
      <c r="I36" s="18">
        <v>1</v>
      </c>
      <c r="J36" s="25" t="s">
        <v>945</v>
      </c>
      <c r="K36" s="99"/>
      <c r="L36" s="99"/>
      <c r="M36" s="99"/>
      <c r="N36" s="28" t="s">
        <v>948</v>
      </c>
      <c r="O36" s="100">
        <v>64000</v>
      </c>
      <c r="P36" s="27"/>
      <c r="Q36" s="100"/>
      <c r="R36" s="101" t="s">
        <v>913</v>
      </c>
      <c r="S36" s="94"/>
    </row>
    <row r="37" spans="1:19" ht="18" customHeight="1">
      <c r="A37" s="17">
        <v>1</v>
      </c>
      <c r="B37" s="18" t="s">
        <v>912</v>
      </c>
      <c r="C37" s="18">
        <v>1</v>
      </c>
      <c r="D37" s="18" t="s">
        <v>912</v>
      </c>
      <c r="E37" s="18">
        <v>1</v>
      </c>
      <c r="F37" s="18" t="s">
        <v>912</v>
      </c>
      <c r="G37" s="18">
        <v>9</v>
      </c>
      <c r="H37" s="18" t="s">
        <v>944</v>
      </c>
      <c r="I37" s="18">
        <v>1</v>
      </c>
      <c r="J37" s="25" t="s">
        <v>945</v>
      </c>
      <c r="K37" s="99"/>
      <c r="L37" s="99"/>
      <c r="M37" s="99"/>
      <c r="N37" s="28" t="s">
        <v>949</v>
      </c>
      <c r="O37" s="100">
        <v>112000</v>
      </c>
      <c r="P37" s="27"/>
      <c r="Q37" s="100"/>
      <c r="R37" s="101" t="s">
        <v>913</v>
      </c>
      <c r="S37" s="94"/>
    </row>
    <row r="38" spans="1:19" ht="18" customHeight="1">
      <c r="A38" s="17">
        <v>1</v>
      </c>
      <c r="B38" s="18" t="s">
        <v>912</v>
      </c>
      <c r="C38" s="18">
        <v>1</v>
      </c>
      <c r="D38" s="18" t="s">
        <v>912</v>
      </c>
      <c r="E38" s="18">
        <v>1</v>
      </c>
      <c r="F38" s="18" t="s">
        <v>912</v>
      </c>
      <c r="G38" s="18">
        <v>9</v>
      </c>
      <c r="H38" s="18" t="s">
        <v>944</v>
      </c>
      <c r="I38" s="18">
        <v>1</v>
      </c>
      <c r="J38" s="25" t="s">
        <v>945</v>
      </c>
      <c r="K38" s="99"/>
      <c r="L38" s="99"/>
      <c r="M38" s="99"/>
      <c r="N38" s="28" t="s">
        <v>950</v>
      </c>
      <c r="O38" s="100">
        <v>90000</v>
      </c>
      <c r="P38" s="27"/>
      <c r="Q38" s="100"/>
      <c r="R38" s="101" t="s">
        <v>913</v>
      </c>
      <c r="S38" s="94"/>
    </row>
    <row r="39" spans="1:19" ht="18" customHeight="1">
      <c r="A39" s="17">
        <v>1</v>
      </c>
      <c r="B39" s="18" t="s">
        <v>912</v>
      </c>
      <c r="C39" s="18">
        <v>1</v>
      </c>
      <c r="D39" s="18" t="s">
        <v>912</v>
      </c>
      <c r="E39" s="18">
        <v>1</v>
      </c>
      <c r="F39" s="18" t="s">
        <v>912</v>
      </c>
      <c r="G39" s="18">
        <v>9</v>
      </c>
      <c r="H39" s="18" t="s">
        <v>944</v>
      </c>
      <c r="I39" s="18">
        <v>1</v>
      </c>
      <c r="J39" s="25" t="s">
        <v>945</v>
      </c>
      <c r="K39" s="99"/>
      <c r="L39" s="99"/>
      <c r="M39" s="99"/>
      <c r="N39" s="28" t="s">
        <v>951</v>
      </c>
      <c r="O39" s="100">
        <v>15000</v>
      </c>
      <c r="P39" s="27"/>
      <c r="Q39" s="100"/>
      <c r="R39" s="101" t="s">
        <v>913</v>
      </c>
      <c r="S39" s="94"/>
    </row>
    <row r="40" spans="1:19" ht="18" customHeight="1">
      <c r="A40" s="17">
        <v>1</v>
      </c>
      <c r="B40" s="18" t="s">
        <v>912</v>
      </c>
      <c r="C40" s="18">
        <v>1</v>
      </c>
      <c r="D40" s="18" t="s">
        <v>912</v>
      </c>
      <c r="E40" s="18">
        <v>1</v>
      </c>
      <c r="F40" s="18" t="s">
        <v>912</v>
      </c>
      <c r="G40" s="18">
        <v>9</v>
      </c>
      <c r="H40" s="18" t="s">
        <v>944</v>
      </c>
      <c r="I40" s="18">
        <v>1</v>
      </c>
      <c r="J40" s="25" t="s">
        <v>945</v>
      </c>
      <c r="K40" s="99"/>
      <c r="L40" s="99"/>
      <c r="M40" s="99"/>
      <c r="N40" s="28" t="s">
        <v>952</v>
      </c>
      <c r="O40" s="100">
        <v>20000</v>
      </c>
      <c r="P40" s="27"/>
      <c r="Q40" s="100"/>
      <c r="R40" s="101" t="s">
        <v>913</v>
      </c>
      <c r="S40" s="94"/>
    </row>
    <row r="41" spans="1:19" ht="18" customHeight="1">
      <c r="A41" s="17">
        <v>1</v>
      </c>
      <c r="B41" s="18" t="s">
        <v>912</v>
      </c>
      <c r="C41" s="18">
        <v>1</v>
      </c>
      <c r="D41" s="18" t="s">
        <v>912</v>
      </c>
      <c r="E41" s="18">
        <v>1</v>
      </c>
      <c r="F41" s="18" t="s">
        <v>912</v>
      </c>
      <c r="G41" s="18">
        <v>9</v>
      </c>
      <c r="H41" s="18" t="s">
        <v>944</v>
      </c>
      <c r="I41" s="18">
        <v>1</v>
      </c>
      <c r="J41" s="25" t="s">
        <v>945</v>
      </c>
      <c r="K41" s="99"/>
      <c r="L41" s="99"/>
      <c r="M41" s="99"/>
      <c r="N41" s="28" t="s">
        <v>953</v>
      </c>
      <c r="O41" s="100">
        <v>218550</v>
      </c>
      <c r="P41" s="27"/>
      <c r="Q41" s="100"/>
      <c r="R41" s="101" t="s">
        <v>913</v>
      </c>
      <c r="S41" s="94"/>
    </row>
    <row r="42" spans="1:19" ht="18" customHeight="1">
      <c r="A42" s="17">
        <v>1</v>
      </c>
      <c r="B42" s="18" t="s">
        <v>912</v>
      </c>
      <c r="C42" s="18">
        <v>1</v>
      </c>
      <c r="D42" s="18" t="s">
        <v>912</v>
      </c>
      <c r="E42" s="18">
        <v>1</v>
      </c>
      <c r="F42" s="18" t="s">
        <v>912</v>
      </c>
      <c r="G42" s="18">
        <v>9</v>
      </c>
      <c r="H42" s="18" t="s">
        <v>944</v>
      </c>
      <c r="I42" s="18">
        <v>1</v>
      </c>
      <c r="J42" s="25" t="s">
        <v>945</v>
      </c>
      <c r="K42" s="99"/>
      <c r="L42" s="99"/>
      <c r="M42" s="99"/>
      <c r="N42" s="28" t="s">
        <v>954</v>
      </c>
      <c r="O42" s="100">
        <v>320000</v>
      </c>
      <c r="P42" s="27"/>
      <c r="Q42" s="100"/>
      <c r="R42" s="101" t="s">
        <v>913</v>
      </c>
      <c r="S42" s="94"/>
    </row>
    <row r="43" spans="1:19" ht="18" customHeight="1">
      <c r="A43" s="17">
        <v>1</v>
      </c>
      <c r="B43" s="18" t="s">
        <v>912</v>
      </c>
      <c r="C43" s="18">
        <v>1</v>
      </c>
      <c r="D43" s="18" t="s">
        <v>912</v>
      </c>
      <c r="E43" s="18">
        <v>1</v>
      </c>
      <c r="F43" s="18" t="s">
        <v>912</v>
      </c>
      <c r="G43" s="18">
        <v>9</v>
      </c>
      <c r="H43" s="18" t="s">
        <v>944</v>
      </c>
      <c r="I43" s="18">
        <v>1</v>
      </c>
      <c r="J43" s="25" t="s">
        <v>945</v>
      </c>
      <c r="K43" s="99"/>
      <c r="L43" s="99"/>
      <c r="M43" s="99"/>
      <c r="N43" s="28" t="s">
        <v>955</v>
      </c>
      <c r="O43" s="100">
        <v>250000</v>
      </c>
      <c r="P43" s="27"/>
      <c r="Q43" s="100"/>
      <c r="R43" s="101" t="s">
        <v>913</v>
      </c>
      <c r="S43" s="94"/>
    </row>
    <row r="44" spans="1:19" ht="18" customHeight="1">
      <c r="A44" s="17">
        <v>1</v>
      </c>
      <c r="B44" s="18" t="s">
        <v>912</v>
      </c>
      <c r="C44" s="18">
        <v>1</v>
      </c>
      <c r="D44" s="18" t="s">
        <v>912</v>
      </c>
      <c r="E44" s="18">
        <v>1</v>
      </c>
      <c r="F44" s="18" t="s">
        <v>912</v>
      </c>
      <c r="G44" s="18">
        <v>9</v>
      </c>
      <c r="H44" s="18" t="s">
        <v>944</v>
      </c>
      <c r="I44" s="18">
        <v>1</v>
      </c>
      <c r="J44" s="25" t="s">
        <v>945</v>
      </c>
      <c r="K44" s="99"/>
      <c r="L44" s="99"/>
      <c r="M44" s="99"/>
      <c r="N44" s="28" t="s">
        <v>956</v>
      </c>
      <c r="O44" s="100">
        <v>166400</v>
      </c>
      <c r="P44" s="27"/>
      <c r="Q44" s="100"/>
      <c r="R44" s="101" t="s">
        <v>913</v>
      </c>
      <c r="S44" s="94"/>
    </row>
    <row r="45" spans="1:19" ht="18" customHeight="1">
      <c r="A45" s="17">
        <v>1</v>
      </c>
      <c r="B45" s="18" t="s">
        <v>912</v>
      </c>
      <c r="C45" s="18">
        <v>1</v>
      </c>
      <c r="D45" s="18" t="s">
        <v>912</v>
      </c>
      <c r="E45" s="18">
        <v>1</v>
      </c>
      <c r="F45" s="18" t="s">
        <v>912</v>
      </c>
      <c r="G45" s="18">
        <v>9</v>
      </c>
      <c r="H45" s="18" t="s">
        <v>944</v>
      </c>
      <c r="I45" s="18">
        <v>1</v>
      </c>
      <c r="J45" s="25" t="s">
        <v>945</v>
      </c>
      <c r="K45" s="99"/>
      <c r="L45" s="99"/>
      <c r="M45" s="99"/>
      <c r="N45" s="28" t="s">
        <v>957</v>
      </c>
      <c r="O45" s="100">
        <v>166400</v>
      </c>
      <c r="P45" s="27"/>
      <c r="Q45" s="100"/>
      <c r="R45" s="101" t="s">
        <v>913</v>
      </c>
      <c r="S45" s="94"/>
    </row>
    <row r="46" spans="1:19" ht="18" customHeight="1">
      <c r="A46" s="17">
        <v>1</v>
      </c>
      <c r="B46" s="18" t="s">
        <v>912</v>
      </c>
      <c r="C46" s="18">
        <v>1</v>
      </c>
      <c r="D46" s="18" t="s">
        <v>912</v>
      </c>
      <c r="E46" s="18">
        <v>1</v>
      </c>
      <c r="F46" s="18" t="s">
        <v>912</v>
      </c>
      <c r="G46" s="18">
        <v>9</v>
      </c>
      <c r="H46" s="18" t="s">
        <v>944</v>
      </c>
      <c r="I46" s="18">
        <v>1</v>
      </c>
      <c r="J46" s="25" t="s">
        <v>945</v>
      </c>
      <c r="K46" s="99"/>
      <c r="L46" s="99"/>
      <c r="M46" s="99"/>
      <c r="N46" s="28" t="s">
        <v>958</v>
      </c>
      <c r="O46" s="100">
        <v>187200</v>
      </c>
      <c r="P46" s="27"/>
      <c r="Q46" s="100"/>
      <c r="R46" s="101" t="s">
        <v>913</v>
      </c>
      <c r="S46" s="94"/>
    </row>
    <row r="47" spans="1:19" ht="18" customHeight="1">
      <c r="A47" s="17">
        <v>1</v>
      </c>
      <c r="B47" s="18" t="s">
        <v>912</v>
      </c>
      <c r="C47" s="18">
        <v>1</v>
      </c>
      <c r="D47" s="18" t="s">
        <v>912</v>
      </c>
      <c r="E47" s="18">
        <v>1</v>
      </c>
      <c r="F47" s="18" t="s">
        <v>912</v>
      </c>
      <c r="G47" s="18">
        <v>9</v>
      </c>
      <c r="H47" s="18" t="s">
        <v>944</v>
      </c>
      <c r="I47" s="18">
        <v>1</v>
      </c>
      <c r="J47" s="25" t="s">
        <v>945</v>
      </c>
      <c r="K47" s="99"/>
      <c r="L47" s="99"/>
      <c r="M47" s="99"/>
      <c r="N47" s="28" t="s">
        <v>959</v>
      </c>
      <c r="O47" s="100"/>
      <c r="P47" s="27"/>
      <c r="Q47" s="100"/>
      <c r="R47" s="101" t="s">
        <v>913</v>
      </c>
      <c r="S47" s="94"/>
    </row>
    <row r="48" spans="1:19" ht="18" customHeight="1">
      <c r="A48" s="17">
        <v>1</v>
      </c>
      <c r="B48" s="18" t="s">
        <v>912</v>
      </c>
      <c r="C48" s="18">
        <v>1</v>
      </c>
      <c r="D48" s="18" t="s">
        <v>912</v>
      </c>
      <c r="E48" s="18">
        <v>1</v>
      </c>
      <c r="F48" s="18" t="s">
        <v>912</v>
      </c>
      <c r="G48" s="18">
        <v>9</v>
      </c>
      <c r="H48" s="18" t="s">
        <v>944</v>
      </c>
      <c r="I48" s="18">
        <v>1</v>
      </c>
      <c r="J48" s="25" t="s">
        <v>945</v>
      </c>
      <c r="K48" s="99"/>
      <c r="L48" s="99"/>
      <c r="M48" s="99"/>
      <c r="N48" s="28" t="s">
        <v>960</v>
      </c>
      <c r="O48" s="100">
        <v>380000</v>
      </c>
      <c r="P48" s="27"/>
      <c r="Q48" s="100"/>
      <c r="R48" s="101" t="s">
        <v>913</v>
      </c>
      <c r="S48" s="94"/>
    </row>
    <row r="49" spans="1:19" ht="18" customHeight="1">
      <c r="A49" s="17">
        <v>1</v>
      </c>
      <c r="B49" s="18" t="s">
        <v>912</v>
      </c>
      <c r="C49" s="18">
        <v>1</v>
      </c>
      <c r="D49" s="18" t="s">
        <v>912</v>
      </c>
      <c r="E49" s="18">
        <v>1</v>
      </c>
      <c r="F49" s="18" t="s">
        <v>912</v>
      </c>
      <c r="G49" s="18">
        <v>9</v>
      </c>
      <c r="H49" s="18" t="s">
        <v>944</v>
      </c>
      <c r="I49" s="18">
        <v>1</v>
      </c>
      <c r="J49" s="25" t="s">
        <v>945</v>
      </c>
      <c r="K49" s="99"/>
      <c r="L49" s="99"/>
      <c r="M49" s="99"/>
      <c r="N49" s="28" t="s">
        <v>961</v>
      </c>
      <c r="O49" s="100"/>
      <c r="P49" s="27"/>
      <c r="Q49" s="100"/>
      <c r="R49" s="101" t="s">
        <v>913</v>
      </c>
      <c r="S49" s="94"/>
    </row>
    <row r="50" spans="1:19" ht="18" customHeight="1">
      <c r="A50" s="17">
        <v>1</v>
      </c>
      <c r="B50" s="18" t="s">
        <v>912</v>
      </c>
      <c r="C50" s="18">
        <v>1</v>
      </c>
      <c r="D50" s="18" t="s">
        <v>912</v>
      </c>
      <c r="E50" s="18">
        <v>1</v>
      </c>
      <c r="F50" s="18" t="s">
        <v>912</v>
      </c>
      <c r="G50" s="18">
        <v>9</v>
      </c>
      <c r="H50" s="18" t="s">
        <v>944</v>
      </c>
      <c r="I50" s="18">
        <v>1</v>
      </c>
      <c r="J50" s="25" t="s">
        <v>945</v>
      </c>
      <c r="K50" s="99"/>
      <c r="L50" s="99"/>
      <c r="M50" s="99"/>
      <c r="N50" s="28" t="s">
        <v>962</v>
      </c>
      <c r="O50" s="100">
        <v>95000</v>
      </c>
      <c r="P50" s="27"/>
      <c r="Q50" s="100"/>
      <c r="R50" s="101" t="s">
        <v>913</v>
      </c>
      <c r="S50" s="94"/>
    </row>
    <row r="51" spans="1:19" ht="18" customHeight="1">
      <c r="A51" s="17">
        <v>1</v>
      </c>
      <c r="B51" s="18" t="s">
        <v>912</v>
      </c>
      <c r="C51" s="18">
        <v>1</v>
      </c>
      <c r="D51" s="18" t="s">
        <v>912</v>
      </c>
      <c r="E51" s="18">
        <v>1</v>
      </c>
      <c r="F51" s="18" t="s">
        <v>912</v>
      </c>
      <c r="G51" s="18">
        <v>9</v>
      </c>
      <c r="H51" s="18" t="s">
        <v>944</v>
      </c>
      <c r="I51" s="18">
        <v>1</v>
      </c>
      <c r="J51" s="25" t="s">
        <v>945</v>
      </c>
      <c r="K51" s="99"/>
      <c r="L51" s="99"/>
      <c r="M51" s="99"/>
      <c r="N51" s="28" t="s">
        <v>963</v>
      </c>
      <c r="O51" s="100"/>
      <c r="P51" s="27"/>
      <c r="Q51" s="100"/>
      <c r="R51" s="101" t="s">
        <v>913</v>
      </c>
      <c r="S51" s="94"/>
    </row>
    <row r="52" spans="1:19" ht="18" customHeight="1">
      <c r="A52" s="17">
        <v>1</v>
      </c>
      <c r="B52" s="18" t="s">
        <v>912</v>
      </c>
      <c r="C52" s="18">
        <v>1</v>
      </c>
      <c r="D52" s="18" t="s">
        <v>912</v>
      </c>
      <c r="E52" s="18">
        <v>1</v>
      </c>
      <c r="F52" s="18" t="s">
        <v>912</v>
      </c>
      <c r="G52" s="18">
        <v>9</v>
      </c>
      <c r="H52" s="18" t="s">
        <v>944</v>
      </c>
      <c r="I52" s="18">
        <v>1</v>
      </c>
      <c r="J52" s="25" t="s">
        <v>945</v>
      </c>
      <c r="K52" s="99"/>
      <c r="L52" s="99"/>
      <c r="M52" s="99"/>
      <c r="N52" s="28" t="s">
        <v>964</v>
      </c>
      <c r="O52" s="100">
        <v>47500</v>
      </c>
      <c r="P52" s="27"/>
      <c r="Q52" s="100"/>
      <c r="R52" s="101" t="s">
        <v>913</v>
      </c>
      <c r="S52" s="94"/>
    </row>
    <row r="53" spans="1:19" ht="18" customHeight="1">
      <c r="A53" s="17">
        <v>1</v>
      </c>
      <c r="B53" s="18" t="s">
        <v>912</v>
      </c>
      <c r="C53" s="18">
        <v>1</v>
      </c>
      <c r="D53" s="18" t="s">
        <v>912</v>
      </c>
      <c r="E53" s="18">
        <v>1</v>
      </c>
      <c r="F53" s="18" t="s">
        <v>912</v>
      </c>
      <c r="G53" s="18">
        <v>9</v>
      </c>
      <c r="H53" s="18" t="s">
        <v>944</v>
      </c>
      <c r="I53" s="18">
        <v>1</v>
      </c>
      <c r="J53" s="25" t="s">
        <v>945</v>
      </c>
      <c r="K53" s="99"/>
      <c r="L53" s="99"/>
      <c r="M53" s="99"/>
      <c r="N53" s="28" t="s">
        <v>965</v>
      </c>
      <c r="O53" s="100"/>
      <c r="P53" s="27"/>
      <c r="Q53" s="100"/>
      <c r="R53" s="101" t="s">
        <v>913</v>
      </c>
      <c r="S53" s="94"/>
    </row>
    <row r="54" spans="1:19" ht="18" customHeight="1">
      <c r="A54" s="17">
        <v>1</v>
      </c>
      <c r="B54" s="18" t="s">
        <v>912</v>
      </c>
      <c r="C54" s="18">
        <v>1</v>
      </c>
      <c r="D54" s="18" t="s">
        <v>912</v>
      </c>
      <c r="E54" s="18">
        <v>1</v>
      </c>
      <c r="F54" s="18" t="s">
        <v>912</v>
      </c>
      <c r="G54" s="18">
        <v>9</v>
      </c>
      <c r="H54" s="18" t="s">
        <v>944</v>
      </c>
      <c r="I54" s="18">
        <v>1</v>
      </c>
      <c r="J54" s="25" t="s">
        <v>945</v>
      </c>
      <c r="K54" s="99"/>
      <c r="L54" s="99"/>
      <c r="M54" s="99"/>
      <c r="N54" s="28" t="s">
        <v>966</v>
      </c>
      <c r="O54" s="100">
        <v>95000</v>
      </c>
      <c r="P54" s="27"/>
      <c r="Q54" s="100"/>
      <c r="R54" s="101" t="s">
        <v>913</v>
      </c>
      <c r="S54" s="94"/>
    </row>
    <row r="55" spans="1:19" ht="18" customHeight="1">
      <c r="A55" s="17">
        <v>1</v>
      </c>
      <c r="B55" s="18" t="s">
        <v>912</v>
      </c>
      <c r="C55" s="18">
        <v>1</v>
      </c>
      <c r="D55" s="18" t="s">
        <v>912</v>
      </c>
      <c r="E55" s="18">
        <v>1</v>
      </c>
      <c r="F55" s="18" t="s">
        <v>912</v>
      </c>
      <c r="G55" s="18">
        <v>9</v>
      </c>
      <c r="H55" s="18" t="s">
        <v>944</v>
      </c>
      <c r="I55" s="18">
        <v>1</v>
      </c>
      <c r="J55" s="25" t="s">
        <v>945</v>
      </c>
      <c r="K55" s="99"/>
      <c r="L55" s="99"/>
      <c r="M55" s="99"/>
      <c r="N55" s="28" t="s">
        <v>967</v>
      </c>
      <c r="O55" s="100"/>
      <c r="P55" s="27"/>
      <c r="Q55" s="100"/>
      <c r="R55" s="101" t="s">
        <v>913</v>
      </c>
      <c r="S55" s="94"/>
    </row>
    <row r="56" spans="1:19" ht="18" customHeight="1">
      <c r="A56" s="17">
        <v>1</v>
      </c>
      <c r="B56" s="18" t="s">
        <v>912</v>
      </c>
      <c r="C56" s="18">
        <v>1</v>
      </c>
      <c r="D56" s="18" t="s">
        <v>912</v>
      </c>
      <c r="E56" s="18">
        <v>1</v>
      </c>
      <c r="F56" s="18" t="s">
        <v>912</v>
      </c>
      <c r="G56" s="18">
        <v>9</v>
      </c>
      <c r="H56" s="18" t="s">
        <v>944</v>
      </c>
      <c r="I56" s="18">
        <v>1</v>
      </c>
      <c r="J56" s="25" t="s">
        <v>945</v>
      </c>
      <c r="K56" s="99"/>
      <c r="L56" s="99"/>
      <c r="M56" s="99"/>
      <c r="N56" s="28" t="s">
        <v>966</v>
      </c>
      <c r="O56" s="100">
        <v>95000</v>
      </c>
      <c r="P56" s="27"/>
      <c r="Q56" s="100"/>
      <c r="R56" s="101" t="s">
        <v>913</v>
      </c>
      <c r="S56" s="94"/>
    </row>
    <row r="57" spans="1:19" ht="18" customHeight="1">
      <c r="A57" s="17">
        <v>1</v>
      </c>
      <c r="B57" s="18" t="s">
        <v>912</v>
      </c>
      <c r="C57" s="18">
        <v>1</v>
      </c>
      <c r="D57" s="18" t="s">
        <v>912</v>
      </c>
      <c r="E57" s="18">
        <v>1</v>
      </c>
      <c r="F57" s="18" t="s">
        <v>912</v>
      </c>
      <c r="G57" s="18">
        <v>9</v>
      </c>
      <c r="H57" s="18" t="s">
        <v>944</v>
      </c>
      <c r="I57" s="18">
        <v>1</v>
      </c>
      <c r="J57" s="25" t="s">
        <v>945</v>
      </c>
      <c r="K57" s="99"/>
      <c r="L57" s="99"/>
      <c r="M57" s="99"/>
      <c r="N57" s="28" t="s">
        <v>968</v>
      </c>
      <c r="O57" s="100">
        <v>16000</v>
      </c>
      <c r="P57" s="27"/>
      <c r="Q57" s="100"/>
      <c r="R57" s="101" t="s">
        <v>913</v>
      </c>
      <c r="S57" s="94"/>
    </row>
    <row r="58" spans="1:19" ht="18" customHeight="1">
      <c r="A58" s="17">
        <v>1</v>
      </c>
      <c r="B58" s="18" t="s">
        <v>912</v>
      </c>
      <c r="C58" s="18">
        <v>1</v>
      </c>
      <c r="D58" s="18" t="s">
        <v>912</v>
      </c>
      <c r="E58" s="18">
        <v>1</v>
      </c>
      <c r="F58" s="18" t="s">
        <v>912</v>
      </c>
      <c r="G58" s="18">
        <v>9</v>
      </c>
      <c r="H58" s="18" t="s">
        <v>944</v>
      </c>
      <c r="I58" s="18">
        <v>1</v>
      </c>
      <c r="J58" s="25" t="s">
        <v>945</v>
      </c>
      <c r="K58" s="99"/>
      <c r="L58" s="99"/>
      <c r="M58" s="99"/>
      <c r="N58" s="28" t="s">
        <v>969</v>
      </c>
      <c r="O58" s="100">
        <v>150000</v>
      </c>
      <c r="P58" s="27"/>
      <c r="Q58" s="100"/>
      <c r="R58" s="101" t="s">
        <v>913</v>
      </c>
      <c r="S58" s="94"/>
    </row>
    <row r="59" spans="1:19" ht="18" customHeight="1">
      <c r="A59" s="17">
        <v>1</v>
      </c>
      <c r="B59" s="18" t="s">
        <v>912</v>
      </c>
      <c r="C59" s="18">
        <v>1</v>
      </c>
      <c r="D59" s="18" t="s">
        <v>912</v>
      </c>
      <c r="E59" s="18">
        <v>1</v>
      </c>
      <c r="F59" s="18" t="s">
        <v>912</v>
      </c>
      <c r="G59" s="18">
        <v>9</v>
      </c>
      <c r="H59" s="18" t="s">
        <v>944</v>
      </c>
      <c r="I59" s="18">
        <v>1</v>
      </c>
      <c r="J59" s="25" t="s">
        <v>945</v>
      </c>
      <c r="K59" s="99"/>
      <c r="L59" s="99"/>
      <c r="M59" s="99"/>
      <c r="N59" s="28" t="s">
        <v>970</v>
      </c>
      <c r="O59" s="100"/>
      <c r="P59" s="27"/>
      <c r="Q59" s="100"/>
      <c r="R59" s="101" t="s">
        <v>913</v>
      </c>
      <c r="S59" s="94"/>
    </row>
    <row r="60" spans="1:19" ht="18" customHeight="1">
      <c r="A60" s="17">
        <v>1</v>
      </c>
      <c r="B60" s="18" t="s">
        <v>912</v>
      </c>
      <c r="C60" s="18">
        <v>1</v>
      </c>
      <c r="D60" s="18" t="s">
        <v>912</v>
      </c>
      <c r="E60" s="18">
        <v>1</v>
      </c>
      <c r="F60" s="18" t="s">
        <v>912</v>
      </c>
      <c r="G60" s="18">
        <v>9</v>
      </c>
      <c r="H60" s="18" t="s">
        <v>944</v>
      </c>
      <c r="I60" s="18">
        <v>1</v>
      </c>
      <c r="J60" s="25" t="s">
        <v>945</v>
      </c>
      <c r="K60" s="99"/>
      <c r="L60" s="99"/>
      <c r="M60" s="99"/>
      <c r="N60" s="28" t="s">
        <v>971</v>
      </c>
      <c r="O60" s="100">
        <v>112000</v>
      </c>
      <c r="P60" s="27"/>
      <c r="Q60" s="100"/>
      <c r="R60" s="101" t="s">
        <v>913</v>
      </c>
      <c r="S60" s="94"/>
    </row>
    <row r="61" spans="1:19" ht="18" customHeight="1">
      <c r="A61" s="17">
        <v>1</v>
      </c>
      <c r="B61" s="18" t="s">
        <v>912</v>
      </c>
      <c r="C61" s="18">
        <v>1</v>
      </c>
      <c r="D61" s="18" t="s">
        <v>912</v>
      </c>
      <c r="E61" s="18">
        <v>1</v>
      </c>
      <c r="F61" s="18" t="s">
        <v>912</v>
      </c>
      <c r="G61" s="18">
        <v>9</v>
      </c>
      <c r="H61" s="18" t="s">
        <v>944</v>
      </c>
      <c r="I61" s="18">
        <v>1</v>
      </c>
      <c r="J61" s="25" t="s">
        <v>945</v>
      </c>
      <c r="K61" s="99"/>
      <c r="L61" s="99"/>
      <c r="M61" s="99"/>
      <c r="N61" s="28" t="s">
        <v>972</v>
      </c>
      <c r="O61" s="100">
        <v>16000</v>
      </c>
      <c r="P61" s="27"/>
      <c r="Q61" s="100"/>
      <c r="R61" s="101" t="s">
        <v>913</v>
      </c>
      <c r="S61" s="94"/>
    </row>
    <row r="62" spans="1:19" ht="18" customHeight="1">
      <c r="A62" s="17">
        <v>1</v>
      </c>
      <c r="B62" s="18" t="s">
        <v>912</v>
      </c>
      <c r="C62" s="18">
        <v>1</v>
      </c>
      <c r="D62" s="18" t="s">
        <v>912</v>
      </c>
      <c r="E62" s="18">
        <v>1</v>
      </c>
      <c r="F62" s="18" t="s">
        <v>912</v>
      </c>
      <c r="G62" s="18">
        <v>9</v>
      </c>
      <c r="H62" s="18" t="s">
        <v>944</v>
      </c>
      <c r="I62" s="18">
        <v>1</v>
      </c>
      <c r="J62" s="25" t="s">
        <v>945</v>
      </c>
      <c r="K62" s="99"/>
      <c r="L62" s="99"/>
      <c r="M62" s="99"/>
      <c r="N62" s="28" t="s">
        <v>973</v>
      </c>
      <c r="O62" s="100"/>
      <c r="P62" s="27"/>
      <c r="Q62" s="100"/>
      <c r="R62" s="101" t="s">
        <v>913</v>
      </c>
      <c r="S62" s="94"/>
    </row>
    <row r="63" spans="1:19" ht="18" customHeight="1">
      <c r="A63" s="17">
        <v>1</v>
      </c>
      <c r="B63" s="18" t="s">
        <v>912</v>
      </c>
      <c r="C63" s="18">
        <v>1</v>
      </c>
      <c r="D63" s="18" t="s">
        <v>912</v>
      </c>
      <c r="E63" s="18">
        <v>1</v>
      </c>
      <c r="F63" s="18" t="s">
        <v>912</v>
      </c>
      <c r="G63" s="18">
        <v>9</v>
      </c>
      <c r="H63" s="18" t="s">
        <v>944</v>
      </c>
      <c r="I63" s="18">
        <v>1</v>
      </c>
      <c r="J63" s="25" t="s">
        <v>945</v>
      </c>
      <c r="K63" s="99"/>
      <c r="L63" s="99"/>
      <c r="M63" s="99"/>
      <c r="N63" s="28" t="s">
        <v>974</v>
      </c>
      <c r="O63" s="100">
        <v>156400</v>
      </c>
      <c r="P63" s="27"/>
      <c r="Q63" s="100"/>
      <c r="R63" s="101" t="s">
        <v>913</v>
      </c>
      <c r="S63" s="94"/>
    </row>
    <row r="64" spans="1:19" ht="18" customHeight="1">
      <c r="A64" s="17">
        <v>1</v>
      </c>
      <c r="B64" s="18" t="s">
        <v>912</v>
      </c>
      <c r="C64" s="18">
        <v>1</v>
      </c>
      <c r="D64" s="18" t="s">
        <v>912</v>
      </c>
      <c r="E64" s="18">
        <v>1</v>
      </c>
      <c r="F64" s="18" t="s">
        <v>912</v>
      </c>
      <c r="G64" s="18">
        <v>9</v>
      </c>
      <c r="H64" s="18" t="s">
        <v>944</v>
      </c>
      <c r="I64" s="18">
        <v>1</v>
      </c>
      <c r="J64" s="25" t="s">
        <v>945</v>
      </c>
      <c r="K64" s="99"/>
      <c r="L64" s="99"/>
      <c r="M64" s="99"/>
      <c r="N64" s="28" t="s">
        <v>975</v>
      </c>
      <c r="O64" s="100">
        <v>48000</v>
      </c>
      <c r="P64" s="27"/>
      <c r="Q64" s="100"/>
      <c r="R64" s="101" t="s">
        <v>913</v>
      </c>
      <c r="S64" s="94"/>
    </row>
    <row r="65" spans="1:19" ht="18" customHeight="1">
      <c r="A65" s="17">
        <v>1</v>
      </c>
      <c r="B65" s="18" t="s">
        <v>912</v>
      </c>
      <c r="C65" s="18">
        <v>1</v>
      </c>
      <c r="D65" s="18" t="s">
        <v>912</v>
      </c>
      <c r="E65" s="18">
        <v>1</v>
      </c>
      <c r="F65" s="18" t="s">
        <v>912</v>
      </c>
      <c r="G65" s="18">
        <v>9</v>
      </c>
      <c r="H65" s="18" t="s">
        <v>944</v>
      </c>
      <c r="I65" s="18">
        <v>1</v>
      </c>
      <c r="J65" s="25" t="s">
        <v>945</v>
      </c>
      <c r="K65" s="99"/>
      <c r="L65" s="99"/>
      <c r="M65" s="99"/>
      <c r="N65" s="28" t="s">
        <v>976</v>
      </c>
      <c r="O65" s="100"/>
      <c r="P65" s="27"/>
      <c r="Q65" s="100"/>
      <c r="R65" s="101" t="s">
        <v>913</v>
      </c>
      <c r="S65" s="94"/>
    </row>
    <row r="66" spans="1:19" ht="18" customHeight="1">
      <c r="A66" s="17">
        <v>1</v>
      </c>
      <c r="B66" s="18" t="s">
        <v>912</v>
      </c>
      <c r="C66" s="18">
        <v>1</v>
      </c>
      <c r="D66" s="18" t="s">
        <v>912</v>
      </c>
      <c r="E66" s="18">
        <v>1</v>
      </c>
      <c r="F66" s="18" t="s">
        <v>912</v>
      </c>
      <c r="G66" s="18">
        <v>9</v>
      </c>
      <c r="H66" s="18" t="s">
        <v>944</v>
      </c>
      <c r="I66" s="18">
        <v>1</v>
      </c>
      <c r="J66" s="25" t="s">
        <v>945</v>
      </c>
      <c r="K66" s="99"/>
      <c r="L66" s="99"/>
      <c r="M66" s="99"/>
      <c r="N66" s="28" t="s">
        <v>977</v>
      </c>
      <c r="O66" s="100">
        <v>190000</v>
      </c>
      <c r="P66" s="27"/>
      <c r="Q66" s="100"/>
      <c r="R66" s="101" t="s">
        <v>913</v>
      </c>
      <c r="S66" s="94"/>
    </row>
    <row r="67" spans="1:19" ht="18" customHeight="1">
      <c r="A67" s="17">
        <v>1</v>
      </c>
      <c r="B67" s="18" t="s">
        <v>912</v>
      </c>
      <c r="C67" s="18">
        <v>1</v>
      </c>
      <c r="D67" s="18" t="s">
        <v>912</v>
      </c>
      <c r="E67" s="18">
        <v>1</v>
      </c>
      <c r="F67" s="18" t="s">
        <v>912</v>
      </c>
      <c r="G67" s="18">
        <v>9</v>
      </c>
      <c r="H67" s="18" t="s">
        <v>944</v>
      </c>
      <c r="I67" s="19">
        <v>2</v>
      </c>
      <c r="J67" s="24" t="s">
        <v>978</v>
      </c>
      <c r="K67" s="99">
        <v>282</v>
      </c>
      <c r="L67" s="99">
        <v>282</v>
      </c>
      <c r="M67" s="99">
        <f>K67-L67</f>
        <v>0</v>
      </c>
      <c r="N67" s="28" t="s">
        <v>979</v>
      </c>
      <c r="O67" s="100">
        <v>77200</v>
      </c>
      <c r="P67" s="27"/>
      <c r="Q67" s="100"/>
      <c r="R67" s="101" t="s">
        <v>913</v>
      </c>
      <c r="S67" s="94"/>
    </row>
    <row r="68" spans="1:19" ht="18" customHeight="1">
      <c r="A68" s="17">
        <v>1</v>
      </c>
      <c r="B68" s="18" t="s">
        <v>912</v>
      </c>
      <c r="C68" s="18">
        <v>1</v>
      </c>
      <c r="D68" s="18" t="s">
        <v>912</v>
      </c>
      <c r="E68" s="18">
        <v>1</v>
      </c>
      <c r="F68" s="18" t="s">
        <v>912</v>
      </c>
      <c r="G68" s="18">
        <v>9</v>
      </c>
      <c r="H68" s="18" t="s">
        <v>944</v>
      </c>
      <c r="I68" s="18">
        <v>2</v>
      </c>
      <c r="J68" s="25" t="s">
        <v>978</v>
      </c>
      <c r="K68" s="99"/>
      <c r="L68" s="99"/>
      <c r="M68" s="99"/>
      <c r="N68" s="28" t="s">
        <v>980</v>
      </c>
      <c r="O68" s="100">
        <v>30000</v>
      </c>
      <c r="P68" s="27"/>
      <c r="Q68" s="100"/>
      <c r="R68" s="101" t="s">
        <v>913</v>
      </c>
      <c r="S68" s="94"/>
    </row>
    <row r="69" spans="1:19" ht="18" customHeight="1">
      <c r="A69" s="17">
        <v>1</v>
      </c>
      <c r="B69" s="18" t="s">
        <v>912</v>
      </c>
      <c r="C69" s="18">
        <v>1</v>
      </c>
      <c r="D69" s="18" t="s">
        <v>912</v>
      </c>
      <c r="E69" s="18">
        <v>1</v>
      </c>
      <c r="F69" s="18" t="s">
        <v>912</v>
      </c>
      <c r="G69" s="18">
        <v>9</v>
      </c>
      <c r="H69" s="18" t="s">
        <v>944</v>
      </c>
      <c r="I69" s="18">
        <v>2</v>
      </c>
      <c r="J69" s="25" t="s">
        <v>978</v>
      </c>
      <c r="K69" s="99"/>
      <c r="L69" s="99"/>
      <c r="M69" s="99"/>
      <c r="N69" s="28" t="s">
        <v>981</v>
      </c>
      <c r="O69" s="100"/>
      <c r="P69" s="27"/>
      <c r="Q69" s="100"/>
      <c r="R69" s="101" t="s">
        <v>913</v>
      </c>
      <c r="S69" s="94"/>
    </row>
    <row r="70" spans="1:19" ht="18" customHeight="1">
      <c r="A70" s="17">
        <v>1</v>
      </c>
      <c r="B70" s="18" t="s">
        <v>912</v>
      </c>
      <c r="C70" s="18">
        <v>1</v>
      </c>
      <c r="D70" s="18" t="s">
        <v>912</v>
      </c>
      <c r="E70" s="18">
        <v>1</v>
      </c>
      <c r="F70" s="18" t="s">
        <v>912</v>
      </c>
      <c r="G70" s="18">
        <v>9</v>
      </c>
      <c r="H70" s="18" t="s">
        <v>944</v>
      </c>
      <c r="I70" s="18">
        <v>2</v>
      </c>
      <c r="J70" s="25" t="s">
        <v>978</v>
      </c>
      <c r="K70" s="99"/>
      <c r="L70" s="99"/>
      <c r="M70" s="99"/>
      <c r="N70" s="28" t="s">
        <v>982</v>
      </c>
      <c r="O70" s="100">
        <v>95000</v>
      </c>
      <c r="P70" s="27"/>
      <c r="Q70" s="100"/>
      <c r="R70" s="101" t="s">
        <v>913</v>
      </c>
      <c r="S70" s="94"/>
    </row>
    <row r="71" spans="1:19" ht="18" customHeight="1">
      <c r="A71" s="17">
        <v>1</v>
      </c>
      <c r="B71" s="18" t="s">
        <v>912</v>
      </c>
      <c r="C71" s="18">
        <v>1</v>
      </c>
      <c r="D71" s="18" t="s">
        <v>912</v>
      </c>
      <c r="E71" s="18">
        <v>1</v>
      </c>
      <c r="F71" s="18" t="s">
        <v>912</v>
      </c>
      <c r="G71" s="18">
        <v>9</v>
      </c>
      <c r="H71" s="18" t="s">
        <v>944</v>
      </c>
      <c r="I71" s="18">
        <v>2</v>
      </c>
      <c r="J71" s="25" t="s">
        <v>978</v>
      </c>
      <c r="K71" s="99"/>
      <c r="L71" s="99"/>
      <c r="M71" s="99"/>
      <c r="N71" s="28" t="s">
        <v>983</v>
      </c>
      <c r="O71" s="100">
        <v>18000</v>
      </c>
      <c r="P71" s="27"/>
      <c r="Q71" s="100"/>
      <c r="R71" s="101" t="s">
        <v>913</v>
      </c>
      <c r="S71" s="94"/>
    </row>
    <row r="72" spans="1:19" ht="18" customHeight="1">
      <c r="A72" s="17">
        <v>1</v>
      </c>
      <c r="B72" s="18" t="s">
        <v>912</v>
      </c>
      <c r="C72" s="18">
        <v>1</v>
      </c>
      <c r="D72" s="18" t="s">
        <v>912</v>
      </c>
      <c r="E72" s="18">
        <v>1</v>
      </c>
      <c r="F72" s="18" t="s">
        <v>912</v>
      </c>
      <c r="G72" s="18">
        <v>9</v>
      </c>
      <c r="H72" s="18" t="s">
        <v>944</v>
      </c>
      <c r="I72" s="18">
        <v>2</v>
      </c>
      <c r="J72" s="25" t="s">
        <v>978</v>
      </c>
      <c r="K72" s="99"/>
      <c r="L72" s="99"/>
      <c r="M72" s="99"/>
      <c r="N72" s="28" t="s">
        <v>984</v>
      </c>
      <c r="O72" s="100">
        <v>14000</v>
      </c>
      <c r="P72" s="27"/>
      <c r="Q72" s="100"/>
      <c r="R72" s="101" t="s">
        <v>913</v>
      </c>
      <c r="S72" s="94"/>
    </row>
    <row r="73" spans="1:19" ht="18" customHeight="1">
      <c r="A73" s="17">
        <v>1</v>
      </c>
      <c r="B73" s="18" t="s">
        <v>912</v>
      </c>
      <c r="C73" s="18">
        <v>1</v>
      </c>
      <c r="D73" s="18" t="s">
        <v>912</v>
      </c>
      <c r="E73" s="18">
        <v>1</v>
      </c>
      <c r="F73" s="18" t="s">
        <v>912</v>
      </c>
      <c r="G73" s="18">
        <v>9</v>
      </c>
      <c r="H73" s="18" t="s">
        <v>944</v>
      </c>
      <c r="I73" s="18">
        <v>2</v>
      </c>
      <c r="J73" s="25" t="s">
        <v>978</v>
      </c>
      <c r="K73" s="99"/>
      <c r="L73" s="99"/>
      <c r="M73" s="99"/>
      <c r="N73" s="28" t="s">
        <v>985</v>
      </c>
      <c r="O73" s="100"/>
      <c r="P73" s="27"/>
      <c r="Q73" s="100"/>
      <c r="R73" s="101" t="s">
        <v>913</v>
      </c>
      <c r="S73" s="94"/>
    </row>
    <row r="74" spans="1:19" ht="18" customHeight="1">
      <c r="A74" s="17">
        <v>1</v>
      </c>
      <c r="B74" s="18" t="s">
        <v>912</v>
      </c>
      <c r="C74" s="18">
        <v>1</v>
      </c>
      <c r="D74" s="18" t="s">
        <v>912</v>
      </c>
      <c r="E74" s="18">
        <v>1</v>
      </c>
      <c r="F74" s="18" t="s">
        <v>912</v>
      </c>
      <c r="G74" s="18">
        <v>9</v>
      </c>
      <c r="H74" s="18" t="s">
        <v>944</v>
      </c>
      <c r="I74" s="18">
        <v>2</v>
      </c>
      <c r="J74" s="25" t="s">
        <v>978</v>
      </c>
      <c r="K74" s="99"/>
      <c r="L74" s="99"/>
      <c r="M74" s="99"/>
      <c r="N74" s="28" t="s">
        <v>986</v>
      </c>
      <c r="O74" s="100">
        <v>47500</v>
      </c>
      <c r="P74" s="27"/>
      <c r="Q74" s="100"/>
      <c r="R74" s="101" t="s">
        <v>913</v>
      </c>
      <c r="S74" s="94"/>
    </row>
    <row r="75" spans="1:19" ht="18" customHeight="1">
      <c r="A75" s="17">
        <v>1</v>
      </c>
      <c r="B75" s="18" t="s">
        <v>912</v>
      </c>
      <c r="C75" s="18">
        <v>1</v>
      </c>
      <c r="D75" s="18" t="s">
        <v>912</v>
      </c>
      <c r="E75" s="18">
        <v>1</v>
      </c>
      <c r="F75" s="18" t="s">
        <v>912</v>
      </c>
      <c r="G75" s="18">
        <v>9</v>
      </c>
      <c r="H75" s="18" t="s">
        <v>944</v>
      </c>
      <c r="I75" s="19">
        <v>3</v>
      </c>
      <c r="J75" s="24" t="s">
        <v>987</v>
      </c>
      <c r="K75" s="99">
        <v>390</v>
      </c>
      <c r="L75" s="99">
        <v>309</v>
      </c>
      <c r="M75" s="99">
        <f>K75-L75</f>
        <v>81</v>
      </c>
      <c r="N75" s="28" t="s">
        <v>988</v>
      </c>
      <c r="O75" s="100">
        <v>41600</v>
      </c>
      <c r="P75" s="27"/>
      <c r="Q75" s="100"/>
      <c r="R75" s="101" t="s">
        <v>913</v>
      </c>
      <c r="S75" s="94"/>
    </row>
    <row r="76" spans="1:19" ht="18" customHeight="1">
      <c r="A76" s="17">
        <v>1</v>
      </c>
      <c r="B76" s="18" t="s">
        <v>912</v>
      </c>
      <c r="C76" s="18">
        <v>1</v>
      </c>
      <c r="D76" s="18" t="s">
        <v>912</v>
      </c>
      <c r="E76" s="18">
        <v>1</v>
      </c>
      <c r="F76" s="18" t="s">
        <v>912</v>
      </c>
      <c r="G76" s="18">
        <v>9</v>
      </c>
      <c r="H76" s="18" t="s">
        <v>944</v>
      </c>
      <c r="I76" s="18">
        <v>3</v>
      </c>
      <c r="J76" s="25" t="s">
        <v>987</v>
      </c>
      <c r="K76" s="99"/>
      <c r="L76" s="99"/>
      <c r="M76" s="99"/>
      <c r="N76" s="28" t="s">
        <v>989</v>
      </c>
      <c r="O76" s="100">
        <v>20800</v>
      </c>
      <c r="P76" s="27"/>
      <c r="Q76" s="100"/>
      <c r="R76" s="101" t="s">
        <v>913</v>
      </c>
      <c r="S76" s="94"/>
    </row>
    <row r="77" spans="1:19" ht="18" customHeight="1">
      <c r="A77" s="17">
        <v>1</v>
      </c>
      <c r="B77" s="18" t="s">
        <v>912</v>
      </c>
      <c r="C77" s="18">
        <v>1</v>
      </c>
      <c r="D77" s="18" t="s">
        <v>912</v>
      </c>
      <c r="E77" s="18">
        <v>1</v>
      </c>
      <c r="F77" s="18" t="s">
        <v>912</v>
      </c>
      <c r="G77" s="18">
        <v>9</v>
      </c>
      <c r="H77" s="18" t="s">
        <v>944</v>
      </c>
      <c r="I77" s="18">
        <v>3</v>
      </c>
      <c r="J77" s="25" t="s">
        <v>987</v>
      </c>
      <c r="K77" s="99"/>
      <c r="L77" s="99"/>
      <c r="M77" s="99"/>
      <c r="N77" s="28" t="s">
        <v>990</v>
      </c>
      <c r="O77" s="100">
        <v>41600</v>
      </c>
      <c r="P77" s="27"/>
      <c r="Q77" s="100"/>
      <c r="R77" s="101" t="s">
        <v>913</v>
      </c>
      <c r="S77" s="94"/>
    </row>
    <row r="78" spans="1:19" ht="18" customHeight="1">
      <c r="A78" s="17">
        <v>1</v>
      </c>
      <c r="B78" s="18" t="s">
        <v>912</v>
      </c>
      <c r="C78" s="18">
        <v>1</v>
      </c>
      <c r="D78" s="18" t="s">
        <v>912</v>
      </c>
      <c r="E78" s="18">
        <v>1</v>
      </c>
      <c r="F78" s="18" t="s">
        <v>912</v>
      </c>
      <c r="G78" s="18">
        <v>9</v>
      </c>
      <c r="H78" s="18" t="s">
        <v>944</v>
      </c>
      <c r="I78" s="18">
        <v>3</v>
      </c>
      <c r="J78" s="25" t="s">
        <v>987</v>
      </c>
      <c r="K78" s="99"/>
      <c r="L78" s="99"/>
      <c r="M78" s="99"/>
      <c r="N78" s="28" t="s">
        <v>989</v>
      </c>
      <c r="O78" s="100">
        <v>20800</v>
      </c>
      <c r="P78" s="27"/>
      <c r="Q78" s="100"/>
      <c r="R78" s="101" t="s">
        <v>913</v>
      </c>
      <c r="S78" s="94"/>
    </row>
    <row r="79" spans="1:19" ht="18" customHeight="1">
      <c r="A79" s="17">
        <v>1</v>
      </c>
      <c r="B79" s="18" t="s">
        <v>912</v>
      </c>
      <c r="C79" s="18">
        <v>1</v>
      </c>
      <c r="D79" s="18" t="s">
        <v>912</v>
      </c>
      <c r="E79" s="18">
        <v>1</v>
      </c>
      <c r="F79" s="18" t="s">
        <v>912</v>
      </c>
      <c r="G79" s="18">
        <v>9</v>
      </c>
      <c r="H79" s="18" t="s">
        <v>944</v>
      </c>
      <c r="I79" s="18">
        <v>3</v>
      </c>
      <c r="J79" s="25" t="s">
        <v>987</v>
      </c>
      <c r="K79" s="99"/>
      <c r="L79" s="99"/>
      <c r="M79" s="99"/>
      <c r="N79" s="28" t="s">
        <v>991</v>
      </c>
      <c r="O79" s="100">
        <v>41600</v>
      </c>
      <c r="P79" s="27"/>
      <c r="Q79" s="100"/>
      <c r="R79" s="101" t="s">
        <v>913</v>
      </c>
      <c r="S79" s="94"/>
    </row>
    <row r="80" spans="1:19" ht="18" customHeight="1">
      <c r="A80" s="17">
        <v>1</v>
      </c>
      <c r="B80" s="18" t="s">
        <v>912</v>
      </c>
      <c r="C80" s="18">
        <v>1</v>
      </c>
      <c r="D80" s="18" t="s">
        <v>912</v>
      </c>
      <c r="E80" s="18">
        <v>1</v>
      </c>
      <c r="F80" s="18" t="s">
        <v>912</v>
      </c>
      <c r="G80" s="18">
        <v>9</v>
      </c>
      <c r="H80" s="18" t="s">
        <v>944</v>
      </c>
      <c r="I80" s="18">
        <v>3</v>
      </c>
      <c r="J80" s="25" t="s">
        <v>987</v>
      </c>
      <c r="K80" s="99"/>
      <c r="L80" s="99"/>
      <c r="M80" s="99"/>
      <c r="N80" s="28" t="s">
        <v>989</v>
      </c>
      <c r="O80" s="100">
        <v>20800</v>
      </c>
      <c r="P80" s="27"/>
      <c r="Q80" s="100"/>
      <c r="R80" s="101" t="s">
        <v>913</v>
      </c>
      <c r="S80" s="94"/>
    </row>
    <row r="81" spans="1:19" ht="18" customHeight="1">
      <c r="A81" s="17">
        <v>1</v>
      </c>
      <c r="B81" s="18" t="s">
        <v>912</v>
      </c>
      <c r="C81" s="18">
        <v>1</v>
      </c>
      <c r="D81" s="18" t="s">
        <v>912</v>
      </c>
      <c r="E81" s="18">
        <v>1</v>
      </c>
      <c r="F81" s="18" t="s">
        <v>912</v>
      </c>
      <c r="G81" s="18">
        <v>9</v>
      </c>
      <c r="H81" s="18" t="s">
        <v>944</v>
      </c>
      <c r="I81" s="18">
        <v>3</v>
      </c>
      <c r="J81" s="25" t="s">
        <v>987</v>
      </c>
      <c r="K81" s="99"/>
      <c r="L81" s="99"/>
      <c r="M81" s="99"/>
      <c r="N81" s="28" t="s">
        <v>992</v>
      </c>
      <c r="O81" s="100"/>
      <c r="P81" s="27"/>
      <c r="Q81" s="100"/>
      <c r="R81" s="101" t="s">
        <v>913</v>
      </c>
      <c r="S81" s="94"/>
    </row>
    <row r="82" spans="1:19" ht="18" customHeight="1">
      <c r="A82" s="17">
        <v>1</v>
      </c>
      <c r="B82" s="18" t="s">
        <v>912</v>
      </c>
      <c r="C82" s="18">
        <v>1</v>
      </c>
      <c r="D82" s="18" t="s">
        <v>912</v>
      </c>
      <c r="E82" s="18">
        <v>1</v>
      </c>
      <c r="F82" s="18" t="s">
        <v>912</v>
      </c>
      <c r="G82" s="18">
        <v>9</v>
      </c>
      <c r="H82" s="18" t="s">
        <v>944</v>
      </c>
      <c r="I82" s="18">
        <v>3</v>
      </c>
      <c r="J82" s="25" t="s">
        <v>987</v>
      </c>
      <c r="K82" s="99"/>
      <c r="L82" s="99"/>
      <c r="M82" s="99"/>
      <c r="N82" s="28" t="s">
        <v>993</v>
      </c>
      <c r="O82" s="100">
        <v>95000</v>
      </c>
      <c r="P82" s="27"/>
      <c r="Q82" s="100"/>
      <c r="R82" s="101" t="s">
        <v>913</v>
      </c>
      <c r="S82" s="94"/>
    </row>
    <row r="83" spans="1:19" ht="18" customHeight="1">
      <c r="A83" s="17">
        <v>1</v>
      </c>
      <c r="B83" s="18" t="s">
        <v>912</v>
      </c>
      <c r="C83" s="18">
        <v>1</v>
      </c>
      <c r="D83" s="18" t="s">
        <v>912</v>
      </c>
      <c r="E83" s="18">
        <v>1</v>
      </c>
      <c r="F83" s="18" t="s">
        <v>912</v>
      </c>
      <c r="G83" s="18">
        <v>9</v>
      </c>
      <c r="H83" s="18" t="s">
        <v>944</v>
      </c>
      <c r="I83" s="18">
        <v>3</v>
      </c>
      <c r="J83" s="25" t="s">
        <v>987</v>
      </c>
      <c r="K83" s="99"/>
      <c r="L83" s="99"/>
      <c r="M83" s="99"/>
      <c r="N83" s="28" t="s">
        <v>994</v>
      </c>
      <c r="O83" s="100"/>
      <c r="P83" s="27"/>
      <c r="Q83" s="100"/>
      <c r="R83" s="101" t="s">
        <v>913</v>
      </c>
      <c r="S83" s="94"/>
    </row>
    <row r="84" spans="1:19" ht="18" customHeight="1">
      <c r="A84" s="17">
        <v>1</v>
      </c>
      <c r="B84" s="18" t="s">
        <v>912</v>
      </c>
      <c r="C84" s="18">
        <v>1</v>
      </c>
      <c r="D84" s="18" t="s">
        <v>912</v>
      </c>
      <c r="E84" s="18">
        <v>1</v>
      </c>
      <c r="F84" s="18" t="s">
        <v>912</v>
      </c>
      <c r="G84" s="18">
        <v>9</v>
      </c>
      <c r="H84" s="18" t="s">
        <v>944</v>
      </c>
      <c r="I84" s="18">
        <v>3</v>
      </c>
      <c r="J84" s="25" t="s">
        <v>987</v>
      </c>
      <c r="K84" s="99"/>
      <c r="L84" s="99"/>
      <c r="M84" s="99"/>
      <c r="N84" s="28" t="s">
        <v>995</v>
      </c>
      <c r="O84" s="100">
        <v>47500</v>
      </c>
      <c r="P84" s="27"/>
      <c r="Q84" s="100"/>
      <c r="R84" s="101" t="s">
        <v>913</v>
      </c>
      <c r="S84" s="94"/>
    </row>
    <row r="85" spans="1:19" ht="18" customHeight="1">
      <c r="A85" s="17">
        <v>1</v>
      </c>
      <c r="B85" s="18" t="s">
        <v>912</v>
      </c>
      <c r="C85" s="18">
        <v>1</v>
      </c>
      <c r="D85" s="18" t="s">
        <v>912</v>
      </c>
      <c r="E85" s="18">
        <v>1</v>
      </c>
      <c r="F85" s="18" t="s">
        <v>912</v>
      </c>
      <c r="G85" s="18">
        <v>9</v>
      </c>
      <c r="H85" s="18" t="s">
        <v>944</v>
      </c>
      <c r="I85" s="18">
        <v>3</v>
      </c>
      <c r="J85" s="25" t="s">
        <v>987</v>
      </c>
      <c r="K85" s="99"/>
      <c r="L85" s="99"/>
      <c r="M85" s="99"/>
      <c r="N85" s="28" t="s">
        <v>996</v>
      </c>
      <c r="O85" s="100">
        <v>20800</v>
      </c>
      <c r="P85" s="27"/>
      <c r="Q85" s="100"/>
      <c r="R85" s="101" t="s">
        <v>913</v>
      </c>
      <c r="S85" s="94"/>
    </row>
    <row r="86" spans="1:19" ht="18" customHeight="1">
      <c r="A86" s="17">
        <v>1</v>
      </c>
      <c r="B86" s="18" t="s">
        <v>912</v>
      </c>
      <c r="C86" s="18">
        <v>1</v>
      </c>
      <c r="D86" s="18" t="s">
        <v>912</v>
      </c>
      <c r="E86" s="18">
        <v>1</v>
      </c>
      <c r="F86" s="18" t="s">
        <v>912</v>
      </c>
      <c r="G86" s="18">
        <v>9</v>
      </c>
      <c r="H86" s="18" t="s">
        <v>944</v>
      </c>
      <c r="I86" s="18">
        <v>3</v>
      </c>
      <c r="J86" s="25" t="s">
        <v>987</v>
      </c>
      <c r="K86" s="99"/>
      <c r="L86" s="99"/>
      <c r="M86" s="99"/>
      <c r="N86" s="28" t="s">
        <v>997</v>
      </c>
      <c r="O86" s="100">
        <v>14000</v>
      </c>
      <c r="P86" s="27"/>
      <c r="Q86" s="100"/>
      <c r="R86" s="101" t="s">
        <v>913</v>
      </c>
      <c r="S86" s="94"/>
    </row>
    <row r="87" spans="1:19" ht="18" customHeight="1">
      <c r="A87" s="17">
        <v>1</v>
      </c>
      <c r="B87" s="18" t="s">
        <v>912</v>
      </c>
      <c r="C87" s="18">
        <v>1</v>
      </c>
      <c r="D87" s="18" t="s">
        <v>912</v>
      </c>
      <c r="E87" s="18">
        <v>1</v>
      </c>
      <c r="F87" s="18" t="s">
        <v>912</v>
      </c>
      <c r="G87" s="18">
        <v>9</v>
      </c>
      <c r="H87" s="18" t="s">
        <v>944</v>
      </c>
      <c r="I87" s="18">
        <v>3</v>
      </c>
      <c r="J87" s="25" t="s">
        <v>987</v>
      </c>
      <c r="K87" s="99"/>
      <c r="L87" s="99"/>
      <c r="M87" s="99"/>
      <c r="N87" s="28" t="s">
        <v>998</v>
      </c>
      <c r="O87" s="100">
        <v>18200</v>
      </c>
      <c r="P87" s="27"/>
      <c r="Q87" s="100"/>
      <c r="R87" s="101" t="s">
        <v>913</v>
      </c>
      <c r="S87" s="94"/>
    </row>
    <row r="88" spans="1:19" ht="18" customHeight="1">
      <c r="A88" s="17">
        <v>1</v>
      </c>
      <c r="B88" s="18" t="s">
        <v>912</v>
      </c>
      <c r="C88" s="18">
        <v>1</v>
      </c>
      <c r="D88" s="18" t="s">
        <v>912</v>
      </c>
      <c r="E88" s="18">
        <v>1</v>
      </c>
      <c r="F88" s="18" t="s">
        <v>912</v>
      </c>
      <c r="G88" s="18">
        <v>9</v>
      </c>
      <c r="H88" s="18" t="s">
        <v>944</v>
      </c>
      <c r="I88" s="18">
        <v>3</v>
      </c>
      <c r="J88" s="25" t="s">
        <v>987</v>
      </c>
      <c r="K88" s="99"/>
      <c r="L88" s="99"/>
      <c r="M88" s="99"/>
      <c r="N88" s="28" t="s">
        <v>999</v>
      </c>
      <c r="O88" s="100">
        <v>7200</v>
      </c>
      <c r="P88" s="27"/>
      <c r="Q88" s="100"/>
      <c r="R88" s="101" t="s">
        <v>913</v>
      </c>
      <c r="S88" s="94"/>
    </row>
    <row r="89" spans="1:19" ht="18" customHeight="1">
      <c r="A89" s="17">
        <v>1</v>
      </c>
      <c r="B89" s="18" t="s">
        <v>912</v>
      </c>
      <c r="C89" s="18">
        <v>1</v>
      </c>
      <c r="D89" s="18" t="s">
        <v>912</v>
      </c>
      <c r="E89" s="18">
        <v>1</v>
      </c>
      <c r="F89" s="18" t="s">
        <v>912</v>
      </c>
      <c r="G89" s="19">
        <v>10</v>
      </c>
      <c r="H89" s="19" t="s">
        <v>1000</v>
      </c>
      <c r="I89" s="19"/>
      <c r="J89" s="24"/>
      <c r="K89" s="99"/>
      <c r="L89" s="99"/>
      <c r="M89" s="99"/>
      <c r="N89" s="28"/>
      <c r="O89" s="100"/>
      <c r="P89" s="27"/>
      <c r="Q89" s="100"/>
      <c r="R89" s="101" t="s">
        <v>7504</v>
      </c>
      <c r="S89" s="94"/>
    </row>
    <row r="90" spans="1:19" ht="18" customHeight="1">
      <c r="A90" s="17">
        <v>1</v>
      </c>
      <c r="B90" s="18" t="s">
        <v>912</v>
      </c>
      <c r="C90" s="18">
        <v>1</v>
      </c>
      <c r="D90" s="18" t="s">
        <v>912</v>
      </c>
      <c r="E90" s="18">
        <v>1</v>
      </c>
      <c r="F90" s="18" t="s">
        <v>912</v>
      </c>
      <c r="G90" s="18">
        <v>10</v>
      </c>
      <c r="H90" s="18" t="s">
        <v>1000</v>
      </c>
      <c r="I90" s="19">
        <v>1</v>
      </c>
      <c r="J90" s="24" t="s">
        <v>1001</v>
      </c>
      <c r="K90" s="99">
        <v>300</v>
      </c>
      <c r="L90" s="99">
        <v>300</v>
      </c>
      <c r="M90" s="99">
        <f>K90-L90</f>
        <v>0</v>
      </c>
      <c r="N90" s="28" t="s">
        <v>1001</v>
      </c>
      <c r="O90" s="100">
        <v>300000</v>
      </c>
      <c r="P90" s="27"/>
      <c r="Q90" s="100"/>
      <c r="R90" s="101" t="s">
        <v>913</v>
      </c>
      <c r="S90" s="94"/>
    </row>
    <row r="91" spans="1:19" ht="18" customHeight="1">
      <c r="A91" s="17">
        <v>1</v>
      </c>
      <c r="B91" s="18" t="s">
        <v>912</v>
      </c>
      <c r="C91" s="18">
        <v>1</v>
      </c>
      <c r="D91" s="18" t="s">
        <v>912</v>
      </c>
      <c r="E91" s="18">
        <v>1</v>
      </c>
      <c r="F91" s="18" t="s">
        <v>912</v>
      </c>
      <c r="G91" s="19">
        <v>11</v>
      </c>
      <c r="H91" s="19" t="s">
        <v>1002</v>
      </c>
      <c r="I91" s="19"/>
      <c r="J91" s="24"/>
      <c r="K91" s="99"/>
      <c r="L91" s="99"/>
      <c r="M91" s="99"/>
      <c r="N91" s="28"/>
      <c r="O91" s="100"/>
      <c r="P91" s="27"/>
      <c r="Q91" s="100"/>
      <c r="R91" s="101" t="s">
        <v>7506</v>
      </c>
      <c r="S91" s="94"/>
    </row>
    <row r="92" spans="1:19" ht="18" customHeight="1">
      <c r="A92" s="17">
        <v>1</v>
      </c>
      <c r="B92" s="18" t="s">
        <v>912</v>
      </c>
      <c r="C92" s="18">
        <v>1</v>
      </c>
      <c r="D92" s="18" t="s">
        <v>912</v>
      </c>
      <c r="E92" s="18">
        <v>1</v>
      </c>
      <c r="F92" s="18" t="s">
        <v>912</v>
      </c>
      <c r="G92" s="18">
        <v>11</v>
      </c>
      <c r="H92" s="18" t="s">
        <v>1002</v>
      </c>
      <c r="I92" s="19">
        <v>1</v>
      </c>
      <c r="J92" s="24" t="s">
        <v>1003</v>
      </c>
      <c r="K92" s="99">
        <v>1532</v>
      </c>
      <c r="L92" s="99">
        <v>920</v>
      </c>
      <c r="M92" s="99">
        <f>K92-L92</f>
        <v>612</v>
      </c>
      <c r="N92" s="339" t="s">
        <v>6952</v>
      </c>
      <c r="O92" s="100">
        <v>9000</v>
      </c>
      <c r="P92" s="27"/>
      <c r="Q92" s="100"/>
      <c r="R92" s="101" t="s">
        <v>913</v>
      </c>
      <c r="S92" s="94"/>
    </row>
    <row r="93" spans="1:19" ht="18" customHeight="1">
      <c r="A93" s="17">
        <v>1</v>
      </c>
      <c r="B93" s="18" t="s">
        <v>912</v>
      </c>
      <c r="C93" s="18">
        <v>1</v>
      </c>
      <c r="D93" s="18" t="s">
        <v>912</v>
      </c>
      <c r="E93" s="18">
        <v>1</v>
      </c>
      <c r="F93" s="18" t="s">
        <v>912</v>
      </c>
      <c r="G93" s="18">
        <v>11</v>
      </c>
      <c r="H93" s="18" t="s">
        <v>1002</v>
      </c>
      <c r="I93" s="18">
        <v>1</v>
      </c>
      <c r="J93" s="25" t="s">
        <v>1003</v>
      </c>
      <c r="K93" s="99"/>
      <c r="L93" s="99"/>
      <c r="M93" s="99"/>
      <c r="N93" s="28" t="s">
        <v>1004</v>
      </c>
      <c r="O93" s="100">
        <v>55000</v>
      </c>
      <c r="P93" s="27"/>
      <c r="Q93" s="100"/>
      <c r="R93" s="101" t="s">
        <v>913</v>
      </c>
      <c r="S93" s="94"/>
    </row>
    <row r="94" spans="1:19" ht="18" customHeight="1">
      <c r="A94" s="17">
        <v>1</v>
      </c>
      <c r="B94" s="18" t="s">
        <v>912</v>
      </c>
      <c r="C94" s="18">
        <v>1</v>
      </c>
      <c r="D94" s="18" t="s">
        <v>912</v>
      </c>
      <c r="E94" s="18">
        <v>1</v>
      </c>
      <c r="F94" s="18" t="s">
        <v>912</v>
      </c>
      <c r="G94" s="18">
        <v>11</v>
      </c>
      <c r="H94" s="18" t="s">
        <v>1002</v>
      </c>
      <c r="I94" s="18">
        <v>1</v>
      </c>
      <c r="J94" s="25" t="s">
        <v>1003</v>
      </c>
      <c r="K94" s="99"/>
      <c r="L94" s="99"/>
      <c r="M94" s="99"/>
      <c r="N94" s="339" t="s">
        <v>6953</v>
      </c>
      <c r="O94" s="100">
        <v>37116</v>
      </c>
      <c r="P94" s="27"/>
      <c r="Q94" s="100"/>
      <c r="R94" s="101" t="s">
        <v>913</v>
      </c>
      <c r="S94" s="94"/>
    </row>
    <row r="95" spans="1:19" ht="18" customHeight="1">
      <c r="A95" s="17">
        <v>1</v>
      </c>
      <c r="B95" s="18" t="s">
        <v>912</v>
      </c>
      <c r="C95" s="18">
        <v>1</v>
      </c>
      <c r="D95" s="18" t="s">
        <v>912</v>
      </c>
      <c r="E95" s="18">
        <v>1</v>
      </c>
      <c r="F95" s="18" t="s">
        <v>912</v>
      </c>
      <c r="G95" s="18">
        <v>11</v>
      </c>
      <c r="H95" s="18" t="s">
        <v>1002</v>
      </c>
      <c r="I95" s="18">
        <v>1</v>
      </c>
      <c r="J95" s="25" t="s">
        <v>1003</v>
      </c>
      <c r="K95" s="99"/>
      <c r="L95" s="99"/>
      <c r="M95" s="99"/>
      <c r="N95" s="28" t="s">
        <v>1005</v>
      </c>
      <c r="O95" s="100">
        <v>25500</v>
      </c>
      <c r="P95" s="27"/>
      <c r="Q95" s="100"/>
      <c r="R95" s="101" t="s">
        <v>913</v>
      </c>
      <c r="S95" s="94"/>
    </row>
    <row r="96" spans="1:19" ht="18" customHeight="1">
      <c r="A96" s="17">
        <v>1</v>
      </c>
      <c r="B96" s="18" t="s">
        <v>912</v>
      </c>
      <c r="C96" s="18">
        <v>1</v>
      </c>
      <c r="D96" s="18" t="s">
        <v>912</v>
      </c>
      <c r="E96" s="18">
        <v>1</v>
      </c>
      <c r="F96" s="18" t="s">
        <v>912</v>
      </c>
      <c r="G96" s="18">
        <v>11</v>
      </c>
      <c r="H96" s="18" t="s">
        <v>1002</v>
      </c>
      <c r="I96" s="18">
        <v>1</v>
      </c>
      <c r="J96" s="25" t="s">
        <v>1003</v>
      </c>
      <c r="K96" s="99"/>
      <c r="L96" s="99"/>
      <c r="M96" s="99"/>
      <c r="N96" s="28" t="s">
        <v>1006</v>
      </c>
      <c r="O96" s="100">
        <v>50000</v>
      </c>
      <c r="P96" s="27"/>
      <c r="Q96" s="100"/>
      <c r="R96" s="101" t="s">
        <v>913</v>
      </c>
      <c r="S96" s="94"/>
    </row>
    <row r="97" spans="1:19" ht="18" customHeight="1">
      <c r="A97" s="17">
        <v>1</v>
      </c>
      <c r="B97" s="18" t="s">
        <v>912</v>
      </c>
      <c r="C97" s="18">
        <v>1</v>
      </c>
      <c r="D97" s="18" t="s">
        <v>912</v>
      </c>
      <c r="E97" s="18">
        <v>1</v>
      </c>
      <c r="F97" s="18" t="s">
        <v>912</v>
      </c>
      <c r="G97" s="18">
        <v>11</v>
      </c>
      <c r="H97" s="18" t="s">
        <v>1002</v>
      </c>
      <c r="I97" s="18">
        <v>1</v>
      </c>
      <c r="J97" s="25" t="s">
        <v>1003</v>
      </c>
      <c r="K97" s="99"/>
      <c r="L97" s="99"/>
      <c r="M97" s="99"/>
      <c r="N97" s="28" t="s">
        <v>1007</v>
      </c>
      <c r="O97" s="100">
        <v>200000</v>
      </c>
      <c r="P97" s="27"/>
      <c r="Q97" s="100"/>
      <c r="R97" s="101" t="s">
        <v>913</v>
      </c>
      <c r="S97" s="94"/>
    </row>
    <row r="98" spans="1:19" ht="18" customHeight="1">
      <c r="A98" s="17">
        <v>1</v>
      </c>
      <c r="B98" s="18" t="s">
        <v>912</v>
      </c>
      <c r="C98" s="18">
        <v>1</v>
      </c>
      <c r="D98" s="18" t="s">
        <v>912</v>
      </c>
      <c r="E98" s="18">
        <v>1</v>
      </c>
      <c r="F98" s="18" t="s">
        <v>912</v>
      </c>
      <c r="G98" s="18">
        <v>11</v>
      </c>
      <c r="H98" s="18" t="s">
        <v>1002</v>
      </c>
      <c r="I98" s="18">
        <v>1</v>
      </c>
      <c r="J98" s="25" t="s">
        <v>1003</v>
      </c>
      <c r="K98" s="99"/>
      <c r="L98" s="99"/>
      <c r="M98" s="99"/>
      <c r="N98" s="28" t="s">
        <v>1008</v>
      </c>
      <c r="O98" s="100">
        <v>295296</v>
      </c>
      <c r="P98" s="27"/>
      <c r="Q98" s="100"/>
      <c r="R98" s="101" t="s">
        <v>913</v>
      </c>
      <c r="S98" s="94"/>
    </row>
    <row r="99" spans="1:19" ht="18" customHeight="1">
      <c r="A99" s="17">
        <v>1</v>
      </c>
      <c r="B99" s="18" t="s">
        <v>912</v>
      </c>
      <c r="C99" s="18">
        <v>1</v>
      </c>
      <c r="D99" s="18" t="s">
        <v>912</v>
      </c>
      <c r="E99" s="18">
        <v>1</v>
      </c>
      <c r="F99" s="18" t="s">
        <v>912</v>
      </c>
      <c r="G99" s="18">
        <v>11</v>
      </c>
      <c r="H99" s="18" t="s">
        <v>1002</v>
      </c>
      <c r="I99" s="18">
        <v>1</v>
      </c>
      <c r="J99" s="25" t="s">
        <v>1003</v>
      </c>
      <c r="K99" s="99"/>
      <c r="L99" s="99"/>
      <c r="M99" s="99"/>
      <c r="N99" s="28" t="s">
        <v>1009</v>
      </c>
      <c r="O99" s="100">
        <v>19000</v>
      </c>
      <c r="P99" s="27"/>
      <c r="Q99" s="100"/>
      <c r="R99" s="101" t="s">
        <v>913</v>
      </c>
      <c r="S99" s="94"/>
    </row>
    <row r="100" spans="1:19" ht="18" customHeight="1">
      <c r="A100" s="17">
        <v>1</v>
      </c>
      <c r="B100" s="18" t="s">
        <v>912</v>
      </c>
      <c r="C100" s="18">
        <v>1</v>
      </c>
      <c r="D100" s="18" t="s">
        <v>912</v>
      </c>
      <c r="E100" s="18">
        <v>1</v>
      </c>
      <c r="F100" s="18" t="s">
        <v>912</v>
      </c>
      <c r="G100" s="18">
        <v>11</v>
      </c>
      <c r="H100" s="18" t="s">
        <v>1002</v>
      </c>
      <c r="I100" s="18">
        <v>1</v>
      </c>
      <c r="J100" s="25" t="s">
        <v>1003</v>
      </c>
      <c r="K100" s="99"/>
      <c r="L100" s="99"/>
      <c r="M100" s="99"/>
      <c r="N100" s="28" t="s">
        <v>1010</v>
      </c>
      <c r="O100" s="100">
        <v>47696</v>
      </c>
      <c r="P100" s="27"/>
      <c r="Q100" s="100"/>
      <c r="R100" s="101" t="s">
        <v>913</v>
      </c>
      <c r="S100" s="94"/>
    </row>
    <row r="101" spans="1:19" ht="18" customHeight="1">
      <c r="A101" s="17">
        <v>1</v>
      </c>
      <c r="B101" s="18" t="s">
        <v>912</v>
      </c>
      <c r="C101" s="18">
        <v>1</v>
      </c>
      <c r="D101" s="18" t="s">
        <v>912</v>
      </c>
      <c r="E101" s="18">
        <v>1</v>
      </c>
      <c r="F101" s="18" t="s">
        <v>912</v>
      </c>
      <c r="G101" s="18">
        <v>11</v>
      </c>
      <c r="H101" s="18" t="s">
        <v>1002</v>
      </c>
      <c r="I101" s="18">
        <v>1</v>
      </c>
      <c r="J101" s="25" t="s">
        <v>1003</v>
      </c>
      <c r="K101" s="99"/>
      <c r="L101" s="99"/>
      <c r="M101" s="99"/>
      <c r="N101" s="28" t="s">
        <v>1011</v>
      </c>
      <c r="O101" s="100">
        <v>9850</v>
      </c>
      <c r="P101" s="27"/>
      <c r="Q101" s="100"/>
      <c r="R101" s="101" t="s">
        <v>913</v>
      </c>
      <c r="S101" s="94"/>
    </row>
    <row r="102" spans="1:19" ht="18" customHeight="1">
      <c r="A102" s="17">
        <v>1</v>
      </c>
      <c r="B102" s="18" t="s">
        <v>912</v>
      </c>
      <c r="C102" s="18">
        <v>1</v>
      </c>
      <c r="D102" s="18" t="s">
        <v>912</v>
      </c>
      <c r="E102" s="18">
        <v>1</v>
      </c>
      <c r="F102" s="18" t="s">
        <v>912</v>
      </c>
      <c r="G102" s="18">
        <v>11</v>
      </c>
      <c r="H102" s="18" t="s">
        <v>1002</v>
      </c>
      <c r="I102" s="18">
        <v>1</v>
      </c>
      <c r="J102" s="25" t="s">
        <v>1003</v>
      </c>
      <c r="K102" s="99"/>
      <c r="L102" s="99"/>
      <c r="M102" s="99"/>
      <c r="N102" s="28" t="s">
        <v>1012</v>
      </c>
      <c r="O102" s="100">
        <v>12312</v>
      </c>
      <c r="P102" s="27"/>
      <c r="Q102" s="100"/>
      <c r="R102" s="101" t="s">
        <v>913</v>
      </c>
      <c r="S102" s="94"/>
    </row>
    <row r="103" spans="1:19" ht="18" customHeight="1">
      <c r="A103" s="17">
        <v>1</v>
      </c>
      <c r="B103" s="18" t="s">
        <v>912</v>
      </c>
      <c r="C103" s="18">
        <v>1</v>
      </c>
      <c r="D103" s="18" t="s">
        <v>912</v>
      </c>
      <c r="E103" s="18">
        <v>1</v>
      </c>
      <c r="F103" s="18" t="s">
        <v>912</v>
      </c>
      <c r="G103" s="18">
        <v>11</v>
      </c>
      <c r="H103" s="18" t="s">
        <v>1002</v>
      </c>
      <c r="I103" s="18">
        <v>1</v>
      </c>
      <c r="J103" s="25" t="s">
        <v>1003</v>
      </c>
      <c r="K103" s="99"/>
      <c r="L103" s="99"/>
      <c r="M103" s="99"/>
      <c r="N103" s="28" t="s">
        <v>1013</v>
      </c>
      <c r="O103" s="100">
        <v>30000</v>
      </c>
      <c r="P103" s="27"/>
      <c r="Q103" s="100"/>
      <c r="R103" s="101" t="s">
        <v>913</v>
      </c>
      <c r="S103" s="94"/>
    </row>
    <row r="104" spans="1:19" ht="18" customHeight="1">
      <c r="A104" s="17">
        <v>1</v>
      </c>
      <c r="B104" s="18" t="s">
        <v>912</v>
      </c>
      <c r="C104" s="18">
        <v>1</v>
      </c>
      <c r="D104" s="18" t="s">
        <v>912</v>
      </c>
      <c r="E104" s="18">
        <v>1</v>
      </c>
      <c r="F104" s="18" t="s">
        <v>912</v>
      </c>
      <c r="G104" s="18">
        <v>11</v>
      </c>
      <c r="H104" s="18" t="s">
        <v>1002</v>
      </c>
      <c r="I104" s="18">
        <v>1</v>
      </c>
      <c r="J104" s="25" t="s">
        <v>1003</v>
      </c>
      <c r="K104" s="99"/>
      <c r="L104" s="99"/>
      <c r="M104" s="99"/>
      <c r="N104" s="28" t="s">
        <v>1014</v>
      </c>
      <c r="O104" s="100">
        <v>45000</v>
      </c>
      <c r="P104" s="27"/>
      <c r="Q104" s="100"/>
      <c r="R104" s="101" t="s">
        <v>913</v>
      </c>
      <c r="S104" s="94"/>
    </row>
    <row r="105" spans="1:19" ht="18" customHeight="1">
      <c r="A105" s="17">
        <v>1</v>
      </c>
      <c r="B105" s="18" t="s">
        <v>912</v>
      </c>
      <c r="C105" s="18">
        <v>1</v>
      </c>
      <c r="D105" s="18" t="s">
        <v>912</v>
      </c>
      <c r="E105" s="18">
        <v>1</v>
      </c>
      <c r="F105" s="18" t="s">
        <v>912</v>
      </c>
      <c r="G105" s="18">
        <v>11</v>
      </c>
      <c r="H105" s="18" t="s">
        <v>1002</v>
      </c>
      <c r="I105" s="18">
        <v>1</v>
      </c>
      <c r="J105" s="25" t="s">
        <v>1003</v>
      </c>
      <c r="K105" s="99"/>
      <c r="L105" s="99"/>
      <c r="M105" s="99"/>
      <c r="N105" s="28" t="s">
        <v>1015</v>
      </c>
      <c r="O105" s="100">
        <v>4300</v>
      </c>
      <c r="P105" s="27"/>
      <c r="Q105" s="100"/>
      <c r="R105" s="101" t="s">
        <v>913</v>
      </c>
      <c r="S105" s="94"/>
    </row>
    <row r="106" spans="1:19" ht="18" customHeight="1">
      <c r="A106" s="17">
        <v>1</v>
      </c>
      <c r="B106" s="18" t="s">
        <v>912</v>
      </c>
      <c r="C106" s="18">
        <v>1</v>
      </c>
      <c r="D106" s="18" t="s">
        <v>912</v>
      </c>
      <c r="E106" s="18">
        <v>1</v>
      </c>
      <c r="F106" s="18" t="s">
        <v>912</v>
      </c>
      <c r="G106" s="18">
        <v>11</v>
      </c>
      <c r="H106" s="18" t="s">
        <v>1002</v>
      </c>
      <c r="I106" s="18">
        <v>1</v>
      </c>
      <c r="J106" s="25" t="s">
        <v>1003</v>
      </c>
      <c r="K106" s="99"/>
      <c r="L106" s="99"/>
      <c r="M106" s="99"/>
      <c r="N106" s="28" t="s">
        <v>1016</v>
      </c>
      <c r="O106" s="100">
        <v>60200</v>
      </c>
      <c r="P106" s="27"/>
      <c r="Q106" s="100"/>
      <c r="R106" s="101" t="s">
        <v>913</v>
      </c>
      <c r="S106" s="94"/>
    </row>
    <row r="107" spans="1:19" ht="18" customHeight="1">
      <c r="A107" s="17">
        <v>1</v>
      </c>
      <c r="B107" s="18" t="s">
        <v>912</v>
      </c>
      <c r="C107" s="18">
        <v>1</v>
      </c>
      <c r="D107" s="18" t="s">
        <v>912</v>
      </c>
      <c r="E107" s="18">
        <v>1</v>
      </c>
      <c r="F107" s="18" t="s">
        <v>912</v>
      </c>
      <c r="G107" s="18">
        <v>11</v>
      </c>
      <c r="H107" s="18" t="s">
        <v>1002</v>
      </c>
      <c r="I107" s="18">
        <v>1</v>
      </c>
      <c r="J107" s="25" t="s">
        <v>1003</v>
      </c>
      <c r="K107" s="99"/>
      <c r="L107" s="99"/>
      <c r="M107" s="99"/>
      <c r="N107" s="28" t="s">
        <v>1017</v>
      </c>
      <c r="O107" s="100">
        <v>42336</v>
      </c>
      <c r="P107" s="27"/>
      <c r="Q107" s="100"/>
      <c r="R107" s="101" t="s">
        <v>913</v>
      </c>
      <c r="S107" s="94"/>
    </row>
    <row r="108" spans="1:19" ht="18" customHeight="1">
      <c r="A108" s="17">
        <v>1</v>
      </c>
      <c r="B108" s="18" t="s">
        <v>912</v>
      </c>
      <c r="C108" s="18">
        <v>1</v>
      </c>
      <c r="D108" s="18" t="s">
        <v>912</v>
      </c>
      <c r="E108" s="18">
        <v>1</v>
      </c>
      <c r="F108" s="18" t="s">
        <v>912</v>
      </c>
      <c r="G108" s="18">
        <v>11</v>
      </c>
      <c r="H108" s="18" t="s">
        <v>1002</v>
      </c>
      <c r="I108" s="18">
        <v>1</v>
      </c>
      <c r="J108" s="25" t="s">
        <v>1003</v>
      </c>
      <c r="K108" s="99"/>
      <c r="L108" s="99"/>
      <c r="M108" s="99"/>
      <c r="N108" s="28" t="s">
        <v>1018</v>
      </c>
      <c r="O108" s="100">
        <v>317520</v>
      </c>
      <c r="P108" s="27"/>
      <c r="Q108" s="100"/>
      <c r="R108" s="101" t="s">
        <v>913</v>
      </c>
      <c r="S108" s="94"/>
    </row>
    <row r="109" spans="1:19" ht="18" customHeight="1">
      <c r="A109" s="17">
        <v>1</v>
      </c>
      <c r="B109" s="18" t="s">
        <v>912</v>
      </c>
      <c r="C109" s="18">
        <v>1</v>
      </c>
      <c r="D109" s="18" t="s">
        <v>912</v>
      </c>
      <c r="E109" s="18">
        <v>1</v>
      </c>
      <c r="F109" s="18" t="s">
        <v>912</v>
      </c>
      <c r="G109" s="18">
        <v>11</v>
      </c>
      <c r="H109" s="18" t="s">
        <v>1002</v>
      </c>
      <c r="I109" s="18">
        <v>1</v>
      </c>
      <c r="J109" s="25" t="s">
        <v>1003</v>
      </c>
      <c r="K109" s="99"/>
      <c r="L109" s="99"/>
      <c r="M109" s="99"/>
      <c r="N109" s="28" t="s">
        <v>1019</v>
      </c>
      <c r="O109" s="100">
        <v>258552</v>
      </c>
      <c r="P109" s="27"/>
      <c r="Q109" s="100"/>
      <c r="R109" s="101" t="s">
        <v>913</v>
      </c>
      <c r="S109" s="94"/>
    </row>
    <row r="110" spans="1:19" ht="18" customHeight="1">
      <c r="A110" s="17">
        <v>1</v>
      </c>
      <c r="B110" s="18" t="s">
        <v>912</v>
      </c>
      <c r="C110" s="18">
        <v>1</v>
      </c>
      <c r="D110" s="18" t="s">
        <v>912</v>
      </c>
      <c r="E110" s="18">
        <v>1</v>
      </c>
      <c r="F110" s="18" t="s">
        <v>912</v>
      </c>
      <c r="G110" s="18">
        <v>11</v>
      </c>
      <c r="H110" s="18" t="s">
        <v>1002</v>
      </c>
      <c r="I110" s="18">
        <v>1</v>
      </c>
      <c r="J110" s="25" t="s">
        <v>1003</v>
      </c>
      <c r="K110" s="99"/>
      <c r="L110" s="99"/>
      <c r="M110" s="99"/>
      <c r="N110" s="28" t="s">
        <v>1020</v>
      </c>
      <c r="O110" s="100">
        <v>12960</v>
      </c>
      <c r="P110" s="27"/>
      <c r="Q110" s="100"/>
      <c r="R110" s="101" t="s">
        <v>913</v>
      </c>
      <c r="S110" s="94"/>
    </row>
    <row r="111" spans="1:19" ht="18" customHeight="1">
      <c r="A111" s="17">
        <v>1</v>
      </c>
      <c r="B111" s="18" t="s">
        <v>912</v>
      </c>
      <c r="C111" s="18">
        <v>1</v>
      </c>
      <c r="D111" s="18" t="s">
        <v>912</v>
      </c>
      <c r="E111" s="18">
        <v>1</v>
      </c>
      <c r="F111" s="18" t="s">
        <v>912</v>
      </c>
      <c r="G111" s="18">
        <v>11</v>
      </c>
      <c r="H111" s="18" t="s">
        <v>1002</v>
      </c>
      <c r="I111" s="19">
        <v>3</v>
      </c>
      <c r="J111" s="24" t="s">
        <v>1021</v>
      </c>
      <c r="K111" s="99">
        <v>30</v>
      </c>
      <c r="L111" s="99">
        <v>30</v>
      </c>
      <c r="M111" s="99">
        <f t="shared" ref="M111:M112" si="2">K111-L111</f>
        <v>0</v>
      </c>
      <c r="N111" s="28" t="s">
        <v>1022</v>
      </c>
      <c r="O111" s="100">
        <v>30000</v>
      </c>
      <c r="P111" s="27"/>
      <c r="Q111" s="100"/>
      <c r="R111" s="101" t="s">
        <v>913</v>
      </c>
      <c r="S111" s="94"/>
    </row>
    <row r="112" spans="1:19" ht="18" customHeight="1">
      <c r="A112" s="17">
        <v>1</v>
      </c>
      <c r="B112" s="18" t="s">
        <v>912</v>
      </c>
      <c r="C112" s="18">
        <v>1</v>
      </c>
      <c r="D112" s="18" t="s">
        <v>912</v>
      </c>
      <c r="E112" s="18">
        <v>1</v>
      </c>
      <c r="F112" s="18" t="s">
        <v>912</v>
      </c>
      <c r="G112" s="18">
        <v>11</v>
      </c>
      <c r="H112" s="18" t="s">
        <v>1002</v>
      </c>
      <c r="I112" s="19">
        <v>4</v>
      </c>
      <c r="J112" s="24" t="s">
        <v>1023</v>
      </c>
      <c r="K112" s="99">
        <v>2139</v>
      </c>
      <c r="L112" s="99">
        <v>1666</v>
      </c>
      <c r="M112" s="99">
        <f t="shared" si="2"/>
        <v>473</v>
      </c>
      <c r="N112" s="28" t="s">
        <v>1024</v>
      </c>
      <c r="O112" s="100">
        <v>2128680</v>
      </c>
      <c r="P112" s="27"/>
      <c r="Q112" s="100"/>
      <c r="R112" s="101" t="s">
        <v>913</v>
      </c>
      <c r="S112" s="94"/>
    </row>
    <row r="113" spans="1:19" ht="18" customHeight="1">
      <c r="A113" s="17">
        <v>1</v>
      </c>
      <c r="B113" s="18" t="s">
        <v>912</v>
      </c>
      <c r="C113" s="18">
        <v>1</v>
      </c>
      <c r="D113" s="18" t="s">
        <v>912</v>
      </c>
      <c r="E113" s="18">
        <v>1</v>
      </c>
      <c r="F113" s="18" t="s">
        <v>912</v>
      </c>
      <c r="G113" s="18">
        <v>11</v>
      </c>
      <c r="H113" s="18" t="s">
        <v>1002</v>
      </c>
      <c r="I113" s="18">
        <v>4</v>
      </c>
      <c r="J113" s="25" t="s">
        <v>1023</v>
      </c>
      <c r="K113" s="99"/>
      <c r="L113" s="99"/>
      <c r="M113" s="99"/>
      <c r="N113" s="28" t="s">
        <v>1025</v>
      </c>
      <c r="O113" s="100">
        <v>10000</v>
      </c>
      <c r="P113" s="27"/>
      <c r="Q113" s="100"/>
      <c r="R113" s="101" t="s">
        <v>913</v>
      </c>
      <c r="S113" s="94"/>
    </row>
    <row r="114" spans="1:19" ht="18" customHeight="1">
      <c r="A114" s="17">
        <v>1</v>
      </c>
      <c r="B114" s="18" t="s">
        <v>912</v>
      </c>
      <c r="C114" s="18">
        <v>1</v>
      </c>
      <c r="D114" s="18" t="s">
        <v>912</v>
      </c>
      <c r="E114" s="18">
        <v>1</v>
      </c>
      <c r="F114" s="18" t="s">
        <v>912</v>
      </c>
      <c r="G114" s="19">
        <v>12</v>
      </c>
      <c r="H114" s="19" t="s">
        <v>1026</v>
      </c>
      <c r="I114" s="19"/>
      <c r="J114" s="24"/>
      <c r="K114" s="99"/>
      <c r="L114" s="99"/>
      <c r="M114" s="99"/>
      <c r="N114" s="28"/>
      <c r="O114" s="100"/>
      <c r="P114" s="27"/>
      <c r="Q114" s="100"/>
      <c r="R114" s="101" t="s">
        <v>7504</v>
      </c>
      <c r="S114" s="94"/>
    </row>
    <row r="115" spans="1:19" ht="18" customHeight="1">
      <c r="A115" s="17">
        <v>1</v>
      </c>
      <c r="B115" s="18" t="s">
        <v>912</v>
      </c>
      <c r="C115" s="18">
        <v>1</v>
      </c>
      <c r="D115" s="18" t="s">
        <v>912</v>
      </c>
      <c r="E115" s="18">
        <v>1</v>
      </c>
      <c r="F115" s="18" t="s">
        <v>912</v>
      </c>
      <c r="G115" s="18">
        <v>12</v>
      </c>
      <c r="H115" s="18" t="s">
        <v>1026</v>
      </c>
      <c r="I115" s="19">
        <v>1</v>
      </c>
      <c r="J115" s="24" t="s">
        <v>1027</v>
      </c>
      <c r="K115" s="99">
        <v>50</v>
      </c>
      <c r="L115" s="99">
        <v>50</v>
      </c>
      <c r="M115" s="99">
        <f t="shared" ref="M115:M116" si="3">K115-L115</f>
        <v>0</v>
      </c>
      <c r="N115" s="28" t="s">
        <v>1028</v>
      </c>
      <c r="O115" s="100">
        <v>50000</v>
      </c>
      <c r="P115" s="27"/>
      <c r="Q115" s="100"/>
      <c r="R115" s="101" t="s">
        <v>913</v>
      </c>
      <c r="S115" s="94"/>
    </row>
    <row r="116" spans="1:19" ht="18" customHeight="1">
      <c r="A116" s="17">
        <v>1</v>
      </c>
      <c r="B116" s="18" t="s">
        <v>912</v>
      </c>
      <c r="C116" s="18">
        <v>1</v>
      </c>
      <c r="D116" s="18" t="s">
        <v>912</v>
      </c>
      <c r="E116" s="18">
        <v>1</v>
      </c>
      <c r="F116" s="18" t="s">
        <v>912</v>
      </c>
      <c r="G116" s="18">
        <v>12</v>
      </c>
      <c r="H116" s="18" t="s">
        <v>1026</v>
      </c>
      <c r="I116" s="19">
        <v>2</v>
      </c>
      <c r="J116" s="24" t="s">
        <v>1029</v>
      </c>
      <c r="K116" s="99">
        <v>71</v>
      </c>
      <c r="L116" s="99">
        <v>71</v>
      </c>
      <c r="M116" s="99">
        <f t="shared" si="3"/>
        <v>0</v>
      </c>
      <c r="N116" s="28" t="s">
        <v>1030</v>
      </c>
      <c r="O116" s="100">
        <v>52272</v>
      </c>
      <c r="P116" s="27"/>
      <c r="Q116" s="100"/>
      <c r="R116" s="101" t="s">
        <v>913</v>
      </c>
      <c r="S116" s="94"/>
    </row>
    <row r="117" spans="1:19" ht="18" customHeight="1">
      <c r="A117" s="17">
        <v>1</v>
      </c>
      <c r="B117" s="18" t="s">
        <v>912</v>
      </c>
      <c r="C117" s="18">
        <v>1</v>
      </c>
      <c r="D117" s="18" t="s">
        <v>912</v>
      </c>
      <c r="E117" s="18">
        <v>1</v>
      </c>
      <c r="F117" s="18" t="s">
        <v>912</v>
      </c>
      <c r="G117" s="18">
        <v>12</v>
      </c>
      <c r="H117" s="18" t="s">
        <v>1026</v>
      </c>
      <c r="I117" s="18">
        <v>2</v>
      </c>
      <c r="J117" s="25" t="s">
        <v>1029</v>
      </c>
      <c r="K117" s="99"/>
      <c r="L117" s="99"/>
      <c r="M117" s="99"/>
      <c r="N117" s="28" t="s">
        <v>1031</v>
      </c>
      <c r="O117" s="100">
        <v>17928</v>
      </c>
      <c r="P117" s="27"/>
      <c r="Q117" s="100"/>
      <c r="R117" s="101" t="s">
        <v>913</v>
      </c>
      <c r="S117" s="94"/>
    </row>
    <row r="118" spans="1:19" ht="18" customHeight="1">
      <c r="A118" s="17">
        <v>1</v>
      </c>
      <c r="B118" s="18" t="s">
        <v>912</v>
      </c>
      <c r="C118" s="18">
        <v>1</v>
      </c>
      <c r="D118" s="18" t="s">
        <v>912</v>
      </c>
      <c r="E118" s="18">
        <v>1</v>
      </c>
      <c r="F118" s="18" t="s">
        <v>912</v>
      </c>
      <c r="G118" s="18">
        <v>12</v>
      </c>
      <c r="H118" s="18" t="s">
        <v>1026</v>
      </c>
      <c r="I118" s="19">
        <v>3</v>
      </c>
      <c r="J118" s="24" t="s">
        <v>202</v>
      </c>
      <c r="K118" s="99">
        <v>595</v>
      </c>
      <c r="L118" s="99">
        <v>352</v>
      </c>
      <c r="M118" s="99">
        <f>K118-L118</f>
        <v>243</v>
      </c>
      <c r="N118" s="28" t="s">
        <v>1032</v>
      </c>
      <c r="O118" s="100">
        <v>50000</v>
      </c>
      <c r="P118" s="27"/>
      <c r="Q118" s="100"/>
      <c r="R118" s="101" t="s">
        <v>913</v>
      </c>
      <c r="S118" s="94"/>
    </row>
    <row r="119" spans="1:19" ht="18" customHeight="1">
      <c r="A119" s="17">
        <v>1</v>
      </c>
      <c r="B119" s="18" t="s">
        <v>912</v>
      </c>
      <c r="C119" s="18">
        <v>1</v>
      </c>
      <c r="D119" s="18" t="s">
        <v>912</v>
      </c>
      <c r="E119" s="18">
        <v>1</v>
      </c>
      <c r="F119" s="18" t="s">
        <v>912</v>
      </c>
      <c r="G119" s="18">
        <v>12</v>
      </c>
      <c r="H119" s="18" t="s">
        <v>1026</v>
      </c>
      <c r="I119" s="18">
        <v>3</v>
      </c>
      <c r="J119" s="25" t="s">
        <v>202</v>
      </c>
      <c r="K119" s="99"/>
      <c r="L119" s="99"/>
      <c r="M119" s="99"/>
      <c r="N119" s="28" t="s">
        <v>1033</v>
      </c>
      <c r="O119" s="100">
        <v>308560</v>
      </c>
      <c r="P119" s="27"/>
      <c r="Q119" s="100"/>
      <c r="R119" s="101" t="s">
        <v>913</v>
      </c>
      <c r="S119" s="94"/>
    </row>
    <row r="120" spans="1:19" ht="18" customHeight="1">
      <c r="A120" s="17">
        <v>1</v>
      </c>
      <c r="B120" s="18" t="s">
        <v>912</v>
      </c>
      <c r="C120" s="18">
        <v>1</v>
      </c>
      <c r="D120" s="18" t="s">
        <v>912</v>
      </c>
      <c r="E120" s="18">
        <v>1</v>
      </c>
      <c r="F120" s="18" t="s">
        <v>912</v>
      </c>
      <c r="G120" s="18">
        <v>12</v>
      </c>
      <c r="H120" s="18" t="s">
        <v>1026</v>
      </c>
      <c r="I120" s="18">
        <v>3</v>
      </c>
      <c r="J120" s="25" t="s">
        <v>202</v>
      </c>
      <c r="K120" s="99"/>
      <c r="L120" s="99"/>
      <c r="M120" s="99"/>
      <c r="N120" s="28" t="s">
        <v>1034</v>
      </c>
      <c r="O120" s="100">
        <v>21600</v>
      </c>
      <c r="P120" s="27"/>
      <c r="Q120" s="100"/>
      <c r="R120" s="101" t="s">
        <v>913</v>
      </c>
      <c r="S120" s="94"/>
    </row>
    <row r="121" spans="1:19" ht="18" customHeight="1">
      <c r="A121" s="17">
        <v>1</v>
      </c>
      <c r="B121" s="18" t="s">
        <v>912</v>
      </c>
      <c r="C121" s="18">
        <v>1</v>
      </c>
      <c r="D121" s="18" t="s">
        <v>912</v>
      </c>
      <c r="E121" s="18">
        <v>1</v>
      </c>
      <c r="F121" s="18" t="s">
        <v>912</v>
      </c>
      <c r="G121" s="18">
        <v>12</v>
      </c>
      <c r="H121" s="18" t="s">
        <v>1026</v>
      </c>
      <c r="I121" s="18">
        <v>3</v>
      </c>
      <c r="J121" s="25" t="s">
        <v>202</v>
      </c>
      <c r="K121" s="99"/>
      <c r="L121" s="99"/>
      <c r="M121" s="99"/>
      <c r="N121" s="28" t="s">
        <v>1035</v>
      </c>
      <c r="O121" s="100">
        <v>42000</v>
      </c>
      <c r="P121" s="27"/>
      <c r="Q121" s="100"/>
      <c r="R121" s="101" t="s">
        <v>913</v>
      </c>
      <c r="S121" s="94"/>
    </row>
    <row r="122" spans="1:19" ht="18" customHeight="1">
      <c r="A122" s="17">
        <v>1</v>
      </c>
      <c r="B122" s="18" t="s">
        <v>912</v>
      </c>
      <c r="C122" s="18">
        <v>1</v>
      </c>
      <c r="D122" s="18" t="s">
        <v>912</v>
      </c>
      <c r="E122" s="18">
        <v>1</v>
      </c>
      <c r="F122" s="18" t="s">
        <v>912</v>
      </c>
      <c r="G122" s="18">
        <v>12</v>
      </c>
      <c r="H122" s="18" t="s">
        <v>1026</v>
      </c>
      <c r="I122" s="18">
        <v>3</v>
      </c>
      <c r="J122" s="25" t="s">
        <v>202</v>
      </c>
      <c r="K122" s="99"/>
      <c r="L122" s="99"/>
      <c r="M122" s="99"/>
      <c r="N122" s="28" t="s">
        <v>1036</v>
      </c>
      <c r="O122" s="100">
        <v>45360</v>
      </c>
      <c r="P122" s="27"/>
      <c r="Q122" s="100"/>
      <c r="R122" s="101" t="s">
        <v>913</v>
      </c>
      <c r="S122" s="94"/>
    </row>
    <row r="123" spans="1:19" ht="18" customHeight="1">
      <c r="A123" s="17">
        <v>1</v>
      </c>
      <c r="B123" s="18" t="s">
        <v>912</v>
      </c>
      <c r="C123" s="18">
        <v>1</v>
      </c>
      <c r="D123" s="18" t="s">
        <v>912</v>
      </c>
      <c r="E123" s="18">
        <v>1</v>
      </c>
      <c r="F123" s="18" t="s">
        <v>912</v>
      </c>
      <c r="G123" s="18">
        <v>12</v>
      </c>
      <c r="H123" s="18" t="s">
        <v>1026</v>
      </c>
      <c r="I123" s="18">
        <v>3</v>
      </c>
      <c r="J123" s="25" t="s">
        <v>202</v>
      </c>
      <c r="K123" s="99"/>
      <c r="L123" s="99"/>
      <c r="M123" s="99"/>
      <c r="N123" s="28" t="s">
        <v>1037</v>
      </c>
      <c r="O123" s="100">
        <v>6000</v>
      </c>
      <c r="P123" s="27"/>
      <c r="Q123" s="100"/>
      <c r="R123" s="101" t="s">
        <v>913</v>
      </c>
      <c r="S123" s="94"/>
    </row>
    <row r="124" spans="1:19" ht="18" customHeight="1">
      <c r="A124" s="17">
        <v>1</v>
      </c>
      <c r="B124" s="18" t="s">
        <v>912</v>
      </c>
      <c r="C124" s="18">
        <v>1</v>
      </c>
      <c r="D124" s="18" t="s">
        <v>912</v>
      </c>
      <c r="E124" s="18">
        <v>1</v>
      </c>
      <c r="F124" s="18" t="s">
        <v>912</v>
      </c>
      <c r="G124" s="18">
        <v>12</v>
      </c>
      <c r="H124" s="18" t="s">
        <v>1026</v>
      </c>
      <c r="I124" s="18">
        <v>3</v>
      </c>
      <c r="J124" s="25" t="s">
        <v>202</v>
      </c>
      <c r="K124" s="99"/>
      <c r="L124" s="99"/>
      <c r="M124" s="99"/>
      <c r="N124" s="28" t="s">
        <v>1038</v>
      </c>
      <c r="O124" s="100">
        <v>120960</v>
      </c>
      <c r="P124" s="27"/>
      <c r="Q124" s="100"/>
      <c r="R124" s="101" t="s">
        <v>913</v>
      </c>
      <c r="S124" s="94"/>
    </row>
    <row r="125" spans="1:19" ht="18" customHeight="1">
      <c r="A125" s="17">
        <v>1</v>
      </c>
      <c r="B125" s="18" t="s">
        <v>912</v>
      </c>
      <c r="C125" s="18">
        <v>1</v>
      </c>
      <c r="D125" s="18" t="s">
        <v>912</v>
      </c>
      <c r="E125" s="18">
        <v>1</v>
      </c>
      <c r="F125" s="18" t="s">
        <v>912</v>
      </c>
      <c r="G125" s="18">
        <v>12</v>
      </c>
      <c r="H125" s="18" t="s">
        <v>1026</v>
      </c>
      <c r="I125" s="19">
        <v>11</v>
      </c>
      <c r="J125" s="24" t="s">
        <v>1039</v>
      </c>
      <c r="K125" s="99">
        <v>16</v>
      </c>
      <c r="L125" s="99">
        <v>16</v>
      </c>
      <c r="M125" s="99">
        <f>K125-L125</f>
        <v>0</v>
      </c>
      <c r="N125" s="28" t="s">
        <v>1040</v>
      </c>
      <c r="O125" s="100">
        <v>3300</v>
      </c>
      <c r="P125" s="27"/>
      <c r="Q125" s="100"/>
      <c r="R125" s="101" t="s">
        <v>913</v>
      </c>
      <c r="S125" s="94"/>
    </row>
    <row r="126" spans="1:19" ht="18" customHeight="1">
      <c r="A126" s="17">
        <v>1</v>
      </c>
      <c r="B126" s="18" t="s">
        <v>912</v>
      </c>
      <c r="C126" s="18">
        <v>1</v>
      </c>
      <c r="D126" s="18" t="s">
        <v>912</v>
      </c>
      <c r="E126" s="18">
        <v>1</v>
      </c>
      <c r="F126" s="18" t="s">
        <v>912</v>
      </c>
      <c r="G126" s="18">
        <v>12</v>
      </c>
      <c r="H126" s="18" t="s">
        <v>1026</v>
      </c>
      <c r="I126" s="18">
        <v>11</v>
      </c>
      <c r="J126" s="25" t="s">
        <v>1039</v>
      </c>
      <c r="K126" s="99"/>
      <c r="L126" s="99"/>
      <c r="M126" s="99"/>
      <c r="N126" s="28" t="s">
        <v>1041</v>
      </c>
      <c r="O126" s="100">
        <v>3300</v>
      </c>
      <c r="P126" s="27"/>
      <c r="Q126" s="100"/>
      <c r="R126" s="101" t="s">
        <v>913</v>
      </c>
      <c r="S126" s="94"/>
    </row>
    <row r="127" spans="1:19" ht="18" customHeight="1">
      <c r="A127" s="17">
        <v>1</v>
      </c>
      <c r="B127" s="18" t="s">
        <v>912</v>
      </c>
      <c r="C127" s="18">
        <v>1</v>
      </c>
      <c r="D127" s="18" t="s">
        <v>912</v>
      </c>
      <c r="E127" s="18">
        <v>1</v>
      </c>
      <c r="F127" s="18" t="s">
        <v>912</v>
      </c>
      <c r="G127" s="18">
        <v>12</v>
      </c>
      <c r="H127" s="18" t="s">
        <v>1026</v>
      </c>
      <c r="I127" s="18">
        <v>11</v>
      </c>
      <c r="J127" s="25" t="s">
        <v>1039</v>
      </c>
      <c r="K127" s="99"/>
      <c r="L127" s="99"/>
      <c r="M127" s="99"/>
      <c r="N127" s="28" t="s">
        <v>1042</v>
      </c>
      <c r="O127" s="100">
        <v>3600</v>
      </c>
      <c r="P127" s="27"/>
      <c r="Q127" s="100"/>
      <c r="R127" s="101" t="s">
        <v>913</v>
      </c>
      <c r="S127" s="94"/>
    </row>
    <row r="128" spans="1:19" ht="18" customHeight="1">
      <c r="A128" s="17">
        <v>1</v>
      </c>
      <c r="B128" s="18" t="s">
        <v>912</v>
      </c>
      <c r="C128" s="18">
        <v>1</v>
      </c>
      <c r="D128" s="18" t="s">
        <v>912</v>
      </c>
      <c r="E128" s="18">
        <v>1</v>
      </c>
      <c r="F128" s="18" t="s">
        <v>912</v>
      </c>
      <c r="G128" s="18">
        <v>12</v>
      </c>
      <c r="H128" s="18" t="s">
        <v>1026</v>
      </c>
      <c r="I128" s="18">
        <v>11</v>
      </c>
      <c r="J128" s="25" t="s">
        <v>1039</v>
      </c>
      <c r="K128" s="99"/>
      <c r="L128" s="99"/>
      <c r="M128" s="99"/>
      <c r="N128" s="28" t="s">
        <v>1043</v>
      </c>
      <c r="O128" s="100">
        <v>2700</v>
      </c>
      <c r="P128" s="27"/>
      <c r="Q128" s="100"/>
      <c r="R128" s="101" t="s">
        <v>913</v>
      </c>
      <c r="S128" s="94"/>
    </row>
    <row r="129" spans="1:19" ht="18" customHeight="1">
      <c r="A129" s="17">
        <v>1</v>
      </c>
      <c r="B129" s="18" t="s">
        <v>912</v>
      </c>
      <c r="C129" s="18">
        <v>1</v>
      </c>
      <c r="D129" s="18" t="s">
        <v>912</v>
      </c>
      <c r="E129" s="18">
        <v>1</v>
      </c>
      <c r="F129" s="18" t="s">
        <v>912</v>
      </c>
      <c r="G129" s="18">
        <v>12</v>
      </c>
      <c r="H129" s="18" t="s">
        <v>1026</v>
      </c>
      <c r="I129" s="18">
        <v>11</v>
      </c>
      <c r="J129" s="25" t="s">
        <v>1039</v>
      </c>
      <c r="K129" s="99"/>
      <c r="L129" s="99"/>
      <c r="M129" s="99"/>
      <c r="N129" s="28" t="s">
        <v>1044</v>
      </c>
      <c r="O129" s="100">
        <v>3000</v>
      </c>
      <c r="P129" s="27"/>
      <c r="Q129" s="100"/>
      <c r="R129" s="101" t="s">
        <v>913</v>
      </c>
      <c r="S129" s="94"/>
    </row>
    <row r="130" spans="1:19" ht="18" customHeight="1">
      <c r="A130" s="17">
        <v>1</v>
      </c>
      <c r="B130" s="18" t="s">
        <v>912</v>
      </c>
      <c r="C130" s="18">
        <v>1</v>
      </c>
      <c r="D130" s="18" t="s">
        <v>912</v>
      </c>
      <c r="E130" s="18">
        <v>1</v>
      </c>
      <c r="F130" s="18" t="s">
        <v>912</v>
      </c>
      <c r="G130" s="19">
        <v>13</v>
      </c>
      <c r="H130" s="19" t="s">
        <v>1045</v>
      </c>
      <c r="I130" s="19"/>
      <c r="J130" s="24"/>
      <c r="K130" s="99"/>
      <c r="L130" s="99"/>
      <c r="M130" s="99"/>
      <c r="N130" s="28"/>
      <c r="O130" s="100"/>
      <c r="P130" s="27"/>
      <c r="Q130" s="100"/>
      <c r="R130" s="101" t="s">
        <v>7504</v>
      </c>
      <c r="S130" s="94"/>
    </row>
    <row r="131" spans="1:19" ht="18" customHeight="1">
      <c r="A131" s="17">
        <v>1</v>
      </c>
      <c r="B131" s="18" t="s">
        <v>912</v>
      </c>
      <c r="C131" s="18">
        <v>1</v>
      </c>
      <c r="D131" s="18" t="s">
        <v>912</v>
      </c>
      <c r="E131" s="18">
        <v>1</v>
      </c>
      <c r="F131" s="18" t="s">
        <v>912</v>
      </c>
      <c r="G131" s="18">
        <v>13</v>
      </c>
      <c r="H131" s="18" t="s">
        <v>1045</v>
      </c>
      <c r="I131" s="19">
        <v>21</v>
      </c>
      <c r="J131" s="24" t="s">
        <v>1046</v>
      </c>
      <c r="K131" s="99">
        <v>2301</v>
      </c>
      <c r="L131" s="99">
        <v>2301</v>
      </c>
      <c r="M131" s="99">
        <f>K131-L131</f>
        <v>0</v>
      </c>
      <c r="N131" s="28" t="s">
        <v>1047</v>
      </c>
      <c r="O131" s="100">
        <v>248400</v>
      </c>
      <c r="P131" s="27"/>
      <c r="Q131" s="100"/>
      <c r="R131" s="101" t="s">
        <v>913</v>
      </c>
      <c r="S131" s="94"/>
    </row>
    <row r="132" spans="1:19" ht="18" customHeight="1">
      <c r="A132" s="17">
        <v>1</v>
      </c>
      <c r="B132" s="18" t="s">
        <v>912</v>
      </c>
      <c r="C132" s="18">
        <v>1</v>
      </c>
      <c r="D132" s="18" t="s">
        <v>912</v>
      </c>
      <c r="E132" s="18">
        <v>1</v>
      </c>
      <c r="F132" s="18" t="s">
        <v>912</v>
      </c>
      <c r="G132" s="18">
        <v>13</v>
      </c>
      <c r="H132" s="18" t="s">
        <v>1045</v>
      </c>
      <c r="I132" s="18">
        <v>21</v>
      </c>
      <c r="J132" s="25" t="s">
        <v>1046</v>
      </c>
      <c r="K132" s="99"/>
      <c r="L132" s="99"/>
      <c r="M132" s="99"/>
      <c r="N132" s="28" t="s">
        <v>1048</v>
      </c>
      <c r="O132" s="100">
        <v>756000</v>
      </c>
      <c r="P132" s="27"/>
      <c r="Q132" s="100"/>
      <c r="R132" s="101" t="s">
        <v>913</v>
      </c>
      <c r="S132" s="94"/>
    </row>
    <row r="133" spans="1:19" ht="18" customHeight="1">
      <c r="A133" s="17">
        <v>1</v>
      </c>
      <c r="B133" s="18" t="s">
        <v>912</v>
      </c>
      <c r="C133" s="18">
        <v>1</v>
      </c>
      <c r="D133" s="18" t="s">
        <v>912</v>
      </c>
      <c r="E133" s="18">
        <v>1</v>
      </c>
      <c r="F133" s="18" t="s">
        <v>912</v>
      </c>
      <c r="G133" s="18">
        <v>13</v>
      </c>
      <c r="H133" s="18" t="s">
        <v>1045</v>
      </c>
      <c r="I133" s="18">
        <v>21</v>
      </c>
      <c r="J133" s="25" t="s">
        <v>1046</v>
      </c>
      <c r="K133" s="99"/>
      <c r="L133" s="99"/>
      <c r="M133" s="99"/>
      <c r="N133" s="28" t="s">
        <v>1049</v>
      </c>
      <c r="O133" s="100"/>
      <c r="P133" s="27"/>
      <c r="Q133" s="100"/>
      <c r="R133" s="101" t="s">
        <v>913</v>
      </c>
      <c r="S133" s="94"/>
    </row>
    <row r="134" spans="1:19" ht="18" customHeight="1">
      <c r="A134" s="17">
        <v>1</v>
      </c>
      <c r="B134" s="18" t="s">
        <v>912</v>
      </c>
      <c r="C134" s="18">
        <v>1</v>
      </c>
      <c r="D134" s="18" t="s">
        <v>912</v>
      </c>
      <c r="E134" s="18">
        <v>1</v>
      </c>
      <c r="F134" s="18" t="s">
        <v>912</v>
      </c>
      <c r="G134" s="18">
        <v>13</v>
      </c>
      <c r="H134" s="18" t="s">
        <v>1045</v>
      </c>
      <c r="I134" s="18">
        <v>21</v>
      </c>
      <c r="J134" s="25" t="s">
        <v>1046</v>
      </c>
      <c r="K134" s="99"/>
      <c r="L134" s="99"/>
      <c r="M134" s="99"/>
      <c r="N134" s="339" t="s">
        <v>6954</v>
      </c>
      <c r="O134" s="100">
        <v>388800</v>
      </c>
      <c r="P134" s="27"/>
      <c r="Q134" s="100"/>
      <c r="R134" s="101" t="s">
        <v>913</v>
      </c>
      <c r="S134" s="94"/>
    </row>
    <row r="135" spans="1:19" ht="18" customHeight="1">
      <c r="A135" s="17">
        <v>1</v>
      </c>
      <c r="B135" s="18" t="s">
        <v>912</v>
      </c>
      <c r="C135" s="18">
        <v>1</v>
      </c>
      <c r="D135" s="18" t="s">
        <v>912</v>
      </c>
      <c r="E135" s="18">
        <v>1</v>
      </c>
      <c r="F135" s="18" t="s">
        <v>912</v>
      </c>
      <c r="G135" s="18">
        <v>13</v>
      </c>
      <c r="H135" s="18" t="s">
        <v>1045</v>
      </c>
      <c r="I135" s="18">
        <v>21</v>
      </c>
      <c r="J135" s="25" t="s">
        <v>1046</v>
      </c>
      <c r="K135" s="99"/>
      <c r="L135" s="99"/>
      <c r="M135" s="99"/>
      <c r="N135" s="339" t="s">
        <v>6955</v>
      </c>
      <c r="O135" s="100">
        <v>648000</v>
      </c>
      <c r="P135" s="27"/>
      <c r="Q135" s="100"/>
      <c r="R135" s="101" t="s">
        <v>913</v>
      </c>
      <c r="S135" s="94"/>
    </row>
    <row r="136" spans="1:19" ht="18" customHeight="1">
      <c r="A136" s="17">
        <v>1</v>
      </c>
      <c r="B136" s="18" t="s">
        <v>912</v>
      </c>
      <c r="C136" s="18">
        <v>1</v>
      </c>
      <c r="D136" s="18" t="s">
        <v>912</v>
      </c>
      <c r="E136" s="18">
        <v>1</v>
      </c>
      <c r="F136" s="18" t="s">
        <v>912</v>
      </c>
      <c r="G136" s="18">
        <v>13</v>
      </c>
      <c r="H136" s="18" t="s">
        <v>1045</v>
      </c>
      <c r="I136" s="18">
        <v>21</v>
      </c>
      <c r="J136" s="25" t="s">
        <v>1046</v>
      </c>
      <c r="K136" s="99"/>
      <c r="L136" s="99"/>
      <c r="M136" s="99"/>
      <c r="N136" s="339" t="s">
        <v>6956</v>
      </c>
      <c r="O136" s="100">
        <v>259200</v>
      </c>
      <c r="P136" s="27"/>
      <c r="Q136" s="100"/>
      <c r="R136" s="101" t="s">
        <v>913</v>
      </c>
      <c r="S136" s="94"/>
    </row>
    <row r="137" spans="1:19" ht="18" customHeight="1">
      <c r="A137" s="17">
        <v>1</v>
      </c>
      <c r="B137" s="18" t="s">
        <v>912</v>
      </c>
      <c r="C137" s="18">
        <v>1</v>
      </c>
      <c r="D137" s="18" t="s">
        <v>912</v>
      </c>
      <c r="E137" s="18">
        <v>1</v>
      </c>
      <c r="F137" s="18" t="s">
        <v>912</v>
      </c>
      <c r="G137" s="19">
        <v>14</v>
      </c>
      <c r="H137" s="19" t="s">
        <v>1050</v>
      </c>
      <c r="I137" s="19"/>
      <c r="J137" s="24"/>
      <c r="K137" s="99"/>
      <c r="L137" s="99"/>
      <c r="M137" s="99"/>
      <c r="N137" s="28"/>
      <c r="O137" s="100"/>
      <c r="P137" s="27"/>
      <c r="Q137" s="100"/>
      <c r="R137" s="101" t="s">
        <v>7504</v>
      </c>
      <c r="S137" s="94"/>
    </row>
    <row r="138" spans="1:19" ht="18" customHeight="1">
      <c r="A138" s="17">
        <v>1</v>
      </c>
      <c r="B138" s="18" t="s">
        <v>912</v>
      </c>
      <c r="C138" s="18">
        <v>1</v>
      </c>
      <c r="D138" s="18" t="s">
        <v>912</v>
      </c>
      <c r="E138" s="18">
        <v>1</v>
      </c>
      <c r="F138" s="18" t="s">
        <v>912</v>
      </c>
      <c r="G138" s="18">
        <v>14</v>
      </c>
      <c r="H138" s="18" t="s">
        <v>1050</v>
      </c>
      <c r="I138" s="19">
        <v>1</v>
      </c>
      <c r="J138" s="24" t="s">
        <v>1051</v>
      </c>
      <c r="K138" s="99">
        <v>130</v>
      </c>
      <c r="L138" s="99">
        <v>90</v>
      </c>
      <c r="M138" s="99">
        <f>K138-L138</f>
        <v>40</v>
      </c>
      <c r="N138" s="28" t="s">
        <v>1052</v>
      </c>
      <c r="O138" s="100"/>
      <c r="P138" s="27"/>
      <c r="Q138" s="100"/>
      <c r="R138" s="101" t="s">
        <v>913</v>
      </c>
      <c r="S138" s="94"/>
    </row>
    <row r="139" spans="1:19" ht="18" customHeight="1">
      <c r="A139" s="17">
        <v>1</v>
      </c>
      <c r="B139" s="18" t="s">
        <v>912</v>
      </c>
      <c r="C139" s="18">
        <v>1</v>
      </c>
      <c r="D139" s="18" t="s">
        <v>912</v>
      </c>
      <c r="E139" s="18">
        <v>1</v>
      </c>
      <c r="F139" s="18" t="s">
        <v>912</v>
      </c>
      <c r="G139" s="18">
        <v>14</v>
      </c>
      <c r="H139" s="18" t="s">
        <v>1050</v>
      </c>
      <c r="I139" s="18">
        <v>1</v>
      </c>
      <c r="J139" s="25" t="s">
        <v>1051</v>
      </c>
      <c r="K139" s="99"/>
      <c r="L139" s="99"/>
      <c r="M139" s="99"/>
      <c r="N139" s="339" t="s">
        <v>6957</v>
      </c>
      <c r="O139" s="100">
        <v>120000</v>
      </c>
      <c r="P139" s="27"/>
      <c r="Q139" s="100"/>
      <c r="R139" s="101" t="s">
        <v>913</v>
      </c>
      <c r="S139" s="94"/>
    </row>
    <row r="140" spans="1:19" ht="18" customHeight="1">
      <c r="A140" s="17">
        <v>1</v>
      </c>
      <c r="B140" s="18" t="s">
        <v>912</v>
      </c>
      <c r="C140" s="18">
        <v>1</v>
      </c>
      <c r="D140" s="18" t="s">
        <v>912</v>
      </c>
      <c r="E140" s="18">
        <v>1</v>
      </c>
      <c r="F140" s="18" t="s">
        <v>912</v>
      </c>
      <c r="G140" s="18">
        <v>14</v>
      </c>
      <c r="H140" s="18" t="s">
        <v>1050</v>
      </c>
      <c r="I140" s="18">
        <v>1</v>
      </c>
      <c r="J140" s="25" t="s">
        <v>1051</v>
      </c>
      <c r="K140" s="99"/>
      <c r="L140" s="99"/>
      <c r="M140" s="99"/>
      <c r="N140" s="28" t="s">
        <v>1053</v>
      </c>
      <c r="O140" s="100">
        <v>10000</v>
      </c>
      <c r="P140" s="27"/>
      <c r="Q140" s="100"/>
      <c r="R140" s="101" t="s">
        <v>913</v>
      </c>
      <c r="S140" s="94"/>
    </row>
    <row r="141" spans="1:19" ht="18" customHeight="1">
      <c r="A141" s="17">
        <v>1</v>
      </c>
      <c r="B141" s="18" t="s">
        <v>912</v>
      </c>
      <c r="C141" s="18">
        <v>1</v>
      </c>
      <c r="D141" s="18" t="s">
        <v>912</v>
      </c>
      <c r="E141" s="18">
        <v>1</v>
      </c>
      <c r="F141" s="18" t="s">
        <v>912</v>
      </c>
      <c r="G141" s="19">
        <v>18</v>
      </c>
      <c r="H141" s="19" t="s">
        <v>1054</v>
      </c>
      <c r="I141" s="19"/>
      <c r="J141" s="24"/>
      <c r="K141" s="99"/>
      <c r="L141" s="99"/>
      <c r="M141" s="99"/>
      <c r="N141" s="28"/>
      <c r="O141" s="100"/>
      <c r="P141" s="27"/>
      <c r="Q141" s="100"/>
      <c r="R141" s="101" t="s">
        <v>7504</v>
      </c>
      <c r="S141" s="94"/>
    </row>
    <row r="142" spans="1:19" ht="18" customHeight="1">
      <c r="A142" s="17">
        <v>1</v>
      </c>
      <c r="B142" s="18" t="s">
        <v>912</v>
      </c>
      <c r="C142" s="18">
        <v>1</v>
      </c>
      <c r="D142" s="18" t="s">
        <v>912</v>
      </c>
      <c r="E142" s="18">
        <v>1</v>
      </c>
      <c r="F142" s="18" t="s">
        <v>912</v>
      </c>
      <c r="G142" s="18">
        <v>18</v>
      </c>
      <c r="H142" s="18" t="s">
        <v>1054</v>
      </c>
      <c r="I142" s="19">
        <v>11</v>
      </c>
      <c r="J142" s="24" t="s">
        <v>1055</v>
      </c>
      <c r="K142" s="99">
        <v>0</v>
      </c>
      <c r="L142" s="99">
        <v>1021</v>
      </c>
      <c r="M142" s="99">
        <f>K142-L142</f>
        <v>-1021</v>
      </c>
      <c r="N142" s="28"/>
      <c r="O142" s="100"/>
      <c r="P142" s="27"/>
      <c r="Q142" s="100"/>
      <c r="R142" s="101" t="s">
        <v>913</v>
      </c>
      <c r="S142" s="94"/>
    </row>
    <row r="143" spans="1:19" ht="18" customHeight="1">
      <c r="A143" s="17">
        <v>1</v>
      </c>
      <c r="B143" s="18" t="s">
        <v>912</v>
      </c>
      <c r="C143" s="18">
        <v>1</v>
      </c>
      <c r="D143" s="18" t="s">
        <v>912</v>
      </c>
      <c r="E143" s="18">
        <v>1</v>
      </c>
      <c r="F143" s="18" t="s">
        <v>912</v>
      </c>
      <c r="G143" s="19">
        <v>19</v>
      </c>
      <c r="H143" s="19" t="s">
        <v>1056</v>
      </c>
      <c r="I143" s="19"/>
      <c r="J143" s="24"/>
      <c r="K143" s="99"/>
      <c r="L143" s="99"/>
      <c r="M143" s="99"/>
      <c r="N143" s="28"/>
      <c r="O143" s="100"/>
      <c r="P143" s="27"/>
      <c r="Q143" s="100"/>
      <c r="R143" s="101" t="s">
        <v>7504</v>
      </c>
      <c r="S143" s="94"/>
    </row>
    <row r="144" spans="1:19" ht="18" customHeight="1">
      <c r="A144" s="17">
        <v>1</v>
      </c>
      <c r="B144" s="18" t="s">
        <v>912</v>
      </c>
      <c r="C144" s="18">
        <v>1</v>
      </c>
      <c r="D144" s="18" t="s">
        <v>912</v>
      </c>
      <c r="E144" s="18">
        <v>1</v>
      </c>
      <c r="F144" s="18" t="s">
        <v>912</v>
      </c>
      <c r="G144" s="18">
        <v>19</v>
      </c>
      <c r="H144" s="18" t="s">
        <v>1056</v>
      </c>
      <c r="I144" s="19">
        <v>11</v>
      </c>
      <c r="J144" s="24" t="s">
        <v>1057</v>
      </c>
      <c r="K144" s="99">
        <v>833</v>
      </c>
      <c r="L144" s="99">
        <v>833</v>
      </c>
      <c r="M144" s="99">
        <f>K144-L144</f>
        <v>0</v>
      </c>
      <c r="N144" s="28" t="s">
        <v>1058</v>
      </c>
      <c r="O144" s="100">
        <v>649000</v>
      </c>
      <c r="P144" s="27"/>
      <c r="Q144" s="100"/>
      <c r="R144" s="101" t="s">
        <v>913</v>
      </c>
      <c r="S144" s="94"/>
    </row>
    <row r="145" spans="1:19" ht="18" customHeight="1">
      <c r="A145" s="17">
        <v>1</v>
      </c>
      <c r="B145" s="18" t="s">
        <v>912</v>
      </c>
      <c r="C145" s="18">
        <v>1</v>
      </c>
      <c r="D145" s="18" t="s">
        <v>912</v>
      </c>
      <c r="E145" s="18">
        <v>1</v>
      </c>
      <c r="F145" s="18" t="s">
        <v>912</v>
      </c>
      <c r="G145" s="18">
        <v>19</v>
      </c>
      <c r="H145" s="18" t="s">
        <v>1056</v>
      </c>
      <c r="I145" s="18">
        <v>11</v>
      </c>
      <c r="J145" s="25" t="s">
        <v>1057</v>
      </c>
      <c r="K145" s="99"/>
      <c r="L145" s="99"/>
      <c r="M145" s="99"/>
      <c r="N145" s="28" t="s">
        <v>1059</v>
      </c>
      <c r="O145" s="100">
        <v>180000</v>
      </c>
      <c r="P145" s="27"/>
      <c r="Q145" s="100"/>
      <c r="R145" s="101" t="s">
        <v>913</v>
      </c>
      <c r="S145" s="94"/>
    </row>
    <row r="146" spans="1:19" ht="18" customHeight="1">
      <c r="A146" s="331">
        <v>1</v>
      </c>
      <c r="B146" s="183" t="s">
        <v>912</v>
      </c>
      <c r="C146" s="183">
        <v>1</v>
      </c>
      <c r="D146" s="183" t="s">
        <v>912</v>
      </c>
      <c r="E146" s="183">
        <v>1</v>
      </c>
      <c r="F146" s="183" t="s">
        <v>912</v>
      </c>
      <c r="G146" s="183">
        <v>19</v>
      </c>
      <c r="H146" s="183" t="s">
        <v>1056</v>
      </c>
      <c r="I146" s="183">
        <v>11</v>
      </c>
      <c r="J146" s="332" t="s">
        <v>1057</v>
      </c>
      <c r="K146" s="185"/>
      <c r="L146" s="185"/>
      <c r="M146" s="185"/>
      <c r="N146" s="186" t="s">
        <v>1060</v>
      </c>
      <c r="O146" s="187">
        <v>4000</v>
      </c>
      <c r="P146" s="188"/>
      <c r="Q146" s="187"/>
      <c r="R146" s="333" t="s">
        <v>913</v>
      </c>
      <c r="S146" s="94"/>
    </row>
    <row r="147" spans="1:19" ht="18" customHeight="1">
      <c r="A147" s="67">
        <v>2</v>
      </c>
      <c r="B147" s="68" t="s">
        <v>1061</v>
      </c>
      <c r="C147" s="68"/>
      <c r="D147" s="68"/>
      <c r="E147" s="69"/>
      <c r="F147" s="68"/>
      <c r="G147" s="69"/>
      <c r="H147" s="68"/>
      <c r="I147" s="69"/>
      <c r="J147" s="69"/>
      <c r="K147" s="70">
        <f>IF(C147="",SUMIFS($K148:$K$5645,$A148:$A$5645,A147,$E148:$E$5645,""),IF(E147="",SUMIFS($K148:$K$5645,$A148:$A$5645,A147,$C148:$C$5645,C147,$G148:$G$5645,""),IF(G147="",SUMIFS($K148:$K$5645,$A148:$A$5645,A147,$C148:$C$5645,C147,$E148:$E$5645,E147,$R148:$R$5645,R147),0)))</f>
        <v>736317</v>
      </c>
      <c r="L147" s="70">
        <f>IF(C147="",SUMIFS($L148:$L$5645,$A148:$A$5645,A147,$E148:$E$5645,""),IF(E147="",SUMIFS($L148:$L$5645,$A148:$A$5645,A147,$C148:$C$5645,C147,$G148:$G$5645,""),IF(G147="",SUMIFS($L148:$L$5645,$A148:$A$5645,A147,$C148:$C$5645,C147,$E148:$E$5645,E147,$R148:$R$5645,R147),0)))</f>
        <v>775111</v>
      </c>
      <c r="M147" s="71">
        <f t="shared" ref="M147:M149" si="4">K147-L147</f>
        <v>-38794</v>
      </c>
      <c r="N147" s="72"/>
      <c r="O147" s="73"/>
      <c r="P147" s="74"/>
      <c r="Q147" s="75">
        <f>IF(C147="",SUMIFS($Q$3:$Q$5514,$A$3:$A$5514,A147,$C$3:$C$5514,"&gt;0",$E$3:$E$5514,""),IF(E147="",SUMIFS($Q$3:$Q$5514,$A$3:$A$5514,A147,$C$3:$C$5514,C147,$E$3:$E$5514,"&gt;0",$G$3:$G$5514,""),IF(G147="",SUMIFS($Q$3:$Q$5514,$A$3:$A$5514,A147,$C$3:$C$5514,C147,$E$3:$E$5514,E147,$G$3:$G$5514,"&gt;0",$R$3:$R$5514,R147))))</f>
        <v>101990</v>
      </c>
      <c r="R147" s="76"/>
      <c r="S147" s="94"/>
    </row>
    <row r="148" spans="1:19" ht="18" customHeight="1">
      <c r="A148" s="43">
        <v>2</v>
      </c>
      <c r="B148" s="44" t="s">
        <v>1061</v>
      </c>
      <c r="C148" s="45">
        <v>1</v>
      </c>
      <c r="D148" s="45" t="s">
        <v>1062</v>
      </c>
      <c r="E148" s="46"/>
      <c r="F148" s="45"/>
      <c r="G148" s="46"/>
      <c r="H148" s="45"/>
      <c r="I148" s="46"/>
      <c r="J148" s="46"/>
      <c r="K148" s="95">
        <f>IF(C148="",SUMIFS($K149:$K$5645,$A149:$A$5645,A148,$E149:$E$5645,""),IF(E148="",SUMIFS($K149:$K$5645,$A149:$A$5645,A148,$C149:$C$5645,C148,$G149:$G$5645,""),IF(G148="",SUMIFS($K149:$K$5645,$A149:$A$5645,A148,$C149:$C$5645,C148,$E149:$E$5645,E148,$R149:$R$5645,R148),0)))</f>
        <v>521852</v>
      </c>
      <c r="L148" s="95">
        <f>IF(C148="",SUMIFS($L149:$L$5645,$A149:$A$5645,A148,$E149:$E$5645,""),IF(E148="",SUMIFS($L149:$L$5645,$A149:$A$5645,A148,$C149:$C$5645,C148,$G149:$G$5645,""),IF(G148="",SUMIFS($L149:$L$5645,$A149:$A$5645,A148,$C149:$C$5645,C148,$E149:$E$5645,E148,$R149:$R$5645,R148),0)))</f>
        <v>538090</v>
      </c>
      <c r="M148" s="96">
        <f t="shared" si="4"/>
        <v>-16238</v>
      </c>
      <c r="N148" s="47"/>
      <c r="O148" s="48"/>
      <c r="P148" s="49"/>
      <c r="Q148" s="50">
        <f>IF(C148="",SUMIFS($Q$3:$Q$5514,$A$3:$A$5514,A148,$C$3:$C$5514,"&gt;0",$E$3:$E$5514,""),IF(E148="",SUMIFS($Q$3:$Q$5514,$A$3:$A$5514,A148,$C$3:$C$5514,C148,$E$3:$E$5514,"&gt;0",$G$3:$G$5514,""),IF(G148="",SUMIFS($Q$3:$Q$5514,$A$3:$A$5514,A148,$C$3:$C$5514,C148,$E$3:$E$5514,E148,$G$3:$G$5514,"&gt;0",$R$3:$R$5514,R148))))</f>
        <v>52043</v>
      </c>
      <c r="R148" s="51"/>
      <c r="S148" s="94"/>
    </row>
    <row r="149" spans="1:19" ht="18" customHeight="1">
      <c r="A149" s="43">
        <v>2</v>
      </c>
      <c r="B149" s="44" t="s">
        <v>1061</v>
      </c>
      <c r="C149" s="52">
        <v>1</v>
      </c>
      <c r="D149" s="44" t="s">
        <v>1062</v>
      </c>
      <c r="E149" s="53">
        <v>1</v>
      </c>
      <c r="F149" s="54" t="s">
        <v>747</v>
      </c>
      <c r="G149" s="53"/>
      <c r="H149" s="54"/>
      <c r="I149" s="53"/>
      <c r="J149" s="53"/>
      <c r="K149" s="97">
        <f>IF(C149="",SUMIFS($K150:$K$5645,$A150:$A$5645,A149,$E150:$E$5645,""),IF(E149="",SUMIFS($K150:$K$5645,$A150:$A$5645,A149,$C150:$C$5645,C149,$G150:$G$5645,""),IF(G149="",SUMIFS($K150:$K$5645,$A150:$A$5645,A149,$C150:$C$5645,C149,$E150:$E$5645,E149,$R150:$R$5645,R149),0)))</f>
        <v>279202</v>
      </c>
      <c r="L149" s="97">
        <f>IF(C149="",SUMIFS($L150:$L$5645,$A150:$A$5645,A149,$E150:$E$5645,""),IF(E149="",SUMIFS($L150:$L$5645,$A150:$A$5645,A149,$C150:$C$5645,C149,$G150:$G$5645,""),IF(G149="",SUMIFS($L150:$L$5645,$A150:$A$5645,A149,$C150:$C$5645,C149,$E150:$E$5645,E149,$R150:$R$5645,R149),0)))</f>
        <v>283976</v>
      </c>
      <c r="M149" s="98">
        <f t="shared" si="4"/>
        <v>-4774</v>
      </c>
      <c r="N149" s="55"/>
      <c r="O149" s="56"/>
      <c r="P149" s="57"/>
      <c r="Q149" s="58">
        <f>IF(C149="",SUMIFS($Q$3:$Q$5514,$A$3:$A$5514,A149,$C$3:$C$5514,"&gt;0",$E$3:$E$5514,""),IF(E149="",SUMIFS($Q$3:$Q$5514,$A$3:$A$5514,A149,$C$3:$C$5514,C149,$E$3:$E$5514,"&gt;0",$G$3:$G$5514,""),IF(G149="",SUMIFS($Q$3:$Q$5514,$A$3:$A$5514,A149,$C$3:$C$5514,C149,$E$3:$E$5514,E149,$G$3:$G$5514,"&gt;0",$R$3:$R$5514,R149))))</f>
        <v>6193</v>
      </c>
      <c r="R149" s="59" t="s">
        <v>34</v>
      </c>
      <c r="S149" s="94"/>
    </row>
    <row r="150" spans="1:19" ht="18" customHeight="1">
      <c r="A150" s="17">
        <v>2</v>
      </c>
      <c r="B150" s="18" t="s">
        <v>1061</v>
      </c>
      <c r="C150" s="18">
        <v>1</v>
      </c>
      <c r="D150" s="18" t="s">
        <v>1062</v>
      </c>
      <c r="E150" s="18">
        <v>1</v>
      </c>
      <c r="F150" s="18" t="s">
        <v>747</v>
      </c>
      <c r="G150" s="19">
        <v>1</v>
      </c>
      <c r="H150" s="19" t="s">
        <v>914</v>
      </c>
      <c r="I150" s="19"/>
      <c r="J150" s="24"/>
      <c r="K150" s="99"/>
      <c r="L150" s="99"/>
      <c r="M150" s="99"/>
      <c r="N150" s="28"/>
      <c r="O150" s="100"/>
      <c r="P150" s="27" t="s">
        <v>126</v>
      </c>
      <c r="Q150" s="100">
        <v>4285</v>
      </c>
      <c r="R150" s="101" t="s">
        <v>34</v>
      </c>
      <c r="S150" s="94"/>
    </row>
    <row r="151" spans="1:19" ht="18" customHeight="1">
      <c r="A151" s="17">
        <v>2</v>
      </c>
      <c r="B151" s="18" t="s">
        <v>1061</v>
      </c>
      <c r="C151" s="18">
        <v>1</v>
      </c>
      <c r="D151" s="18" t="s">
        <v>1062</v>
      </c>
      <c r="E151" s="18">
        <v>1</v>
      </c>
      <c r="F151" s="18" t="s">
        <v>747</v>
      </c>
      <c r="G151" s="18">
        <v>1</v>
      </c>
      <c r="H151" s="18" t="s">
        <v>914</v>
      </c>
      <c r="I151" s="19">
        <v>11</v>
      </c>
      <c r="J151" s="24" t="s">
        <v>1063</v>
      </c>
      <c r="K151" s="99">
        <v>13754</v>
      </c>
      <c r="L151" s="99">
        <v>13782</v>
      </c>
      <c r="M151" s="99">
        <f t="shared" ref="M151:M152" si="5">K151-L151</f>
        <v>-28</v>
      </c>
      <c r="N151" s="339" t="s">
        <v>6958</v>
      </c>
      <c r="O151" s="100">
        <v>13753200</v>
      </c>
      <c r="P151" s="27" t="s">
        <v>454</v>
      </c>
      <c r="Q151" s="100">
        <v>165</v>
      </c>
      <c r="R151" s="101" t="s">
        <v>34</v>
      </c>
      <c r="S151" s="94"/>
    </row>
    <row r="152" spans="1:19" ht="18" customHeight="1">
      <c r="A152" s="17">
        <v>2</v>
      </c>
      <c r="B152" s="18" t="s">
        <v>1061</v>
      </c>
      <c r="C152" s="18">
        <v>1</v>
      </c>
      <c r="D152" s="18" t="s">
        <v>1062</v>
      </c>
      <c r="E152" s="18">
        <v>1</v>
      </c>
      <c r="F152" s="18" t="s">
        <v>747</v>
      </c>
      <c r="G152" s="18">
        <v>1</v>
      </c>
      <c r="H152" s="18" t="s">
        <v>914</v>
      </c>
      <c r="I152" s="19">
        <v>21</v>
      </c>
      <c r="J152" s="24" t="s">
        <v>1064</v>
      </c>
      <c r="K152" s="99">
        <v>376</v>
      </c>
      <c r="L152" s="99">
        <v>418</v>
      </c>
      <c r="M152" s="99">
        <f t="shared" si="5"/>
        <v>-42</v>
      </c>
      <c r="N152" s="28" t="s">
        <v>1065</v>
      </c>
      <c r="O152" s="100">
        <v>250000</v>
      </c>
      <c r="P152" s="27" t="s">
        <v>456</v>
      </c>
      <c r="Q152" s="100">
        <v>1052</v>
      </c>
      <c r="R152" s="101" t="s">
        <v>34</v>
      </c>
      <c r="S152" s="94"/>
    </row>
    <row r="153" spans="1:19" ht="18" customHeight="1">
      <c r="A153" s="17">
        <v>2</v>
      </c>
      <c r="B153" s="18" t="s">
        <v>1061</v>
      </c>
      <c r="C153" s="18">
        <v>1</v>
      </c>
      <c r="D153" s="18" t="s">
        <v>1062</v>
      </c>
      <c r="E153" s="18">
        <v>1</v>
      </c>
      <c r="F153" s="18" t="s">
        <v>747</v>
      </c>
      <c r="G153" s="18">
        <v>1</v>
      </c>
      <c r="H153" s="18" t="s">
        <v>914</v>
      </c>
      <c r="I153" s="18">
        <v>21</v>
      </c>
      <c r="J153" s="25" t="s">
        <v>1064</v>
      </c>
      <c r="K153" s="99"/>
      <c r="L153" s="99"/>
      <c r="M153" s="99"/>
      <c r="N153" s="28" t="s">
        <v>1066</v>
      </c>
      <c r="O153" s="100">
        <v>126000</v>
      </c>
      <c r="P153" s="27" t="s">
        <v>457</v>
      </c>
      <c r="Q153" s="100">
        <v>8</v>
      </c>
      <c r="R153" s="101" t="s">
        <v>34</v>
      </c>
      <c r="S153" s="94"/>
    </row>
    <row r="154" spans="1:19" ht="18" customHeight="1">
      <c r="A154" s="17">
        <v>2</v>
      </c>
      <c r="B154" s="18" t="s">
        <v>1061</v>
      </c>
      <c r="C154" s="18">
        <v>1</v>
      </c>
      <c r="D154" s="18" t="s">
        <v>1062</v>
      </c>
      <c r="E154" s="18">
        <v>1</v>
      </c>
      <c r="F154" s="18" t="s">
        <v>747</v>
      </c>
      <c r="G154" s="19">
        <v>2</v>
      </c>
      <c r="H154" s="19" t="s">
        <v>916</v>
      </c>
      <c r="I154" s="19"/>
      <c r="J154" s="24"/>
      <c r="K154" s="99"/>
      <c r="L154" s="99"/>
      <c r="M154" s="99"/>
      <c r="N154" s="28"/>
      <c r="O154" s="100"/>
      <c r="P154" s="27" t="s">
        <v>623</v>
      </c>
      <c r="Q154" s="100">
        <v>150</v>
      </c>
      <c r="R154" s="101" t="s">
        <v>34</v>
      </c>
      <c r="S154" s="94"/>
    </row>
    <row r="155" spans="1:19" ht="18" customHeight="1">
      <c r="A155" s="17">
        <v>2</v>
      </c>
      <c r="B155" s="18" t="s">
        <v>1061</v>
      </c>
      <c r="C155" s="18">
        <v>1</v>
      </c>
      <c r="D155" s="18" t="s">
        <v>1062</v>
      </c>
      <c r="E155" s="18">
        <v>1</v>
      </c>
      <c r="F155" s="18" t="s">
        <v>747</v>
      </c>
      <c r="G155" s="18">
        <v>2</v>
      </c>
      <c r="H155" s="18" t="s">
        <v>916</v>
      </c>
      <c r="I155" s="19">
        <v>1</v>
      </c>
      <c r="J155" s="24" t="s">
        <v>1067</v>
      </c>
      <c r="K155" s="99">
        <v>12954</v>
      </c>
      <c r="L155" s="99">
        <v>15789</v>
      </c>
      <c r="M155" s="99">
        <f t="shared" ref="M155:M156" si="6">K155-L155</f>
        <v>-2835</v>
      </c>
      <c r="N155" s="28" t="s">
        <v>1068</v>
      </c>
      <c r="O155" s="100">
        <v>12954000</v>
      </c>
      <c r="P155" s="27" t="s">
        <v>571</v>
      </c>
      <c r="Q155" s="100">
        <v>533</v>
      </c>
      <c r="R155" s="101" t="s">
        <v>34</v>
      </c>
      <c r="S155" s="94"/>
    </row>
    <row r="156" spans="1:19" ht="18" customHeight="1">
      <c r="A156" s="17">
        <v>2</v>
      </c>
      <c r="B156" s="18" t="s">
        <v>1061</v>
      </c>
      <c r="C156" s="18">
        <v>1</v>
      </c>
      <c r="D156" s="18" t="s">
        <v>1062</v>
      </c>
      <c r="E156" s="18">
        <v>1</v>
      </c>
      <c r="F156" s="18" t="s">
        <v>747</v>
      </c>
      <c r="G156" s="18">
        <v>2</v>
      </c>
      <c r="H156" s="18" t="s">
        <v>916</v>
      </c>
      <c r="I156" s="19">
        <v>3</v>
      </c>
      <c r="J156" s="24" t="s">
        <v>917</v>
      </c>
      <c r="K156" s="99">
        <v>51040</v>
      </c>
      <c r="L156" s="99">
        <v>54438</v>
      </c>
      <c r="M156" s="99">
        <f t="shared" si="6"/>
        <v>-3398</v>
      </c>
      <c r="N156" s="28" t="s">
        <v>1069</v>
      </c>
      <c r="O156" s="100">
        <v>51039900</v>
      </c>
      <c r="P156" s="27"/>
      <c r="Q156" s="100"/>
      <c r="R156" s="101" t="s">
        <v>34</v>
      </c>
      <c r="S156" s="94"/>
    </row>
    <row r="157" spans="1:19" ht="18" customHeight="1">
      <c r="A157" s="17">
        <v>2</v>
      </c>
      <c r="B157" s="18" t="s">
        <v>1061</v>
      </c>
      <c r="C157" s="18">
        <v>1</v>
      </c>
      <c r="D157" s="18" t="s">
        <v>1062</v>
      </c>
      <c r="E157" s="18">
        <v>1</v>
      </c>
      <c r="F157" s="18" t="s">
        <v>747</v>
      </c>
      <c r="G157" s="19">
        <v>3</v>
      </c>
      <c r="H157" s="19" t="s">
        <v>919</v>
      </c>
      <c r="I157" s="19"/>
      <c r="J157" s="24"/>
      <c r="K157" s="99"/>
      <c r="L157" s="99"/>
      <c r="M157" s="99"/>
      <c r="N157" s="28"/>
      <c r="O157" s="100"/>
      <c r="P157" s="27"/>
      <c r="Q157" s="100"/>
      <c r="R157" s="101" t="s">
        <v>34</v>
      </c>
      <c r="S157" s="94"/>
    </row>
    <row r="158" spans="1:19" ht="18" customHeight="1">
      <c r="A158" s="17">
        <v>2</v>
      </c>
      <c r="B158" s="18" t="s">
        <v>1061</v>
      </c>
      <c r="C158" s="18">
        <v>1</v>
      </c>
      <c r="D158" s="18" t="s">
        <v>1062</v>
      </c>
      <c r="E158" s="18">
        <v>1</v>
      </c>
      <c r="F158" s="18" t="s">
        <v>747</v>
      </c>
      <c r="G158" s="18">
        <v>3</v>
      </c>
      <c r="H158" s="18" t="s">
        <v>919</v>
      </c>
      <c r="I158" s="19">
        <v>12</v>
      </c>
      <c r="J158" s="24" t="s">
        <v>1070</v>
      </c>
      <c r="K158" s="99">
        <v>5188</v>
      </c>
      <c r="L158" s="99">
        <v>5188</v>
      </c>
      <c r="M158" s="99">
        <f t="shared" ref="M158:M168" si="7">K158-L158</f>
        <v>0</v>
      </c>
      <c r="N158" s="28" t="s">
        <v>1068</v>
      </c>
      <c r="O158" s="100">
        <v>5187073</v>
      </c>
      <c r="P158" s="27"/>
      <c r="Q158" s="100"/>
      <c r="R158" s="101" t="s">
        <v>34</v>
      </c>
      <c r="S158" s="94"/>
    </row>
    <row r="159" spans="1:19" ht="18" customHeight="1">
      <c r="A159" s="17">
        <v>2</v>
      </c>
      <c r="B159" s="18" t="s">
        <v>1061</v>
      </c>
      <c r="C159" s="18">
        <v>1</v>
      </c>
      <c r="D159" s="18" t="s">
        <v>1062</v>
      </c>
      <c r="E159" s="18">
        <v>1</v>
      </c>
      <c r="F159" s="18" t="s">
        <v>747</v>
      </c>
      <c r="G159" s="18">
        <v>3</v>
      </c>
      <c r="H159" s="18" t="s">
        <v>919</v>
      </c>
      <c r="I159" s="19">
        <v>13</v>
      </c>
      <c r="J159" s="24" t="s">
        <v>1071</v>
      </c>
      <c r="K159" s="99">
        <v>178</v>
      </c>
      <c r="L159" s="99">
        <v>178</v>
      </c>
      <c r="M159" s="99">
        <f t="shared" si="7"/>
        <v>0</v>
      </c>
      <c r="N159" s="28" t="s">
        <v>1068</v>
      </c>
      <c r="O159" s="100">
        <v>178000</v>
      </c>
      <c r="P159" s="27"/>
      <c r="Q159" s="100"/>
      <c r="R159" s="101" t="s">
        <v>34</v>
      </c>
      <c r="S159" s="94"/>
    </row>
    <row r="160" spans="1:19" ht="18" customHeight="1">
      <c r="A160" s="17">
        <v>2</v>
      </c>
      <c r="B160" s="18" t="s">
        <v>1061</v>
      </c>
      <c r="C160" s="18">
        <v>1</v>
      </c>
      <c r="D160" s="18" t="s">
        <v>1062</v>
      </c>
      <c r="E160" s="18">
        <v>1</v>
      </c>
      <c r="F160" s="18" t="s">
        <v>747</v>
      </c>
      <c r="G160" s="18">
        <v>3</v>
      </c>
      <c r="H160" s="18" t="s">
        <v>919</v>
      </c>
      <c r="I160" s="19">
        <v>31</v>
      </c>
      <c r="J160" s="24" t="s">
        <v>929</v>
      </c>
      <c r="K160" s="99">
        <v>2022</v>
      </c>
      <c r="L160" s="99">
        <v>2280</v>
      </c>
      <c r="M160" s="99">
        <f t="shared" si="7"/>
        <v>-258</v>
      </c>
      <c r="N160" s="28" t="s">
        <v>1072</v>
      </c>
      <c r="O160" s="100">
        <v>2022000</v>
      </c>
      <c r="P160" s="27"/>
      <c r="Q160" s="100"/>
      <c r="R160" s="101" t="s">
        <v>34</v>
      </c>
      <c r="S160" s="94"/>
    </row>
    <row r="161" spans="1:19" ht="18" customHeight="1">
      <c r="A161" s="17">
        <v>2</v>
      </c>
      <c r="B161" s="18" t="s">
        <v>1061</v>
      </c>
      <c r="C161" s="18">
        <v>1</v>
      </c>
      <c r="D161" s="18" t="s">
        <v>1062</v>
      </c>
      <c r="E161" s="18">
        <v>1</v>
      </c>
      <c r="F161" s="18" t="s">
        <v>747</v>
      </c>
      <c r="G161" s="18">
        <v>3</v>
      </c>
      <c r="H161" s="18" t="s">
        <v>919</v>
      </c>
      <c r="I161" s="19">
        <v>32</v>
      </c>
      <c r="J161" s="24" t="s">
        <v>1073</v>
      </c>
      <c r="K161" s="99">
        <v>1200</v>
      </c>
      <c r="L161" s="99">
        <v>876</v>
      </c>
      <c r="M161" s="99">
        <f t="shared" si="7"/>
        <v>324</v>
      </c>
      <c r="N161" s="28" t="s">
        <v>1074</v>
      </c>
      <c r="O161" s="100">
        <v>1200000</v>
      </c>
      <c r="P161" s="27"/>
      <c r="Q161" s="100"/>
      <c r="R161" s="101" t="s">
        <v>34</v>
      </c>
      <c r="S161" s="94"/>
    </row>
    <row r="162" spans="1:19" ht="18" customHeight="1">
      <c r="A162" s="17">
        <v>2</v>
      </c>
      <c r="B162" s="18" t="s">
        <v>1061</v>
      </c>
      <c r="C162" s="18">
        <v>1</v>
      </c>
      <c r="D162" s="18" t="s">
        <v>1062</v>
      </c>
      <c r="E162" s="18">
        <v>1</v>
      </c>
      <c r="F162" s="18" t="s">
        <v>747</v>
      </c>
      <c r="G162" s="18">
        <v>3</v>
      </c>
      <c r="H162" s="18" t="s">
        <v>919</v>
      </c>
      <c r="I162" s="19">
        <v>33</v>
      </c>
      <c r="J162" s="24" t="s">
        <v>1075</v>
      </c>
      <c r="K162" s="99">
        <v>498</v>
      </c>
      <c r="L162" s="99">
        <v>780</v>
      </c>
      <c r="M162" s="99">
        <f t="shared" si="7"/>
        <v>-282</v>
      </c>
      <c r="N162" s="28" t="s">
        <v>1076</v>
      </c>
      <c r="O162" s="100">
        <v>498000</v>
      </c>
      <c r="P162" s="27"/>
      <c r="Q162" s="100"/>
      <c r="R162" s="101" t="s">
        <v>34</v>
      </c>
      <c r="S162" s="94"/>
    </row>
    <row r="163" spans="1:19" ht="18" customHeight="1">
      <c r="A163" s="17">
        <v>2</v>
      </c>
      <c r="B163" s="18" t="s">
        <v>1061</v>
      </c>
      <c r="C163" s="18">
        <v>1</v>
      </c>
      <c r="D163" s="18" t="s">
        <v>1062</v>
      </c>
      <c r="E163" s="18">
        <v>1</v>
      </c>
      <c r="F163" s="18" t="s">
        <v>747</v>
      </c>
      <c r="G163" s="18">
        <v>3</v>
      </c>
      <c r="H163" s="18" t="s">
        <v>919</v>
      </c>
      <c r="I163" s="19">
        <v>35</v>
      </c>
      <c r="J163" s="24" t="s">
        <v>930</v>
      </c>
      <c r="K163" s="99">
        <v>1145</v>
      </c>
      <c r="L163" s="99">
        <v>1548</v>
      </c>
      <c r="M163" s="99">
        <f t="shared" si="7"/>
        <v>-403</v>
      </c>
      <c r="N163" s="28" t="s">
        <v>1077</v>
      </c>
      <c r="O163" s="100">
        <v>1145000</v>
      </c>
      <c r="P163" s="27"/>
      <c r="Q163" s="100"/>
      <c r="R163" s="101" t="s">
        <v>34</v>
      </c>
      <c r="S163" s="94"/>
    </row>
    <row r="164" spans="1:19" ht="18" customHeight="1">
      <c r="A164" s="17">
        <v>2</v>
      </c>
      <c r="B164" s="18" t="s">
        <v>1061</v>
      </c>
      <c r="C164" s="18">
        <v>1</v>
      </c>
      <c r="D164" s="18" t="s">
        <v>1062</v>
      </c>
      <c r="E164" s="18">
        <v>1</v>
      </c>
      <c r="F164" s="18" t="s">
        <v>747</v>
      </c>
      <c r="G164" s="18">
        <v>3</v>
      </c>
      <c r="H164" s="18" t="s">
        <v>919</v>
      </c>
      <c r="I164" s="19">
        <v>38</v>
      </c>
      <c r="J164" s="24" t="s">
        <v>932</v>
      </c>
      <c r="K164" s="99">
        <v>1496</v>
      </c>
      <c r="L164" s="99">
        <v>1496</v>
      </c>
      <c r="M164" s="99">
        <f t="shared" si="7"/>
        <v>0</v>
      </c>
      <c r="N164" s="28" t="s">
        <v>1078</v>
      </c>
      <c r="O164" s="100">
        <v>1495200</v>
      </c>
      <c r="P164" s="27"/>
      <c r="Q164" s="100"/>
      <c r="R164" s="101" t="s">
        <v>34</v>
      </c>
      <c r="S164" s="94"/>
    </row>
    <row r="165" spans="1:19" ht="18" customHeight="1">
      <c r="A165" s="17">
        <v>2</v>
      </c>
      <c r="B165" s="18" t="s">
        <v>1061</v>
      </c>
      <c r="C165" s="18">
        <v>1</v>
      </c>
      <c r="D165" s="18" t="s">
        <v>1062</v>
      </c>
      <c r="E165" s="18">
        <v>1</v>
      </c>
      <c r="F165" s="18" t="s">
        <v>747</v>
      </c>
      <c r="G165" s="18">
        <v>3</v>
      </c>
      <c r="H165" s="18" t="s">
        <v>919</v>
      </c>
      <c r="I165" s="19">
        <v>39</v>
      </c>
      <c r="J165" s="24" t="s">
        <v>934</v>
      </c>
      <c r="K165" s="99">
        <v>12205</v>
      </c>
      <c r="L165" s="99">
        <v>13053</v>
      </c>
      <c r="M165" s="99">
        <f t="shared" si="7"/>
        <v>-848</v>
      </c>
      <c r="N165" s="28" t="s">
        <v>1069</v>
      </c>
      <c r="O165" s="100">
        <v>12204934</v>
      </c>
      <c r="P165" s="27"/>
      <c r="Q165" s="100"/>
      <c r="R165" s="101" t="s">
        <v>34</v>
      </c>
      <c r="S165" s="94"/>
    </row>
    <row r="166" spans="1:19" ht="18" customHeight="1">
      <c r="A166" s="17">
        <v>2</v>
      </c>
      <c r="B166" s="18" t="s">
        <v>1061</v>
      </c>
      <c r="C166" s="18">
        <v>1</v>
      </c>
      <c r="D166" s="18" t="s">
        <v>1062</v>
      </c>
      <c r="E166" s="18">
        <v>1</v>
      </c>
      <c r="F166" s="18" t="s">
        <v>747</v>
      </c>
      <c r="G166" s="18">
        <v>3</v>
      </c>
      <c r="H166" s="18" t="s">
        <v>919</v>
      </c>
      <c r="I166" s="19">
        <v>40</v>
      </c>
      <c r="J166" s="24" t="s">
        <v>935</v>
      </c>
      <c r="K166" s="99">
        <v>7042</v>
      </c>
      <c r="L166" s="99">
        <v>7531</v>
      </c>
      <c r="M166" s="99">
        <f t="shared" si="7"/>
        <v>-489</v>
      </c>
      <c r="N166" s="28" t="s">
        <v>1069</v>
      </c>
      <c r="O166" s="100">
        <v>7041308</v>
      </c>
      <c r="P166" s="27"/>
      <c r="Q166" s="100"/>
      <c r="R166" s="101" t="s">
        <v>34</v>
      </c>
      <c r="S166" s="94"/>
    </row>
    <row r="167" spans="1:19" ht="18" customHeight="1">
      <c r="A167" s="17">
        <v>2</v>
      </c>
      <c r="B167" s="18" t="s">
        <v>1061</v>
      </c>
      <c r="C167" s="18">
        <v>1</v>
      </c>
      <c r="D167" s="18" t="s">
        <v>1062</v>
      </c>
      <c r="E167" s="18">
        <v>1</v>
      </c>
      <c r="F167" s="18" t="s">
        <v>747</v>
      </c>
      <c r="G167" s="18">
        <v>3</v>
      </c>
      <c r="H167" s="18" t="s">
        <v>919</v>
      </c>
      <c r="I167" s="19">
        <v>41</v>
      </c>
      <c r="J167" s="24" t="s">
        <v>936</v>
      </c>
      <c r="K167" s="99">
        <v>1028</v>
      </c>
      <c r="L167" s="99">
        <v>1014</v>
      </c>
      <c r="M167" s="99">
        <f t="shared" si="7"/>
        <v>14</v>
      </c>
      <c r="N167" s="28" t="s">
        <v>1079</v>
      </c>
      <c r="O167" s="100">
        <v>1027600</v>
      </c>
      <c r="P167" s="27"/>
      <c r="Q167" s="100"/>
      <c r="R167" s="101" t="s">
        <v>34</v>
      </c>
      <c r="S167" s="94"/>
    </row>
    <row r="168" spans="1:19" ht="18" customHeight="1">
      <c r="A168" s="17">
        <v>2</v>
      </c>
      <c r="B168" s="18" t="s">
        <v>1061</v>
      </c>
      <c r="C168" s="18">
        <v>1</v>
      </c>
      <c r="D168" s="18" t="s">
        <v>1062</v>
      </c>
      <c r="E168" s="18">
        <v>1</v>
      </c>
      <c r="F168" s="18" t="s">
        <v>747</v>
      </c>
      <c r="G168" s="18">
        <v>3</v>
      </c>
      <c r="H168" s="18" t="s">
        <v>919</v>
      </c>
      <c r="I168" s="19">
        <v>42</v>
      </c>
      <c r="J168" s="24" t="s">
        <v>241</v>
      </c>
      <c r="K168" s="99">
        <v>6710</v>
      </c>
      <c r="L168" s="99">
        <v>7580</v>
      </c>
      <c r="M168" s="99">
        <f t="shared" si="7"/>
        <v>-870</v>
      </c>
      <c r="N168" s="28" t="s">
        <v>1080</v>
      </c>
      <c r="O168" s="100">
        <v>6710000</v>
      </c>
      <c r="P168" s="27"/>
      <c r="Q168" s="100"/>
      <c r="R168" s="101" t="s">
        <v>34</v>
      </c>
      <c r="S168" s="94"/>
    </row>
    <row r="169" spans="1:19" ht="18" customHeight="1">
      <c r="A169" s="17">
        <v>2</v>
      </c>
      <c r="B169" s="18" t="s">
        <v>1061</v>
      </c>
      <c r="C169" s="18">
        <v>1</v>
      </c>
      <c r="D169" s="18" t="s">
        <v>1062</v>
      </c>
      <c r="E169" s="18">
        <v>1</v>
      </c>
      <c r="F169" s="18" t="s">
        <v>747</v>
      </c>
      <c r="G169" s="18">
        <v>3</v>
      </c>
      <c r="H169" s="18" t="s">
        <v>919</v>
      </c>
      <c r="I169" s="18">
        <v>42</v>
      </c>
      <c r="J169" s="25" t="s">
        <v>241</v>
      </c>
      <c r="K169" s="99"/>
      <c r="L169" s="99"/>
      <c r="M169" s="99"/>
      <c r="N169" s="28" t="s">
        <v>1081</v>
      </c>
      <c r="O169" s="100"/>
      <c r="P169" s="27"/>
      <c r="Q169" s="100"/>
      <c r="R169" s="101" t="s">
        <v>34</v>
      </c>
      <c r="S169" s="94"/>
    </row>
    <row r="170" spans="1:19" ht="18" customHeight="1">
      <c r="A170" s="17">
        <v>2</v>
      </c>
      <c r="B170" s="18" t="s">
        <v>1061</v>
      </c>
      <c r="C170" s="18">
        <v>1</v>
      </c>
      <c r="D170" s="18" t="s">
        <v>1062</v>
      </c>
      <c r="E170" s="18">
        <v>1</v>
      </c>
      <c r="F170" s="18" t="s">
        <v>747</v>
      </c>
      <c r="G170" s="18">
        <v>3</v>
      </c>
      <c r="H170" s="18" t="s">
        <v>919</v>
      </c>
      <c r="I170" s="18">
        <v>42</v>
      </c>
      <c r="J170" s="25" t="s">
        <v>241</v>
      </c>
      <c r="K170" s="99"/>
      <c r="L170" s="99"/>
      <c r="M170" s="99"/>
      <c r="N170" s="28" t="s">
        <v>1082</v>
      </c>
      <c r="O170" s="100"/>
      <c r="P170" s="27"/>
      <c r="Q170" s="100"/>
      <c r="R170" s="101" t="s">
        <v>34</v>
      </c>
      <c r="S170" s="94"/>
    </row>
    <row r="171" spans="1:19" ht="18" customHeight="1">
      <c r="A171" s="17">
        <v>2</v>
      </c>
      <c r="B171" s="18" t="s">
        <v>1061</v>
      </c>
      <c r="C171" s="18">
        <v>1</v>
      </c>
      <c r="D171" s="18" t="s">
        <v>1062</v>
      </c>
      <c r="E171" s="18">
        <v>1</v>
      </c>
      <c r="F171" s="18" t="s">
        <v>747</v>
      </c>
      <c r="G171" s="18">
        <v>3</v>
      </c>
      <c r="H171" s="18" t="s">
        <v>919</v>
      </c>
      <c r="I171" s="18">
        <v>42</v>
      </c>
      <c r="J171" s="25" t="s">
        <v>241</v>
      </c>
      <c r="K171" s="99"/>
      <c r="L171" s="99"/>
      <c r="M171" s="99"/>
      <c r="N171" s="28" t="s">
        <v>1083</v>
      </c>
      <c r="O171" s="100"/>
      <c r="P171" s="27"/>
      <c r="Q171" s="100"/>
      <c r="R171" s="101" t="s">
        <v>34</v>
      </c>
      <c r="S171" s="94"/>
    </row>
    <row r="172" spans="1:19" ht="18" customHeight="1">
      <c r="A172" s="17">
        <v>2</v>
      </c>
      <c r="B172" s="18" t="s">
        <v>1061</v>
      </c>
      <c r="C172" s="18">
        <v>1</v>
      </c>
      <c r="D172" s="18" t="s">
        <v>1062</v>
      </c>
      <c r="E172" s="18">
        <v>1</v>
      </c>
      <c r="F172" s="18" t="s">
        <v>747</v>
      </c>
      <c r="G172" s="18">
        <v>3</v>
      </c>
      <c r="H172" s="18" t="s">
        <v>919</v>
      </c>
      <c r="I172" s="18">
        <v>42</v>
      </c>
      <c r="J172" s="25" t="s">
        <v>241</v>
      </c>
      <c r="K172" s="99"/>
      <c r="L172" s="99"/>
      <c r="M172" s="99"/>
      <c r="N172" s="28" t="s">
        <v>1084</v>
      </c>
      <c r="O172" s="100"/>
      <c r="P172" s="27"/>
      <c r="Q172" s="100"/>
      <c r="R172" s="101" t="s">
        <v>34</v>
      </c>
      <c r="S172" s="94"/>
    </row>
    <row r="173" spans="1:19" ht="18" customHeight="1">
      <c r="A173" s="17">
        <v>2</v>
      </c>
      <c r="B173" s="18" t="s">
        <v>1061</v>
      </c>
      <c r="C173" s="18">
        <v>1</v>
      </c>
      <c r="D173" s="18" t="s">
        <v>1062</v>
      </c>
      <c r="E173" s="18">
        <v>1</v>
      </c>
      <c r="F173" s="18" t="s">
        <v>747</v>
      </c>
      <c r="G173" s="18">
        <v>3</v>
      </c>
      <c r="H173" s="18" t="s">
        <v>919</v>
      </c>
      <c r="I173" s="18">
        <v>42</v>
      </c>
      <c r="J173" s="25" t="s">
        <v>241</v>
      </c>
      <c r="K173" s="99"/>
      <c r="L173" s="99"/>
      <c r="M173" s="99"/>
      <c r="N173" s="28" t="s">
        <v>1085</v>
      </c>
      <c r="O173" s="100"/>
      <c r="P173" s="27"/>
      <c r="Q173" s="100"/>
      <c r="R173" s="101" t="s">
        <v>34</v>
      </c>
      <c r="S173" s="94"/>
    </row>
    <row r="174" spans="1:19" ht="18" customHeight="1">
      <c r="A174" s="17">
        <v>2</v>
      </c>
      <c r="B174" s="18" t="s">
        <v>1061</v>
      </c>
      <c r="C174" s="18">
        <v>1</v>
      </c>
      <c r="D174" s="18" t="s">
        <v>1062</v>
      </c>
      <c r="E174" s="18">
        <v>1</v>
      </c>
      <c r="F174" s="18" t="s">
        <v>747</v>
      </c>
      <c r="G174" s="18">
        <v>3</v>
      </c>
      <c r="H174" s="18" t="s">
        <v>919</v>
      </c>
      <c r="I174" s="19">
        <v>46</v>
      </c>
      <c r="J174" s="24" t="s">
        <v>1086</v>
      </c>
      <c r="K174" s="99">
        <v>0</v>
      </c>
      <c r="L174" s="99">
        <v>185</v>
      </c>
      <c r="M174" s="99">
        <f>K174-L174</f>
        <v>-185</v>
      </c>
      <c r="N174" s="28"/>
      <c r="O174" s="100"/>
      <c r="P174" s="27"/>
      <c r="Q174" s="100"/>
      <c r="R174" s="101" t="s">
        <v>34</v>
      </c>
      <c r="S174" s="94"/>
    </row>
    <row r="175" spans="1:19" ht="18" customHeight="1">
      <c r="A175" s="17">
        <v>2</v>
      </c>
      <c r="B175" s="18" t="s">
        <v>1061</v>
      </c>
      <c r="C175" s="18">
        <v>1</v>
      </c>
      <c r="D175" s="18" t="s">
        <v>1062</v>
      </c>
      <c r="E175" s="18">
        <v>1</v>
      </c>
      <c r="F175" s="18" t="s">
        <v>747</v>
      </c>
      <c r="G175" s="19">
        <v>4</v>
      </c>
      <c r="H175" s="19" t="s">
        <v>937</v>
      </c>
      <c r="I175" s="19"/>
      <c r="J175" s="24"/>
      <c r="K175" s="99"/>
      <c r="L175" s="99"/>
      <c r="M175" s="99"/>
      <c r="N175" s="28"/>
      <c r="O175" s="100"/>
      <c r="P175" s="27"/>
      <c r="Q175" s="100"/>
      <c r="R175" s="101" t="s">
        <v>7507</v>
      </c>
      <c r="S175" s="94"/>
    </row>
    <row r="176" spans="1:19" ht="18" customHeight="1">
      <c r="A176" s="17">
        <v>2</v>
      </c>
      <c r="B176" s="18" t="s">
        <v>1061</v>
      </c>
      <c r="C176" s="18">
        <v>1</v>
      </c>
      <c r="D176" s="18" t="s">
        <v>1062</v>
      </c>
      <c r="E176" s="18">
        <v>1</v>
      </c>
      <c r="F176" s="18" t="s">
        <v>747</v>
      </c>
      <c r="G176" s="18">
        <v>4</v>
      </c>
      <c r="H176" s="18" t="s">
        <v>937</v>
      </c>
      <c r="I176" s="19">
        <v>11</v>
      </c>
      <c r="J176" s="24" t="s">
        <v>1087</v>
      </c>
      <c r="K176" s="99">
        <v>3904</v>
      </c>
      <c r="L176" s="99">
        <v>4028</v>
      </c>
      <c r="M176" s="99">
        <f t="shared" ref="M176:M178" si="8">K176-L176</f>
        <v>-124</v>
      </c>
      <c r="N176" s="28" t="s">
        <v>1068</v>
      </c>
      <c r="O176" s="100">
        <v>3903686</v>
      </c>
      <c r="P176" s="27"/>
      <c r="Q176" s="100"/>
      <c r="R176" s="101" t="s">
        <v>34</v>
      </c>
      <c r="S176" s="94"/>
    </row>
    <row r="177" spans="1:19" ht="18" customHeight="1">
      <c r="A177" s="17">
        <v>2</v>
      </c>
      <c r="B177" s="18" t="s">
        <v>1061</v>
      </c>
      <c r="C177" s="18">
        <v>1</v>
      </c>
      <c r="D177" s="18" t="s">
        <v>1062</v>
      </c>
      <c r="E177" s="18">
        <v>1</v>
      </c>
      <c r="F177" s="18" t="s">
        <v>747</v>
      </c>
      <c r="G177" s="18">
        <v>4</v>
      </c>
      <c r="H177" s="18" t="s">
        <v>937</v>
      </c>
      <c r="I177" s="19">
        <v>31</v>
      </c>
      <c r="J177" s="24" t="s">
        <v>940</v>
      </c>
      <c r="K177" s="99">
        <v>17898</v>
      </c>
      <c r="L177" s="99">
        <v>19250</v>
      </c>
      <c r="M177" s="99">
        <f t="shared" si="8"/>
        <v>-1352</v>
      </c>
      <c r="N177" s="28" t="s">
        <v>1069</v>
      </c>
      <c r="O177" s="100">
        <v>17897088</v>
      </c>
      <c r="P177" s="27"/>
      <c r="Q177" s="100"/>
      <c r="R177" s="101" t="s">
        <v>34</v>
      </c>
      <c r="S177" s="94"/>
    </row>
    <row r="178" spans="1:19" ht="18" customHeight="1">
      <c r="A178" s="17">
        <v>2</v>
      </c>
      <c r="B178" s="18" t="s">
        <v>1061</v>
      </c>
      <c r="C178" s="18">
        <v>1</v>
      </c>
      <c r="D178" s="18" t="s">
        <v>1062</v>
      </c>
      <c r="E178" s="18">
        <v>1</v>
      </c>
      <c r="F178" s="18" t="s">
        <v>747</v>
      </c>
      <c r="G178" s="18">
        <v>4</v>
      </c>
      <c r="H178" s="18" t="s">
        <v>937</v>
      </c>
      <c r="I178" s="19">
        <v>41</v>
      </c>
      <c r="J178" s="24" t="s">
        <v>1088</v>
      </c>
      <c r="K178" s="99">
        <v>568</v>
      </c>
      <c r="L178" s="99">
        <v>5</v>
      </c>
      <c r="M178" s="99">
        <f t="shared" si="8"/>
        <v>563</v>
      </c>
      <c r="N178" s="28" t="s">
        <v>1089</v>
      </c>
      <c r="O178" s="100">
        <v>5000</v>
      </c>
      <c r="P178" s="27"/>
      <c r="Q178" s="100"/>
      <c r="R178" s="101" t="s">
        <v>34</v>
      </c>
      <c r="S178" s="94"/>
    </row>
    <row r="179" spans="1:19" ht="18" customHeight="1">
      <c r="A179" s="17">
        <v>2</v>
      </c>
      <c r="B179" s="18" t="s">
        <v>1061</v>
      </c>
      <c r="C179" s="18">
        <v>1</v>
      </c>
      <c r="D179" s="18" t="s">
        <v>1062</v>
      </c>
      <c r="E179" s="18">
        <v>1</v>
      </c>
      <c r="F179" s="18" t="s">
        <v>747</v>
      </c>
      <c r="G179" s="18">
        <v>4</v>
      </c>
      <c r="H179" s="18" t="s">
        <v>937</v>
      </c>
      <c r="I179" s="18">
        <v>41</v>
      </c>
      <c r="J179" s="25" t="s">
        <v>1088</v>
      </c>
      <c r="K179" s="99"/>
      <c r="L179" s="99"/>
      <c r="M179" s="99"/>
      <c r="N179" s="339" t="s">
        <v>6959</v>
      </c>
      <c r="O179" s="100">
        <v>455872</v>
      </c>
      <c r="P179" s="27"/>
      <c r="Q179" s="100"/>
      <c r="R179" s="101" t="s">
        <v>34</v>
      </c>
      <c r="S179" s="94"/>
    </row>
    <row r="180" spans="1:19" ht="18" customHeight="1">
      <c r="A180" s="17">
        <v>2</v>
      </c>
      <c r="B180" s="18" t="s">
        <v>1061</v>
      </c>
      <c r="C180" s="18">
        <v>1</v>
      </c>
      <c r="D180" s="18" t="s">
        <v>1062</v>
      </c>
      <c r="E180" s="18">
        <v>1</v>
      </c>
      <c r="F180" s="18" t="s">
        <v>747</v>
      </c>
      <c r="G180" s="18">
        <v>4</v>
      </c>
      <c r="H180" s="18" t="s">
        <v>937</v>
      </c>
      <c r="I180" s="18">
        <v>41</v>
      </c>
      <c r="J180" s="25" t="s">
        <v>1088</v>
      </c>
      <c r="K180" s="99"/>
      <c r="L180" s="99"/>
      <c r="M180" s="99"/>
      <c r="N180" s="28" t="s">
        <v>6773</v>
      </c>
      <c r="O180" s="100">
        <v>66000</v>
      </c>
      <c r="P180" s="27"/>
      <c r="Q180" s="100"/>
      <c r="R180" s="101" t="s">
        <v>34</v>
      </c>
      <c r="S180" s="94"/>
    </row>
    <row r="181" spans="1:19" ht="18" customHeight="1">
      <c r="A181" s="17">
        <v>2</v>
      </c>
      <c r="B181" s="18" t="s">
        <v>1061</v>
      </c>
      <c r="C181" s="18">
        <v>1</v>
      </c>
      <c r="D181" s="18" t="s">
        <v>1062</v>
      </c>
      <c r="E181" s="18">
        <v>1</v>
      </c>
      <c r="F181" s="18" t="s">
        <v>747</v>
      </c>
      <c r="G181" s="18">
        <v>4</v>
      </c>
      <c r="H181" s="18" t="s">
        <v>937</v>
      </c>
      <c r="I181" s="18">
        <v>41</v>
      </c>
      <c r="J181" s="25" t="s">
        <v>1088</v>
      </c>
      <c r="K181" s="99"/>
      <c r="L181" s="99"/>
      <c r="M181" s="99"/>
      <c r="N181" s="28" t="s">
        <v>6774</v>
      </c>
      <c r="O181" s="100">
        <v>4248</v>
      </c>
      <c r="P181" s="27"/>
      <c r="Q181" s="100"/>
      <c r="R181" s="101" t="s">
        <v>34</v>
      </c>
      <c r="S181" s="94"/>
    </row>
    <row r="182" spans="1:19" ht="18" customHeight="1">
      <c r="A182" s="17">
        <v>2</v>
      </c>
      <c r="B182" s="18" t="s">
        <v>1061</v>
      </c>
      <c r="C182" s="18">
        <v>1</v>
      </c>
      <c r="D182" s="18" t="s">
        <v>1062</v>
      </c>
      <c r="E182" s="18">
        <v>1</v>
      </c>
      <c r="F182" s="18" t="s">
        <v>747</v>
      </c>
      <c r="G182" s="18">
        <v>4</v>
      </c>
      <c r="H182" s="18" t="s">
        <v>937</v>
      </c>
      <c r="I182" s="18">
        <v>41</v>
      </c>
      <c r="J182" s="25" t="s">
        <v>1088</v>
      </c>
      <c r="K182" s="99"/>
      <c r="L182" s="99"/>
      <c r="M182" s="99"/>
      <c r="N182" s="28" t="s">
        <v>6775</v>
      </c>
      <c r="O182" s="100">
        <v>600</v>
      </c>
      <c r="P182" s="27"/>
      <c r="Q182" s="100"/>
      <c r="R182" s="101" t="s">
        <v>34</v>
      </c>
      <c r="S182" s="94"/>
    </row>
    <row r="183" spans="1:19" ht="18" customHeight="1">
      <c r="A183" s="17">
        <v>2</v>
      </c>
      <c r="B183" s="18" t="s">
        <v>1061</v>
      </c>
      <c r="C183" s="18">
        <v>1</v>
      </c>
      <c r="D183" s="18" t="s">
        <v>1062</v>
      </c>
      <c r="E183" s="18">
        <v>1</v>
      </c>
      <c r="F183" s="18" t="s">
        <v>747</v>
      </c>
      <c r="G183" s="18">
        <v>4</v>
      </c>
      <c r="H183" s="18" t="s">
        <v>937</v>
      </c>
      <c r="I183" s="18">
        <v>41</v>
      </c>
      <c r="J183" s="25" t="s">
        <v>1088</v>
      </c>
      <c r="K183" s="99"/>
      <c r="L183" s="99"/>
      <c r="M183" s="99"/>
      <c r="N183" s="28" t="s">
        <v>6776</v>
      </c>
      <c r="O183" s="100">
        <v>23256</v>
      </c>
      <c r="P183" s="27"/>
      <c r="Q183" s="100"/>
      <c r="R183" s="101" t="s">
        <v>34</v>
      </c>
      <c r="S183" s="94"/>
    </row>
    <row r="184" spans="1:19" ht="18" customHeight="1">
      <c r="A184" s="17">
        <v>2</v>
      </c>
      <c r="B184" s="18" t="s">
        <v>1061</v>
      </c>
      <c r="C184" s="18">
        <v>1</v>
      </c>
      <c r="D184" s="18" t="s">
        <v>1062</v>
      </c>
      <c r="E184" s="18">
        <v>1</v>
      </c>
      <c r="F184" s="18" t="s">
        <v>747</v>
      </c>
      <c r="G184" s="18">
        <v>4</v>
      </c>
      <c r="H184" s="18" t="s">
        <v>937</v>
      </c>
      <c r="I184" s="18">
        <v>41</v>
      </c>
      <c r="J184" s="25" t="s">
        <v>1088</v>
      </c>
      <c r="K184" s="99"/>
      <c r="L184" s="99"/>
      <c r="M184" s="99"/>
      <c r="N184" s="28" t="s">
        <v>6777</v>
      </c>
      <c r="O184" s="100">
        <v>3400</v>
      </c>
      <c r="P184" s="27"/>
      <c r="Q184" s="100"/>
      <c r="R184" s="101" t="s">
        <v>34</v>
      </c>
      <c r="S184" s="94"/>
    </row>
    <row r="185" spans="1:19" ht="18" customHeight="1">
      <c r="A185" s="17">
        <v>2</v>
      </c>
      <c r="B185" s="18" t="s">
        <v>1061</v>
      </c>
      <c r="C185" s="18">
        <v>1</v>
      </c>
      <c r="D185" s="18" t="s">
        <v>1062</v>
      </c>
      <c r="E185" s="18">
        <v>1</v>
      </c>
      <c r="F185" s="18" t="s">
        <v>747</v>
      </c>
      <c r="G185" s="18">
        <v>4</v>
      </c>
      <c r="H185" s="18" t="s">
        <v>937</v>
      </c>
      <c r="I185" s="18">
        <v>41</v>
      </c>
      <c r="J185" s="25" t="s">
        <v>1088</v>
      </c>
      <c r="K185" s="99"/>
      <c r="L185" s="99"/>
      <c r="M185" s="99"/>
      <c r="N185" s="28" t="s">
        <v>6778</v>
      </c>
      <c r="O185" s="100">
        <v>8208</v>
      </c>
      <c r="P185" s="27"/>
      <c r="Q185" s="100"/>
      <c r="R185" s="101" t="s">
        <v>34</v>
      </c>
      <c r="S185" s="94"/>
    </row>
    <row r="186" spans="1:19" ht="18" customHeight="1">
      <c r="A186" s="17">
        <v>2</v>
      </c>
      <c r="B186" s="18" t="s">
        <v>1061</v>
      </c>
      <c r="C186" s="18">
        <v>1</v>
      </c>
      <c r="D186" s="18" t="s">
        <v>1062</v>
      </c>
      <c r="E186" s="18">
        <v>1</v>
      </c>
      <c r="F186" s="18" t="s">
        <v>747</v>
      </c>
      <c r="G186" s="18">
        <v>4</v>
      </c>
      <c r="H186" s="18" t="s">
        <v>937</v>
      </c>
      <c r="I186" s="18">
        <v>41</v>
      </c>
      <c r="J186" s="25" t="s">
        <v>1088</v>
      </c>
      <c r="K186" s="99"/>
      <c r="L186" s="99"/>
      <c r="M186" s="99"/>
      <c r="N186" s="28" t="s">
        <v>6779</v>
      </c>
      <c r="O186" s="100">
        <v>1200</v>
      </c>
      <c r="P186" s="27"/>
      <c r="Q186" s="100"/>
      <c r="R186" s="101" t="s">
        <v>34</v>
      </c>
      <c r="S186" s="94"/>
    </row>
    <row r="187" spans="1:19" ht="18" customHeight="1">
      <c r="A187" s="17">
        <v>2</v>
      </c>
      <c r="B187" s="18" t="s">
        <v>1061</v>
      </c>
      <c r="C187" s="18">
        <v>1</v>
      </c>
      <c r="D187" s="18" t="s">
        <v>1062</v>
      </c>
      <c r="E187" s="18">
        <v>1</v>
      </c>
      <c r="F187" s="18" t="s">
        <v>747</v>
      </c>
      <c r="G187" s="19">
        <v>6</v>
      </c>
      <c r="H187" s="19" t="s">
        <v>1090</v>
      </c>
      <c r="I187" s="19"/>
      <c r="J187" s="24"/>
      <c r="K187" s="99"/>
      <c r="L187" s="99"/>
      <c r="M187" s="99"/>
      <c r="N187" s="28"/>
      <c r="O187" s="100"/>
      <c r="P187" s="27"/>
      <c r="Q187" s="100"/>
      <c r="R187" s="101" t="s">
        <v>7507</v>
      </c>
      <c r="S187" s="94"/>
    </row>
    <row r="188" spans="1:19" ht="18" customHeight="1">
      <c r="A188" s="17">
        <v>2</v>
      </c>
      <c r="B188" s="18" t="s">
        <v>1061</v>
      </c>
      <c r="C188" s="18">
        <v>1</v>
      </c>
      <c r="D188" s="18" t="s">
        <v>1062</v>
      </c>
      <c r="E188" s="18">
        <v>1</v>
      </c>
      <c r="F188" s="18" t="s">
        <v>747</v>
      </c>
      <c r="G188" s="18">
        <v>6</v>
      </c>
      <c r="H188" s="18" t="s">
        <v>1090</v>
      </c>
      <c r="I188" s="19">
        <v>2</v>
      </c>
      <c r="J188" s="24" t="s">
        <v>1091</v>
      </c>
      <c r="K188" s="99">
        <v>50</v>
      </c>
      <c r="L188" s="99">
        <v>50</v>
      </c>
      <c r="M188" s="99">
        <f>K188-L188</f>
        <v>0</v>
      </c>
      <c r="N188" s="28" t="s">
        <v>1092</v>
      </c>
      <c r="O188" s="100">
        <v>50000</v>
      </c>
      <c r="P188" s="27"/>
      <c r="Q188" s="100"/>
      <c r="R188" s="101" t="s">
        <v>34</v>
      </c>
      <c r="S188" s="94"/>
    </row>
    <row r="189" spans="1:19" ht="18" customHeight="1">
      <c r="A189" s="17">
        <v>2</v>
      </c>
      <c r="B189" s="18" t="s">
        <v>1061</v>
      </c>
      <c r="C189" s="18">
        <v>1</v>
      </c>
      <c r="D189" s="18" t="s">
        <v>1062</v>
      </c>
      <c r="E189" s="18">
        <v>1</v>
      </c>
      <c r="F189" s="18" t="s">
        <v>747</v>
      </c>
      <c r="G189" s="19">
        <v>7</v>
      </c>
      <c r="H189" s="19" t="s">
        <v>1093</v>
      </c>
      <c r="I189" s="19"/>
      <c r="J189" s="24"/>
      <c r="K189" s="99"/>
      <c r="L189" s="99"/>
      <c r="M189" s="99"/>
      <c r="N189" s="28"/>
      <c r="O189" s="100"/>
      <c r="P189" s="27"/>
      <c r="Q189" s="100"/>
      <c r="R189" s="101" t="s">
        <v>7507</v>
      </c>
      <c r="S189" s="94"/>
    </row>
    <row r="190" spans="1:19" ht="18" customHeight="1">
      <c r="A190" s="17">
        <v>2</v>
      </c>
      <c r="B190" s="18" t="s">
        <v>1061</v>
      </c>
      <c r="C190" s="18">
        <v>1</v>
      </c>
      <c r="D190" s="18" t="s">
        <v>1062</v>
      </c>
      <c r="E190" s="18">
        <v>1</v>
      </c>
      <c r="F190" s="18" t="s">
        <v>747</v>
      </c>
      <c r="G190" s="18">
        <v>7</v>
      </c>
      <c r="H190" s="18" t="s">
        <v>1093</v>
      </c>
      <c r="I190" s="19">
        <v>1</v>
      </c>
      <c r="J190" s="24" t="s">
        <v>1094</v>
      </c>
      <c r="K190" s="99">
        <v>3136</v>
      </c>
      <c r="L190" s="99">
        <v>0</v>
      </c>
      <c r="M190" s="99">
        <f>K190-L190</f>
        <v>3136</v>
      </c>
      <c r="N190" s="28" t="s">
        <v>6780</v>
      </c>
      <c r="O190" s="100">
        <v>2736000</v>
      </c>
      <c r="P190" s="27"/>
      <c r="Q190" s="100"/>
      <c r="R190" s="101" t="s">
        <v>34</v>
      </c>
      <c r="S190" s="94"/>
    </row>
    <row r="191" spans="1:19" ht="18" customHeight="1">
      <c r="A191" s="17">
        <v>2</v>
      </c>
      <c r="B191" s="18" t="s">
        <v>1061</v>
      </c>
      <c r="C191" s="18">
        <v>1</v>
      </c>
      <c r="D191" s="18" t="s">
        <v>1062</v>
      </c>
      <c r="E191" s="18">
        <v>1</v>
      </c>
      <c r="F191" s="18" t="s">
        <v>747</v>
      </c>
      <c r="G191" s="18">
        <v>7</v>
      </c>
      <c r="H191" s="18" t="s">
        <v>1093</v>
      </c>
      <c r="I191" s="18">
        <v>1</v>
      </c>
      <c r="J191" s="25" t="s">
        <v>1094</v>
      </c>
      <c r="K191" s="99"/>
      <c r="L191" s="99"/>
      <c r="M191" s="99"/>
      <c r="N191" s="28" t="s">
        <v>6781</v>
      </c>
      <c r="O191" s="100">
        <v>400000</v>
      </c>
      <c r="P191" s="27"/>
      <c r="Q191" s="100"/>
      <c r="R191" s="101" t="s">
        <v>34</v>
      </c>
      <c r="S191" s="94"/>
    </row>
    <row r="192" spans="1:19" ht="18" customHeight="1">
      <c r="A192" s="17">
        <v>2</v>
      </c>
      <c r="B192" s="18" t="s">
        <v>1061</v>
      </c>
      <c r="C192" s="18">
        <v>1</v>
      </c>
      <c r="D192" s="18" t="s">
        <v>1062</v>
      </c>
      <c r="E192" s="18">
        <v>1</v>
      </c>
      <c r="F192" s="18" t="s">
        <v>747</v>
      </c>
      <c r="G192" s="19">
        <v>8</v>
      </c>
      <c r="H192" s="19" t="s">
        <v>941</v>
      </c>
      <c r="I192" s="19"/>
      <c r="J192" s="24"/>
      <c r="K192" s="99"/>
      <c r="L192" s="99"/>
      <c r="M192" s="99"/>
      <c r="N192" s="28"/>
      <c r="O192" s="100"/>
      <c r="P192" s="27"/>
      <c r="Q192" s="100"/>
      <c r="R192" s="101" t="s">
        <v>7507</v>
      </c>
      <c r="S192" s="94"/>
    </row>
    <row r="193" spans="1:19" ht="18" customHeight="1">
      <c r="A193" s="17">
        <v>2</v>
      </c>
      <c r="B193" s="18" t="s">
        <v>1061</v>
      </c>
      <c r="C193" s="18">
        <v>1</v>
      </c>
      <c r="D193" s="18" t="s">
        <v>1062</v>
      </c>
      <c r="E193" s="18">
        <v>1</v>
      </c>
      <c r="F193" s="18" t="s">
        <v>747</v>
      </c>
      <c r="G193" s="18">
        <v>8</v>
      </c>
      <c r="H193" s="18" t="s">
        <v>941</v>
      </c>
      <c r="I193" s="19">
        <v>11</v>
      </c>
      <c r="J193" s="24" t="s">
        <v>942</v>
      </c>
      <c r="K193" s="99">
        <v>122</v>
      </c>
      <c r="L193" s="99">
        <v>118</v>
      </c>
      <c r="M193" s="99">
        <f>K193-L193</f>
        <v>4</v>
      </c>
      <c r="N193" s="28" t="s">
        <v>1095</v>
      </c>
      <c r="O193" s="100">
        <v>50000</v>
      </c>
      <c r="P193" s="27"/>
      <c r="Q193" s="100"/>
      <c r="R193" s="101" t="s">
        <v>34</v>
      </c>
      <c r="S193" s="94"/>
    </row>
    <row r="194" spans="1:19" ht="18" customHeight="1">
      <c r="A194" s="17">
        <v>2</v>
      </c>
      <c r="B194" s="18" t="s">
        <v>1061</v>
      </c>
      <c r="C194" s="18">
        <v>1</v>
      </c>
      <c r="D194" s="18" t="s">
        <v>1062</v>
      </c>
      <c r="E194" s="18">
        <v>1</v>
      </c>
      <c r="F194" s="18" t="s">
        <v>747</v>
      </c>
      <c r="G194" s="18">
        <v>8</v>
      </c>
      <c r="H194" s="18" t="s">
        <v>941</v>
      </c>
      <c r="I194" s="18">
        <v>11</v>
      </c>
      <c r="J194" s="25" t="s">
        <v>942</v>
      </c>
      <c r="K194" s="99"/>
      <c r="L194" s="99"/>
      <c r="M194" s="99"/>
      <c r="N194" s="28" t="s">
        <v>1096</v>
      </c>
      <c r="O194" s="100">
        <v>72000</v>
      </c>
      <c r="P194" s="27"/>
      <c r="Q194" s="100"/>
      <c r="R194" s="101" t="s">
        <v>34</v>
      </c>
      <c r="S194" s="94"/>
    </row>
    <row r="195" spans="1:19" ht="18" customHeight="1">
      <c r="A195" s="17">
        <v>2</v>
      </c>
      <c r="B195" s="18" t="s">
        <v>1061</v>
      </c>
      <c r="C195" s="18">
        <v>1</v>
      </c>
      <c r="D195" s="18" t="s">
        <v>1062</v>
      </c>
      <c r="E195" s="18">
        <v>1</v>
      </c>
      <c r="F195" s="18" t="s">
        <v>747</v>
      </c>
      <c r="G195" s="18">
        <v>8</v>
      </c>
      <c r="H195" s="18" t="s">
        <v>941</v>
      </c>
      <c r="I195" s="19">
        <v>31</v>
      </c>
      <c r="J195" s="24" t="s">
        <v>1097</v>
      </c>
      <c r="K195" s="99">
        <v>210</v>
      </c>
      <c r="L195" s="99">
        <v>205</v>
      </c>
      <c r="M195" s="99">
        <f>K195-L195</f>
        <v>5</v>
      </c>
      <c r="N195" s="28" t="s">
        <v>1098</v>
      </c>
      <c r="O195" s="100">
        <v>34560</v>
      </c>
      <c r="P195" s="27"/>
      <c r="Q195" s="100"/>
      <c r="R195" s="101" t="s">
        <v>34</v>
      </c>
      <c r="S195" s="94"/>
    </row>
    <row r="196" spans="1:19" ht="18" customHeight="1">
      <c r="A196" s="17">
        <v>2</v>
      </c>
      <c r="B196" s="18" t="s">
        <v>1061</v>
      </c>
      <c r="C196" s="18">
        <v>1</v>
      </c>
      <c r="D196" s="18" t="s">
        <v>1062</v>
      </c>
      <c r="E196" s="18">
        <v>1</v>
      </c>
      <c r="F196" s="18" t="s">
        <v>747</v>
      </c>
      <c r="G196" s="18">
        <v>8</v>
      </c>
      <c r="H196" s="18" t="s">
        <v>941</v>
      </c>
      <c r="I196" s="18">
        <v>31</v>
      </c>
      <c r="J196" s="25" t="s">
        <v>1097</v>
      </c>
      <c r="K196" s="99"/>
      <c r="L196" s="99"/>
      <c r="M196" s="99"/>
      <c r="N196" s="28" t="s">
        <v>1099</v>
      </c>
      <c r="O196" s="100">
        <v>77760</v>
      </c>
      <c r="P196" s="27"/>
      <c r="Q196" s="100"/>
      <c r="R196" s="101" t="s">
        <v>34</v>
      </c>
      <c r="S196" s="94"/>
    </row>
    <row r="197" spans="1:19" ht="18" customHeight="1">
      <c r="A197" s="17">
        <v>2</v>
      </c>
      <c r="B197" s="18" t="s">
        <v>1061</v>
      </c>
      <c r="C197" s="18">
        <v>1</v>
      </c>
      <c r="D197" s="18" t="s">
        <v>1062</v>
      </c>
      <c r="E197" s="18">
        <v>1</v>
      </c>
      <c r="F197" s="18" t="s">
        <v>747</v>
      </c>
      <c r="G197" s="18">
        <v>8</v>
      </c>
      <c r="H197" s="18" t="s">
        <v>941</v>
      </c>
      <c r="I197" s="18">
        <v>31</v>
      </c>
      <c r="J197" s="25" t="s">
        <v>1097</v>
      </c>
      <c r="K197" s="99"/>
      <c r="L197" s="99"/>
      <c r="M197" s="99"/>
      <c r="N197" s="28" t="s">
        <v>1100</v>
      </c>
      <c r="O197" s="100">
        <v>43200</v>
      </c>
      <c r="P197" s="27"/>
      <c r="Q197" s="100"/>
      <c r="R197" s="101" t="s">
        <v>34</v>
      </c>
      <c r="S197" s="94"/>
    </row>
    <row r="198" spans="1:19" ht="18" customHeight="1">
      <c r="A198" s="17">
        <v>2</v>
      </c>
      <c r="B198" s="18" t="s">
        <v>1061</v>
      </c>
      <c r="C198" s="18">
        <v>1</v>
      </c>
      <c r="D198" s="18" t="s">
        <v>1062</v>
      </c>
      <c r="E198" s="18">
        <v>1</v>
      </c>
      <c r="F198" s="18" t="s">
        <v>747</v>
      </c>
      <c r="G198" s="18">
        <v>8</v>
      </c>
      <c r="H198" s="18" t="s">
        <v>941</v>
      </c>
      <c r="I198" s="18">
        <v>31</v>
      </c>
      <c r="J198" s="25" t="s">
        <v>1097</v>
      </c>
      <c r="K198" s="99"/>
      <c r="L198" s="99"/>
      <c r="M198" s="99"/>
      <c r="N198" s="28" t="s">
        <v>1101</v>
      </c>
      <c r="O198" s="100">
        <v>24000</v>
      </c>
      <c r="P198" s="27"/>
      <c r="Q198" s="100"/>
      <c r="R198" s="101" t="s">
        <v>34</v>
      </c>
      <c r="S198" s="94"/>
    </row>
    <row r="199" spans="1:19" ht="18" customHeight="1">
      <c r="A199" s="17">
        <v>2</v>
      </c>
      <c r="B199" s="18" t="s">
        <v>1061</v>
      </c>
      <c r="C199" s="18">
        <v>1</v>
      </c>
      <c r="D199" s="18" t="s">
        <v>1062</v>
      </c>
      <c r="E199" s="18">
        <v>1</v>
      </c>
      <c r="F199" s="18" t="s">
        <v>747</v>
      </c>
      <c r="G199" s="18">
        <v>8</v>
      </c>
      <c r="H199" s="18" t="s">
        <v>941</v>
      </c>
      <c r="I199" s="18">
        <v>31</v>
      </c>
      <c r="J199" s="25" t="s">
        <v>1097</v>
      </c>
      <c r="K199" s="99"/>
      <c r="L199" s="99"/>
      <c r="M199" s="99"/>
      <c r="N199" s="28" t="s">
        <v>1102</v>
      </c>
      <c r="O199" s="100">
        <v>30000</v>
      </c>
      <c r="P199" s="27"/>
      <c r="Q199" s="100"/>
      <c r="R199" s="101" t="s">
        <v>34</v>
      </c>
      <c r="S199" s="94"/>
    </row>
    <row r="200" spans="1:19" ht="18" customHeight="1">
      <c r="A200" s="17">
        <v>2</v>
      </c>
      <c r="B200" s="18" t="s">
        <v>1061</v>
      </c>
      <c r="C200" s="18">
        <v>1</v>
      </c>
      <c r="D200" s="18" t="s">
        <v>1062</v>
      </c>
      <c r="E200" s="18">
        <v>1</v>
      </c>
      <c r="F200" s="18" t="s">
        <v>747</v>
      </c>
      <c r="G200" s="19">
        <v>9</v>
      </c>
      <c r="H200" s="19" t="s">
        <v>944</v>
      </c>
      <c r="I200" s="19"/>
      <c r="J200" s="24"/>
      <c r="K200" s="99"/>
      <c r="L200" s="99"/>
      <c r="M200" s="99"/>
      <c r="N200" s="28"/>
      <c r="O200" s="100"/>
      <c r="P200" s="27"/>
      <c r="Q200" s="100"/>
      <c r="R200" s="101" t="s">
        <v>7507</v>
      </c>
      <c r="S200" s="94"/>
    </row>
    <row r="201" spans="1:19" ht="18" customHeight="1">
      <c r="A201" s="17">
        <v>2</v>
      </c>
      <c r="B201" s="18" t="s">
        <v>1061</v>
      </c>
      <c r="C201" s="18">
        <v>1</v>
      </c>
      <c r="D201" s="18" t="s">
        <v>1062</v>
      </c>
      <c r="E201" s="18">
        <v>1</v>
      </c>
      <c r="F201" s="18" t="s">
        <v>747</v>
      </c>
      <c r="G201" s="18">
        <v>9</v>
      </c>
      <c r="H201" s="18" t="s">
        <v>944</v>
      </c>
      <c r="I201" s="19">
        <v>1</v>
      </c>
      <c r="J201" s="24" t="s">
        <v>945</v>
      </c>
      <c r="K201" s="99">
        <v>44</v>
      </c>
      <c r="L201" s="99">
        <v>44</v>
      </c>
      <c r="M201" s="99">
        <f t="shared" ref="M201:M202" si="9">K201-L201</f>
        <v>0</v>
      </c>
      <c r="N201" s="28" t="s">
        <v>1103</v>
      </c>
      <c r="O201" s="100">
        <v>43600</v>
      </c>
      <c r="P201" s="27"/>
      <c r="Q201" s="100"/>
      <c r="R201" s="101" t="s">
        <v>34</v>
      </c>
      <c r="S201" s="94"/>
    </row>
    <row r="202" spans="1:19" ht="18" customHeight="1">
      <c r="A202" s="17">
        <v>2</v>
      </c>
      <c r="B202" s="18" t="s">
        <v>1061</v>
      </c>
      <c r="C202" s="18">
        <v>1</v>
      </c>
      <c r="D202" s="18" t="s">
        <v>1062</v>
      </c>
      <c r="E202" s="18">
        <v>1</v>
      </c>
      <c r="F202" s="18" t="s">
        <v>747</v>
      </c>
      <c r="G202" s="18">
        <v>9</v>
      </c>
      <c r="H202" s="18" t="s">
        <v>944</v>
      </c>
      <c r="I202" s="19">
        <v>2</v>
      </c>
      <c r="J202" s="24" t="s">
        <v>978</v>
      </c>
      <c r="K202" s="99">
        <v>1752</v>
      </c>
      <c r="L202" s="99">
        <v>1752</v>
      </c>
      <c r="M202" s="99">
        <f t="shared" si="9"/>
        <v>0</v>
      </c>
      <c r="N202" s="339" t="s">
        <v>6960</v>
      </c>
      <c r="O202" s="100">
        <v>1560000</v>
      </c>
      <c r="P202" s="27"/>
      <c r="Q202" s="100"/>
      <c r="R202" s="101" t="s">
        <v>34</v>
      </c>
      <c r="S202" s="94"/>
    </row>
    <row r="203" spans="1:19" ht="18" customHeight="1">
      <c r="A203" s="17">
        <v>2</v>
      </c>
      <c r="B203" s="18" t="s">
        <v>1061</v>
      </c>
      <c r="C203" s="18">
        <v>1</v>
      </c>
      <c r="D203" s="18" t="s">
        <v>1062</v>
      </c>
      <c r="E203" s="18">
        <v>1</v>
      </c>
      <c r="F203" s="18" t="s">
        <v>747</v>
      </c>
      <c r="G203" s="18">
        <v>9</v>
      </c>
      <c r="H203" s="18" t="s">
        <v>944</v>
      </c>
      <c r="I203" s="18">
        <v>2</v>
      </c>
      <c r="J203" s="25" t="s">
        <v>978</v>
      </c>
      <c r="K203" s="99"/>
      <c r="L203" s="99"/>
      <c r="M203" s="99"/>
      <c r="N203" s="339" t="s">
        <v>6961</v>
      </c>
      <c r="O203" s="100">
        <v>192000</v>
      </c>
      <c r="P203" s="27"/>
      <c r="Q203" s="100"/>
      <c r="R203" s="101" t="s">
        <v>34</v>
      </c>
      <c r="S203" s="94"/>
    </row>
    <row r="204" spans="1:19" ht="18" customHeight="1">
      <c r="A204" s="17">
        <v>2</v>
      </c>
      <c r="B204" s="18" t="s">
        <v>1061</v>
      </c>
      <c r="C204" s="18">
        <v>1</v>
      </c>
      <c r="D204" s="18" t="s">
        <v>1062</v>
      </c>
      <c r="E204" s="18">
        <v>1</v>
      </c>
      <c r="F204" s="18" t="s">
        <v>747</v>
      </c>
      <c r="G204" s="18">
        <v>9</v>
      </c>
      <c r="H204" s="18" t="s">
        <v>944</v>
      </c>
      <c r="I204" s="19">
        <v>3</v>
      </c>
      <c r="J204" s="24" t="s">
        <v>987</v>
      </c>
      <c r="K204" s="99">
        <v>50</v>
      </c>
      <c r="L204" s="99">
        <v>100</v>
      </c>
      <c r="M204" s="99">
        <f>K204-L204</f>
        <v>-50</v>
      </c>
      <c r="N204" s="28" t="s">
        <v>1104</v>
      </c>
      <c r="O204" s="100">
        <v>50000</v>
      </c>
      <c r="P204" s="27"/>
      <c r="Q204" s="100"/>
      <c r="R204" s="101" t="s">
        <v>34</v>
      </c>
      <c r="S204" s="94"/>
    </row>
    <row r="205" spans="1:19" ht="18" customHeight="1">
      <c r="A205" s="17">
        <v>2</v>
      </c>
      <c r="B205" s="18" t="s">
        <v>1061</v>
      </c>
      <c r="C205" s="18">
        <v>1</v>
      </c>
      <c r="D205" s="18" t="s">
        <v>1062</v>
      </c>
      <c r="E205" s="18">
        <v>1</v>
      </c>
      <c r="F205" s="18" t="s">
        <v>747</v>
      </c>
      <c r="G205" s="19">
        <v>10</v>
      </c>
      <c r="H205" s="19" t="s">
        <v>1000</v>
      </c>
      <c r="I205" s="19"/>
      <c r="J205" s="24"/>
      <c r="K205" s="99"/>
      <c r="L205" s="99"/>
      <c r="M205" s="99"/>
      <c r="N205" s="28"/>
      <c r="O205" s="100"/>
      <c r="P205" s="27"/>
      <c r="Q205" s="100"/>
      <c r="R205" s="101" t="s">
        <v>7507</v>
      </c>
      <c r="S205" s="94"/>
    </row>
    <row r="206" spans="1:19" ht="18" customHeight="1">
      <c r="A206" s="17">
        <v>2</v>
      </c>
      <c r="B206" s="18" t="s">
        <v>1061</v>
      </c>
      <c r="C206" s="18">
        <v>1</v>
      </c>
      <c r="D206" s="18" t="s">
        <v>1062</v>
      </c>
      <c r="E206" s="18">
        <v>1</v>
      </c>
      <c r="F206" s="18" t="s">
        <v>747</v>
      </c>
      <c r="G206" s="18">
        <v>10</v>
      </c>
      <c r="H206" s="18" t="s">
        <v>1000</v>
      </c>
      <c r="I206" s="19">
        <v>2</v>
      </c>
      <c r="J206" s="24" t="s">
        <v>1105</v>
      </c>
      <c r="K206" s="99">
        <v>1100</v>
      </c>
      <c r="L206" s="99">
        <v>1100</v>
      </c>
      <c r="M206" s="99">
        <f>K206-L206</f>
        <v>0</v>
      </c>
      <c r="N206" s="28" t="s">
        <v>1106</v>
      </c>
      <c r="O206" s="100">
        <v>1100000</v>
      </c>
      <c r="P206" s="27"/>
      <c r="Q206" s="100"/>
      <c r="R206" s="101" t="s">
        <v>34</v>
      </c>
      <c r="S206" s="94"/>
    </row>
    <row r="207" spans="1:19" ht="18" customHeight="1">
      <c r="A207" s="17">
        <v>2</v>
      </c>
      <c r="B207" s="18" t="s">
        <v>1061</v>
      </c>
      <c r="C207" s="18">
        <v>1</v>
      </c>
      <c r="D207" s="18" t="s">
        <v>1062</v>
      </c>
      <c r="E207" s="18">
        <v>1</v>
      </c>
      <c r="F207" s="18" t="s">
        <v>747</v>
      </c>
      <c r="G207" s="19">
        <v>11</v>
      </c>
      <c r="H207" s="19" t="s">
        <v>1002</v>
      </c>
      <c r="I207" s="19"/>
      <c r="J207" s="24"/>
      <c r="K207" s="99"/>
      <c r="L207" s="99"/>
      <c r="M207" s="99"/>
      <c r="N207" s="28"/>
      <c r="O207" s="100"/>
      <c r="P207" s="27"/>
      <c r="Q207" s="100"/>
      <c r="R207" s="101" t="s">
        <v>7507</v>
      </c>
      <c r="S207" s="94"/>
    </row>
    <row r="208" spans="1:19" ht="18" customHeight="1">
      <c r="A208" s="17">
        <v>2</v>
      </c>
      <c r="B208" s="18" t="s">
        <v>1061</v>
      </c>
      <c r="C208" s="18">
        <v>1</v>
      </c>
      <c r="D208" s="18" t="s">
        <v>1062</v>
      </c>
      <c r="E208" s="18">
        <v>1</v>
      </c>
      <c r="F208" s="18" t="s">
        <v>747</v>
      </c>
      <c r="G208" s="18">
        <v>11</v>
      </c>
      <c r="H208" s="18" t="s">
        <v>1002</v>
      </c>
      <c r="I208" s="19">
        <v>1</v>
      </c>
      <c r="J208" s="24" t="s">
        <v>1003</v>
      </c>
      <c r="K208" s="99">
        <v>802</v>
      </c>
      <c r="L208" s="99">
        <v>802</v>
      </c>
      <c r="M208" s="99">
        <f>K208-L208</f>
        <v>0</v>
      </c>
      <c r="N208" s="339" t="s">
        <v>6962</v>
      </c>
      <c r="O208" s="100">
        <v>105708</v>
      </c>
      <c r="P208" s="27"/>
      <c r="Q208" s="100"/>
      <c r="R208" s="101" t="s">
        <v>34</v>
      </c>
      <c r="S208" s="94"/>
    </row>
    <row r="209" spans="1:19" ht="18" customHeight="1">
      <c r="A209" s="17">
        <v>2</v>
      </c>
      <c r="B209" s="18" t="s">
        <v>1061</v>
      </c>
      <c r="C209" s="18">
        <v>1</v>
      </c>
      <c r="D209" s="18" t="s">
        <v>1062</v>
      </c>
      <c r="E209" s="18">
        <v>1</v>
      </c>
      <c r="F209" s="18" t="s">
        <v>747</v>
      </c>
      <c r="G209" s="18">
        <v>11</v>
      </c>
      <c r="H209" s="18" t="s">
        <v>1002</v>
      </c>
      <c r="I209" s="18">
        <v>1</v>
      </c>
      <c r="J209" s="25" t="s">
        <v>1003</v>
      </c>
      <c r="K209" s="99"/>
      <c r="L209" s="99"/>
      <c r="M209" s="99"/>
      <c r="N209" s="339" t="s">
        <v>6963</v>
      </c>
      <c r="O209" s="100">
        <v>516000</v>
      </c>
      <c r="P209" s="27"/>
      <c r="Q209" s="100"/>
      <c r="R209" s="101" t="s">
        <v>34</v>
      </c>
      <c r="S209" s="94"/>
    </row>
    <row r="210" spans="1:19" ht="18" customHeight="1">
      <c r="A210" s="17">
        <v>2</v>
      </c>
      <c r="B210" s="18" t="s">
        <v>1061</v>
      </c>
      <c r="C210" s="18">
        <v>1</v>
      </c>
      <c r="D210" s="18" t="s">
        <v>1062</v>
      </c>
      <c r="E210" s="18">
        <v>1</v>
      </c>
      <c r="F210" s="18" t="s">
        <v>747</v>
      </c>
      <c r="G210" s="18">
        <v>11</v>
      </c>
      <c r="H210" s="18" t="s">
        <v>1002</v>
      </c>
      <c r="I210" s="18">
        <v>1</v>
      </c>
      <c r="J210" s="25" t="s">
        <v>1003</v>
      </c>
      <c r="K210" s="99"/>
      <c r="L210" s="99"/>
      <c r="M210" s="99"/>
      <c r="N210" s="28" t="s">
        <v>1107</v>
      </c>
      <c r="O210" s="100">
        <v>100000</v>
      </c>
      <c r="P210" s="27"/>
      <c r="Q210" s="100"/>
      <c r="R210" s="101" t="s">
        <v>34</v>
      </c>
      <c r="S210" s="94"/>
    </row>
    <row r="211" spans="1:19" ht="18" customHeight="1">
      <c r="A211" s="17">
        <v>2</v>
      </c>
      <c r="B211" s="18" t="s">
        <v>1061</v>
      </c>
      <c r="C211" s="18">
        <v>1</v>
      </c>
      <c r="D211" s="18" t="s">
        <v>1062</v>
      </c>
      <c r="E211" s="18">
        <v>1</v>
      </c>
      <c r="F211" s="18" t="s">
        <v>747</v>
      </c>
      <c r="G211" s="18">
        <v>11</v>
      </c>
      <c r="H211" s="18" t="s">
        <v>1002</v>
      </c>
      <c r="I211" s="18">
        <v>1</v>
      </c>
      <c r="J211" s="25" t="s">
        <v>1003</v>
      </c>
      <c r="K211" s="99"/>
      <c r="L211" s="99"/>
      <c r="M211" s="99"/>
      <c r="N211" s="28" t="s">
        <v>1108</v>
      </c>
      <c r="O211" s="100">
        <v>30000</v>
      </c>
      <c r="P211" s="27"/>
      <c r="Q211" s="100"/>
      <c r="R211" s="101" t="s">
        <v>34</v>
      </c>
      <c r="S211" s="94"/>
    </row>
    <row r="212" spans="1:19" ht="18" customHeight="1">
      <c r="A212" s="17">
        <v>2</v>
      </c>
      <c r="B212" s="18" t="s">
        <v>1061</v>
      </c>
      <c r="C212" s="18">
        <v>1</v>
      </c>
      <c r="D212" s="18" t="s">
        <v>1062</v>
      </c>
      <c r="E212" s="18">
        <v>1</v>
      </c>
      <c r="F212" s="18" t="s">
        <v>747</v>
      </c>
      <c r="G212" s="18">
        <v>11</v>
      </c>
      <c r="H212" s="18" t="s">
        <v>1002</v>
      </c>
      <c r="I212" s="18">
        <v>1</v>
      </c>
      <c r="J212" s="25" t="s">
        <v>1003</v>
      </c>
      <c r="K212" s="99"/>
      <c r="L212" s="99"/>
      <c r="M212" s="99"/>
      <c r="N212" s="28" t="s">
        <v>1109</v>
      </c>
      <c r="O212" s="100">
        <v>50000</v>
      </c>
      <c r="P212" s="27"/>
      <c r="Q212" s="100"/>
      <c r="R212" s="101" t="s">
        <v>34</v>
      </c>
      <c r="S212" s="94"/>
    </row>
    <row r="213" spans="1:19" ht="18" customHeight="1">
      <c r="A213" s="17">
        <v>2</v>
      </c>
      <c r="B213" s="18" t="s">
        <v>1061</v>
      </c>
      <c r="C213" s="18">
        <v>1</v>
      </c>
      <c r="D213" s="18" t="s">
        <v>1062</v>
      </c>
      <c r="E213" s="18">
        <v>1</v>
      </c>
      <c r="F213" s="18" t="s">
        <v>747</v>
      </c>
      <c r="G213" s="18">
        <v>11</v>
      </c>
      <c r="H213" s="18" t="s">
        <v>1002</v>
      </c>
      <c r="I213" s="19">
        <v>3</v>
      </c>
      <c r="J213" s="24" t="s">
        <v>1021</v>
      </c>
      <c r="K213" s="99">
        <v>210</v>
      </c>
      <c r="L213" s="99">
        <v>210</v>
      </c>
      <c r="M213" s="99">
        <f>K213-L213</f>
        <v>0</v>
      </c>
      <c r="N213" s="28" t="s">
        <v>1110</v>
      </c>
      <c r="O213" s="100">
        <v>60000</v>
      </c>
      <c r="P213" s="27"/>
      <c r="Q213" s="100"/>
      <c r="R213" s="101" t="s">
        <v>34</v>
      </c>
      <c r="S213" s="94"/>
    </row>
    <row r="214" spans="1:19" ht="18" customHeight="1">
      <c r="A214" s="17">
        <v>2</v>
      </c>
      <c r="B214" s="18" t="s">
        <v>1061</v>
      </c>
      <c r="C214" s="18">
        <v>1</v>
      </c>
      <c r="D214" s="18" t="s">
        <v>1062</v>
      </c>
      <c r="E214" s="18">
        <v>1</v>
      </c>
      <c r="F214" s="18" t="s">
        <v>747</v>
      </c>
      <c r="G214" s="18">
        <v>11</v>
      </c>
      <c r="H214" s="18" t="s">
        <v>1002</v>
      </c>
      <c r="I214" s="18">
        <v>3</v>
      </c>
      <c r="J214" s="25" t="s">
        <v>1021</v>
      </c>
      <c r="K214" s="99"/>
      <c r="L214" s="99"/>
      <c r="M214" s="99"/>
      <c r="N214" s="28" t="s">
        <v>1111</v>
      </c>
      <c r="O214" s="100">
        <v>150000</v>
      </c>
      <c r="P214" s="27"/>
      <c r="Q214" s="100"/>
      <c r="R214" s="101" t="s">
        <v>34</v>
      </c>
      <c r="S214" s="94"/>
    </row>
    <row r="215" spans="1:19" ht="18" customHeight="1">
      <c r="A215" s="17">
        <v>2</v>
      </c>
      <c r="B215" s="18" t="s">
        <v>1061</v>
      </c>
      <c r="C215" s="18">
        <v>1</v>
      </c>
      <c r="D215" s="18" t="s">
        <v>1062</v>
      </c>
      <c r="E215" s="18">
        <v>1</v>
      </c>
      <c r="F215" s="18" t="s">
        <v>747</v>
      </c>
      <c r="G215" s="18">
        <v>11</v>
      </c>
      <c r="H215" s="18" t="s">
        <v>1002</v>
      </c>
      <c r="I215" s="19">
        <v>4</v>
      </c>
      <c r="J215" s="24" t="s">
        <v>1023</v>
      </c>
      <c r="K215" s="99">
        <v>433</v>
      </c>
      <c r="L215" s="99">
        <v>408</v>
      </c>
      <c r="M215" s="99">
        <f>K215-L215</f>
        <v>25</v>
      </c>
      <c r="N215" s="28" t="s">
        <v>1112</v>
      </c>
      <c r="O215" s="100">
        <v>53550</v>
      </c>
      <c r="P215" s="27"/>
      <c r="Q215" s="100"/>
      <c r="R215" s="101" t="s">
        <v>34</v>
      </c>
      <c r="S215" s="94"/>
    </row>
    <row r="216" spans="1:19" ht="18" customHeight="1">
      <c r="A216" s="17">
        <v>2</v>
      </c>
      <c r="B216" s="18" t="s">
        <v>1061</v>
      </c>
      <c r="C216" s="18">
        <v>1</v>
      </c>
      <c r="D216" s="18" t="s">
        <v>1062</v>
      </c>
      <c r="E216" s="18">
        <v>1</v>
      </c>
      <c r="F216" s="18" t="s">
        <v>747</v>
      </c>
      <c r="G216" s="18">
        <v>11</v>
      </c>
      <c r="H216" s="18" t="s">
        <v>1002</v>
      </c>
      <c r="I216" s="18">
        <v>4</v>
      </c>
      <c r="J216" s="25" t="s">
        <v>1023</v>
      </c>
      <c r="K216" s="99"/>
      <c r="L216" s="99"/>
      <c r="M216" s="99"/>
      <c r="N216" s="28" t="s">
        <v>1113</v>
      </c>
      <c r="O216" s="100">
        <v>29160</v>
      </c>
      <c r="P216" s="27"/>
      <c r="Q216" s="100"/>
      <c r="R216" s="101" t="s">
        <v>34</v>
      </c>
      <c r="S216" s="94"/>
    </row>
    <row r="217" spans="1:19" ht="18" customHeight="1">
      <c r="A217" s="17">
        <v>2</v>
      </c>
      <c r="B217" s="18" t="s">
        <v>1061</v>
      </c>
      <c r="C217" s="18">
        <v>1</v>
      </c>
      <c r="D217" s="18" t="s">
        <v>1062</v>
      </c>
      <c r="E217" s="18">
        <v>1</v>
      </c>
      <c r="F217" s="18" t="s">
        <v>747</v>
      </c>
      <c r="G217" s="18">
        <v>11</v>
      </c>
      <c r="H217" s="18" t="s">
        <v>1002</v>
      </c>
      <c r="I217" s="18">
        <v>4</v>
      </c>
      <c r="J217" s="25" t="s">
        <v>1023</v>
      </c>
      <c r="K217" s="99"/>
      <c r="L217" s="99"/>
      <c r="M217" s="99"/>
      <c r="N217" s="28" t="s">
        <v>1114</v>
      </c>
      <c r="O217" s="100">
        <v>350000</v>
      </c>
      <c r="P217" s="27"/>
      <c r="Q217" s="100"/>
      <c r="R217" s="101" t="s">
        <v>34</v>
      </c>
      <c r="S217" s="94"/>
    </row>
    <row r="218" spans="1:19" ht="18" customHeight="1">
      <c r="A218" s="17">
        <v>2</v>
      </c>
      <c r="B218" s="18" t="s">
        <v>1061</v>
      </c>
      <c r="C218" s="18">
        <v>1</v>
      </c>
      <c r="D218" s="18" t="s">
        <v>1062</v>
      </c>
      <c r="E218" s="18">
        <v>1</v>
      </c>
      <c r="F218" s="18" t="s">
        <v>747</v>
      </c>
      <c r="G218" s="19">
        <v>12</v>
      </c>
      <c r="H218" s="19" t="s">
        <v>1026</v>
      </c>
      <c r="I218" s="19"/>
      <c r="J218" s="24"/>
      <c r="K218" s="99"/>
      <c r="L218" s="99"/>
      <c r="M218" s="99"/>
      <c r="N218" s="28"/>
      <c r="O218" s="100"/>
      <c r="P218" s="27"/>
      <c r="Q218" s="100"/>
      <c r="R218" s="101" t="s">
        <v>7507</v>
      </c>
      <c r="S218" s="94"/>
    </row>
    <row r="219" spans="1:19" ht="18" customHeight="1">
      <c r="A219" s="17">
        <v>2</v>
      </c>
      <c r="B219" s="18" t="s">
        <v>1061</v>
      </c>
      <c r="C219" s="18">
        <v>1</v>
      </c>
      <c r="D219" s="18" t="s">
        <v>1062</v>
      </c>
      <c r="E219" s="18">
        <v>1</v>
      </c>
      <c r="F219" s="18" t="s">
        <v>747</v>
      </c>
      <c r="G219" s="18">
        <v>12</v>
      </c>
      <c r="H219" s="18" t="s">
        <v>1026</v>
      </c>
      <c r="I219" s="19">
        <v>1</v>
      </c>
      <c r="J219" s="24" t="s">
        <v>1027</v>
      </c>
      <c r="K219" s="99">
        <v>288</v>
      </c>
      <c r="L219" s="99">
        <v>288</v>
      </c>
      <c r="M219" s="99">
        <f>K219-L219</f>
        <v>0</v>
      </c>
      <c r="N219" s="339" t="s">
        <v>6964</v>
      </c>
      <c r="O219" s="100">
        <v>48000</v>
      </c>
      <c r="P219" s="27"/>
      <c r="Q219" s="100"/>
      <c r="R219" s="101" t="s">
        <v>34</v>
      </c>
      <c r="S219" s="94"/>
    </row>
    <row r="220" spans="1:19" ht="18" customHeight="1">
      <c r="A220" s="17">
        <v>2</v>
      </c>
      <c r="B220" s="18" t="s">
        <v>1061</v>
      </c>
      <c r="C220" s="18">
        <v>1</v>
      </c>
      <c r="D220" s="18" t="s">
        <v>1062</v>
      </c>
      <c r="E220" s="18">
        <v>1</v>
      </c>
      <c r="F220" s="18" t="s">
        <v>747</v>
      </c>
      <c r="G220" s="18">
        <v>12</v>
      </c>
      <c r="H220" s="18" t="s">
        <v>1026</v>
      </c>
      <c r="I220" s="18">
        <v>1</v>
      </c>
      <c r="J220" s="25" t="s">
        <v>1027</v>
      </c>
      <c r="K220" s="99"/>
      <c r="L220" s="99"/>
      <c r="M220" s="99"/>
      <c r="N220" s="339" t="s">
        <v>6965</v>
      </c>
      <c r="O220" s="100">
        <v>240000</v>
      </c>
      <c r="P220" s="27"/>
      <c r="Q220" s="100"/>
      <c r="R220" s="101" t="s">
        <v>34</v>
      </c>
      <c r="S220" s="94"/>
    </row>
    <row r="221" spans="1:19" ht="18" customHeight="1">
      <c r="A221" s="17">
        <v>2</v>
      </c>
      <c r="B221" s="18" t="s">
        <v>1061</v>
      </c>
      <c r="C221" s="18">
        <v>1</v>
      </c>
      <c r="D221" s="18" t="s">
        <v>1062</v>
      </c>
      <c r="E221" s="18">
        <v>1</v>
      </c>
      <c r="F221" s="18" t="s">
        <v>747</v>
      </c>
      <c r="G221" s="18">
        <v>12</v>
      </c>
      <c r="H221" s="18" t="s">
        <v>1026</v>
      </c>
      <c r="I221" s="19">
        <v>2</v>
      </c>
      <c r="J221" s="24" t="s">
        <v>1029</v>
      </c>
      <c r="K221" s="99">
        <v>7</v>
      </c>
      <c r="L221" s="99">
        <v>3</v>
      </c>
      <c r="M221" s="99">
        <f>K221-L221</f>
        <v>4</v>
      </c>
      <c r="N221" s="28" t="s">
        <v>1115</v>
      </c>
      <c r="O221" s="100">
        <v>3240</v>
      </c>
      <c r="P221" s="27"/>
      <c r="Q221" s="100"/>
      <c r="R221" s="101" t="s">
        <v>34</v>
      </c>
      <c r="S221" s="94"/>
    </row>
    <row r="222" spans="1:19" ht="18" customHeight="1">
      <c r="A222" s="17">
        <v>2</v>
      </c>
      <c r="B222" s="18" t="s">
        <v>1061</v>
      </c>
      <c r="C222" s="18">
        <v>1</v>
      </c>
      <c r="D222" s="18" t="s">
        <v>1062</v>
      </c>
      <c r="E222" s="18">
        <v>1</v>
      </c>
      <c r="F222" s="18" t="s">
        <v>747</v>
      </c>
      <c r="G222" s="18">
        <v>12</v>
      </c>
      <c r="H222" s="18" t="s">
        <v>1026</v>
      </c>
      <c r="I222" s="18">
        <v>2</v>
      </c>
      <c r="J222" s="25" t="s">
        <v>1029</v>
      </c>
      <c r="K222" s="99"/>
      <c r="L222" s="99"/>
      <c r="M222" s="99"/>
      <c r="N222" s="28" t="s">
        <v>1116</v>
      </c>
      <c r="O222" s="100">
        <v>3240</v>
      </c>
      <c r="P222" s="27"/>
      <c r="Q222" s="100"/>
      <c r="R222" s="101" t="s">
        <v>34</v>
      </c>
      <c r="S222" s="94"/>
    </row>
    <row r="223" spans="1:19" ht="18" customHeight="1">
      <c r="A223" s="17">
        <v>2</v>
      </c>
      <c r="B223" s="18" t="s">
        <v>1061</v>
      </c>
      <c r="C223" s="18">
        <v>1</v>
      </c>
      <c r="D223" s="18" t="s">
        <v>1062</v>
      </c>
      <c r="E223" s="18">
        <v>1</v>
      </c>
      <c r="F223" s="18" t="s">
        <v>747</v>
      </c>
      <c r="G223" s="18">
        <v>12</v>
      </c>
      <c r="H223" s="18" t="s">
        <v>1026</v>
      </c>
      <c r="I223" s="19">
        <v>3</v>
      </c>
      <c r="J223" s="24" t="s">
        <v>202</v>
      </c>
      <c r="K223" s="99">
        <v>53</v>
      </c>
      <c r="L223" s="99">
        <v>53</v>
      </c>
      <c r="M223" s="99">
        <f>K223-L223</f>
        <v>0</v>
      </c>
      <c r="N223" s="28" t="s">
        <v>1117</v>
      </c>
      <c r="O223" s="100">
        <v>20000</v>
      </c>
      <c r="P223" s="27"/>
      <c r="Q223" s="100"/>
      <c r="R223" s="101" t="s">
        <v>34</v>
      </c>
      <c r="S223" s="94"/>
    </row>
    <row r="224" spans="1:19" ht="18" customHeight="1">
      <c r="A224" s="17">
        <v>2</v>
      </c>
      <c r="B224" s="18" t="s">
        <v>1061</v>
      </c>
      <c r="C224" s="18">
        <v>1</v>
      </c>
      <c r="D224" s="18" t="s">
        <v>1062</v>
      </c>
      <c r="E224" s="18">
        <v>1</v>
      </c>
      <c r="F224" s="18" t="s">
        <v>747</v>
      </c>
      <c r="G224" s="18">
        <v>12</v>
      </c>
      <c r="H224" s="18" t="s">
        <v>1026</v>
      </c>
      <c r="I224" s="18">
        <v>3</v>
      </c>
      <c r="J224" s="25" t="s">
        <v>202</v>
      </c>
      <c r="K224" s="99"/>
      <c r="L224" s="99"/>
      <c r="M224" s="99"/>
      <c r="N224" s="28" t="s">
        <v>1118</v>
      </c>
      <c r="O224" s="100">
        <v>15000</v>
      </c>
      <c r="P224" s="27"/>
      <c r="Q224" s="100"/>
      <c r="R224" s="101" t="s">
        <v>34</v>
      </c>
      <c r="S224" s="94"/>
    </row>
    <row r="225" spans="1:19" ht="18" customHeight="1">
      <c r="A225" s="17">
        <v>2</v>
      </c>
      <c r="B225" s="18" t="s">
        <v>1061</v>
      </c>
      <c r="C225" s="18">
        <v>1</v>
      </c>
      <c r="D225" s="18" t="s">
        <v>1062</v>
      </c>
      <c r="E225" s="18">
        <v>1</v>
      </c>
      <c r="F225" s="18" t="s">
        <v>747</v>
      </c>
      <c r="G225" s="18">
        <v>12</v>
      </c>
      <c r="H225" s="18" t="s">
        <v>1026</v>
      </c>
      <c r="I225" s="18">
        <v>3</v>
      </c>
      <c r="J225" s="25" t="s">
        <v>202</v>
      </c>
      <c r="K225" s="99"/>
      <c r="L225" s="99"/>
      <c r="M225" s="99"/>
      <c r="N225" s="28" t="s">
        <v>1119</v>
      </c>
      <c r="O225" s="100">
        <v>18000</v>
      </c>
      <c r="P225" s="27"/>
      <c r="Q225" s="100"/>
      <c r="R225" s="101" t="s">
        <v>34</v>
      </c>
      <c r="S225" s="94"/>
    </row>
    <row r="226" spans="1:19" ht="18" customHeight="1">
      <c r="A226" s="17">
        <v>2</v>
      </c>
      <c r="B226" s="18" t="s">
        <v>1061</v>
      </c>
      <c r="C226" s="18">
        <v>1</v>
      </c>
      <c r="D226" s="18" t="s">
        <v>1062</v>
      </c>
      <c r="E226" s="18">
        <v>1</v>
      </c>
      <c r="F226" s="18" t="s">
        <v>747</v>
      </c>
      <c r="G226" s="18">
        <v>12</v>
      </c>
      <c r="H226" s="18" t="s">
        <v>1026</v>
      </c>
      <c r="I226" s="19">
        <v>11</v>
      </c>
      <c r="J226" s="24" t="s">
        <v>1039</v>
      </c>
      <c r="K226" s="99">
        <v>864</v>
      </c>
      <c r="L226" s="99">
        <v>862</v>
      </c>
      <c r="M226" s="99">
        <f>K226-L226</f>
        <v>2</v>
      </c>
      <c r="N226" s="28" t="s">
        <v>1120</v>
      </c>
      <c r="O226" s="100">
        <v>863037</v>
      </c>
      <c r="P226" s="27"/>
      <c r="Q226" s="100"/>
      <c r="R226" s="101" t="s">
        <v>34</v>
      </c>
      <c r="S226" s="94"/>
    </row>
    <row r="227" spans="1:19" ht="18" customHeight="1">
      <c r="A227" s="17">
        <v>2</v>
      </c>
      <c r="B227" s="18" t="s">
        <v>1061</v>
      </c>
      <c r="C227" s="18">
        <v>1</v>
      </c>
      <c r="D227" s="18" t="s">
        <v>1062</v>
      </c>
      <c r="E227" s="18">
        <v>1</v>
      </c>
      <c r="F227" s="18" t="s">
        <v>747</v>
      </c>
      <c r="G227" s="19">
        <v>13</v>
      </c>
      <c r="H227" s="19" t="s">
        <v>1045</v>
      </c>
      <c r="I227" s="19"/>
      <c r="J227" s="24"/>
      <c r="K227" s="99"/>
      <c r="L227" s="99"/>
      <c r="M227" s="99"/>
      <c r="N227" s="28"/>
      <c r="O227" s="100"/>
      <c r="P227" s="27"/>
      <c r="Q227" s="100"/>
      <c r="R227" s="101" t="s">
        <v>7507</v>
      </c>
      <c r="S227" s="94"/>
    </row>
    <row r="228" spans="1:19" ht="18" customHeight="1">
      <c r="A228" s="17">
        <v>2</v>
      </c>
      <c r="B228" s="18" t="s">
        <v>1061</v>
      </c>
      <c r="C228" s="18">
        <v>1</v>
      </c>
      <c r="D228" s="18" t="s">
        <v>1062</v>
      </c>
      <c r="E228" s="18">
        <v>1</v>
      </c>
      <c r="F228" s="18" t="s">
        <v>747</v>
      </c>
      <c r="G228" s="18">
        <v>13</v>
      </c>
      <c r="H228" s="18" t="s">
        <v>1045</v>
      </c>
      <c r="I228" s="19">
        <v>21</v>
      </c>
      <c r="J228" s="24" t="s">
        <v>1046</v>
      </c>
      <c r="K228" s="99">
        <v>4715</v>
      </c>
      <c r="L228" s="99">
        <v>9403</v>
      </c>
      <c r="M228" s="99">
        <f>K228-L228</f>
        <v>-4688</v>
      </c>
      <c r="N228" s="339" t="s">
        <v>6966</v>
      </c>
      <c r="O228" s="100">
        <v>600000</v>
      </c>
      <c r="P228" s="27"/>
      <c r="Q228" s="100"/>
      <c r="R228" s="101" t="s">
        <v>34</v>
      </c>
      <c r="S228" s="94"/>
    </row>
    <row r="229" spans="1:19" ht="18" customHeight="1">
      <c r="A229" s="17">
        <v>2</v>
      </c>
      <c r="B229" s="18" t="s">
        <v>1061</v>
      </c>
      <c r="C229" s="18">
        <v>1</v>
      </c>
      <c r="D229" s="18" t="s">
        <v>1062</v>
      </c>
      <c r="E229" s="18">
        <v>1</v>
      </c>
      <c r="F229" s="18" t="s">
        <v>747</v>
      </c>
      <c r="G229" s="18">
        <v>13</v>
      </c>
      <c r="H229" s="18" t="s">
        <v>1045</v>
      </c>
      <c r="I229" s="18">
        <v>21</v>
      </c>
      <c r="J229" s="25" t="s">
        <v>1046</v>
      </c>
      <c r="K229" s="99"/>
      <c r="L229" s="99"/>
      <c r="M229" s="99"/>
      <c r="N229" s="28" t="s">
        <v>1121</v>
      </c>
      <c r="O229" s="100">
        <v>1296000</v>
      </c>
      <c r="P229" s="27"/>
      <c r="Q229" s="100"/>
      <c r="R229" s="101" t="s">
        <v>34</v>
      </c>
      <c r="S229" s="94"/>
    </row>
    <row r="230" spans="1:19" ht="18" customHeight="1">
      <c r="A230" s="17">
        <v>2</v>
      </c>
      <c r="B230" s="18" t="s">
        <v>1061</v>
      </c>
      <c r="C230" s="18">
        <v>1</v>
      </c>
      <c r="D230" s="18" t="s">
        <v>1062</v>
      </c>
      <c r="E230" s="18">
        <v>1</v>
      </c>
      <c r="F230" s="18" t="s">
        <v>747</v>
      </c>
      <c r="G230" s="18">
        <v>13</v>
      </c>
      <c r="H230" s="18" t="s">
        <v>1045</v>
      </c>
      <c r="I230" s="18">
        <v>21</v>
      </c>
      <c r="J230" s="25" t="s">
        <v>1046</v>
      </c>
      <c r="K230" s="99"/>
      <c r="L230" s="99"/>
      <c r="M230" s="99"/>
      <c r="N230" s="28" t="s">
        <v>1122</v>
      </c>
      <c r="O230" s="100">
        <v>540000</v>
      </c>
      <c r="P230" s="27"/>
      <c r="Q230" s="100"/>
      <c r="R230" s="101" t="s">
        <v>34</v>
      </c>
      <c r="S230" s="94"/>
    </row>
    <row r="231" spans="1:19" ht="18" customHeight="1">
      <c r="A231" s="17">
        <v>2</v>
      </c>
      <c r="B231" s="18" t="s">
        <v>1061</v>
      </c>
      <c r="C231" s="18">
        <v>1</v>
      </c>
      <c r="D231" s="18" t="s">
        <v>1062</v>
      </c>
      <c r="E231" s="18">
        <v>1</v>
      </c>
      <c r="F231" s="18" t="s">
        <v>747</v>
      </c>
      <c r="G231" s="18">
        <v>13</v>
      </c>
      <c r="H231" s="18" t="s">
        <v>1045</v>
      </c>
      <c r="I231" s="18">
        <v>21</v>
      </c>
      <c r="J231" s="25" t="s">
        <v>1046</v>
      </c>
      <c r="K231" s="99"/>
      <c r="L231" s="99"/>
      <c r="M231" s="99"/>
      <c r="N231" s="28" t="s">
        <v>1123</v>
      </c>
      <c r="O231" s="100">
        <v>270000</v>
      </c>
      <c r="P231" s="27"/>
      <c r="Q231" s="100"/>
      <c r="R231" s="101" t="s">
        <v>34</v>
      </c>
      <c r="S231" s="94"/>
    </row>
    <row r="232" spans="1:19" ht="18" customHeight="1">
      <c r="A232" s="17">
        <v>2</v>
      </c>
      <c r="B232" s="18" t="s">
        <v>1061</v>
      </c>
      <c r="C232" s="18">
        <v>1</v>
      </c>
      <c r="D232" s="18" t="s">
        <v>1062</v>
      </c>
      <c r="E232" s="18">
        <v>1</v>
      </c>
      <c r="F232" s="18" t="s">
        <v>747</v>
      </c>
      <c r="G232" s="18">
        <v>13</v>
      </c>
      <c r="H232" s="18" t="s">
        <v>1045</v>
      </c>
      <c r="I232" s="18">
        <v>21</v>
      </c>
      <c r="J232" s="25" t="s">
        <v>1046</v>
      </c>
      <c r="K232" s="99"/>
      <c r="L232" s="99"/>
      <c r="M232" s="99"/>
      <c r="N232" s="28" t="s">
        <v>1124</v>
      </c>
      <c r="O232" s="100">
        <v>820800</v>
      </c>
      <c r="P232" s="27"/>
      <c r="Q232" s="100"/>
      <c r="R232" s="101" t="s">
        <v>34</v>
      </c>
      <c r="S232" s="94"/>
    </row>
    <row r="233" spans="1:19" ht="18" customHeight="1">
      <c r="A233" s="17">
        <v>2</v>
      </c>
      <c r="B233" s="18" t="s">
        <v>1061</v>
      </c>
      <c r="C233" s="18">
        <v>1</v>
      </c>
      <c r="D233" s="18" t="s">
        <v>1062</v>
      </c>
      <c r="E233" s="18">
        <v>1</v>
      </c>
      <c r="F233" s="18" t="s">
        <v>747</v>
      </c>
      <c r="G233" s="18">
        <v>13</v>
      </c>
      <c r="H233" s="18" t="s">
        <v>1045</v>
      </c>
      <c r="I233" s="18">
        <v>21</v>
      </c>
      <c r="J233" s="25" t="s">
        <v>1046</v>
      </c>
      <c r="K233" s="99"/>
      <c r="L233" s="99"/>
      <c r="M233" s="99"/>
      <c r="N233" s="28" t="s">
        <v>1125</v>
      </c>
      <c r="O233" s="100">
        <v>1188000</v>
      </c>
      <c r="P233" s="27"/>
      <c r="Q233" s="100"/>
      <c r="R233" s="101" t="s">
        <v>34</v>
      </c>
      <c r="S233" s="94"/>
    </row>
    <row r="234" spans="1:19" ht="18" customHeight="1">
      <c r="A234" s="17">
        <v>2</v>
      </c>
      <c r="B234" s="18" t="s">
        <v>1061</v>
      </c>
      <c r="C234" s="18">
        <v>1</v>
      </c>
      <c r="D234" s="18" t="s">
        <v>1062</v>
      </c>
      <c r="E234" s="18">
        <v>1</v>
      </c>
      <c r="F234" s="18" t="s">
        <v>747</v>
      </c>
      <c r="G234" s="18">
        <v>13</v>
      </c>
      <c r="H234" s="18" t="s">
        <v>1045</v>
      </c>
      <c r="I234" s="19">
        <v>51</v>
      </c>
      <c r="J234" s="24" t="s">
        <v>1126</v>
      </c>
      <c r="K234" s="99">
        <v>758</v>
      </c>
      <c r="L234" s="99">
        <v>576</v>
      </c>
      <c r="M234" s="99">
        <f>K234-L234</f>
        <v>182</v>
      </c>
      <c r="N234" s="28" t="s">
        <v>1127</v>
      </c>
      <c r="O234" s="100">
        <v>110160</v>
      </c>
      <c r="P234" s="27"/>
      <c r="Q234" s="100"/>
      <c r="R234" s="101" t="s">
        <v>34</v>
      </c>
      <c r="S234" s="94"/>
    </row>
    <row r="235" spans="1:19" ht="18" customHeight="1">
      <c r="A235" s="17">
        <v>2</v>
      </c>
      <c r="B235" s="18" t="s">
        <v>1061</v>
      </c>
      <c r="C235" s="18">
        <v>1</v>
      </c>
      <c r="D235" s="18" t="s">
        <v>1062</v>
      </c>
      <c r="E235" s="18">
        <v>1</v>
      </c>
      <c r="F235" s="18" t="s">
        <v>747</v>
      </c>
      <c r="G235" s="18">
        <v>13</v>
      </c>
      <c r="H235" s="18" t="s">
        <v>1045</v>
      </c>
      <c r="I235" s="18">
        <v>51</v>
      </c>
      <c r="J235" s="25" t="s">
        <v>1126</v>
      </c>
      <c r="K235" s="99"/>
      <c r="L235" s="99"/>
      <c r="M235" s="99"/>
      <c r="N235" s="28" t="s">
        <v>1128</v>
      </c>
      <c r="O235" s="100">
        <v>646920</v>
      </c>
      <c r="P235" s="27"/>
      <c r="Q235" s="100"/>
      <c r="R235" s="101" t="s">
        <v>34</v>
      </c>
      <c r="S235" s="94"/>
    </row>
    <row r="236" spans="1:19" ht="18" customHeight="1">
      <c r="A236" s="17">
        <v>2</v>
      </c>
      <c r="B236" s="18" t="s">
        <v>1061</v>
      </c>
      <c r="C236" s="18">
        <v>1</v>
      </c>
      <c r="D236" s="18" t="s">
        <v>1062</v>
      </c>
      <c r="E236" s="18">
        <v>1</v>
      </c>
      <c r="F236" s="18" t="s">
        <v>747</v>
      </c>
      <c r="G236" s="19">
        <v>14</v>
      </c>
      <c r="H236" s="19" t="s">
        <v>1050</v>
      </c>
      <c r="I236" s="19"/>
      <c r="J236" s="24"/>
      <c r="K236" s="99"/>
      <c r="L236" s="99"/>
      <c r="M236" s="99"/>
      <c r="N236" s="28"/>
      <c r="O236" s="100"/>
      <c r="P236" s="27"/>
      <c r="Q236" s="100"/>
      <c r="R236" s="101" t="s">
        <v>7507</v>
      </c>
      <c r="S236" s="94"/>
    </row>
    <row r="237" spans="1:19" ht="18" customHeight="1">
      <c r="A237" s="17">
        <v>2</v>
      </c>
      <c r="B237" s="18" t="s">
        <v>1061</v>
      </c>
      <c r="C237" s="18">
        <v>1</v>
      </c>
      <c r="D237" s="18" t="s">
        <v>1062</v>
      </c>
      <c r="E237" s="18">
        <v>1</v>
      </c>
      <c r="F237" s="18" t="s">
        <v>747</v>
      </c>
      <c r="G237" s="18">
        <v>14</v>
      </c>
      <c r="H237" s="18" t="s">
        <v>1050</v>
      </c>
      <c r="I237" s="19">
        <v>1</v>
      </c>
      <c r="J237" s="24" t="s">
        <v>1051</v>
      </c>
      <c r="K237" s="99">
        <v>150</v>
      </c>
      <c r="L237" s="99">
        <v>150</v>
      </c>
      <c r="M237" s="99">
        <f t="shared" ref="M237:M239" si="10">K237-L237</f>
        <v>0</v>
      </c>
      <c r="N237" s="28" t="s">
        <v>1129</v>
      </c>
      <c r="O237" s="100">
        <v>150000</v>
      </c>
      <c r="P237" s="27"/>
      <c r="Q237" s="100"/>
      <c r="R237" s="101" t="s">
        <v>34</v>
      </c>
      <c r="S237" s="94"/>
    </row>
    <row r="238" spans="1:19" ht="18" customHeight="1">
      <c r="A238" s="17">
        <v>2</v>
      </c>
      <c r="B238" s="18" t="s">
        <v>1061</v>
      </c>
      <c r="C238" s="18">
        <v>1</v>
      </c>
      <c r="D238" s="18" t="s">
        <v>1062</v>
      </c>
      <c r="E238" s="18">
        <v>1</v>
      </c>
      <c r="F238" s="18" t="s">
        <v>747</v>
      </c>
      <c r="G238" s="18">
        <v>14</v>
      </c>
      <c r="H238" s="18" t="s">
        <v>1050</v>
      </c>
      <c r="I238" s="19">
        <v>2</v>
      </c>
      <c r="J238" s="24" t="s">
        <v>1130</v>
      </c>
      <c r="K238" s="99">
        <v>89</v>
      </c>
      <c r="L238" s="99">
        <v>89</v>
      </c>
      <c r="M238" s="99">
        <f t="shared" si="10"/>
        <v>0</v>
      </c>
      <c r="N238" s="28" t="s">
        <v>1131</v>
      </c>
      <c r="O238" s="100">
        <v>88884</v>
      </c>
      <c r="P238" s="27"/>
      <c r="Q238" s="100"/>
      <c r="R238" s="101" t="s">
        <v>34</v>
      </c>
      <c r="S238" s="94"/>
    </row>
    <row r="239" spans="1:19" ht="18" customHeight="1">
      <c r="A239" s="17">
        <v>2</v>
      </c>
      <c r="B239" s="18" t="s">
        <v>1061</v>
      </c>
      <c r="C239" s="18">
        <v>1</v>
      </c>
      <c r="D239" s="18" t="s">
        <v>1062</v>
      </c>
      <c r="E239" s="18">
        <v>1</v>
      </c>
      <c r="F239" s="18" t="s">
        <v>747</v>
      </c>
      <c r="G239" s="18">
        <v>14</v>
      </c>
      <c r="H239" s="18" t="s">
        <v>1050</v>
      </c>
      <c r="I239" s="19">
        <v>31</v>
      </c>
      <c r="J239" s="24" t="s">
        <v>1132</v>
      </c>
      <c r="K239" s="99">
        <v>1442</v>
      </c>
      <c r="L239" s="99">
        <v>1442</v>
      </c>
      <c r="M239" s="99">
        <f t="shared" si="10"/>
        <v>0</v>
      </c>
      <c r="N239" s="339" t="s">
        <v>6967</v>
      </c>
      <c r="O239" s="100">
        <v>1260000</v>
      </c>
      <c r="P239" s="27"/>
      <c r="Q239" s="100"/>
      <c r="R239" s="101" t="s">
        <v>34</v>
      </c>
      <c r="S239" s="94"/>
    </row>
    <row r="240" spans="1:19" ht="18" customHeight="1">
      <c r="A240" s="17">
        <v>2</v>
      </c>
      <c r="B240" s="18" t="s">
        <v>1061</v>
      </c>
      <c r="C240" s="18">
        <v>1</v>
      </c>
      <c r="D240" s="18" t="s">
        <v>1062</v>
      </c>
      <c r="E240" s="18">
        <v>1</v>
      </c>
      <c r="F240" s="18" t="s">
        <v>747</v>
      </c>
      <c r="G240" s="18">
        <v>14</v>
      </c>
      <c r="H240" s="18" t="s">
        <v>1050</v>
      </c>
      <c r="I240" s="18">
        <v>31</v>
      </c>
      <c r="J240" s="25" t="s">
        <v>1132</v>
      </c>
      <c r="K240" s="99"/>
      <c r="L240" s="99"/>
      <c r="M240" s="99"/>
      <c r="N240" s="339" t="s">
        <v>6968</v>
      </c>
      <c r="O240" s="100">
        <v>181440</v>
      </c>
      <c r="P240" s="27"/>
      <c r="Q240" s="100"/>
      <c r="R240" s="101" t="s">
        <v>34</v>
      </c>
      <c r="S240" s="94"/>
    </row>
    <row r="241" spans="1:19" ht="18" customHeight="1">
      <c r="A241" s="17">
        <v>2</v>
      </c>
      <c r="B241" s="18" t="s">
        <v>1061</v>
      </c>
      <c r="C241" s="18">
        <v>1</v>
      </c>
      <c r="D241" s="18" t="s">
        <v>1062</v>
      </c>
      <c r="E241" s="18">
        <v>1</v>
      </c>
      <c r="F241" s="18" t="s">
        <v>747</v>
      </c>
      <c r="G241" s="18">
        <v>14</v>
      </c>
      <c r="H241" s="18" t="s">
        <v>1050</v>
      </c>
      <c r="I241" s="19">
        <v>41</v>
      </c>
      <c r="J241" s="24" t="s">
        <v>1133</v>
      </c>
      <c r="K241" s="99">
        <v>2441</v>
      </c>
      <c r="L241" s="99">
        <v>2605</v>
      </c>
      <c r="M241" s="99">
        <f>K241-L241</f>
        <v>-164</v>
      </c>
      <c r="N241" s="28" t="s">
        <v>1134</v>
      </c>
      <c r="O241" s="100">
        <v>311040</v>
      </c>
      <c r="P241" s="27"/>
      <c r="Q241" s="100"/>
      <c r="R241" s="101" t="s">
        <v>34</v>
      </c>
      <c r="S241" s="94"/>
    </row>
    <row r="242" spans="1:19" ht="18" customHeight="1">
      <c r="A242" s="17">
        <v>2</v>
      </c>
      <c r="B242" s="18" t="s">
        <v>1061</v>
      </c>
      <c r="C242" s="18">
        <v>1</v>
      </c>
      <c r="D242" s="18" t="s">
        <v>1062</v>
      </c>
      <c r="E242" s="18">
        <v>1</v>
      </c>
      <c r="F242" s="18" t="s">
        <v>747</v>
      </c>
      <c r="G242" s="18">
        <v>14</v>
      </c>
      <c r="H242" s="18" t="s">
        <v>1050</v>
      </c>
      <c r="I242" s="18">
        <v>41</v>
      </c>
      <c r="J242" s="25" t="s">
        <v>1133</v>
      </c>
      <c r="K242" s="99"/>
      <c r="L242" s="99"/>
      <c r="M242" s="99"/>
      <c r="N242" s="28" t="s">
        <v>1135</v>
      </c>
      <c r="O242" s="100">
        <v>816480</v>
      </c>
      <c r="P242" s="27"/>
      <c r="Q242" s="100"/>
      <c r="R242" s="101" t="s">
        <v>34</v>
      </c>
      <c r="S242" s="94"/>
    </row>
    <row r="243" spans="1:19" ht="18" customHeight="1">
      <c r="A243" s="17">
        <v>2</v>
      </c>
      <c r="B243" s="18" t="s">
        <v>1061</v>
      </c>
      <c r="C243" s="18">
        <v>1</v>
      </c>
      <c r="D243" s="18" t="s">
        <v>1062</v>
      </c>
      <c r="E243" s="18">
        <v>1</v>
      </c>
      <c r="F243" s="18" t="s">
        <v>747</v>
      </c>
      <c r="G243" s="18">
        <v>14</v>
      </c>
      <c r="H243" s="18" t="s">
        <v>1050</v>
      </c>
      <c r="I243" s="18">
        <v>41</v>
      </c>
      <c r="J243" s="25" t="s">
        <v>1133</v>
      </c>
      <c r="K243" s="99"/>
      <c r="L243" s="99"/>
      <c r="M243" s="99"/>
      <c r="N243" s="28" t="s">
        <v>1136</v>
      </c>
      <c r="O243" s="100">
        <v>1313236</v>
      </c>
      <c r="P243" s="27"/>
      <c r="Q243" s="100"/>
      <c r="R243" s="101" t="s">
        <v>34</v>
      </c>
      <c r="S243" s="94"/>
    </row>
    <row r="244" spans="1:19" ht="18" customHeight="1">
      <c r="A244" s="17">
        <v>2</v>
      </c>
      <c r="B244" s="18" t="s">
        <v>1061</v>
      </c>
      <c r="C244" s="18">
        <v>1</v>
      </c>
      <c r="D244" s="18" t="s">
        <v>1062</v>
      </c>
      <c r="E244" s="18">
        <v>1</v>
      </c>
      <c r="F244" s="18" t="s">
        <v>747</v>
      </c>
      <c r="G244" s="19">
        <v>19</v>
      </c>
      <c r="H244" s="19" t="s">
        <v>1056</v>
      </c>
      <c r="I244" s="19"/>
      <c r="J244" s="24"/>
      <c r="K244" s="99"/>
      <c r="L244" s="99"/>
      <c r="M244" s="99"/>
      <c r="N244" s="28"/>
      <c r="O244" s="100"/>
      <c r="P244" s="27"/>
      <c r="Q244" s="100"/>
      <c r="R244" s="101" t="s">
        <v>7507</v>
      </c>
      <c r="S244" s="94"/>
    </row>
    <row r="245" spans="1:19" ht="18" customHeight="1">
      <c r="A245" s="17">
        <v>2</v>
      </c>
      <c r="B245" s="18" t="s">
        <v>1061</v>
      </c>
      <c r="C245" s="18">
        <v>1</v>
      </c>
      <c r="D245" s="18" t="s">
        <v>1062</v>
      </c>
      <c r="E245" s="18">
        <v>1</v>
      </c>
      <c r="F245" s="18" t="s">
        <v>747</v>
      </c>
      <c r="G245" s="18">
        <v>19</v>
      </c>
      <c r="H245" s="18" t="s">
        <v>1056</v>
      </c>
      <c r="I245" s="19">
        <v>1</v>
      </c>
      <c r="J245" s="24" t="s">
        <v>1137</v>
      </c>
      <c r="K245" s="99">
        <v>1311</v>
      </c>
      <c r="L245" s="99">
        <v>1303</v>
      </c>
      <c r="M245" s="99">
        <f>K245-L245</f>
        <v>8</v>
      </c>
      <c r="N245" s="28" t="s">
        <v>1138</v>
      </c>
      <c r="O245" s="100">
        <v>1100000</v>
      </c>
      <c r="P245" s="27"/>
      <c r="Q245" s="100"/>
      <c r="R245" s="101" t="s">
        <v>34</v>
      </c>
      <c r="S245" s="94"/>
    </row>
    <row r="246" spans="1:19" ht="18" customHeight="1">
      <c r="A246" s="17">
        <v>2</v>
      </c>
      <c r="B246" s="18" t="s">
        <v>1061</v>
      </c>
      <c r="C246" s="18">
        <v>1</v>
      </c>
      <c r="D246" s="18" t="s">
        <v>1062</v>
      </c>
      <c r="E246" s="18">
        <v>1</v>
      </c>
      <c r="F246" s="18" t="s">
        <v>747</v>
      </c>
      <c r="G246" s="18">
        <v>19</v>
      </c>
      <c r="H246" s="18" t="s">
        <v>1056</v>
      </c>
      <c r="I246" s="18">
        <v>1</v>
      </c>
      <c r="J246" s="25" t="s">
        <v>1137</v>
      </c>
      <c r="K246" s="99"/>
      <c r="L246" s="99"/>
      <c r="M246" s="99"/>
      <c r="N246" s="28" t="s">
        <v>1139</v>
      </c>
      <c r="O246" s="100">
        <v>211000</v>
      </c>
      <c r="P246" s="27"/>
      <c r="Q246" s="100"/>
      <c r="R246" s="101" t="s">
        <v>34</v>
      </c>
      <c r="S246" s="94"/>
    </row>
    <row r="247" spans="1:19" ht="18" customHeight="1">
      <c r="A247" s="17">
        <v>2</v>
      </c>
      <c r="B247" s="18" t="s">
        <v>1061</v>
      </c>
      <c r="C247" s="18">
        <v>1</v>
      </c>
      <c r="D247" s="18" t="s">
        <v>1062</v>
      </c>
      <c r="E247" s="18">
        <v>1</v>
      </c>
      <c r="F247" s="18" t="s">
        <v>747</v>
      </c>
      <c r="G247" s="18">
        <v>19</v>
      </c>
      <c r="H247" s="18" t="s">
        <v>1056</v>
      </c>
      <c r="I247" s="19">
        <v>2</v>
      </c>
      <c r="J247" s="24" t="s">
        <v>1140</v>
      </c>
      <c r="K247" s="99">
        <v>11606</v>
      </c>
      <c r="L247" s="99">
        <v>12577</v>
      </c>
      <c r="M247" s="99">
        <f t="shared" ref="M247:M248" si="11">K247-L247</f>
        <v>-971</v>
      </c>
      <c r="N247" s="28" t="s">
        <v>1141</v>
      </c>
      <c r="O247" s="100">
        <v>11606000</v>
      </c>
      <c r="P247" s="27"/>
      <c r="Q247" s="100"/>
      <c r="R247" s="101" t="s">
        <v>34</v>
      </c>
      <c r="S247" s="94"/>
    </row>
    <row r="248" spans="1:19" ht="18" customHeight="1">
      <c r="A248" s="17">
        <v>2</v>
      </c>
      <c r="B248" s="18" t="s">
        <v>1061</v>
      </c>
      <c r="C248" s="18">
        <v>1</v>
      </c>
      <c r="D248" s="18" t="s">
        <v>1062</v>
      </c>
      <c r="E248" s="18">
        <v>1</v>
      </c>
      <c r="F248" s="18" t="s">
        <v>747</v>
      </c>
      <c r="G248" s="18">
        <v>19</v>
      </c>
      <c r="H248" s="18" t="s">
        <v>1056</v>
      </c>
      <c r="I248" s="19">
        <v>5</v>
      </c>
      <c r="J248" s="24" t="s">
        <v>1142</v>
      </c>
      <c r="K248" s="99">
        <v>953</v>
      </c>
      <c r="L248" s="99">
        <v>879</v>
      </c>
      <c r="M248" s="99">
        <f t="shared" si="11"/>
        <v>74</v>
      </c>
      <c r="N248" s="28" t="s">
        <v>1143</v>
      </c>
      <c r="O248" s="100">
        <v>688000</v>
      </c>
      <c r="P248" s="27"/>
      <c r="Q248" s="100"/>
      <c r="R248" s="101" t="s">
        <v>34</v>
      </c>
      <c r="S248" s="94"/>
    </row>
    <row r="249" spans="1:19" ht="18" customHeight="1">
      <c r="A249" s="17">
        <v>2</v>
      </c>
      <c r="B249" s="18" t="s">
        <v>1061</v>
      </c>
      <c r="C249" s="18">
        <v>1</v>
      </c>
      <c r="D249" s="18" t="s">
        <v>1062</v>
      </c>
      <c r="E249" s="18">
        <v>1</v>
      </c>
      <c r="F249" s="18" t="s">
        <v>747</v>
      </c>
      <c r="G249" s="18">
        <v>19</v>
      </c>
      <c r="H249" s="18" t="s">
        <v>1056</v>
      </c>
      <c r="I249" s="18">
        <v>5</v>
      </c>
      <c r="J249" s="25" t="s">
        <v>1142</v>
      </c>
      <c r="K249" s="99"/>
      <c r="L249" s="99"/>
      <c r="M249" s="99"/>
      <c r="N249" s="28" t="s">
        <v>1144</v>
      </c>
      <c r="O249" s="100">
        <v>265000</v>
      </c>
      <c r="P249" s="27"/>
      <c r="Q249" s="100"/>
      <c r="R249" s="101" t="s">
        <v>34</v>
      </c>
      <c r="S249" s="94"/>
    </row>
    <row r="250" spans="1:19" ht="18" customHeight="1">
      <c r="A250" s="17">
        <v>2</v>
      </c>
      <c r="B250" s="18" t="s">
        <v>1061</v>
      </c>
      <c r="C250" s="18">
        <v>1</v>
      </c>
      <c r="D250" s="18" t="s">
        <v>1062</v>
      </c>
      <c r="E250" s="18">
        <v>1</v>
      </c>
      <c r="F250" s="18" t="s">
        <v>747</v>
      </c>
      <c r="G250" s="18">
        <v>19</v>
      </c>
      <c r="H250" s="18" t="s">
        <v>1056</v>
      </c>
      <c r="I250" s="19">
        <v>11</v>
      </c>
      <c r="J250" s="24" t="s">
        <v>1057</v>
      </c>
      <c r="K250" s="99">
        <v>247</v>
      </c>
      <c r="L250" s="99">
        <v>244</v>
      </c>
      <c r="M250" s="99">
        <f>K250-L250</f>
        <v>3</v>
      </c>
      <c r="N250" s="28" t="s">
        <v>1145</v>
      </c>
      <c r="O250" s="100">
        <v>161000</v>
      </c>
      <c r="P250" s="27"/>
      <c r="Q250" s="100"/>
      <c r="R250" s="101" t="s">
        <v>34</v>
      </c>
      <c r="S250" s="94"/>
    </row>
    <row r="251" spans="1:19" ht="18" customHeight="1">
      <c r="A251" s="17">
        <v>2</v>
      </c>
      <c r="B251" s="18" t="s">
        <v>1061</v>
      </c>
      <c r="C251" s="18">
        <v>1</v>
      </c>
      <c r="D251" s="18" t="s">
        <v>1062</v>
      </c>
      <c r="E251" s="18">
        <v>1</v>
      </c>
      <c r="F251" s="18" t="s">
        <v>747</v>
      </c>
      <c r="G251" s="18">
        <v>19</v>
      </c>
      <c r="H251" s="18" t="s">
        <v>1056</v>
      </c>
      <c r="I251" s="18">
        <v>11</v>
      </c>
      <c r="J251" s="25" t="s">
        <v>1057</v>
      </c>
      <c r="K251" s="99"/>
      <c r="L251" s="99"/>
      <c r="M251" s="99"/>
      <c r="N251" s="28" t="s">
        <v>1146</v>
      </c>
      <c r="O251" s="100">
        <v>7125</v>
      </c>
      <c r="P251" s="27"/>
      <c r="Q251" s="100"/>
      <c r="R251" s="101" t="s">
        <v>34</v>
      </c>
      <c r="S251" s="94"/>
    </row>
    <row r="252" spans="1:19" ht="18" customHeight="1">
      <c r="A252" s="17">
        <v>2</v>
      </c>
      <c r="B252" s="18" t="s">
        <v>1061</v>
      </c>
      <c r="C252" s="18">
        <v>1</v>
      </c>
      <c r="D252" s="18" t="s">
        <v>1062</v>
      </c>
      <c r="E252" s="18">
        <v>1</v>
      </c>
      <c r="F252" s="18" t="s">
        <v>747</v>
      </c>
      <c r="G252" s="18">
        <v>19</v>
      </c>
      <c r="H252" s="18" t="s">
        <v>1056</v>
      </c>
      <c r="I252" s="18">
        <v>11</v>
      </c>
      <c r="J252" s="25" t="s">
        <v>1057</v>
      </c>
      <c r="K252" s="99"/>
      <c r="L252" s="99"/>
      <c r="M252" s="99"/>
      <c r="N252" s="28" t="s">
        <v>1147</v>
      </c>
      <c r="O252" s="100">
        <v>5000</v>
      </c>
      <c r="P252" s="27"/>
      <c r="Q252" s="100"/>
      <c r="R252" s="101" t="s">
        <v>34</v>
      </c>
      <c r="S252" s="94"/>
    </row>
    <row r="253" spans="1:19" ht="18" customHeight="1">
      <c r="A253" s="17">
        <v>2</v>
      </c>
      <c r="B253" s="18" t="s">
        <v>1061</v>
      </c>
      <c r="C253" s="18">
        <v>1</v>
      </c>
      <c r="D253" s="18" t="s">
        <v>1062</v>
      </c>
      <c r="E253" s="18">
        <v>1</v>
      </c>
      <c r="F253" s="18" t="s">
        <v>747</v>
      </c>
      <c r="G253" s="18">
        <v>19</v>
      </c>
      <c r="H253" s="18" t="s">
        <v>1056</v>
      </c>
      <c r="I253" s="18">
        <v>11</v>
      </c>
      <c r="J253" s="25" t="s">
        <v>1057</v>
      </c>
      <c r="K253" s="99"/>
      <c r="L253" s="99"/>
      <c r="M253" s="99"/>
      <c r="N253" s="28" t="s">
        <v>1148</v>
      </c>
      <c r="O253" s="100">
        <v>5000</v>
      </c>
      <c r="P253" s="27"/>
      <c r="Q253" s="100"/>
      <c r="R253" s="101" t="s">
        <v>34</v>
      </c>
      <c r="S253" s="94"/>
    </row>
    <row r="254" spans="1:19" ht="18" customHeight="1">
      <c r="A254" s="17">
        <v>2</v>
      </c>
      <c r="B254" s="18" t="s">
        <v>1061</v>
      </c>
      <c r="C254" s="18">
        <v>1</v>
      </c>
      <c r="D254" s="18" t="s">
        <v>1062</v>
      </c>
      <c r="E254" s="18">
        <v>1</v>
      </c>
      <c r="F254" s="18" t="s">
        <v>747</v>
      </c>
      <c r="G254" s="18">
        <v>19</v>
      </c>
      <c r="H254" s="18" t="s">
        <v>1056</v>
      </c>
      <c r="I254" s="18">
        <v>11</v>
      </c>
      <c r="J254" s="25" t="s">
        <v>1057</v>
      </c>
      <c r="K254" s="99"/>
      <c r="L254" s="99"/>
      <c r="M254" s="99"/>
      <c r="N254" s="28" t="s">
        <v>1149</v>
      </c>
      <c r="O254" s="100">
        <v>10000</v>
      </c>
      <c r="P254" s="27"/>
      <c r="Q254" s="100"/>
      <c r="R254" s="101" t="s">
        <v>34</v>
      </c>
      <c r="S254" s="94"/>
    </row>
    <row r="255" spans="1:19" ht="18" customHeight="1">
      <c r="A255" s="17">
        <v>2</v>
      </c>
      <c r="B255" s="18" t="s">
        <v>1061</v>
      </c>
      <c r="C255" s="18">
        <v>1</v>
      </c>
      <c r="D255" s="18" t="s">
        <v>1062</v>
      </c>
      <c r="E255" s="18">
        <v>1</v>
      </c>
      <c r="F255" s="18" t="s">
        <v>747</v>
      </c>
      <c r="G255" s="18">
        <v>19</v>
      </c>
      <c r="H255" s="18" t="s">
        <v>1056</v>
      </c>
      <c r="I255" s="18">
        <v>11</v>
      </c>
      <c r="J255" s="25" t="s">
        <v>1057</v>
      </c>
      <c r="K255" s="99"/>
      <c r="L255" s="99"/>
      <c r="M255" s="99"/>
      <c r="N255" s="28" t="s">
        <v>1150</v>
      </c>
      <c r="O255" s="100">
        <v>18000</v>
      </c>
      <c r="P255" s="27"/>
      <c r="Q255" s="100"/>
      <c r="R255" s="101" t="s">
        <v>34</v>
      </c>
      <c r="S255" s="94"/>
    </row>
    <row r="256" spans="1:19" ht="18" customHeight="1">
      <c r="A256" s="17">
        <v>2</v>
      </c>
      <c r="B256" s="18" t="s">
        <v>1061</v>
      </c>
      <c r="C256" s="18">
        <v>1</v>
      </c>
      <c r="D256" s="18" t="s">
        <v>1062</v>
      </c>
      <c r="E256" s="18">
        <v>1</v>
      </c>
      <c r="F256" s="18" t="s">
        <v>747</v>
      </c>
      <c r="G256" s="18">
        <v>19</v>
      </c>
      <c r="H256" s="18" t="s">
        <v>1056</v>
      </c>
      <c r="I256" s="18">
        <v>11</v>
      </c>
      <c r="J256" s="25" t="s">
        <v>1057</v>
      </c>
      <c r="K256" s="99"/>
      <c r="L256" s="99"/>
      <c r="M256" s="99"/>
      <c r="N256" s="28" t="s">
        <v>1151</v>
      </c>
      <c r="O256" s="100">
        <v>38000</v>
      </c>
      <c r="P256" s="27"/>
      <c r="Q256" s="100"/>
      <c r="R256" s="101" t="s">
        <v>34</v>
      </c>
      <c r="S256" s="94"/>
    </row>
    <row r="257" spans="1:19" ht="18" customHeight="1">
      <c r="A257" s="17">
        <v>2</v>
      </c>
      <c r="B257" s="18" t="s">
        <v>1061</v>
      </c>
      <c r="C257" s="18">
        <v>1</v>
      </c>
      <c r="D257" s="18" t="s">
        <v>1062</v>
      </c>
      <c r="E257" s="18">
        <v>1</v>
      </c>
      <c r="F257" s="18" t="s">
        <v>747</v>
      </c>
      <c r="G257" s="18">
        <v>19</v>
      </c>
      <c r="H257" s="18" t="s">
        <v>1056</v>
      </c>
      <c r="I257" s="18">
        <v>11</v>
      </c>
      <c r="J257" s="25" t="s">
        <v>1057</v>
      </c>
      <c r="K257" s="99"/>
      <c r="L257" s="99"/>
      <c r="M257" s="99"/>
      <c r="N257" s="28" t="s">
        <v>1152</v>
      </c>
      <c r="O257" s="100">
        <v>2000</v>
      </c>
      <c r="P257" s="27"/>
      <c r="Q257" s="100"/>
      <c r="R257" s="101" t="s">
        <v>34</v>
      </c>
      <c r="S257" s="94"/>
    </row>
    <row r="258" spans="1:19" ht="18" customHeight="1">
      <c r="A258" s="17">
        <v>2</v>
      </c>
      <c r="B258" s="18" t="s">
        <v>1061</v>
      </c>
      <c r="C258" s="18">
        <v>1</v>
      </c>
      <c r="D258" s="18" t="s">
        <v>1062</v>
      </c>
      <c r="E258" s="18">
        <v>1</v>
      </c>
      <c r="F258" s="18" t="s">
        <v>747</v>
      </c>
      <c r="G258" s="18">
        <v>19</v>
      </c>
      <c r="H258" s="18" t="s">
        <v>1056</v>
      </c>
      <c r="I258" s="19">
        <v>41</v>
      </c>
      <c r="J258" s="24" t="s">
        <v>1153</v>
      </c>
      <c r="K258" s="99">
        <v>21</v>
      </c>
      <c r="L258" s="99">
        <v>31</v>
      </c>
      <c r="M258" s="99">
        <f>K258-L258</f>
        <v>-10</v>
      </c>
      <c r="N258" s="28" t="s">
        <v>1154</v>
      </c>
      <c r="O258" s="100">
        <v>5000</v>
      </c>
      <c r="P258" s="27"/>
      <c r="Q258" s="100"/>
      <c r="R258" s="101" t="s">
        <v>34</v>
      </c>
      <c r="S258" s="94"/>
    </row>
    <row r="259" spans="1:19" ht="18" customHeight="1">
      <c r="A259" s="17">
        <v>2</v>
      </c>
      <c r="B259" s="18" t="s">
        <v>1061</v>
      </c>
      <c r="C259" s="18">
        <v>1</v>
      </c>
      <c r="D259" s="18" t="s">
        <v>1062</v>
      </c>
      <c r="E259" s="18">
        <v>1</v>
      </c>
      <c r="F259" s="18" t="s">
        <v>747</v>
      </c>
      <c r="G259" s="18">
        <v>19</v>
      </c>
      <c r="H259" s="18" t="s">
        <v>1056</v>
      </c>
      <c r="I259" s="18">
        <v>41</v>
      </c>
      <c r="J259" s="25" t="s">
        <v>1153</v>
      </c>
      <c r="K259" s="99"/>
      <c r="L259" s="99"/>
      <c r="M259" s="99"/>
      <c r="N259" s="28" t="s">
        <v>1155</v>
      </c>
      <c r="O259" s="100">
        <v>6000</v>
      </c>
      <c r="P259" s="27"/>
      <c r="Q259" s="100"/>
      <c r="R259" s="101" t="s">
        <v>34</v>
      </c>
      <c r="S259" s="94"/>
    </row>
    <row r="260" spans="1:19" ht="18" customHeight="1">
      <c r="A260" s="17">
        <v>2</v>
      </c>
      <c r="B260" s="18" t="s">
        <v>1061</v>
      </c>
      <c r="C260" s="18">
        <v>1</v>
      </c>
      <c r="D260" s="18" t="s">
        <v>1062</v>
      </c>
      <c r="E260" s="18">
        <v>1</v>
      </c>
      <c r="F260" s="18" t="s">
        <v>747</v>
      </c>
      <c r="G260" s="18">
        <v>19</v>
      </c>
      <c r="H260" s="18" t="s">
        <v>1056</v>
      </c>
      <c r="I260" s="18">
        <v>41</v>
      </c>
      <c r="J260" s="25" t="s">
        <v>1153</v>
      </c>
      <c r="K260" s="99"/>
      <c r="L260" s="99"/>
      <c r="M260" s="99"/>
      <c r="N260" s="28" t="s">
        <v>1156</v>
      </c>
      <c r="O260" s="100">
        <v>10000</v>
      </c>
      <c r="P260" s="27"/>
      <c r="Q260" s="100"/>
      <c r="R260" s="101" t="s">
        <v>34</v>
      </c>
      <c r="S260" s="94"/>
    </row>
    <row r="261" spans="1:19" ht="18" customHeight="1">
      <c r="A261" s="17">
        <v>2</v>
      </c>
      <c r="B261" s="18" t="s">
        <v>1061</v>
      </c>
      <c r="C261" s="18">
        <v>1</v>
      </c>
      <c r="D261" s="18" t="s">
        <v>1062</v>
      </c>
      <c r="E261" s="18">
        <v>1</v>
      </c>
      <c r="F261" s="18" t="s">
        <v>747</v>
      </c>
      <c r="G261" s="18">
        <v>19</v>
      </c>
      <c r="H261" s="18" t="s">
        <v>1056</v>
      </c>
      <c r="I261" s="19">
        <v>81</v>
      </c>
      <c r="J261" s="24" t="s">
        <v>1157</v>
      </c>
      <c r="K261" s="99">
        <v>5431</v>
      </c>
      <c r="L261" s="99">
        <v>5431</v>
      </c>
      <c r="M261" s="99">
        <f t="shared" ref="M261:M262" si="12">K261-L261</f>
        <v>0</v>
      </c>
      <c r="N261" s="28" t="s">
        <v>1068</v>
      </c>
      <c r="O261" s="100">
        <v>5430060</v>
      </c>
      <c r="P261" s="27"/>
      <c r="Q261" s="100"/>
      <c r="R261" s="101" t="s">
        <v>34</v>
      </c>
      <c r="S261" s="94"/>
    </row>
    <row r="262" spans="1:19" ht="18" customHeight="1">
      <c r="A262" s="17">
        <v>2</v>
      </c>
      <c r="B262" s="18" t="s">
        <v>1061</v>
      </c>
      <c r="C262" s="18">
        <v>1</v>
      </c>
      <c r="D262" s="18" t="s">
        <v>1062</v>
      </c>
      <c r="E262" s="18">
        <v>1</v>
      </c>
      <c r="F262" s="18" t="s">
        <v>747</v>
      </c>
      <c r="G262" s="18">
        <v>19</v>
      </c>
      <c r="H262" s="18" t="s">
        <v>1056</v>
      </c>
      <c r="I262" s="19">
        <v>83</v>
      </c>
      <c r="J262" s="24" t="s">
        <v>1158</v>
      </c>
      <c r="K262" s="99">
        <v>100881</v>
      </c>
      <c r="L262" s="99">
        <v>93752</v>
      </c>
      <c r="M262" s="99">
        <f t="shared" si="12"/>
        <v>7129</v>
      </c>
      <c r="N262" s="28" t="s">
        <v>1159</v>
      </c>
      <c r="O262" s="100">
        <v>100880874</v>
      </c>
      <c r="P262" s="27"/>
      <c r="Q262" s="100"/>
      <c r="R262" s="101" t="s">
        <v>34</v>
      </c>
      <c r="S262" s="94"/>
    </row>
    <row r="263" spans="1:19" ht="18" customHeight="1">
      <c r="A263" s="17">
        <v>2</v>
      </c>
      <c r="B263" s="18" t="s">
        <v>1061</v>
      </c>
      <c r="C263" s="18">
        <v>1</v>
      </c>
      <c r="D263" s="18" t="s">
        <v>1062</v>
      </c>
      <c r="E263" s="18">
        <v>1</v>
      </c>
      <c r="F263" s="18" t="s">
        <v>747</v>
      </c>
      <c r="G263" s="19">
        <v>23</v>
      </c>
      <c r="H263" s="19" t="s">
        <v>1160</v>
      </c>
      <c r="I263" s="19"/>
      <c r="J263" s="24"/>
      <c r="K263" s="99"/>
      <c r="L263" s="99"/>
      <c r="M263" s="99"/>
      <c r="N263" s="28"/>
      <c r="O263" s="100"/>
      <c r="P263" s="27"/>
      <c r="Q263" s="100"/>
      <c r="R263" s="101" t="s">
        <v>7507</v>
      </c>
      <c r="S263" s="94"/>
    </row>
    <row r="264" spans="1:19" ht="18" customHeight="1">
      <c r="A264" s="17">
        <v>2</v>
      </c>
      <c r="B264" s="18" t="s">
        <v>1061</v>
      </c>
      <c r="C264" s="18">
        <v>1</v>
      </c>
      <c r="D264" s="18" t="s">
        <v>1062</v>
      </c>
      <c r="E264" s="18">
        <v>1</v>
      </c>
      <c r="F264" s="18" t="s">
        <v>747</v>
      </c>
      <c r="G264" s="18">
        <v>23</v>
      </c>
      <c r="H264" s="18" t="s">
        <v>1160</v>
      </c>
      <c r="I264" s="19">
        <v>12</v>
      </c>
      <c r="J264" s="24" t="s">
        <v>1161</v>
      </c>
      <c r="K264" s="99">
        <v>830</v>
      </c>
      <c r="L264" s="99">
        <v>80</v>
      </c>
      <c r="M264" s="99">
        <f>K264-L264</f>
        <v>750</v>
      </c>
      <c r="N264" s="28" t="s">
        <v>1162</v>
      </c>
      <c r="O264" s="100">
        <v>828692</v>
      </c>
      <c r="P264" s="27"/>
      <c r="Q264" s="100"/>
      <c r="R264" s="101" t="s">
        <v>34</v>
      </c>
      <c r="S264" s="94"/>
    </row>
    <row r="265" spans="1:19" ht="18" customHeight="1">
      <c r="A265" s="17">
        <v>2</v>
      </c>
      <c r="B265" s="18" t="s">
        <v>1061</v>
      </c>
      <c r="C265" s="18">
        <v>1</v>
      </c>
      <c r="D265" s="18" t="s">
        <v>1062</v>
      </c>
      <c r="E265" s="18">
        <v>1</v>
      </c>
      <c r="F265" s="18" t="s">
        <v>747</v>
      </c>
      <c r="G265" s="18">
        <v>23</v>
      </c>
      <c r="H265" s="18" t="s">
        <v>1160</v>
      </c>
      <c r="I265" s="18">
        <v>12</v>
      </c>
      <c r="J265" s="25" t="s">
        <v>1161</v>
      </c>
      <c r="K265" s="99"/>
      <c r="L265" s="99"/>
      <c r="M265" s="99"/>
      <c r="N265" s="28" t="s">
        <v>1163</v>
      </c>
      <c r="O265" s="100">
        <v>1050</v>
      </c>
      <c r="P265" s="27"/>
      <c r="Q265" s="100"/>
      <c r="R265" s="101" t="s">
        <v>34</v>
      </c>
      <c r="S265" s="94"/>
    </row>
    <row r="266" spans="1:19" ht="18" customHeight="1">
      <c r="A266" s="43">
        <v>2</v>
      </c>
      <c r="B266" s="44" t="s">
        <v>1061</v>
      </c>
      <c r="C266" s="52">
        <v>1</v>
      </c>
      <c r="D266" s="44" t="s">
        <v>1062</v>
      </c>
      <c r="E266" s="53">
        <v>2</v>
      </c>
      <c r="F266" s="54" t="s">
        <v>748</v>
      </c>
      <c r="G266" s="53"/>
      <c r="H266" s="54"/>
      <c r="I266" s="53"/>
      <c r="J266" s="53"/>
      <c r="K266" s="97">
        <f>IF(C266="",SUMIFS($K267:$K$5645,$A267:$A$5645,A266,$E267:$E$5645,""),IF(E266="",SUMIFS($K267:$K$5645,$A267:$A$5645,A266,$C267:$C$5645,C266,$G267:$G$5645,""),IF(G266="",SUMIFS($K267:$K$5645,$A267:$A$5645,A266,$C267:$C$5645,C266,$E267:$E$5645,E266,$R267:$R$5645,R266),0)))</f>
        <v>6910</v>
      </c>
      <c r="L266" s="97">
        <f>IF(C266="",SUMIFS($L267:$L$5645,$A267:$A$5645,A266,$E267:$E$5645,""),IF(E266="",SUMIFS($L267:$L$5645,$A267:$A$5645,A266,$C267:$C$5645,C266,$G267:$G$5645,""),IF(G266="",SUMIFS($L267:$L$5645,$A267:$A$5645,A266,$C267:$C$5645,C266,$E267:$E$5645,E266,$R267:$R$5645,R266),0)))</f>
        <v>6890</v>
      </c>
      <c r="M266" s="98">
        <f t="shared" ref="M266" si="13">K266-L266</f>
        <v>20</v>
      </c>
      <c r="N266" s="55"/>
      <c r="O266" s="56"/>
      <c r="P266" s="57"/>
      <c r="Q266" s="58">
        <f>IF(C266="",SUMIFS($Q$3:$Q$5514,$A$3:$A$5514,A266,$C$3:$C$5514,"&gt;0",$E$3:$E$5514,""),IF(E266="",SUMIFS($Q$3:$Q$5514,$A$3:$A$5514,A266,$C$3:$C$5514,C266,$E$3:$E$5514,"&gt;0",$G$3:$G$5514,""),IF(G266="",SUMIFS($Q$3:$Q$5514,$A$3:$A$5514,A266,$C$3:$C$5514,C266,$E$3:$E$5514,E266,$G$3:$G$5514,"&gt;0",$R$3:$R$5514,R266))))</f>
        <v>1</v>
      </c>
      <c r="R266" s="59" t="s">
        <v>34</v>
      </c>
      <c r="S266" s="94"/>
    </row>
    <row r="267" spans="1:19" ht="18" customHeight="1">
      <c r="A267" s="17">
        <v>2</v>
      </c>
      <c r="B267" s="18" t="s">
        <v>1061</v>
      </c>
      <c r="C267" s="18">
        <v>1</v>
      </c>
      <c r="D267" s="18" t="s">
        <v>1062</v>
      </c>
      <c r="E267" s="18">
        <v>2</v>
      </c>
      <c r="F267" s="18" t="s">
        <v>748</v>
      </c>
      <c r="G267" s="19">
        <v>11</v>
      </c>
      <c r="H267" s="19" t="s">
        <v>1002</v>
      </c>
      <c r="I267" s="19"/>
      <c r="J267" s="24"/>
      <c r="K267" s="99"/>
      <c r="L267" s="99"/>
      <c r="M267" s="99"/>
      <c r="N267" s="28"/>
      <c r="O267" s="100"/>
      <c r="P267" s="27" t="s">
        <v>571</v>
      </c>
      <c r="Q267" s="100">
        <v>1</v>
      </c>
      <c r="R267" s="101" t="s">
        <v>34</v>
      </c>
      <c r="S267" s="94"/>
    </row>
    <row r="268" spans="1:19" ht="18" customHeight="1">
      <c r="A268" s="17">
        <v>2</v>
      </c>
      <c r="B268" s="18" t="s">
        <v>1061</v>
      </c>
      <c r="C268" s="18">
        <v>1</v>
      </c>
      <c r="D268" s="18" t="s">
        <v>1062</v>
      </c>
      <c r="E268" s="18">
        <v>2</v>
      </c>
      <c r="F268" s="18" t="s">
        <v>748</v>
      </c>
      <c r="G268" s="18">
        <v>11</v>
      </c>
      <c r="H268" s="18" t="s">
        <v>1002</v>
      </c>
      <c r="I268" s="19">
        <v>1</v>
      </c>
      <c r="J268" s="24" t="s">
        <v>1003</v>
      </c>
      <c r="K268" s="99">
        <v>126</v>
      </c>
      <c r="L268" s="99">
        <v>126</v>
      </c>
      <c r="M268" s="99">
        <f>K268-L268</f>
        <v>0</v>
      </c>
      <c r="N268" s="28" t="s">
        <v>1164</v>
      </c>
      <c r="O268" s="100"/>
      <c r="P268" s="27"/>
      <c r="Q268" s="100"/>
      <c r="R268" s="101" t="s">
        <v>34</v>
      </c>
      <c r="S268" s="94"/>
    </row>
    <row r="269" spans="1:19" ht="18" customHeight="1">
      <c r="A269" s="17">
        <v>2</v>
      </c>
      <c r="B269" s="18" t="s">
        <v>1061</v>
      </c>
      <c r="C269" s="18">
        <v>1</v>
      </c>
      <c r="D269" s="18" t="s">
        <v>1062</v>
      </c>
      <c r="E269" s="18">
        <v>2</v>
      </c>
      <c r="F269" s="18" t="s">
        <v>748</v>
      </c>
      <c r="G269" s="18">
        <v>11</v>
      </c>
      <c r="H269" s="18" t="s">
        <v>1002</v>
      </c>
      <c r="I269" s="18">
        <v>1</v>
      </c>
      <c r="J269" s="25" t="s">
        <v>1003</v>
      </c>
      <c r="K269" s="99"/>
      <c r="L269" s="99"/>
      <c r="M269" s="99"/>
      <c r="N269" s="28" t="s">
        <v>1165</v>
      </c>
      <c r="O269" s="100">
        <v>4650</v>
      </c>
      <c r="P269" s="27"/>
      <c r="Q269" s="100"/>
      <c r="R269" s="101" t="s">
        <v>34</v>
      </c>
      <c r="S269" s="94"/>
    </row>
    <row r="270" spans="1:19" ht="18" customHeight="1">
      <c r="A270" s="17">
        <v>2</v>
      </c>
      <c r="B270" s="18" t="s">
        <v>1061</v>
      </c>
      <c r="C270" s="18">
        <v>1</v>
      </c>
      <c r="D270" s="18" t="s">
        <v>1062</v>
      </c>
      <c r="E270" s="18">
        <v>2</v>
      </c>
      <c r="F270" s="18" t="s">
        <v>748</v>
      </c>
      <c r="G270" s="18">
        <v>11</v>
      </c>
      <c r="H270" s="18" t="s">
        <v>1002</v>
      </c>
      <c r="I270" s="18">
        <v>1</v>
      </c>
      <c r="J270" s="25" t="s">
        <v>1003</v>
      </c>
      <c r="K270" s="99"/>
      <c r="L270" s="99"/>
      <c r="M270" s="99"/>
      <c r="N270" s="28" t="s">
        <v>1166</v>
      </c>
      <c r="O270" s="100"/>
      <c r="P270" s="27"/>
      <c r="Q270" s="100"/>
      <c r="R270" s="101" t="s">
        <v>34</v>
      </c>
      <c r="S270" s="94"/>
    </row>
    <row r="271" spans="1:19" ht="18" customHeight="1">
      <c r="A271" s="17">
        <v>2</v>
      </c>
      <c r="B271" s="18" t="s">
        <v>1061</v>
      </c>
      <c r="C271" s="18">
        <v>1</v>
      </c>
      <c r="D271" s="18" t="s">
        <v>1062</v>
      </c>
      <c r="E271" s="18">
        <v>2</v>
      </c>
      <c r="F271" s="18" t="s">
        <v>748</v>
      </c>
      <c r="G271" s="18">
        <v>11</v>
      </c>
      <c r="H271" s="18" t="s">
        <v>1002</v>
      </c>
      <c r="I271" s="18">
        <v>1</v>
      </c>
      <c r="J271" s="25" t="s">
        <v>1003</v>
      </c>
      <c r="K271" s="99"/>
      <c r="L271" s="99"/>
      <c r="M271" s="99"/>
      <c r="N271" s="28" t="s">
        <v>1167</v>
      </c>
      <c r="O271" s="100"/>
      <c r="P271" s="27"/>
      <c r="Q271" s="100"/>
      <c r="R271" s="101" t="s">
        <v>34</v>
      </c>
      <c r="S271" s="94"/>
    </row>
    <row r="272" spans="1:19" ht="18" customHeight="1">
      <c r="A272" s="17">
        <v>2</v>
      </c>
      <c r="B272" s="18" t="s">
        <v>1061</v>
      </c>
      <c r="C272" s="18">
        <v>1</v>
      </c>
      <c r="D272" s="18" t="s">
        <v>1062</v>
      </c>
      <c r="E272" s="18">
        <v>2</v>
      </c>
      <c r="F272" s="18" t="s">
        <v>748</v>
      </c>
      <c r="G272" s="18">
        <v>11</v>
      </c>
      <c r="H272" s="18" t="s">
        <v>1002</v>
      </c>
      <c r="I272" s="18">
        <v>1</v>
      </c>
      <c r="J272" s="25" t="s">
        <v>1003</v>
      </c>
      <c r="K272" s="99"/>
      <c r="L272" s="99"/>
      <c r="M272" s="99"/>
      <c r="N272" s="28" t="s">
        <v>1168</v>
      </c>
      <c r="O272" s="100">
        <v>121176</v>
      </c>
      <c r="P272" s="27"/>
      <c r="Q272" s="100"/>
      <c r="R272" s="101" t="s">
        <v>34</v>
      </c>
      <c r="S272" s="94"/>
    </row>
    <row r="273" spans="1:19" ht="18" customHeight="1">
      <c r="A273" s="17">
        <v>2</v>
      </c>
      <c r="B273" s="18" t="s">
        <v>1061</v>
      </c>
      <c r="C273" s="18">
        <v>1</v>
      </c>
      <c r="D273" s="18" t="s">
        <v>1062</v>
      </c>
      <c r="E273" s="18">
        <v>2</v>
      </c>
      <c r="F273" s="18" t="s">
        <v>748</v>
      </c>
      <c r="G273" s="18">
        <v>11</v>
      </c>
      <c r="H273" s="18" t="s">
        <v>1002</v>
      </c>
      <c r="I273" s="19">
        <v>4</v>
      </c>
      <c r="J273" s="24" t="s">
        <v>1023</v>
      </c>
      <c r="K273" s="99">
        <v>436</v>
      </c>
      <c r="L273" s="99">
        <v>473</v>
      </c>
      <c r="M273" s="99">
        <f>K273-L273</f>
        <v>-37</v>
      </c>
      <c r="N273" s="28" t="s">
        <v>1169</v>
      </c>
      <c r="O273" s="100"/>
      <c r="P273" s="27"/>
      <c r="Q273" s="100"/>
      <c r="R273" s="101" t="s">
        <v>34</v>
      </c>
      <c r="S273" s="94"/>
    </row>
    <row r="274" spans="1:19" ht="18" customHeight="1">
      <c r="A274" s="17">
        <v>2</v>
      </c>
      <c r="B274" s="18" t="s">
        <v>1061</v>
      </c>
      <c r="C274" s="18">
        <v>1</v>
      </c>
      <c r="D274" s="18" t="s">
        <v>1062</v>
      </c>
      <c r="E274" s="18">
        <v>2</v>
      </c>
      <c r="F274" s="18" t="s">
        <v>748</v>
      </c>
      <c r="G274" s="18">
        <v>11</v>
      </c>
      <c r="H274" s="18" t="s">
        <v>1002</v>
      </c>
      <c r="I274" s="18">
        <v>4</v>
      </c>
      <c r="J274" s="25" t="s">
        <v>1023</v>
      </c>
      <c r="K274" s="99"/>
      <c r="L274" s="99"/>
      <c r="M274" s="99"/>
      <c r="N274" s="28" t="s">
        <v>1170</v>
      </c>
      <c r="O274" s="100">
        <v>252000</v>
      </c>
      <c r="P274" s="27"/>
      <c r="Q274" s="100"/>
      <c r="R274" s="101" t="s">
        <v>34</v>
      </c>
      <c r="S274" s="94"/>
    </row>
    <row r="275" spans="1:19" ht="18" customHeight="1">
      <c r="A275" s="17">
        <v>2</v>
      </c>
      <c r="B275" s="18" t="s">
        <v>1061</v>
      </c>
      <c r="C275" s="18">
        <v>1</v>
      </c>
      <c r="D275" s="18" t="s">
        <v>1062</v>
      </c>
      <c r="E275" s="18">
        <v>2</v>
      </c>
      <c r="F275" s="18" t="s">
        <v>748</v>
      </c>
      <c r="G275" s="18">
        <v>11</v>
      </c>
      <c r="H275" s="18" t="s">
        <v>1002</v>
      </c>
      <c r="I275" s="18">
        <v>4</v>
      </c>
      <c r="J275" s="25" t="s">
        <v>1023</v>
      </c>
      <c r="K275" s="99"/>
      <c r="L275" s="99"/>
      <c r="M275" s="99"/>
      <c r="N275" s="28" t="s">
        <v>1171</v>
      </c>
      <c r="O275" s="100"/>
      <c r="P275" s="27"/>
      <c r="Q275" s="100"/>
      <c r="R275" s="101" t="s">
        <v>34</v>
      </c>
      <c r="S275" s="94"/>
    </row>
    <row r="276" spans="1:19" ht="18" customHeight="1">
      <c r="A276" s="17">
        <v>2</v>
      </c>
      <c r="B276" s="18" t="s">
        <v>1061</v>
      </c>
      <c r="C276" s="18">
        <v>1</v>
      </c>
      <c r="D276" s="18" t="s">
        <v>1062</v>
      </c>
      <c r="E276" s="18">
        <v>2</v>
      </c>
      <c r="F276" s="18" t="s">
        <v>748</v>
      </c>
      <c r="G276" s="18">
        <v>11</v>
      </c>
      <c r="H276" s="18" t="s">
        <v>1002</v>
      </c>
      <c r="I276" s="18">
        <v>4</v>
      </c>
      <c r="J276" s="25" t="s">
        <v>1023</v>
      </c>
      <c r="K276" s="99"/>
      <c r="L276" s="99"/>
      <c r="M276" s="99"/>
      <c r="N276" s="28" t="s">
        <v>1172</v>
      </c>
      <c r="O276" s="100">
        <v>184000</v>
      </c>
      <c r="P276" s="27"/>
      <c r="Q276" s="100"/>
      <c r="R276" s="101" t="s">
        <v>34</v>
      </c>
      <c r="S276" s="94"/>
    </row>
    <row r="277" spans="1:19" ht="18" customHeight="1">
      <c r="A277" s="17">
        <v>2</v>
      </c>
      <c r="B277" s="18" t="s">
        <v>1061</v>
      </c>
      <c r="C277" s="18">
        <v>1</v>
      </c>
      <c r="D277" s="18" t="s">
        <v>1062</v>
      </c>
      <c r="E277" s="18">
        <v>2</v>
      </c>
      <c r="F277" s="18" t="s">
        <v>748</v>
      </c>
      <c r="G277" s="19">
        <v>13</v>
      </c>
      <c r="H277" s="19" t="s">
        <v>1045</v>
      </c>
      <c r="I277" s="19"/>
      <c r="J277" s="24"/>
      <c r="K277" s="99"/>
      <c r="L277" s="99"/>
      <c r="M277" s="99"/>
      <c r="N277" s="28"/>
      <c r="O277" s="100"/>
      <c r="P277" s="27"/>
      <c r="Q277" s="100"/>
      <c r="R277" s="101" t="s">
        <v>7507</v>
      </c>
      <c r="S277" s="94"/>
    </row>
    <row r="278" spans="1:19" ht="18" customHeight="1">
      <c r="A278" s="17">
        <v>2</v>
      </c>
      <c r="B278" s="18" t="s">
        <v>1061</v>
      </c>
      <c r="C278" s="18">
        <v>1</v>
      </c>
      <c r="D278" s="18" t="s">
        <v>1062</v>
      </c>
      <c r="E278" s="18">
        <v>2</v>
      </c>
      <c r="F278" s="18" t="s">
        <v>748</v>
      </c>
      <c r="G278" s="18">
        <v>13</v>
      </c>
      <c r="H278" s="18" t="s">
        <v>1045</v>
      </c>
      <c r="I278" s="19">
        <v>21</v>
      </c>
      <c r="J278" s="24" t="s">
        <v>1046</v>
      </c>
      <c r="K278" s="99">
        <v>1977</v>
      </c>
      <c r="L278" s="99">
        <v>4056</v>
      </c>
      <c r="M278" s="99">
        <f t="shared" ref="M278:M279" si="14">K278-L278</f>
        <v>-2079</v>
      </c>
      <c r="N278" s="28" t="s">
        <v>1173</v>
      </c>
      <c r="O278" s="100">
        <v>1976400</v>
      </c>
      <c r="P278" s="27"/>
      <c r="Q278" s="100"/>
      <c r="R278" s="101" t="s">
        <v>34</v>
      </c>
      <c r="S278" s="94"/>
    </row>
    <row r="279" spans="1:19" ht="18" customHeight="1">
      <c r="A279" s="17">
        <v>2</v>
      </c>
      <c r="B279" s="18" t="s">
        <v>1061</v>
      </c>
      <c r="C279" s="18">
        <v>1</v>
      </c>
      <c r="D279" s="18" t="s">
        <v>1062</v>
      </c>
      <c r="E279" s="18">
        <v>2</v>
      </c>
      <c r="F279" s="18" t="s">
        <v>748</v>
      </c>
      <c r="G279" s="18">
        <v>13</v>
      </c>
      <c r="H279" s="18" t="s">
        <v>1045</v>
      </c>
      <c r="I279" s="19">
        <v>51</v>
      </c>
      <c r="J279" s="24" t="s">
        <v>1126</v>
      </c>
      <c r="K279" s="99">
        <v>173</v>
      </c>
      <c r="L279" s="99">
        <v>214</v>
      </c>
      <c r="M279" s="99">
        <f t="shared" si="14"/>
        <v>-41</v>
      </c>
      <c r="N279" s="28" t="s">
        <v>1174</v>
      </c>
      <c r="O279" s="100">
        <v>172800</v>
      </c>
      <c r="P279" s="27"/>
      <c r="Q279" s="100"/>
      <c r="R279" s="101" t="s">
        <v>34</v>
      </c>
      <c r="S279" s="94"/>
    </row>
    <row r="280" spans="1:19" ht="18" customHeight="1">
      <c r="A280" s="17">
        <v>2</v>
      </c>
      <c r="B280" s="18" t="s">
        <v>1061</v>
      </c>
      <c r="C280" s="18">
        <v>1</v>
      </c>
      <c r="D280" s="18" t="s">
        <v>1062</v>
      </c>
      <c r="E280" s="18">
        <v>2</v>
      </c>
      <c r="F280" s="18" t="s">
        <v>748</v>
      </c>
      <c r="G280" s="19">
        <v>14</v>
      </c>
      <c r="H280" s="19" t="s">
        <v>1050</v>
      </c>
      <c r="I280" s="19"/>
      <c r="J280" s="24"/>
      <c r="K280" s="99"/>
      <c r="L280" s="99"/>
      <c r="M280" s="99"/>
      <c r="N280" s="28"/>
      <c r="O280" s="100"/>
      <c r="P280" s="27"/>
      <c r="Q280" s="100"/>
      <c r="R280" s="101" t="s">
        <v>7507</v>
      </c>
      <c r="S280" s="94"/>
    </row>
    <row r="281" spans="1:19" ht="18" customHeight="1">
      <c r="A281" s="17">
        <v>2</v>
      </c>
      <c r="B281" s="18" t="s">
        <v>1061</v>
      </c>
      <c r="C281" s="18">
        <v>1</v>
      </c>
      <c r="D281" s="18" t="s">
        <v>1062</v>
      </c>
      <c r="E281" s="18">
        <v>2</v>
      </c>
      <c r="F281" s="18" t="s">
        <v>748</v>
      </c>
      <c r="G281" s="18">
        <v>14</v>
      </c>
      <c r="H281" s="18" t="s">
        <v>1050</v>
      </c>
      <c r="I281" s="19">
        <v>41</v>
      </c>
      <c r="J281" s="24" t="s">
        <v>1133</v>
      </c>
      <c r="K281" s="99">
        <v>4158</v>
      </c>
      <c r="L281" s="99">
        <v>1981</v>
      </c>
      <c r="M281" s="99">
        <f>K281-L281</f>
        <v>2177</v>
      </c>
      <c r="N281" s="28" t="s">
        <v>1175</v>
      </c>
      <c r="O281" s="100">
        <v>172368</v>
      </c>
      <c r="P281" s="27"/>
      <c r="Q281" s="100"/>
      <c r="R281" s="101" t="s">
        <v>34</v>
      </c>
      <c r="S281" s="94"/>
    </row>
    <row r="282" spans="1:19" ht="18" customHeight="1">
      <c r="A282" s="17">
        <v>2</v>
      </c>
      <c r="B282" s="18" t="s">
        <v>1061</v>
      </c>
      <c r="C282" s="18">
        <v>1</v>
      </c>
      <c r="D282" s="18" t="s">
        <v>1062</v>
      </c>
      <c r="E282" s="18">
        <v>2</v>
      </c>
      <c r="F282" s="18" t="s">
        <v>748</v>
      </c>
      <c r="G282" s="18">
        <v>14</v>
      </c>
      <c r="H282" s="18" t="s">
        <v>1050</v>
      </c>
      <c r="I282" s="18">
        <v>41</v>
      </c>
      <c r="J282" s="25" t="s">
        <v>1133</v>
      </c>
      <c r="K282" s="99"/>
      <c r="L282" s="99"/>
      <c r="M282" s="99"/>
      <c r="N282" s="28" t="s">
        <v>1176</v>
      </c>
      <c r="O282" s="100">
        <v>1548720</v>
      </c>
      <c r="P282" s="27"/>
      <c r="Q282" s="100"/>
      <c r="R282" s="101" t="s">
        <v>34</v>
      </c>
      <c r="S282" s="94"/>
    </row>
    <row r="283" spans="1:19" ht="18" customHeight="1">
      <c r="A283" s="17">
        <v>2</v>
      </c>
      <c r="B283" s="18" t="s">
        <v>1061</v>
      </c>
      <c r="C283" s="18">
        <v>1</v>
      </c>
      <c r="D283" s="18" t="s">
        <v>1062</v>
      </c>
      <c r="E283" s="18">
        <v>2</v>
      </c>
      <c r="F283" s="18" t="s">
        <v>748</v>
      </c>
      <c r="G283" s="18">
        <v>14</v>
      </c>
      <c r="H283" s="18" t="s">
        <v>1050</v>
      </c>
      <c r="I283" s="18">
        <v>41</v>
      </c>
      <c r="J283" s="25" t="s">
        <v>1133</v>
      </c>
      <c r="K283" s="99"/>
      <c r="L283" s="99"/>
      <c r="M283" s="99"/>
      <c r="N283" s="28" t="s">
        <v>1177</v>
      </c>
      <c r="O283" s="100">
        <v>259200</v>
      </c>
      <c r="P283" s="27"/>
      <c r="Q283" s="100"/>
      <c r="R283" s="101" t="s">
        <v>34</v>
      </c>
      <c r="S283" s="94"/>
    </row>
    <row r="284" spans="1:19" ht="18" customHeight="1">
      <c r="A284" s="17">
        <v>2</v>
      </c>
      <c r="B284" s="18" t="s">
        <v>1061</v>
      </c>
      <c r="C284" s="18">
        <v>1</v>
      </c>
      <c r="D284" s="18" t="s">
        <v>1062</v>
      </c>
      <c r="E284" s="18">
        <v>2</v>
      </c>
      <c r="F284" s="18" t="s">
        <v>748</v>
      </c>
      <c r="G284" s="18">
        <v>14</v>
      </c>
      <c r="H284" s="18" t="s">
        <v>1050</v>
      </c>
      <c r="I284" s="18">
        <v>41</v>
      </c>
      <c r="J284" s="25" t="s">
        <v>1133</v>
      </c>
      <c r="K284" s="99"/>
      <c r="L284" s="99"/>
      <c r="M284" s="99"/>
      <c r="N284" s="28" t="s">
        <v>1178</v>
      </c>
      <c r="O284" s="100">
        <v>2177205</v>
      </c>
      <c r="P284" s="27"/>
      <c r="Q284" s="100"/>
      <c r="R284" s="101" t="s">
        <v>34</v>
      </c>
      <c r="S284" s="94"/>
    </row>
    <row r="285" spans="1:19" ht="18" customHeight="1">
      <c r="A285" s="17">
        <v>2</v>
      </c>
      <c r="B285" s="18" t="s">
        <v>1061</v>
      </c>
      <c r="C285" s="18">
        <v>1</v>
      </c>
      <c r="D285" s="18" t="s">
        <v>1062</v>
      </c>
      <c r="E285" s="18">
        <v>2</v>
      </c>
      <c r="F285" s="18" t="s">
        <v>748</v>
      </c>
      <c r="G285" s="18">
        <v>14</v>
      </c>
      <c r="H285" s="18" t="s">
        <v>1050</v>
      </c>
      <c r="I285" s="18">
        <v>41</v>
      </c>
      <c r="J285" s="25" t="s">
        <v>1133</v>
      </c>
      <c r="K285" s="99"/>
      <c r="L285" s="99"/>
      <c r="M285" s="99"/>
      <c r="N285" s="28" t="s">
        <v>1179</v>
      </c>
      <c r="O285" s="100"/>
      <c r="P285" s="27"/>
      <c r="Q285" s="100"/>
      <c r="R285" s="101" t="s">
        <v>34</v>
      </c>
      <c r="S285" s="94"/>
    </row>
    <row r="286" spans="1:19" ht="18" customHeight="1">
      <c r="A286" s="17">
        <v>2</v>
      </c>
      <c r="B286" s="18" t="s">
        <v>1061</v>
      </c>
      <c r="C286" s="18">
        <v>1</v>
      </c>
      <c r="D286" s="18" t="s">
        <v>1062</v>
      </c>
      <c r="E286" s="18">
        <v>2</v>
      </c>
      <c r="F286" s="18" t="s">
        <v>748</v>
      </c>
      <c r="G286" s="19">
        <v>19</v>
      </c>
      <c r="H286" s="19" t="s">
        <v>1056</v>
      </c>
      <c r="I286" s="19"/>
      <c r="J286" s="24"/>
      <c r="K286" s="99"/>
      <c r="L286" s="99"/>
      <c r="M286" s="99"/>
      <c r="N286" s="28"/>
      <c r="O286" s="100"/>
      <c r="P286" s="27"/>
      <c r="Q286" s="100"/>
      <c r="R286" s="101" t="s">
        <v>7507</v>
      </c>
      <c r="S286" s="94"/>
    </row>
    <row r="287" spans="1:19" ht="18" customHeight="1">
      <c r="A287" s="17">
        <v>2</v>
      </c>
      <c r="B287" s="18" t="s">
        <v>1061</v>
      </c>
      <c r="C287" s="18">
        <v>1</v>
      </c>
      <c r="D287" s="18" t="s">
        <v>1062</v>
      </c>
      <c r="E287" s="18">
        <v>2</v>
      </c>
      <c r="F287" s="18" t="s">
        <v>748</v>
      </c>
      <c r="G287" s="18">
        <v>19</v>
      </c>
      <c r="H287" s="18" t="s">
        <v>1056</v>
      </c>
      <c r="I287" s="19">
        <v>41</v>
      </c>
      <c r="J287" s="24" t="s">
        <v>1153</v>
      </c>
      <c r="K287" s="99">
        <v>40</v>
      </c>
      <c r="L287" s="99">
        <v>40</v>
      </c>
      <c r="M287" s="99">
        <f>K287-L287</f>
        <v>0</v>
      </c>
      <c r="N287" s="28" t="s">
        <v>1180</v>
      </c>
      <c r="O287" s="100">
        <v>40000</v>
      </c>
      <c r="P287" s="27"/>
      <c r="Q287" s="100"/>
      <c r="R287" s="101" t="s">
        <v>34</v>
      </c>
      <c r="S287" s="94"/>
    </row>
    <row r="288" spans="1:19" ht="18" customHeight="1">
      <c r="A288" s="43">
        <v>2</v>
      </c>
      <c r="B288" s="44" t="s">
        <v>1061</v>
      </c>
      <c r="C288" s="52">
        <v>1</v>
      </c>
      <c r="D288" s="44" t="s">
        <v>1062</v>
      </c>
      <c r="E288" s="53">
        <v>3</v>
      </c>
      <c r="F288" s="54" t="s">
        <v>1181</v>
      </c>
      <c r="G288" s="53"/>
      <c r="H288" s="54"/>
      <c r="I288" s="53"/>
      <c r="J288" s="53"/>
      <c r="K288" s="97">
        <f>IF(C288="",SUMIFS($K289:$K$5645,$A289:$A$5645,A288,$E289:$E$5645,""),IF(E288="",SUMIFS($K289:$K$5645,$A289:$A$5645,A288,$C289:$C$5645,C288,$G289:$G$5645,""),IF(G288="",SUMIFS($K289:$K$5645,$A289:$A$5645,A288,$C289:$C$5645,C288,$E289:$E$5645,E288,$R289:$R$5645,R288),0)))</f>
        <v>2338</v>
      </c>
      <c r="L288" s="97">
        <f>IF(C288="",SUMIFS($L289:$L$5645,$A289:$A$5645,A288,$E289:$E$5645,""),IF(E288="",SUMIFS($L289:$L$5645,$A289:$A$5645,A288,$C289:$C$5645,C288,$G289:$G$5645,""),IF(G288="",SUMIFS($L289:$L$5645,$A289:$A$5645,A288,$C289:$C$5645,C288,$E289:$E$5645,E288,$R289:$R$5645,R288),0)))</f>
        <v>2408</v>
      </c>
      <c r="M288" s="98">
        <f t="shared" ref="M288" si="15">K288-L288</f>
        <v>-70</v>
      </c>
      <c r="N288" s="55"/>
      <c r="O288" s="56"/>
      <c r="P288" s="57"/>
      <c r="Q288" s="58">
        <f>IF(C288="",SUMIFS($Q$3:$Q$5514,$A$3:$A$5514,A288,$C$3:$C$5514,"&gt;0",$E$3:$E$5514,""),IF(E288="",SUMIFS($Q$3:$Q$5514,$A$3:$A$5514,A288,$C$3:$C$5514,C288,$E$3:$E$5514,"&gt;0",$G$3:$G$5514,""),IF(G288="",SUMIFS($Q$3:$Q$5514,$A$3:$A$5514,A288,$C$3:$C$5514,C288,$E$3:$E$5514,E288,$G$3:$G$5514,"&gt;0",$R$3:$R$5514,R288))))</f>
        <v>0</v>
      </c>
      <c r="R288" s="59" t="s">
        <v>559</v>
      </c>
      <c r="S288" s="94"/>
    </row>
    <row r="289" spans="1:19" ht="18" customHeight="1">
      <c r="A289" s="17">
        <v>2</v>
      </c>
      <c r="B289" s="18" t="s">
        <v>1061</v>
      </c>
      <c r="C289" s="18">
        <v>1</v>
      </c>
      <c r="D289" s="18" t="s">
        <v>1062</v>
      </c>
      <c r="E289" s="18">
        <v>3</v>
      </c>
      <c r="F289" s="18" t="s">
        <v>1181</v>
      </c>
      <c r="G289" s="19">
        <v>3</v>
      </c>
      <c r="H289" s="19" t="s">
        <v>919</v>
      </c>
      <c r="I289" s="19"/>
      <c r="J289" s="24"/>
      <c r="K289" s="99"/>
      <c r="L289" s="99"/>
      <c r="M289" s="99"/>
      <c r="N289" s="28"/>
      <c r="O289" s="100"/>
      <c r="P289" s="27"/>
      <c r="Q289" s="100"/>
      <c r="R289" s="101" t="s">
        <v>7508</v>
      </c>
      <c r="S289" s="94"/>
    </row>
    <row r="290" spans="1:19" ht="18" customHeight="1">
      <c r="A290" s="17">
        <v>2</v>
      </c>
      <c r="B290" s="18" t="s">
        <v>1061</v>
      </c>
      <c r="C290" s="18">
        <v>1</v>
      </c>
      <c r="D290" s="18" t="s">
        <v>1062</v>
      </c>
      <c r="E290" s="18">
        <v>3</v>
      </c>
      <c r="F290" s="18" t="s">
        <v>1181</v>
      </c>
      <c r="G290" s="18">
        <v>3</v>
      </c>
      <c r="H290" s="18" t="s">
        <v>919</v>
      </c>
      <c r="I290" s="19">
        <v>35</v>
      </c>
      <c r="J290" s="24" t="s">
        <v>930</v>
      </c>
      <c r="K290" s="99">
        <v>101</v>
      </c>
      <c r="L290" s="99">
        <v>94</v>
      </c>
      <c r="M290" s="99">
        <f>K290-L290</f>
        <v>7</v>
      </c>
      <c r="N290" s="28" t="s">
        <v>1182</v>
      </c>
      <c r="O290" s="100">
        <v>100065</v>
      </c>
      <c r="P290" s="27"/>
      <c r="Q290" s="100"/>
      <c r="R290" s="101" t="s">
        <v>559</v>
      </c>
      <c r="S290" s="94"/>
    </row>
    <row r="291" spans="1:19" ht="18" customHeight="1">
      <c r="A291" s="17">
        <v>2</v>
      </c>
      <c r="B291" s="18" t="s">
        <v>1061</v>
      </c>
      <c r="C291" s="18">
        <v>1</v>
      </c>
      <c r="D291" s="18" t="s">
        <v>1062</v>
      </c>
      <c r="E291" s="18">
        <v>3</v>
      </c>
      <c r="F291" s="18" t="s">
        <v>1181</v>
      </c>
      <c r="G291" s="18">
        <v>3</v>
      </c>
      <c r="H291" s="18" t="s">
        <v>919</v>
      </c>
      <c r="I291" s="18">
        <v>35</v>
      </c>
      <c r="J291" s="25" t="s">
        <v>930</v>
      </c>
      <c r="K291" s="99"/>
      <c r="L291" s="99"/>
      <c r="M291" s="99"/>
      <c r="N291" s="339" t="s">
        <v>6796</v>
      </c>
      <c r="O291" s="100"/>
      <c r="P291" s="27"/>
      <c r="Q291" s="100"/>
      <c r="R291" s="101" t="s">
        <v>559</v>
      </c>
      <c r="S291" s="94"/>
    </row>
    <row r="292" spans="1:19" ht="18" customHeight="1">
      <c r="A292" s="17">
        <v>2</v>
      </c>
      <c r="B292" s="18" t="s">
        <v>1061</v>
      </c>
      <c r="C292" s="18">
        <v>1</v>
      </c>
      <c r="D292" s="18" t="s">
        <v>1062</v>
      </c>
      <c r="E292" s="18">
        <v>3</v>
      </c>
      <c r="F292" s="18" t="s">
        <v>1181</v>
      </c>
      <c r="G292" s="18">
        <v>3</v>
      </c>
      <c r="H292" s="18" t="s">
        <v>919</v>
      </c>
      <c r="I292" s="18">
        <v>35</v>
      </c>
      <c r="J292" s="25" t="s">
        <v>930</v>
      </c>
      <c r="K292" s="99"/>
      <c r="L292" s="99"/>
      <c r="M292" s="99"/>
      <c r="N292" s="28" t="s">
        <v>1183</v>
      </c>
      <c r="O292" s="100"/>
      <c r="P292" s="27"/>
      <c r="Q292" s="100"/>
      <c r="R292" s="101" t="s">
        <v>559</v>
      </c>
      <c r="S292" s="94"/>
    </row>
    <row r="293" spans="1:19" ht="18" customHeight="1">
      <c r="A293" s="17">
        <v>2</v>
      </c>
      <c r="B293" s="18" t="s">
        <v>1061</v>
      </c>
      <c r="C293" s="18">
        <v>1</v>
      </c>
      <c r="D293" s="18" t="s">
        <v>1062</v>
      </c>
      <c r="E293" s="18">
        <v>3</v>
      </c>
      <c r="F293" s="18" t="s">
        <v>1181</v>
      </c>
      <c r="G293" s="19">
        <v>11</v>
      </c>
      <c r="H293" s="19" t="s">
        <v>1002</v>
      </c>
      <c r="I293" s="19"/>
      <c r="J293" s="24"/>
      <c r="K293" s="99"/>
      <c r="L293" s="99"/>
      <c r="M293" s="99"/>
      <c r="N293" s="28"/>
      <c r="O293" s="100"/>
      <c r="P293" s="27"/>
      <c r="Q293" s="100"/>
      <c r="R293" s="101" t="s">
        <v>7509</v>
      </c>
      <c r="S293" s="94"/>
    </row>
    <row r="294" spans="1:19" ht="18" customHeight="1">
      <c r="A294" s="17">
        <v>2</v>
      </c>
      <c r="B294" s="18" t="s">
        <v>1061</v>
      </c>
      <c r="C294" s="18">
        <v>1</v>
      </c>
      <c r="D294" s="18" t="s">
        <v>1062</v>
      </c>
      <c r="E294" s="18">
        <v>3</v>
      </c>
      <c r="F294" s="18" t="s">
        <v>1181</v>
      </c>
      <c r="G294" s="18">
        <v>11</v>
      </c>
      <c r="H294" s="18" t="s">
        <v>1002</v>
      </c>
      <c r="I294" s="19">
        <v>1</v>
      </c>
      <c r="J294" s="24" t="s">
        <v>1003</v>
      </c>
      <c r="K294" s="99">
        <v>296</v>
      </c>
      <c r="L294" s="99">
        <v>140</v>
      </c>
      <c r="M294" s="99">
        <f>K294-L294</f>
        <v>156</v>
      </c>
      <c r="N294" s="28" t="s">
        <v>1184</v>
      </c>
      <c r="O294" s="100">
        <v>160000</v>
      </c>
      <c r="P294" s="27"/>
      <c r="Q294" s="100"/>
      <c r="R294" s="101" t="s">
        <v>559</v>
      </c>
      <c r="S294" s="94"/>
    </row>
    <row r="295" spans="1:19" ht="18" customHeight="1">
      <c r="A295" s="17">
        <v>2</v>
      </c>
      <c r="B295" s="18" t="s">
        <v>1061</v>
      </c>
      <c r="C295" s="18">
        <v>1</v>
      </c>
      <c r="D295" s="18" t="s">
        <v>1062</v>
      </c>
      <c r="E295" s="18">
        <v>3</v>
      </c>
      <c r="F295" s="18" t="s">
        <v>1181</v>
      </c>
      <c r="G295" s="18">
        <v>11</v>
      </c>
      <c r="H295" s="18" t="s">
        <v>1002</v>
      </c>
      <c r="I295" s="18">
        <v>1</v>
      </c>
      <c r="J295" s="25" t="s">
        <v>1003</v>
      </c>
      <c r="K295" s="99"/>
      <c r="L295" s="99"/>
      <c r="M295" s="99"/>
      <c r="N295" s="28" t="s">
        <v>1185</v>
      </c>
      <c r="O295" s="100">
        <v>15000</v>
      </c>
      <c r="P295" s="27"/>
      <c r="Q295" s="100"/>
      <c r="R295" s="101" t="s">
        <v>559</v>
      </c>
      <c r="S295" s="94"/>
    </row>
    <row r="296" spans="1:19" ht="18" customHeight="1">
      <c r="A296" s="17">
        <v>2</v>
      </c>
      <c r="B296" s="18" t="s">
        <v>1061</v>
      </c>
      <c r="C296" s="18">
        <v>1</v>
      </c>
      <c r="D296" s="18" t="s">
        <v>1062</v>
      </c>
      <c r="E296" s="18">
        <v>3</v>
      </c>
      <c r="F296" s="18" t="s">
        <v>1181</v>
      </c>
      <c r="G296" s="18">
        <v>11</v>
      </c>
      <c r="H296" s="18" t="s">
        <v>1002</v>
      </c>
      <c r="I296" s="18">
        <v>1</v>
      </c>
      <c r="J296" s="25" t="s">
        <v>1003</v>
      </c>
      <c r="K296" s="99"/>
      <c r="L296" s="99"/>
      <c r="M296" s="99"/>
      <c r="N296" s="28" t="s">
        <v>1186</v>
      </c>
      <c r="O296" s="100">
        <v>10000</v>
      </c>
      <c r="P296" s="27"/>
      <c r="Q296" s="100"/>
      <c r="R296" s="101" t="s">
        <v>559</v>
      </c>
      <c r="S296" s="94"/>
    </row>
    <row r="297" spans="1:19" ht="18" customHeight="1">
      <c r="A297" s="17">
        <v>2</v>
      </c>
      <c r="B297" s="18" t="s">
        <v>1061</v>
      </c>
      <c r="C297" s="18">
        <v>1</v>
      </c>
      <c r="D297" s="18" t="s">
        <v>1062</v>
      </c>
      <c r="E297" s="18">
        <v>3</v>
      </c>
      <c r="F297" s="18" t="s">
        <v>1181</v>
      </c>
      <c r="G297" s="18">
        <v>11</v>
      </c>
      <c r="H297" s="18" t="s">
        <v>1002</v>
      </c>
      <c r="I297" s="18">
        <v>1</v>
      </c>
      <c r="J297" s="25" t="s">
        <v>1003</v>
      </c>
      <c r="K297" s="99"/>
      <c r="L297" s="99"/>
      <c r="M297" s="99"/>
      <c r="N297" s="28" t="s">
        <v>1187</v>
      </c>
      <c r="O297" s="100">
        <v>20000</v>
      </c>
      <c r="P297" s="27"/>
      <c r="Q297" s="100"/>
      <c r="R297" s="101" t="s">
        <v>559</v>
      </c>
      <c r="S297" s="94"/>
    </row>
    <row r="298" spans="1:19" ht="18" customHeight="1">
      <c r="A298" s="17">
        <v>2</v>
      </c>
      <c r="B298" s="18" t="s">
        <v>1061</v>
      </c>
      <c r="C298" s="18">
        <v>1</v>
      </c>
      <c r="D298" s="18" t="s">
        <v>1062</v>
      </c>
      <c r="E298" s="18">
        <v>3</v>
      </c>
      <c r="F298" s="18" t="s">
        <v>1181</v>
      </c>
      <c r="G298" s="18">
        <v>11</v>
      </c>
      <c r="H298" s="18" t="s">
        <v>1002</v>
      </c>
      <c r="I298" s="18">
        <v>1</v>
      </c>
      <c r="J298" s="25" t="s">
        <v>1003</v>
      </c>
      <c r="K298" s="99"/>
      <c r="L298" s="99"/>
      <c r="M298" s="99"/>
      <c r="N298" s="28" t="s">
        <v>1188</v>
      </c>
      <c r="O298" s="100">
        <v>15000</v>
      </c>
      <c r="P298" s="27"/>
      <c r="Q298" s="100"/>
      <c r="R298" s="101" t="s">
        <v>559</v>
      </c>
      <c r="S298" s="94"/>
    </row>
    <row r="299" spans="1:19" ht="18" customHeight="1">
      <c r="A299" s="17">
        <v>2</v>
      </c>
      <c r="B299" s="18" t="s">
        <v>1061</v>
      </c>
      <c r="C299" s="18">
        <v>1</v>
      </c>
      <c r="D299" s="18" t="s">
        <v>1062</v>
      </c>
      <c r="E299" s="18">
        <v>3</v>
      </c>
      <c r="F299" s="18" t="s">
        <v>1181</v>
      </c>
      <c r="G299" s="18">
        <v>11</v>
      </c>
      <c r="H299" s="18" t="s">
        <v>1002</v>
      </c>
      <c r="I299" s="18">
        <v>1</v>
      </c>
      <c r="J299" s="25" t="s">
        <v>1003</v>
      </c>
      <c r="K299" s="99"/>
      <c r="L299" s="99"/>
      <c r="M299" s="99"/>
      <c r="N299" s="28" t="s">
        <v>1189</v>
      </c>
      <c r="O299" s="100">
        <v>75600</v>
      </c>
      <c r="P299" s="27"/>
      <c r="Q299" s="100"/>
      <c r="R299" s="101" t="s">
        <v>559</v>
      </c>
      <c r="S299" s="94"/>
    </row>
    <row r="300" spans="1:19" ht="18" customHeight="1">
      <c r="A300" s="17">
        <v>2</v>
      </c>
      <c r="B300" s="18" t="s">
        <v>1061</v>
      </c>
      <c r="C300" s="18">
        <v>1</v>
      </c>
      <c r="D300" s="18" t="s">
        <v>1062</v>
      </c>
      <c r="E300" s="18">
        <v>3</v>
      </c>
      <c r="F300" s="18" t="s">
        <v>1181</v>
      </c>
      <c r="G300" s="18">
        <v>11</v>
      </c>
      <c r="H300" s="18" t="s">
        <v>1002</v>
      </c>
      <c r="I300" s="19">
        <v>4</v>
      </c>
      <c r="J300" s="24" t="s">
        <v>1023</v>
      </c>
      <c r="K300" s="99">
        <v>292</v>
      </c>
      <c r="L300" s="99">
        <v>269</v>
      </c>
      <c r="M300" s="99">
        <f>K300-L300</f>
        <v>23</v>
      </c>
      <c r="N300" s="28" t="s">
        <v>1190</v>
      </c>
      <c r="O300" s="100">
        <v>259050</v>
      </c>
      <c r="P300" s="27"/>
      <c r="Q300" s="100"/>
      <c r="R300" s="101" t="s">
        <v>559</v>
      </c>
      <c r="S300" s="94"/>
    </row>
    <row r="301" spans="1:19" ht="18" customHeight="1">
      <c r="A301" s="17">
        <v>2</v>
      </c>
      <c r="B301" s="18" t="s">
        <v>1061</v>
      </c>
      <c r="C301" s="18">
        <v>1</v>
      </c>
      <c r="D301" s="18" t="s">
        <v>1062</v>
      </c>
      <c r="E301" s="18">
        <v>3</v>
      </c>
      <c r="F301" s="18" t="s">
        <v>1181</v>
      </c>
      <c r="G301" s="18">
        <v>11</v>
      </c>
      <c r="H301" s="18" t="s">
        <v>1002</v>
      </c>
      <c r="I301" s="18">
        <v>4</v>
      </c>
      <c r="J301" s="25" t="s">
        <v>1023</v>
      </c>
      <c r="K301" s="99"/>
      <c r="L301" s="99"/>
      <c r="M301" s="99"/>
      <c r="N301" s="28" t="s">
        <v>1191</v>
      </c>
      <c r="O301" s="100">
        <v>2808</v>
      </c>
      <c r="P301" s="27"/>
      <c r="Q301" s="100"/>
      <c r="R301" s="101" t="s">
        <v>559</v>
      </c>
      <c r="S301" s="94"/>
    </row>
    <row r="302" spans="1:19" ht="18" customHeight="1">
      <c r="A302" s="17">
        <v>2</v>
      </c>
      <c r="B302" s="18" t="s">
        <v>1061</v>
      </c>
      <c r="C302" s="18">
        <v>1</v>
      </c>
      <c r="D302" s="18" t="s">
        <v>1062</v>
      </c>
      <c r="E302" s="18">
        <v>3</v>
      </c>
      <c r="F302" s="18" t="s">
        <v>1181</v>
      </c>
      <c r="G302" s="18">
        <v>11</v>
      </c>
      <c r="H302" s="18" t="s">
        <v>1002</v>
      </c>
      <c r="I302" s="18">
        <v>4</v>
      </c>
      <c r="J302" s="25" t="s">
        <v>1023</v>
      </c>
      <c r="K302" s="99"/>
      <c r="L302" s="99"/>
      <c r="M302" s="99"/>
      <c r="N302" s="28" t="s">
        <v>1192</v>
      </c>
      <c r="O302" s="100">
        <v>30000</v>
      </c>
      <c r="P302" s="27"/>
      <c r="Q302" s="100"/>
      <c r="R302" s="101" t="s">
        <v>559</v>
      </c>
      <c r="S302" s="94"/>
    </row>
    <row r="303" spans="1:19" ht="18" customHeight="1">
      <c r="A303" s="17">
        <v>2</v>
      </c>
      <c r="B303" s="18" t="s">
        <v>1061</v>
      </c>
      <c r="C303" s="18">
        <v>1</v>
      </c>
      <c r="D303" s="18" t="s">
        <v>1062</v>
      </c>
      <c r="E303" s="18">
        <v>3</v>
      </c>
      <c r="F303" s="18" t="s">
        <v>1181</v>
      </c>
      <c r="G303" s="19">
        <v>12</v>
      </c>
      <c r="H303" s="19" t="s">
        <v>1026</v>
      </c>
      <c r="I303" s="19"/>
      <c r="J303" s="24"/>
      <c r="K303" s="99"/>
      <c r="L303" s="99"/>
      <c r="M303" s="99"/>
      <c r="N303" s="28"/>
      <c r="O303" s="100"/>
      <c r="P303" s="27"/>
      <c r="Q303" s="100"/>
      <c r="R303" s="101" t="s">
        <v>7509</v>
      </c>
      <c r="S303" s="94"/>
    </row>
    <row r="304" spans="1:19" ht="18" customHeight="1">
      <c r="A304" s="17">
        <v>2</v>
      </c>
      <c r="B304" s="18" t="s">
        <v>1061</v>
      </c>
      <c r="C304" s="18">
        <v>1</v>
      </c>
      <c r="D304" s="18" t="s">
        <v>1062</v>
      </c>
      <c r="E304" s="18">
        <v>3</v>
      </c>
      <c r="F304" s="18" t="s">
        <v>1181</v>
      </c>
      <c r="G304" s="18">
        <v>12</v>
      </c>
      <c r="H304" s="18" t="s">
        <v>1026</v>
      </c>
      <c r="I304" s="19">
        <v>1</v>
      </c>
      <c r="J304" s="24" t="s">
        <v>1027</v>
      </c>
      <c r="K304" s="99">
        <v>270</v>
      </c>
      <c r="L304" s="99">
        <v>270</v>
      </c>
      <c r="M304" s="99">
        <f>K304-L304</f>
        <v>0</v>
      </c>
      <c r="N304" s="339" t="s">
        <v>6969</v>
      </c>
      <c r="O304" s="100">
        <v>199680</v>
      </c>
      <c r="P304" s="27"/>
      <c r="Q304" s="100"/>
      <c r="R304" s="101" t="s">
        <v>559</v>
      </c>
      <c r="S304" s="94"/>
    </row>
    <row r="305" spans="1:19" ht="18" customHeight="1">
      <c r="A305" s="17">
        <v>2</v>
      </c>
      <c r="B305" s="18" t="s">
        <v>1061</v>
      </c>
      <c r="C305" s="18">
        <v>1</v>
      </c>
      <c r="D305" s="18" t="s">
        <v>1062</v>
      </c>
      <c r="E305" s="18">
        <v>3</v>
      </c>
      <c r="F305" s="18" t="s">
        <v>1181</v>
      </c>
      <c r="G305" s="18">
        <v>12</v>
      </c>
      <c r="H305" s="18" t="s">
        <v>1026</v>
      </c>
      <c r="I305" s="18">
        <v>1</v>
      </c>
      <c r="J305" s="25" t="s">
        <v>1027</v>
      </c>
      <c r="K305" s="99"/>
      <c r="L305" s="99"/>
      <c r="M305" s="99"/>
      <c r="N305" s="28" t="s">
        <v>1193</v>
      </c>
      <c r="O305" s="100">
        <v>4100</v>
      </c>
      <c r="P305" s="27"/>
      <c r="Q305" s="100"/>
      <c r="R305" s="101" t="s">
        <v>559</v>
      </c>
      <c r="S305" s="94"/>
    </row>
    <row r="306" spans="1:19" ht="18" customHeight="1">
      <c r="A306" s="17">
        <v>2</v>
      </c>
      <c r="B306" s="18" t="s">
        <v>1061</v>
      </c>
      <c r="C306" s="18">
        <v>1</v>
      </c>
      <c r="D306" s="18" t="s">
        <v>1062</v>
      </c>
      <c r="E306" s="18">
        <v>3</v>
      </c>
      <c r="F306" s="18" t="s">
        <v>1181</v>
      </c>
      <c r="G306" s="18">
        <v>12</v>
      </c>
      <c r="H306" s="18" t="s">
        <v>1026</v>
      </c>
      <c r="I306" s="18">
        <v>1</v>
      </c>
      <c r="J306" s="25" t="s">
        <v>1027</v>
      </c>
      <c r="K306" s="99"/>
      <c r="L306" s="99"/>
      <c r="M306" s="99"/>
      <c r="N306" s="339" t="s">
        <v>6970</v>
      </c>
      <c r="O306" s="100">
        <v>66000</v>
      </c>
      <c r="P306" s="27"/>
      <c r="Q306" s="100"/>
      <c r="R306" s="101" t="s">
        <v>559</v>
      </c>
      <c r="S306" s="94"/>
    </row>
    <row r="307" spans="1:19" ht="18" customHeight="1">
      <c r="A307" s="17">
        <v>2</v>
      </c>
      <c r="B307" s="18" t="s">
        <v>1061</v>
      </c>
      <c r="C307" s="18">
        <v>1</v>
      </c>
      <c r="D307" s="18" t="s">
        <v>1062</v>
      </c>
      <c r="E307" s="18">
        <v>3</v>
      </c>
      <c r="F307" s="18" t="s">
        <v>1181</v>
      </c>
      <c r="G307" s="18">
        <v>12</v>
      </c>
      <c r="H307" s="18" t="s">
        <v>1026</v>
      </c>
      <c r="I307" s="19">
        <v>3</v>
      </c>
      <c r="J307" s="24" t="s">
        <v>202</v>
      </c>
      <c r="K307" s="99">
        <v>11</v>
      </c>
      <c r="L307" s="99">
        <v>0</v>
      </c>
      <c r="M307" s="99">
        <f>K307-L307</f>
        <v>11</v>
      </c>
      <c r="N307" s="28" t="s">
        <v>1194</v>
      </c>
      <c r="O307" s="100">
        <v>11000</v>
      </c>
      <c r="P307" s="27"/>
      <c r="Q307" s="100"/>
      <c r="R307" s="101" t="s">
        <v>559</v>
      </c>
      <c r="S307" s="94"/>
    </row>
    <row r="308" spans="1:19" ht="18" customHeight="1">
      <c r="A308" s="17">
        <v>2</v>
      </c>
      <c r="B308" s="18" t="s">
        <v>1061</v>
      </c>
      <c r="C308" s="18">
        <v>1</v>
      </c>
      <c r="D308" s="18" t="s">
        <v>1062</v>
      </c>
      <c r="E308" s="18">
        <v>3</v>
      </c>
      <c r="F308" s="18" t="s">
        <v>1181</v>
      </c>
      <c r="G308" s="19">
        <v>13</v>
      </c>
      <c r="H308" s="19" t="s">
        <v>1045</v>
      </c>
      <c r="I308" s="19"/>
      <c r="J308" s="24"/>
      <c r="K308" s="99"/>
      <c r="L308" s="99"/>
      <c r="M308" s="99"/>
      <c r="N308" s="28"/>
      <c r="O308" s="100"/>
      <c r="P308" s="27"/>
      <c r="Q308" s="100"/>
      <c r="R308" s="101" t="s">
        <v>7510</v>
      </c>
      <c r="S308" s="94"/>
    </row>
    <row r="309" spans="1:19" ht="18" customHeight="1">
      <c r="A309" s="17">
        <v>2</v>
      </c>
      <c r="B309" s="18" t="s">
        <v>1061</v>
      </c>
      <c r="C309" s="18">
        <v>1</v>
      </c>
      <c r="D309" s="18" t="s">
        <v>1062</v>
      </c>
      <c r="E309" s="18">
        <v>3</v>
      </c>
      <c r="F309" s="18" t="s">
        <v>1181</v>
      </c>
      <c r="G309" s="18">
        <v>13</v>
      </c>
      <c r="H309" s="18" t="s">
        <v>1045</v>
      </c>
      <c r="I309" s="19">
        <v>51</v>
      </c>
      <c r="J309" s="24" t="s">
        <v>1126</v>
      </c>
      <c r="K309" s="99">
        <v>134</v>
      </c>
      <c r="L309" s="99">
        <v>401</v>
      </c>
      <c r="M309" s="99">
        <f>K309-L309</f>
        <v>-267</v>
      </c>
      <c r="N309" s="28" t="s">
        <v>1195</v>
      </c>
      <c r="O309" s="100">
        <v>133920</v>
      </c>
      <c r="P309" s="27"/>
      <c r="Q309" s="100"/>
      <c r="R309" s="101" t="s">
        <v>559</v>
      </c>
      <c r="S309" s="94"/>
    </row>
    <row r="310" spans="1:19" ht="18" customHeight="1">
      <c r="A310" s="17">
        <v>2</v>
      </c>
      <c r="B310" s="18" t="s">
        <v>1061</v>
      </c>
      <c r="C310" s="18">
        <v>1</v>
      </c>
      <c r="D310" s="18" t="s">
        <v>1062</v>
      </c>
      <c r="E310" s="18">
        <v>3</v>
      </c>
      <c r="F310" s="18" t="s">
        <v>1181</v>
      </c>
      <c r="G310" s="18">
        <v>13</v>
      </c>
      <c r="H310" s="18" t="s">
        <v>1045</v>
      </c>
      <c r="I310" s="18">
        <v>51</v>
      </c>
      <c r="J310" s="25" t="s">
        <v>1126</v>
      </c>
      <c r="K310" s="99"/>
      <c r="L310" s="99"/>
      <c r="M310" s="99"/>
      <c r="N310" s="28" t="s">
        <v>1196</v>
      </c>
      <c r="O310" s="100"/>
      <c r="P310" s="27"/>
      <c r="Q310" s="100"/>
      <c r="R310" s="101" t="s">
        <v>559</v>
      </c>
      <c r="S310" s="94"/>
    </row>
    <row r="311" spans="1:19" ht="18" customHeight="1">
      <c r="A311" s="17">
        <v>2</v>
      </c>
      <c r="B311" s="18" t="s">
        <v>1061</v>
      </c>
      <c r="C311" s="18">
        <v>1</v>
      </c>
      <c r="D311" s="18" t="s">
        <v>1062</v>
      </c>
      <c r="E311" s="18">
        <v>3</v>
      </c>
      <c r="F311" s="18" t="s">
        <v>1181</v>
      </c>
      <c r="G311" s="19">
        <v>14</v>
      </c>
      <c r="H311" s="19" t="s">
        <v>1050</v>
      </c>
      <c r="I311" s="19"/>
      <c r="J311" s="24"/>
      <c r="K311" s="99"/>
      <c r="L311" s="99"/>
      <c r="M311" s="99"/>
      <c r="N311" s="28"/>
      <c r="O311" s="100"/>
      <c r="P311" s="27"/>
      <c r="Q311" s="100"/>
      <c r="R311" s="101" t="s">
        <v>7508</v>
      </c>
      <c r="S311" s="94"/>
    </row>
    <row r="312" spans="1:19" ht="18" customHeight="1">
      <c r="A312" s="17">
        <v>2</v>
      </c>
      <c r="B312" s="18" t="s">
        <v>1061</v>
      </c>
      <c r="C312" s="18">
        <v>1</v>
      </c>
      <c r="D312" s="18" t="s">
        <v>1062</v>
      </c>
      <c r="E312" s="18">
        <v>3</v>
      </c>
      <c r="F312" s="18" t="s">
        <v>1181</v>
      </c>
      <c r="G312" s="18">
        <v>14</v>
      </c>
      <c r="H312" s="18" t="s">
        <v>1050</v>
      </c>
      <c r="I312" s="19">
        <v>41</v>
      </c>
      <c r="J312" s="24" t="s">
        <v>1133</v>
      </c>
      <c r="K312" s="99">
        <v>1169</v>
      </c>
      <c r="L312" s="99">
        <v>1169</v>
      </c>
      <c r="M312" s="99">
        <f t="shared" ref="M312:M314" si="16">K312-L312</f>
        <v>0</v>
      </c>
      <c r="N312" s="28" t="s">
        <v>1176</v>
      </c>
      <c r="O312" s="100">
        <v>1168344</v>
      </c>
      <c r="P312" s="27"/>
      <c r="Q312" s="100"/>
      <c r="R312" s="101" t="s">
        <v>559</v>
      </c>
      <c r="S312" s="94"/>
    </row>
    <row r="313" spans="1:19" ht="18" customHeight="1">
      <c r="A313" s="17">
        <v>2</v>
      </c>
      <c r="B313" s="18" t="s">
        <v>1061</v>
      </c>
      <c r="C313" s="18">
        <v>1</v>
      </c>
      <c r="D313" s="18" t="s">
        <v>1062</v>
      </c>
      <c r="E313" s="18">
        <v>3</v>
      </c>
      <c r="F313" s="18" t="s">
        <v>1181</v>
      </c>
      <c r="G313" s="18">
        <v>14</v>
      </c>
      <c r="H313" s="18" t="s">
        <v>1050</v>
      </c>
      <c r="I313" s="19">
        <v>42</v>
      </c>
      <c r="J313" s="24" t="s">
        <v>1197</v>
      </c>
      <c r="K313" s="99">
        <v>65</v>
      </c>
      <c r="L313" s="99">
        <v>65</v>
      </c>
      <c r="M313" s="99">
        <f t="shared" si="16"/>
        <v>0</v>
      </c>
      <c r="N313" s="339" t="s">
        <v>6971</v>
      </c>
      <c r="O313" s="100">
        <v>64800</v>
      </c>
      <c r="P313" s="27"/>
      <c r="Q313" s="100"/>
      <c r="R313" s="101" t="s">
        <v>559</v>
      </c>
      <c r="S313" s="94"/>
    </row>
    <row r="314" spans="1:19" ht="18" customHeight="1">
      <c r="A314" s="43">
        <v>2</v>
      </c>
      <c r="B314" s="44" t="s">
        <v>1061</v>
      </c>
      <c r="C314" s="52">
        <v>1</v>
      </c>
      <c r="D314" s="44" t="s">
        <v>1062</v>
      </c>
      <c r="E314" s="53">
        <v>4</v>
      </c>
      <c r="F314" s="54" t="s">
        <v>749</v>
      </c>
      <c r="G314" s="53"/>
      <c r="H314" s="54"/>
      <c r="I314" s="53"/>
      <c r="J314" s="53"/>
      <c r="K314" s="97">
        <f>IF(C314="",SUMIFS($K315:$K$5645,$A315:$A$5645,A314,$E315:$E$5645,""),IF(E314="",SUMIFS($K315:$K$5645,$A315:$A$5645,A314,$C315:$C$5645,C314,$G315:$G$5645,""),IF(G314="",SUMIFS($K315:$K$5645,$A315:$A$5645,A314,$C315:$C$5645,C314,$E315:$E$5645,E314,$R315:$R$5645,R314),0)))</f>
        <v>56054</v>
      </c>
      <c r="L314" s="97">
        <f>IF(C314="",SUMIFS($L315:$L$5645,$A315:$A$5645,A314,$E315:$E$5645,""),IF(E314="",SUMIFS($L315:$L$5645,$A315:$A$5645,A314,$C315:$C$5645,C314,$G315:$G$5645,""),IF(G314="",SUMIFS($L315:$L$5645,$A315:$A$5645,A314,$C315:$C$5645,C314,$E315:$E$5645,E314,$R315:$R$5645,R314),0)))</f>
        <v>60217</v>
      </c>
      <c r="M314" s="98">
        <f t="shared" si="16"/>
        <v>-4163</v>
      </c>
      <c r="N314" s="55"/>
      <c r="O314" s="56"/>
      <c r="P314" s="57"/>
      <c r="Q314" s="58">
        <f>IF(C314="",SUMIFS($Q$3:$Q$5514,$A$3:$A$5514,A314,$C$3:$C$5514,"&gt;0",$E$3:$E$5514,""),IF(E314="",SUMIFS($Q$3:$Q$5514,$A$3:$A$5514,A314,$C$3:$C$5514,C314,$E$3:$E$5514,"&gt;0",$G$3:$G$5514,""),IF(G314="",SUMIFS($Q$3:$Q$5514,$A$3:$A$5514,A314,$C$3:$C$5514,C314,$E$3:$E$5514,E314,$G$3:$G$5514,"&gt;0",$R$3:$R$5514,R314))))</f>
        <v>2509</v>
      </c>
      <c r="R314" s="59" t="s">
        <v>34</v>
      </c>
      <c r="S314" s="94"/>
    </row>
    <row r="315" spans="1:19" ht="18" customHeight="1">
      <c r="A315" s="17">
        <v>2</v>
      </c>
      <c r="B315" s="18" t="s">
        <v>1061</v>
      </c>
      <c r="C315" s="18">
        <v>1</v>
      </c>
      <c r="D315" s="18" t="s">
        <v>1062</v>
      </c>
      <c r="E315" s="18">
        <v>4</v>
      </c>
      <c r="F315" s="18" t="s">
        <v>749</v>
      </c>
      <c r="G315" s="19">
        <v>7</v>
      </c>
      <c r="H315" s="19" t="s">
        <v>1093</v>
      </c>
      <c r="I315" s="19"/>
      <c r="J315" s="24"/>
      <c r="K315" s="99"/>
      <c r="L315" s="99"/>
      <c r="M315" s="99"/>
      <c r="N315" s="28"/>
      <c r="O315" s="100"/>
      <c r="P315" s="27" t="s">
        <v>485</v>
      </c>
      <c r="Q315" s="100">
        <v>2468</v>
      </c>
      <c r="R315" s="101" t="s">
        <v>7507</v>
      </c>
      <c r="S315" s="94"/>
    </row>
    <row r="316" spans="1:19" ht="18" customHeight="1">
      <c r="A316" s="17">
        <v>2</v>
      </c>
      <c r="B316" s="18" t="s">
        <v>1061</v>
      </c>
      <c r="C316" s="18">
        <v>1</v>
      </c>
      <c r="D316" s="18" t="s">
        <v>1062</v>
      </c>
      <c r="E316" s="18">
        <v>4</v>
      </c>
      <c r="F316" s="18" t="s">
        <v>749</v>
      </c>
      <c r="G316" s="18">
        <v>7</v>
      </c>
      <c r="H316" s="18" t="s">
        <v>1093</v>
      </c>
      <c r="I316" s="19">
        <v>2</v>
      </c>
      <c r="J316" s="24" t="s">
        <v>1198</v>
      </c>
      <c r="K316" s="99">
        <v>1556</v>
      </c>
      <c r="L316" s="99">
        <v>1556</v>
      </c>
      <c r="M316" s="99">
        <f>K316-L316</f>
        <v>0</v>
      </c>
      <c r="N316" s="28" t="s">
        <v>6972</v>
      </c>
      <c r="O316" s="100">
        <v>1555200</v>
      </c>
      <c r="P316" s="27" t="s">
        <v>488</v>
      </c>
      <c r="Q316" s="100">
        <v>23</v>
      </c>
      <c r="R316" s="101" t="s">
        <v>34</v>
      </c>
      <c r="S316" s="94"/>
    </row>
    <row r="317" spans="1:19" ht="18" customHeight="1">
      <c r="A317" s="17">
        <v>2</v>
      </c>
      <c r="B317" s="18" t="s">
        <v>1061</v>
      </c>
      <c r="C317" s="18">
        <v>1</v>
      </c>
      <c r="D317" s="18" t="s">
        <v>1062</v>
      </c>
      <c r="E317" s="18">
        <v>4</v>
      </c>
      <c r="F317" s="18" t="s">
        <v>749</v>
      </c>
      <c r="G317" s="19">
        <v>8</v>
      </c>
      <c r="H317" s="19" t="s">
        <v>941</v>
      </c>
      <c r="I317" s="19"/>
      <c r="J317" s="24"/>
      <c r="K317" s="99"/>
      <c r="L317" s="99"/>
      <c r="M317" s="99"/>
      <c r="N317" s="28"/>
      <c r="O317" s="100"/>
      <c r="P317" s="27" t="s">
        <v>571</v>
      </c>
      <c r="Q317" s="100">
        <v>18</v>
      </c>
      <c r="R317" s="101" t="s">
        <v>7507</v>
      </c>
      <c r="S317" s="94"/>
    </row>
    <row r="318" spans="1:19" ht="18" customHeight="1">
      <c r="A318" s="17">
        <v>2</v>
      </c>
      <c r="B318" s="18" t="s">
        <v>1061</v>
      </c>
      <c r="C318" s="18">
        <v>1</v>
      </c>
      <c r="D318" s="18" t="s">
        <v>1062</v>
      </c>
      <c r="E318" s="18">
        <v>4</v>
      </c>
      <c r="F318" s="18" t="s">
        <v>749</v>
      </c>
      <c r="G318" s="18">
        <v>8</v>
      </c>
      <c r="H318" s="18" t="s">
        <v>941</v>
      </c>
      <c r="I318" s="19">
        <v>11</v>
      </c>
      <c r="J318" s="24" t="s">
        <v>942</v>
      </c>
      <c r="K318" s="99">
        <v>20</v>
      </c>
      <c r="L318" s="99">
        <v>30</v>
      </c>
      <c r="M318" s="99">
        <f>K318-L318</f>
        <v>-10</v>
      </c>
      <c r="N318" s="28" t="s">
        <v>1199</v>
      </c>
      <c r="O318" s="100"/>
      <c r="P318" s="27"/>
      <c r="Q318" s="100"/>
      <c r="R318" s="101" t="s">
        <v>34</v>
      </c>
      <c r="S318" s="94"/>
    </row>
    <row r="319" spans="1:19" ht="18" customHeight="1">
      <c r="A319" s="17">
        <v>2</v>
      </c>
      <c r="B319" s="18" t="s">
        <v>1061</v>
      </c>
      <c r="C319" s="18">
        <v>1</v>
      </c>
      <c r="D319" s="18" t="s">
        <v>1062</v>
      </c>
      <c r="E319" s="18">
        <v>4</v>
      </c>
      <c r="F319" s="18" t="s">
        <v>749</v>
      </c>
      <c r="G319" s="18">
        <v>8</v>
      </c>
      <c r="H319" s="18" t="s">
        <v>941</v>
      </c>
      <c r="I319" s="18">
        <v>11</v>
      </c>
      <c r="J319" s="25" t="s">
        <v>942</v>
      </c>
      <c r="K319" s="99"/>
      <c r="L319" s="99"/>
      <c r="M319" s="99"/>
      <c r="N319" s="28" t="s">
        <v>1200</v>
      </c>
      <c r="O319" s="100">
        <v>20000</v>
      </c>
      <c r="P319" s="27"/>
      <c r="Q319" s="100"/>
      <c r="R319" s="101" t="s">
        <v>34</v>
      </c>
      <c r="S319" s="94"/>
    </row>
    <row r="320" spans="1:19" ht="18" customHeight="1">
      <c r="A320" s="17">
        <v>2</v>
      </c>
      <c r="B320" s="18" t="s">
        <v>1061</v>
      </c>
      <c r="C320" s="18">
        <v>1</v>
      </c>
      <c r="D320" s="18" t="s">
        <v>1062</v>
      </c>
      <c r="E320" s="18">
        <v>4</v>
      </c>
      <c r="F320" s="18" t="s">
        <v>749</v>
      </c>
      <c r="G320" s="19">
        <v>9</v>
      </c>
      <c r="H320" s="19" t="s">
        <v>944</v>
      </c>
      <c r="I320" s="19"/>
      <c r="J320" s="24"/>
      <c r="K320" s="99"/>
      <c r="L320" s="99"/>
      <c r="M320" s="99"/>
      <c r="N320" s="28"/>
      <c r="O320" s="100"/>
      <c r="P320" s="27"/>
      <c r="Q320" s="100"/>
      <c r="R320" s="101" t="s">
        <v>7507</v>
      </c>
      <c r="S320" s="94"/>
    </row>
    <row r="321" spans="1:19" ht="18" customHeight="1">
      <c r="A321" s="17">
        <v>2</v>
      </c>
      <c r="B321" s="18" t="s">
        <v>1061</v>
      </c>
      <c r="C321" s="18">
        <v>1</v>
      </c>
      <c r="D321" s="18" t="s">
        <v>1062</v>
      </c>
      <c r="E321" s="18">
        <v>4</v>
      </c>
      <c r="F321" s="18" t="s">
        <v>749</v>
      </c>
      <c r="G321" s="18">
        <v>9</v>
      </c>
      <c r="H321" s="18" t="s">
        <v>944</v>
      </c>
      <c r="I321" s="19">
        <v>2</v>
      </c>
      <c r="J321" s="24" t="s">
        <v>978</v>
      </c>
      <c r="K321" s="99">
        <v>5</v>
      </c>
      <c r="L321" s="99">
        <v>5</v>
      </c>
      <c r="M321" s="99">
        <f>K321-L321</f>
        <v>0</v>
      </c>
      <c r="N321" s="28" t="s">
        <v>1201</v>
      </c>
      <c r="O321" s="100"/>
      <c r="P321" s="27"/>
      <c r="Q321" s="100"/>
      <c r="R321" s="101" t="s">
        <v>34</v>
      </c>
      <c r="S321" s="94"/>
    </row>
    <row r="322" spans="1:19" ht="18" customHeight="1">
      <c r="A322" s="17">
        <v>2</v>
      </c>
      <c r="B322" s="18" t="s">
        <v>1061</v>
      </c>
      <c r="C322" s="18">
        <v>1</v>
      </c>
      <c r="D322" s="18" t="s">
        <v>1062</v>
      </c>
      <c r="E322" s="18">
        <v>4</v>
      </c>
      <c r="F322" s="18" t="s">
        <v>749</v>
      </c>
      <c r="G322" s="18">
        <v>9</v>
      </c>
      <c r="H322" s="18" t="s">
        <v>944</v>
      </c>
      <c r="I322" s="18">
        <v>2</v>
      </c>
      <c r="J322" s="25" t="s">
        <v>978</v>
      </c>
      <c r="K322" s="99"/>
      <c r="L322" s="99"/>
      <c r="M322" s="99"/>
      <c r="N322" s="28" t="s">
        <v>1202</v>
      </c>
      <c r="O322" s="100">
        <v>4200</v>
      </c>
      <c r="P322" s="27"/>
      <c r="Q322" s="100"/>
      <c r="R322" s="101" t="s">
        <v>34</v>
      </c>
      <c r="S322" s="94"/>
    </row>
    <row r="323" spans="1:19" ht="18" customHeight="1">
      <c r="A323" s="17">
        <v>2</v>
      </c>
      <c r="B323" s="18" t="s">
        <v>1061</v>
      </c>
      <c r="C323" s="18">
        <v>1</v>
      </c>
      <c r="D323" s="18" t="s">
        <v>1062</v>
      </c>
      <c r="E323" s="18">
        <v>4</v>
      </c>
      <c r="F323" s="18" t="s">
        <v>749</v>
      </c>
      <c r="G323" s="19">
        <v>11</v>
      </c>
      <c r="H323" s="19" t="s">
        <v>1002</v>
      </c>
      <c r="I323" s="19"/>
      <c r="J323" s="24"/>
      <c r="K323" s="99"/>
      <c r="L323" s="99"/>
      <c r="M323" s="99"/>
      <c r="N323" s="28"/>
      <c r="O323" s="100"/>
      <c r="P323" s="27"/>
      <c r="Q323" s="100"/>
      <c r="R323" s="101" t="s">
        <v>7507</v>
      </c>
      <c r="S323" s="94"/>
    </row>
    <row r="324" spans="1:19" ht="18" customHeight="1">
      <c r="A324" s="17">
        <v>2</v>
      </c>
      <c r="B324" s="18" t="s">
        <v>1061</v>
      </c>
      <c r="C324" s="18">
        <v>1</v>
      </c>
      <c r="D324" s="18" t="s">
        <v>1062</v>
      </c>
      <c r="E324" s="18">
        <v>4</v>
      </c>
      <c r="F324" s="18" t="s">
        <v>749</v>
      </c>
      <c r="G324" s="18">
        <v>11</v>
      </c>
      <c r="H324" s="18" t="s">
        <v>1002</v>
      </c>
      <c r="I324" s="19">
        <v>1</v>
      </c>
      <c r="J324" s="24" t="s">
        <v>1003</v>
      </c>
      <c r="K324" s="99">
        <v>6533</v>
      </c>
      <c r="L324" s="99">
        <v>6773</v>
      </c>
      <c r="M324" s="99">
        <f>K324-L324</f>
        <v>-240</v>
      </c>
      <c r="N324" s="28" t="s">
        <v>1203</v>
      </c>
      <c r="O324" s="100">
        <v>150000</v>
      </c>
      <c r="P324" s="27"/>
      <c r="Q324" s="100"/>
      <c r="R324" s="101" t="s">
        <v>34</v>
      </c>
      <c r="S324" s="94"/>
    </row>
    <row r="325" spans="1:19" ht="18" customHeight="1">
      <c r="A325" s="17">
        <v>2</v>
      </c>
      <c r="B325" s="18" t="s">
        <v>1061</v>
      </c>
      <c r="C325" s="18">
        <v>1</v>
      </c>
      <c r="D325" s="18" t="s">
        <v>1062</v>
      </c>
      <c r="E325" s="18">
        <v>4</v>
      </c>
      <c r="F325" s="18" t="s">
        <v>749</v>
      </c>
      <c r="G325" s="18">
        <v>11</v>
      </c>
      <c r="H325" s="18" t="s">
        <v>1002</v>
      </c>
      <c r="I325" s="18">
        <v>1</v>
      </c>
      <c r="J325" s="25" t="s">
        <v>1003</v>
      </c>
      <c r="K325" s="99"/>
      <c r="L325" s="99"/>
      <c r="M325" s="99"/>
      <c r="N325" s="339" t="s">
        <v>6973</v>
      </c>
      <c r="O325" s="100">
        <v>264000</v>
      </c>
      <c r="P325" s="27"/>
      <c r="Q325" s="100"/>
      <c r="R325" s="101" t="s">
        <v>34</v>
      </c>
      <c r="S325" s="94"/>
    </row>
    <row r="326" spans="1:19" ht="18" customHeight="1">
      <c r="A326" s="17">
        <v>2</v>
      </c>
      <c r="B326" s="18" t="s">
        <v>1061</v>
      </c>
      <c r="C326" s="18">
        <v>1</v>
      </c>
      <c r="D326" s="18" t="s">
        <v>1062</v>
      </c>
      <c r="E326" s="18">
        <v>4</v>
      </c>
      <c r="F326" s="18" t="s">
        <v>749</v>
      </c>
      <c r="G326" s="18">
        <v>11</v>
      </c>
      <c r="H326" s="18" t="s">
        <v>1002</v>
      </c>
      <c r="I326" s="18">
        <v>1</v>
      </c>
      <c r="J326" s="25" t="s">
        <v>1003</v>
      </c>
      <c r="K326" s="99"/>
      <c r="L326" s="99"/>
      <c r="M326" s="99"/>
      <c r="N326" s="339" t="s">
        <v>6974</v>
      </c>
      <c r="O326" s="100">
        <v>864000</v>
      </c>
      <c r="P326" s="27"/>
      <c r="Q326" s="100"/>
      <c r="R326" s="101" t="s">
        <v>34</v>
      </c>
      <c r="S326" s="94"/>
    </row>
    <row r="327" spans="1:19" ht="18" customHeight="1">
      <c r="A327" s="17">
        <v>2</v>
      </c>
      <c r="B327" s="18" t="s">
        <v>1061</v>
      </c>
      <c r="C327" s="18">
        <v>1</v>
      </c>
      <c r="D327" s="18" t="s">
        <v>1062</v>
      </c>
      <c r="E327" s="18">
        <v>4</v>
      </c>
      <c r="F327" s="18" t="s">
        <v>749</v>
      </c>
      <c r="G327" s="18">
        <v>11</v>
      </c>
      <c r="H327" s="18" t="s">
        <v>1002</v>
      </c>
      <c r="I327" s="18">
        <v>1</v>
      </c>
      <c r="J327" s="25" t="s">
        <v>1003</v>
      </c>
      <c r="K327" s="99"/>
      <c r="L327" s="99"/>
      <c r="M327" s="99"/>
      <c r="N327" s="28" t="s">
        <v>1204</v>
      </c>
      <c r="O327" s="100">
        <v>400000</v>
      </c>
      <c r="P327" s="27"/>
      <c r="Q327" s="100"/>
      <c r="R327" s="101" t="s">
        <v>34</v>
      </c>
      <c r="S327" s="94"/>
    </row>
    <row r="328" spans="1:19" ht="18" customHeight="1">
      <c r="A328" s="17">
        <v>2</v>
      </c>
      <c r="B328" s="18" t="s">
        <v>1061</v>
      </c>
      <c r="C328" s="18">
        <v>1</v>
      </c>
      <c r="D328" s="18" t="s">
        <v>1062</v>
      </c>
      <c r="E328" s="18">
        <v>4</v>
      </c>
      <c r="F328" s="18" t="s">
        <v>749</v>
      </c>
      <c r="G328" s="18">
        <v>11</v>
      </c>
      <c r="H328" s="18" t="s">
        <v>1002</v>
      </c>
      <c r="I328" s="18">
        <v>1</v>
      </c>
      <c r="J328" s="25" t="s">
        <v>1003</v>
      </c>
      <c r="K328" s="99"/>
      <c r="L328" s="99"/>
      <c r="M328" s="99"/>
      <c r="N328" s="28" t="s">
        <v>1205</v>
      </c>
      <c r="O328" s="100">
        <v>309600</v>
      </c>
      <c r="P328" s="27"/>
      <c r="Q328" s="100"/>
      <c r="R328" s="101" t="s">
        <v>34</v>
      </c>
      <c r="S328" s="94"/>
    </row>
    <row r="329" spans="1:19" ht="18" customHeight="1">
      <c r="A329" s="17">
        <v>2</v>
      </c>
      <c r="B329" s="18" t="s">
        <v>1061</v>
      </c>
      <c r="C329" s="18">
        <v>1</v>
      </c>
      <c r="D329" s="18" t="s">
        <v>1062</v>
      </c>
      <c r="E329" s="18">
        <v>4</v>
      </c>
      <c r="F329" s="18" t="s">
        <v>749</v>
      </c>
      <c r="G329" s="18">
        <v>11</v>
      </c>
      <c r="H329" s="18" t="s">
        <v>1002</v>
      </c>
      <c r="I329" s="18">
        <v>1</v>
      </c>
      <c r="J329" s="25" t="s">
        <v>1003</v>
      </c>
      <c r="K329" s="99"/>
      <c r="L329" s="99"/>
      <c r="M329" s="99"/>
      <c r="N329" s="28" t="s">
        <v>1206</v>
      </c>
      <c r="O329" s="100">
        <v>334800</v>
      </c>
      <c r="P329" s="27"/>
      <c r="Q329" s="100"/>
      <c r="R329" s="101" t="s">
        <v>34</v>
      </c>
      <c r="S329" s="94"/>
    </row>
    <row r="330" spans="1:19" ht="18" customHeight="1">
      <c r="A330" s="17">
        <v>2</v>
      </c>
      <c r="B330" s="18" t="s">
        <v>1061</v>
      </c>
      <c r="C330" s="18">
        <v>1</v>
      </c>
      <c r="D330" s="18" t="s">
        <v>1062</v>
      </c>
      <c r="E330" s="18">
        <v>4</v>
      </c>
      <c r="F330" s="18" t="s">
        <v>749</v>
      </c>
      <c r="G330" s="18">
        <v>11</v>
      </c>
      <c r="H330" s="18" t="s">
        <v>1002</v>
      </c>
      <c r="I330" s="18">
        <v>1</v>
      </c>
      <c r="J330" s="25" t="s">
        <v>1003</v>
      </c>
      <c r="K330" s="99"/>
      <c r="L330" s="99"/>
      <c r="M330" s="99"/>
      <c r="N330" s="339" t="s">
        <v>6975</v>
      </c>
      <c r="O330" s="100">
        <v>3960000</v>
      </c>
      <c r="P330" s="27"/>
      <c r="Q330" s="100"/>
      <c r="R330" s="101" t="s">
        <v>34</v>
      </c>
      <c r="S330" s="94"/>
    </row>
    <row r="331" spans="1:19" ht="18" customHeight="1">
      <c r="A331" s="17">
        <v>2</v>
      </c>
      <c r="B331" s="18" t="s">
        <v>1061</v>
      </c>
      <c r="C331" s="18">
        <v>1</v>
      </c>
      <c r="D331" s="18" t="s">
        <v>1062</v>
      </c>
      <c r="E331" s="18">
        <v>4</v>
      </c>
      <c r="F331" s="18" t="s">
        <v>749</v>
      </c>
      <c r="G331" s="18">
        <v>11</v>
      </c>
      <c r="H331" s="18" t="s">
        <v>1002</v>
      </c>
      <c r="I331" s="18">
        <v>1</v>
      </c>
      <c r="J331" s="25" t="s">
        <v>1003</v>
      </c>
      <c r="K331" s="99"/>
      <c r="L331" s="99"/>
      <c r="M331" s="99"/>
      <c r="N331" s="28" t="s">
        <v>1207</v>
      </c>
      <c r="O331" s="100">
        <v>250000</v>
      </c>
      <c r="P331" s="27"/>
      <c r="Q331" s="100"/>
      <c r="R331" s="101" t="s">
        <v>34</v>
      </c>
      <c r="S331" s="94"/>
    </row>
    <row r="332" spans="1:19" ht="18" customHeight="1">
      <c r="A332" s="17">
        <v>2</v>
      </c>
      <c r="B332" s="18" t="s">
        <v>1061</v>
      </c>
      <c r="C332" s="18">
        <v>1</v>
      </c>
      <c r="D332" s="18" t="s">
        <v>1062</v>
      </c>
      <c r="E332" s="18">
        <v>4</v>
      </c>
      <c r="F332" s="18" t="s">
        <v>749</v>
      </c>
      <c r="G332" s="18">
        <v>11</v>
      </c>
      <c r="H332" s="18" t="s">
        <v>1002</v>
      </c>
      <c r="I332" s="19">
        <v>2</v>
      </c>
      <c r="J332" s="24" t="s">
        <v>1208</v>
      </c>
      <c r="K332" s="99">
        <v>3700</v>
      </c>
      <c r="L332" s="99">
        <v>4114</v>
      </c>
      <c r="M332" s="99">
        <f>K332-L332</f>
        <v>-414</v>
      </c>
      <c r="N332" s="28" t="s">
        <v>1209</v>
      </c>
      <c r="O332" s="100">
        <v>1235400</v>
      </c>
      <c r="P332" s="27"/>
      <c r="Q332" s="100"/>
      <c r="R332" s="101" t="s">
        <v>34</v>
      </c>
      <c r="S332" s="94"/>
    </row>
    <row r="333" spans="1:19" ht="18" customHeight="1">
      <c r="A333" s="17">
        <v>2</v>
      </c>
      <c r="B333" s="18" t="s">
        <v>1061</v>
      </c>
      <c r="C333" s="18">
        <v>1</v>
      </c>
      <c r="D333" s="18" t="s">
        <v>1062</v>
      </c>
      <c r="E333" s="18">
        <v>4</v>
      </c>
      <c r="F333" s="18" t="s">
        <v>749</v>
      </c>
      <c r="G333" s="18">
        <v>11</v>
      </c>
      <c r="H333" s="18" t="s">
        <v>1002</v>
      </c>
      <c r="I333" s="18">
        <v>2</v>
      </c>
      <c r="J333" s="25" t="s">
        <v>1208</v>
      </c>
      <c r="K333" s="99"/>
      <c r="L333" s="99"/>
      <c r="M333" s="99"/>
      <c r="N333" s="28" t="s">
        <v>1210</v>
      </c>
      <c r="O333" s="100">
        <v>660000</v>
      </c>
      <c r="P333" s="27"/>
      <c r="Q333" s="100"/>
      <c r="R333" s="101" t="s">
        <v>34</v>
      </c>
      <c r="S333" s="94"/>
    </row>
    <row r="334" spans="1:19" ht="18" customHeight="1">
      <c r="A334" s="17">
        <v>2</v>
      </c>
      <c r="B334" s="18" t="s">
        <v>1061</v>
      </c>
      <c r="C334" s="18">
        <v>1</v>
      </c>
      <c r="D334" s="18" t="s">
        <v>1062</v>
      </c>
      <c r="E334" s="18">
        <v>4</v>
      </c>
      <c r="F334" s="18" t="s">
        <v>749</v>
      </c>
      <c r="G334" s="18">
        <v>11</v>
      </c>
      <c r="H334" s="18" t="s">
        <v>1002</v>
      </c>
      <c r="I334" s="18">
        <v>2</v>
      </c>
      <c r="J334" s="25" t="s">
        <v>1208</v>
      </c>
      <c r="K334" s="99"/>
      <c r="L334" s="99"/>
      <c r="M334" s="99"/>
      <c r="N334" s="28" t="s">
        <v>1211</v>
      </c>
      <c r="O334" s="100">
        <v>192000</v>
      </c>
      <c r="P334" s="27"/>
      <c r="Q334" s="100"/>
      <c r="R334" s="101" t="s">
        <v>34</v>
      </c>
      <c r="S334" s="94"/>
    </row>
    <row r="335" spans="1:19" ht="18" customHeight="1">
      <c r="A335" s="17">
        <v>2</v>
      </c>
      <c r="B335" s="18" t="s">
        <v>1061</v>
      </c>
      <c r="C335" s="18">
        <v>1</v>
      </c>
      <c r="D335" s="18" t="s">
        <v>1062</v>
      </c>
      <c r="E335" s="18">
        <v>4</v>
      </c>
      <c r="F335" s="18" t="s">
        <v>749</v>
      </c>
      <c r="G335" s="18">
        <v>11</v>
      </c>
      <c r="H335" s="18" t="s">
        <v>1002</v>
      </c>
      <c r="I335" s="18">
        <v>2</v>
      </c>
      <c r="J335" s="25" t="s">
        <v>1208</v>
      </c>
      <c r="K335" s="99"/>
      <c r="L335" s="99"/>
      <c r="M335" s="99"/>
      <c r="N335" s="28" t="s">
        <v>1212</v>
      </c>
      <c r="O335" s="100">
        <v>1000000</v>
      </c>
      <c r="P335" s="27"/>
      <c r="Q335" s="100"/>
      <c r="R335" s="101" t="s">
        <v>34</v>
      </c>
      <c r="S335" s="94"/>
    </row>
    <row r="336" spans="1:19" ht="18" customHeight="1">
      <c r="A336" s="17">
        <v>2</v>
      </c>
      <c r="B336" s="18" t="s">
        <v>1061</v>
      </c>
      <c r="C336" s="18">
        <v>1</v>
      </c>
      <c r="D336" s="18" t="s">
        <v>1062</v>
      </c>
      <c r="E336" s="18">
        <v>4</v>
      </c>
      <c r="F336" s="18" t="s">
        <v>749</v>
      </c>
      <c r="G336" s="18">
        <v>11</v>
      </c>
      <c r="H336" s="18" t="s">
        <v>1002</v>
      </c>
      <c r="I336" s="18">
        <v>2</v>
      </c>
      <c r="J336" s="25" t="s">
        <v>1208</v>
      </c>
      <c r="K336" s="99"/>
      <c r="L336" s="99"/>
      <c r="M336" s="99"/>
      <c r="N336" s="28" t="s">
        <v>1213</v>
      </c>
      <c r="O336" s="100">
        <v>612000</v>
      </c>
      <c r="P336" s="27"/>
      <c r="Q336" s="100"/>
      <c r="R336" s="101" t="s">
        <v>34</v>
      </c>
      <c r="S336" s="94"/>
    </row>
    <row r="337" spans="1:19" ht="18" customHeight="1">
      <c r="A337" s="17">
        <v>2</v>
      </c>
      <c r="B337" s="18" t="s">
        <v>1061</v>
      </c>
      <c r="C337" s="18">
        <v>1</v>
      </c>
      <c r="D337" s="18" t="s">
        <v>1062</v>
      </c>
      <c r="E337" s="18">
        <v>4</v>
      </c>
      <c r="F337" s="18" t="s">
        <v>749</v>
      </c>
      <c r="G337" s="18">
        <v>11</v>
      </c>
      <c r="H337" s="18" t="s">
        <v>1002</v>
      </c>
      <c r="I337" s="19">
        <v>5</v>
      </c>
      <c r="J337" s="24" t="s">
        <v>1214</v>
      </c>
      <c r="K337" s="99">
        <v>5040</v>
      </c>
      <c r="L337" s="99">
        <v>5040</v>
      </c>
      <c r="M337" s="99">
        <f>K337-L337</f>
        <v>0</v>
      </c>
      <c r="N337" s="339" t="s">
        <v>6976</v>
      </c>
      <c r="O337" s="100">
        <v>4200000</v>
      </c>
      <c r="P337" s="27"/>
      <c r="Q337" s="100"/>
      <c r="R337" s="101" t="s">
        <v>34</v>
      </c>
      <c r="S337" s="94"/>
    </row>
    <row r="338" spans="1:19" ht="18" customHeight="1">
      <c r="A338" s="17">
        <v>2</v>
      </c>
      <c r="B338" s="18" t="s">
        <v>1061</v>
      </c>
      <c r="C338" s="18">
        <v>1</v>
      </c>
      <c r="D338" s="18" t="s">
        <v>1062</v>
      </c>
      <c r="E338" s="18">
        <v>4</v>
      </c>
      <c r="F338" s="18" t="s">
        <v>749</v>
      </c>
      <c r="G338" s="18">
        <v>11</v>
      </c>
      <c r="H338" s="18" t="s">
        <v>1002</v>
      </c>
      <c r="I338" s="18">
        <v>5</v>
      </c>
      <c r="J338" s="25" t="s">
        <v>1214</v>
      </c>
      <c r="K338" s="99"/>
      <c r="L338" s="99"/>
      <c r="M338" s="99"/>
      <c r="N338" s="339" t="s">
        <v>6977</v>
      </c>
      <c r="O338" s="100">
        <v>840000</v>
      </c>
      <c r="P338" s="27"/>
      <c r="Q338" s="100"/>
      <c r="R338" s="101" t="s">
        <v>34</v>
      </c>
      <c r="S338" s="94"/>
    </row>
    <row r="339" spans="1:19" ht="18" customHeight="1">
      <c r="A339" s="17">
        <v>2</v>
      </c>
      <c r="B339" s="18" t="s">
        <v>1061</v>
      </c>
      <c r="C339" s="18">
        <v>1</v>
      </c>
      <c r="D339" s="18" t="s">
        <v>1062</v>
      </c>
      <c r="E339" s="18">
        <v>4</v>
      </c>
      <c r="F339" s="18" t="s">
        <v>749</v>
      </c>
      <c r="G339" s="18">
        <v>11</v>
      </c>
      <c r="H339" s="18" t="s">
        <v>1002</v>
      </c>
      <c r="I339" s="19">
        <v>6</v>
      </c>
      <c r="J339" s="24" t="s">
        <v>1215</v>
      </c>
      <c r="K339" s="99">
        <v>2500</v>
      </c>
      <c r="L339" s="99">
        <v>3000</v>
      </c>
      <c r="M339" s="99">
        <f>K339-L339</f>
        <v>-500</v>
      </c>
      <c r="N339" s="28" t="s">
        <v>1216</v>
      </c>
      <c r="O339" s="100">
        <v>1000000</v>
      </c>
      <c r="P339" s="27"/>
      <c r="Q339" s="100"/>
      <c r="R339" s="101" t="s">
        <v>34</v>
      </c>
      <c r="S339" s="94"/>
    </row>
    <row r="340" spans="1:19" ht="18" customHeight="1">
      <c r="A340" s="17">
        <v>2</v>
      </c>
      <c r="B340" s="18" t="s">
        <v>1061</v>
      </c>
      <c r="C340" s="18">
        <v>1</v>
      </c>
      <c r="D340" s="18" t="s">
        <v>1062</v>
      </c>
      <c r="E340" s="18">
        <v>4</v>
      </c>
      <c r="F340" s="18" t="s">
        <v>749</v>
      </c>
      <c r="G340" s="18">
        <v>11</v>
      </c>
      <c r="H340" s="18" t="s">
        <v>1002</v>
      </c>
      <c r="I340" s="18">
        <v>6</v>
      </c>
      <c r="J340" s="25" t="s">
        <v>1215</v>
      </c>
      <c r="K340" s="99"/>
      <c r="L340" s="99"/>
      <c r="M340" s="99"/>
      <c r="N340" s="28" t="s">
        <v>1217</v>
      </c>
      <c r="O340" s="100">
        <v>1500000</v>
      </c>
      <c r="P340" s="27"/>
      <c r="Q340" s="100"/>
      <c r="R340" s="101" t="s">
        <v>34</v>
      </c>
      <c r="S340" s="94"/>
    </row>
    <row r="341" spans="1:19" ht="18" customHeight="1">
      <c r="A341" s="17">
        <v>2</v>
      </c>
      <c r="B341" s="18" t="s">
        <v>1061</v>
      </c>
      <c r="C341" s="18">
        <v>1</v>
      </c>
      <c r="D341" s="18" t="s">
        <v>1062</v>
      </c>
      <c r="E341" s="18">
        <v>4</v>
      </c>
      <c r="F341" s="18" t="s">
        <v>749</v>
      </c>
      <c r="G341" s="19">
        <v>12</v>
      </c>
      <c r="H341" s="19" t="s">
        <v>1026</v>
      </c>
      <c r="I341" s="19"/>
      <c r="J341" s="24"/>
      <c r="K341" s="99"/>
      <c r="L341" s="99"/>
      <c r="M341" s="99"/>
      <c r="N341" s="28"/>
      <c r="O341" s="100"/>
      <c r="P341" s="27"/>
      <c r="Q341" s="100"/>
      <c r="R341" s="101" t="s">
        <v>7507</v>
      </c>
      <c r="S341" s="94"/>
    </row>
    <row r="342" spans="1:19" ht="18" customHeight="1">
      <c r="A342" s="17">
        <v>2</v>
      </c>
      <c r="B342" s="18" t="s">
        <v>1061</v>
      </c>
      <c r="C342" s="18">
        <v>1</v>
      </c>
      <c r="D342" s="18" t="s">
        <v>1062</v>
      </c>
      <c r="E342" s="18">
        <v>4</v>
      </c>
      <c r="F342" s="18" t="s">
        <v>749</v>
      </c>
      <c r="G342" s="18">
        <v>12</v>
      </c>
      <c r="H342" s="18" t="s">
        <v>1026</v>
      </c>
      <c r="I342" s="19">
        <v>1</v>
      </c>
      <c r="J342" s="24" t="s">
        <v>1027</v>
      </c>
      <c r="K342" s="99">
        <v>1146</v>
      </c>
      <c r="L342" s="99">
        <v>1182</v>
      </c>
      <c r="M342" s="99">
        <f>K342-L342</f>
        <v>-36</v>
      </c>
      <c r="N342" s="28" t="s">
        <v>1218</v>
      </c>
      <c r="O342" s="100">
        <v>30000</v>
      </c>
      <c r="P342" s="27"/>
      <c r="Q342" s="100"/>
      <c r="R342" s="101" t="s">
        <v>34</v>
      </c>
      <c r="S342" s="94"/>
    </row>
    <row r="343" spans="1:19" ht="18" customHeight="1">
      <c r="A343" s="17">
        <v>2</v>
      </c>
      <c r="B343" s="18" t="s">
        <v>1061</v>
      </c>
      <c r="C343" s="18">
        <v>1</v>
      </c>
      <c r="D343" s="18" t="s">
        <v>1062</v>
      </c>
      <c r="E343" s="18">
        <v>4</v>
      </c>
      <c r="F343" s="18" t="s">
        <v>749</v>
      </c>
      <c r="G343" s="18">
        <v>12</v>
      </c>
      <c r="H343" s="18" t="s">
        <v>1026</v>
      </c>
      <c r="I343" s="18">
        <v>1</v>
      </c>
      <c r="J343" s="25" t="s">
        <v>1027</v>
      </c>
      <c r="K343" s="99"/>
      <c r="L343" s="99"/>
      <c r="M343" s="99"/>
      <c r="N343" s="28" t="s">
        <v>1219</v>
      </c>
      <c r="O343" s="100"/>
      <c r="P343" s="27"/>
      <c r="Q343" s="100"/>
      <c r="R343" s="101" t="s">
        <v>34</v>
      </c>
      <c r="S343" s="94"/>
    </row>
    <row r="344" spans="1:19" ht="18" customHeight="1">
      <c r="A344" s="17">
        <v>2</v>
      </c>
      <c r="B344" s="18" t="s">
        <v>1061</v>
      </c>
      <c r="C344" s="18">
        <v>1</v>
      </c>
      <c r="D344" s="18" t="s">
        <v>1062</v>
      </c>
      <c r="E344" s="18">
        <v>4</v>
      </c>
      <c r="F344" s="18" t="s">
        <v>749</v>
      </c>
      <c r="G344" s="18">
        <v>12</v>
      </c>
      <c r="H344" s="18" t="s">
        <v>1026</v>
      </c>
      <c r="I344" s="18">
        <v>1</v>
      </c>
      <c r="J344" s="25" t="s">
        <v>1027</v>
      </c>
      <c r="K344" s="99"/>
      <c r="L344" s="99"/>
      <c r="M344" s="99"/>
      <c r="N344" s="28" t="s">
        <v>1220</v>
      </c>
      <c r="O344" s="100">
        <v>1116000</v>
      </c>
      <c r="P344" s="27"/>
      <c r="Q344" s="100"/>
      <c r="R344" s="101" t="s">
        <v>34</v>
      </c>
      <c r="S344" s="94"/>
    </row>
    <row r="345" spans="1:19" ht="18" customHeight="1">
      <c r="A345" s="17">
        <v>2</v>
      </c>
      <c r="B345" s="18" t="s">
        <v>1061</v>
      </c>
      <c r="C345" s="18">
        <v>1</v>
      </c>
      <c r="D345" s="18" t="s">
        <v>1062</v>
      </c>
      <c r="E345" s="18">
        <v>4</v>
      </c>
      <c r="F345" s="18" t="s">
        <v>749</v>
      </c>
      <c r="G345" s="18">
        <v>12</v>
      </c>
      <c r="H345" s="18" t="s">
        <v>1026</v>
      </c>
      <c r="I345" s="19">
        <v>3</v>
      </c>
      <c r="J345" s="24" t="s">
        <v>202</v>
      </c>
      <c r="K345" s="99">
        <v>162</v>
      </c>
      <c r="L345" s="99">
        <v>121</v>
      </c>
      <c r="M345" s="99">
        <f>K345-L345</f>
        <v>41</v>
      </c>
      <c r="N345" s="28" t="s">
        <v>1221</v>
      </c>
      <c r="O345" s="100">
        <v>56000</v>
      </c>
      <c r="P345" s="27"/>
      <c r="Q345" s="100"/>
      <c r="R345" s="101" t="s">
        <v>34</v>
      </c>
      <c r="S345" s="94"/>
    </row>
    <row r="346" spans="1:19" ht="18" customHeight="1">
      <c r="A346" s="17">
        <v>2</v>
      </c>
      <c r="B346" s="18" t="s">
        <v>1061</v>
      </c>
      <c r="C346" s="18">
        <v>1</v>
      </c>
      <c r="D346" s="18" t="s">
        <v>1062</v>
      </c>
      <c r="E346" s="18">
        <v>4</v>
      </c>
      <c r="F346" s="18" t="s">
        <v>749</v>
      </c>
      <c r="G346" s="18">
        <v>12</v>
      </c>
      <c r="H346" s="18" t="s">
        <v>1026</v>
      </c>
      <c r="I346" s="18">
        <v>3</v>
      </c>
      <c r="J346" s="25" t="s">
        <v>202</v>
      </c>
      <c r="K346" s="99"/>
      <c r="L346" s="99"/>
      <c r="M346" s="99"/>
      <c r="N346" s="28" t="s">
        <v>1222</v>
      </c>
      <c r="O346" s="100">
        <v>106000</v>
      </c>
      <c r="P346" s="27"/>
      <c r="Q346" s="100"/>
      <c r="R346" s="101" t="s">
        <v>34</v>
      </c>
      <c r="S346" s="94"/>
    </row>
    <row r="347" spans="1:19" ht="18" customHeight="1">
      <c r="A347" s="17">
        <v>2</v>
      </c>
      <c r="B347" s="18" t="s">
        <v>1061</v>
      </c>
      <c r="C347" s="18">
        <v>1</v>
      </c>
      <c r="D347" s="18" t="s">
        <v>1062</v>
      </c>
      <c r="E347" s="18">
        <v>4</v>
      </c>
      <c r="F347" s="18" t="s">
        <v>749</v>
      </c>
      <c r="G347" s="18">
        <v>12</v>
      </c>
      <c r="H347" s="18" t="s">
        <v>1026</v>
      </c>
      <c r="I347" s="19">
        <v>11</v>
      </c>
      <c r="J347" s="24" t="s">
        <v>1039</v>
      </c>
      <c r="K347" s="99">
        <v>812</v>
      </c>
      <c r="L347" s="99">
        <v>825</v>
      </c>
      <c r="M347" s="99">
        <f>K347-L347</f>
        <v>-13</v>
      </c>
      <c r="N347" s="28" t="s">
        <v>1223</v>
      </c>
      <c r="O347" s="100">
        <v>479360</v>
      </c>
      <c r="P347" s="27"/>
      <c r="Q347" s="100"/>
      <c r="R347" s="101" t="s">
        <v>34</v>
      </c>
      <c r="S347" s="94"/>
    </row>
    <row r="348" spans="1:19" ht="18" customHeight="1">
      <c r="A348" s="17">
        <v>2</v>
      </c>
      <c r="B348" s="18" t="s">
        <v>1061</v>
      </c>
      <c r="C348" s="18">
        <v>1</v>
      </c>
      <c r="D348" s="18" t="s">
        <v>1062</v>
      </c>
      <c r="E348" s="18">
        <v>4</v>
      </c>
      <c r="F348" s="18" t="s">
        <v>749</v>
      </c>
      <c r="G348" s="18">
        <v>12</v>
      </c>
      <c r="H348" s="18" t="s">
        <v>1026</v>
      </c>
      <c r="I348" s="18">
        <v>11</v>
      </c>
      <c r="J348" s="25" t="s">
        <v>1039</v>
      </c>
      <c r="K348" s="99"/>
      <c r="L348" s="99"/>
      <c r="M348" s="99"/>
      <c r="N348" s="28" t="s">
        <v>1224</v>
      </c>
      <c r="O348" s="100">
        <v>182000</v>
      </c>
      <c r="P348" s="27"/>
      <c r="Q348" s="100"/>
      <c r="R348" s="101" t="s">
        <v>34</v>
      </c>
      <c r="S348" s="94"/>
    </row>
    <row r="349" spans="1:19" ht="18" customHeight="1">
      <c r="A349" s="17">
        <v>2</v>
      </c>
      <c r="B349" s="18" t="s">
        <v>1061</v>
      </c>
      <c r="C349" s="18">
        <v>1</v>
      </c>
      <c r="D349" s="18" t="s">
        <v>1062</v>
      </c>
      <c r="E349" s="18">
        <v>4</v>
      </c>
      <c r="F349" s="18" t="s">
        <v>749</v>
      </c>
      <c r="G349" s="18">
        <v>12</v>
      </c>
      <c r="H349" s="18" t="s">
        <v>1026</v>
      </c>
      <c r="I349" s="18">
        <v>11</v>
      </c>
      <c r="J349" s="25" t="s">
        <v>1039</v>
      </c>
      <c r="K349" s="99"/>
      <c r="L349" s="99"/>
      <c r="M349" s="99"/>
      <c r="N349" s="28" t="s">
        <v>1225</v>
      </c>
      <c r="O349" s="100">
        <v>150131</v>
      </c>
      <c r="P349" s="27"/>
      <c r="Q349" s="100"/>
      <c r="R349" s="101" t="s">
        <v>34</v>
      </c>
      <c r="S349" s="94"/>
    </row>
    <row r="350" spans="1:19" ht="18" customHeight="1">
      <c r="A350" s="17">
        <v>2</v>
      </c>
      <c r="B350" s="18" t="s">
        <v>1061</v>
      </c>
      <c r="C350" s="18">
        <v>1</v>
      </c>
      <c r="D350" s="18" t="s">
        <v>1062</v>
      </c>
      <c r="E350" s="18">
        <v>4</v>
      </c>
      <c r="F350" s="18" t="s">
        <v>749</v>
      </c>
      <c r="G350" s="19">
        <v>13</v>
      </c>
      <c r="H350" s="19" t="s">
        <v>1045</v>
      </c>
      <c r="I350" s="19"/>
      <c r="J350" s="24"/>
      <c r="K350" s="99"/>
      <c r="L350" s="99"/>
      <c r="M350" s="99"/>
      <c r="N350" s="28"/>
      <c r="O350" s="100"/>
      <c r="P350" s="27"/>
      <c r="Q350" s="100"/>
      <c r="R350" s="101" t="s">
        <v>7507</v>
      </c>
      <c r="S350" s="94"/>
    </row>
    <row r="351" spans="1:19" ht="18" customHeight="1">
      <c r="A351" s="17">
        <v>2</v>
      </c>
      <c r="B351" s="18" t="s">
        <v>1061</v>
      </c>
      <c r="C351" s="18">
        <v>1</v>
      </c>
      <c r="D351" s="18" t="s">
        <v>1062</v>
      </c>
      <c r="E351" s="18">
        <v>4</v>
      </c>
      <c r="F351" s="18" t="s">
        <v>749</v>
      </c>
      <c r="G351" s="18">
        <v>13</v>
      </c>
      <c r="H351" s="18" t="s">
        <v>1045</v>
      </c>
      <c r="I351" s="19">
        <v>11</v>
      </c>
      <c r="J351" s="24" t="s">
        <v>1226</v>
      </c>
      <c r="K351" s="99">
        <v>1114</v>
      </c>
      <c r="L351" s="99">
        <v>520</v>
      </c>
      <c r="M351" s="99">
        <f>K351-L351</f>
        <v>594</v>
      </c>
      <c r="N351" s="28" t="s">
        <v>1227</v>
      </c>
      <c r="O351" s="100">
        <v>520000</v>
      </c>
      <c r="P351" s="27"/>
      <c r="Q351" s="100"/>
      <c r="R351" s="101" t="s">
        <v>34</v>
      </c>
      <c r="S351" s="94"/>
    </row>
    <row r="352" spans="1:19" ht="18" customHeight="1">
      <c r="A352" s="17">
        <v>2</v>
      </c>
      <c r="B352" s="18" t="s">
        <v>1061</v>
      </c>
      <c r="C352" s="18">
        <v>1</v>
      </c>
      <c r="D352" s="18" t="s">
        <v>1062</v>
      </c>
      <c r="E352" s="18">
        <v>4</v>
      </c>
      <c r="F352" s="18" t="s">
        <v>749</v>
      </c>
      <c r="G352" s="18">
        <v>13</v>
      </c>
      <c r="H352" s="18" t="s">
        <v>1045</v>
      </c>
      <c r="I352" s="18">
        <v>11</v>
      </c>
      <c r="J352" s="25" t="s">
        <v>1226</v>
      </c>
      <c r="K352" s="99"/>
      <c r="L352" s="99"/>
      <c r="M352" s="99"/>
      <c r="N352" s="28" t="s">
        <v>1228</v>
      </c>
      <c r="O352" s="100">
        <v>594000</v>
      </c>
      <c r="P352" s="27"/>
      <c r="Q352" s="100"/>
      <c r="R352" s="101" t="s">
        <v>34</v>
      </c>
      <c r="S352" s="94"/>
    </row>
    <row r="353" spans="1:19" ht="18" customHeight="1">
      <c r="A353" s="17">
        <v>2</v>
      </c>
      <c r="B353" s="18" t="s">
        <v>1061</v>
      </c>
      <c r="C353" s="18">
        <v>1</v>
      </c>
      <c r="D353" s="18" t="s">
        <v>1062</v>
      </c>
      <c r="E353" s="18">
        <v>4</v>
      </c>
      <c r="F353" s="18" t="s">
        <v>749</v>
      </c>
      <c r="G353" s="18">
        <v>13</v>
      </c>
      <c r="H353" s="18" t="s">
        <v>1045</v>
      </c>
      <c r="I353" s="19">
        <v>21</v>
      </c>
      <c r="J353" s="24" t="s">
        <v>1229</v>
      </c>
      <c r="K353" s="99">
        <v>3613</v>
      </c>
      <c r="L353" s="99">
        <v>1281</v>
      </c>
      <c r="M353" s="99">
        <f>K353-L353</f>
        <v>2332</v>
      </c>
      <c r="N353" s="28" t="s">
        <v>1230</v>
      </c>
      <c r="O353" s="100">
        <v>1102000</v>
      </c>
      <c r="P353" s="27"/>
      <c r="Q353" s="100"/>
      <c r="R353" s="101" t="s">
        <v>34</v>
      </c>
      <c r="S353" s="94"/>
    </row>
    <row r="354" spans="1:19" ht="18" customHeight="1">
      <c r="A354" s="17">
        <v>2</v>
      </c>
      <c r="B354" s="18" t="s">
        <v>1061</v>
      </c>
      <c r="C354" s="18">
        <v>1</v>
      </c>
      <c r="D354" s="18" t="s">
        <v>1062</v>
      </c>
      <c r="E354" s="18">
        <v>4</v>
      </c>
      <c r="F354" s="18" t="s">
        <v>749</v>
      </c>
      <c r="G354" s="18">
        <v>13</v>
      </c>
      <c r="H354" s="18" t="s">
        <v>1045</v>
      </c>
      <c r="I354" s="18">
        <v>21</v>
      </c>
      <c r="J354" s="25" t="s">
        <v>1229</v>
      </c>
      <c r="K354" s="99"/>
      <c r="L354" s="99"/>
      <c r="M354" s="99"/>
      <c r="N354" s="28" t="s">
        <v>1231</v>
      </c>
      <c r="O354" s="100">
        <v>270000</v>
      </c>
      <c r="P354" s="27"/>
      <c r="Q354" s="100"/>
      <c r="R354" s="101" t="s">
        <v>34</v>
      </c>
      <c r="S354" s="94"/>
    </row>
    <row r="355" spans="1:19" ht="18" customHeight="1">
      <c r="A355" s="17">
        <v>2</v>
      </c>
      <c r="B355" s="18" t="s">
        <v>1061</v>
      </c>
      <c r="C355" s="18">
        <v>1</v>
      </c>
      <c r="D355" s="18" t="s">
        <v>1062</v>
      </c>
      <c r="E355" s="18">
        <v>4</v>
      </c>
      <c r="F355" s="18" t="s">
        <v>749</v>
      </c>
      <c r="G355" s="18">
        <v>13</v>
      </c>
      <c r="H355" s="18" t="s">
        <v>1045</v>
      </c>
      <c r="I355" s="18">
        <v>21</v>
      </c>
      <c r="J355" s="25" t="s">
        <v>1229</v>
      </c>
      <c r="K355" s="99"/>
      <c r="L355" s="99"/>
      <c r="M355" s="99"/>
      <c r="N355" s="28" t="s">
        <v>1232</v>
      </c>
      <c r="O355" s="100">
        <v>81000</v>
      </c>
      <c r="P355" s="27"/>
      <c r="Q355" s="100"/>
      <c r="R355" s="101" t="s">
        <v>34</v>
      </c>
      <c r="S355" s="94"/>
    </row>
    <row r="356" spans="1:19" ht="18" customHeight="1">
      <c r="A356" s="17">
        <v>2</v>
      </c>
      <c r="B356" s="18" t="s">
        <v>1061</v>
      </c>
      <c r="C356" s="18">
        <v>1</v>
      </c>
      <c r="D356" s="18" t="s">
        <v>1062</v>
      </c>
      <c r="E356" s="18">
        <v>4</v>
      </c>
      <c r="F356" s="18" t="s">
        <v>749</v>
      </c>
      <c r="G356" s="18">
        <v>13</v>
      </c>
      <c r="H356" s="18" t="s">
        <v>1045</v>
      </c>
      <c r="I356" s="18">
        <v>21</v>
      </c>
      <c r="J356" s="25" t="s">
        <v>1229</v>
      </c>
      <c r="K356" s="99"/>
      <c r="L356" s="99"/>
      <c r="M356" s="99"/>
      <c r="N356" s="28" t="s">
        <v>1233</v>
      </c>
      <c r="O356" s="100">
        <v>2160000</v>
      </c>
      <c r="P356" s="27"/>
      <c r="Q356" s="100"/>
      <c r="R356" s="101" t="s">
        <v>34</v>
      </c>
      <c r="S356" s="94"/>
    </row>
    <row r="357" spans="1:19" ht="18" customHeight="1">
      <c r="A357" s="17">
        <v>2</v>
      </c>
      <c r="B357" s="18" t="s">
        <v>1061</v>
      </c>
      <c r="C357" s="18">
        <v>1</v>
      </c>
      <c r="D357" s="18" t="s">
        <v>1062</v>
      </c>
      <c r="E357" s="18">
        <v>4</v>
      </c>
      <c r="F357" s="18" t="s">
        <v>749</v>
      </c>
      <c r="G357" s="18">
        <v>13</v>
      </c>
      <c r="H357" s="18" t="s">
        <v>1045</v>
      </c>
      <c r="I357" s="19">
        <v>31</v>
      </c>
      <c r="J357" s="24" t="s">
        <v>1234</v>
      </c>
      <c r="K357" s="99">
        <v>6081</v>
      </c>
      <c r="L357" s="99">
        <v>6178</v>
      </c>
      <c r="M357" s="99">
        <f>K357-L357</f>
        <v>-97</v>
      </c>
      <c r="N357" s="339" t="s">
        <v>6978</v>
      </c>
      <c r="O357" s="100">
        <v>5691600</v>
      </c>
      <c r="P357" s="27"/>
      <c r="Q357" s="100"/>
      <c r="R357" s="101" t="s">
        <v>34</v>
      </c>
      <c r="S357" s="94"/>
    </row>
    <row r="358" spans="1:19" ht="18" customHeight="1">
      <c r="A358" s="17">
        <v>2</v>
      </c>
      <c r="B358" s="18" t="s">
        <v>1061</v>
      </c>
      <c r="C358" s="18">
        <v>1</v>
      </c>
      <c r="D358" s="18" t="s">
        <v>1062</v>
      </c>
      <c r="E358" s="18">
        <v>4</v>
      </c>
      <c r="F358" s="18" t="s">
        <v>749</v>
      </c>
      <c r="G358" s="18">
        <v>13</v>
      </c>
      <c r="H358" s="18" t="s">
        <v>1045</v>
      </c>
      <c r="I358" s="18">
        <v>31</v>
      </c>
      <c r="J358" s="25" t="s">
        <v>1234</v>
      </c>
      <c r="K358" s="99"/>
      <c r="L358" s="99"/>
      <c r="M358" s="99"/>
      <c r="N358" s="339" t="s">
        <v>6979</v>
      </c>
      <c r="O358" s="100">
        <v>388800</v>
      </c>
      <c r="P358" s="27"/>
      <c r="Q358" s="100"/>
      <c r="R358" s="101" t="s">
        <v>34</v>
      </c>
      <c r="S358" s="94"/>
    </row>
    <row r="359" spans="1:19" ht="18" customHeight="1">
      <c r="A359" s="17">
        <v>2</v>
      </c>
      <c r="B359" s="18" t="s">
        <v>1061</v>
      </c>
      <c r="C359" s="18">
        <v>1</v>
      </c>
      <c r="D359" s="18" t="s">
        <v>1062</v>
      </c>
      <c r="E359" s="18">
        <v>4</v>
      </c>
      <c r="F359" s="18" t="s">
        <v>749</v>
      </c>
      <c r="G359" s="18">
        <v>13</v>
      </c>
      <c r="H359" s="18" t="s">
        <v>1045</v>
      </c>
      <c r="I359" s="19">
        <v>32</v>
      </c>
      <c r="J359" s="24" t="s">
        <v>1235</v>
      </c>
      <c r="K359" s="99">
        <v>15234</v>
      </c>
      <c r="L359" s="99">
        <v>15714</v>
      </c>
      <c r="M359" s="99">
        <f>K359-L359</f>
        <v>-480</v>
      </c>
      <c r="N359" s="339" t="s">
        <v>6980</v>
      </c>
      <c r="O359" s="100">
        <v>4911840</v>
      </c>
      <c r="P359" s="27"/>
      <c r="Q359" s="100"/>
      <c r="R359" s="101" t="s">
        <v>34</v>
      </c>
      <c r="S359" s="94"/>
    </row>
    <row r="360" spans="1:19" ht="18" customHeight="1">
      <c r="A360" s="17">
        <v>2</v>
      </c>
      <c r="B360" s="18" t="s">
        <v>1061</v>
      </c>
      <c r="C360" s="18">
        <v>1</v>
      </c>
      <c r="D360" s="18" t="s">
        <v>1062</v>
      </c>
      <c r="E360" s="18">
        <v>4</v>
      </c>
      <c r="F360" s="18" t="s">
        <v>749</v>
      </c>
      <c r="G360" s="18">
        <v>13</v>
      </c>
      <c r="H360" s="18" t="s">
        <v>1045</v>
      </c>
      <c r="I360" s="18">
        <v>32</v>
      </c>
      <c r="J360" s="25" t="s">
        <v>1235</v>
      </c>
      <c r="K360" s="99"/>
      <c r="L360" s="99"/>
      <c r="M360" s="99"/>
      <c r="N360" s="339" t="s">
        <v>6981</v>
      </c>
      <c r="O360" s="100">
        <v>3356640</v>
      </c>
      <c r="P360" s="27"/>
      <c r="Q360" s="100"/>
      <c r="R360" s="101" t="s">
        <v>34</v>
      </c>
      <c r="S360" s="94"/>
    </row>
    <row r="361" spans="1:19" ht="18" customHeight="1">
      <c r="A361" s="17">
        <v>2</v>
      </c>
      <c r="B361" s="18" t="s">
        <v>1061</v>
      </c>
      <c r="C361" s="18">
        <v>1</v>
      </c>
      <c r="D361" s="18" t="s">
        <v>1062</v>
      </c>
      <c r="E361" s="18">
        <v>4</v>
      </c>
      <c r="F361" s="18" t="s">
        <v>749</v>
      </c>
      <c r="G361" s="18">
        <v>13</v>
      </c>
      <c r="H361" s="18" t="s">
        <v>1045</v>
      </c>
      <c r="I361" s="18">
        <v>32</v>
      </c>
      <c r="J361" s="25" t="s">
        <v>1235</v>
      </c>
      <c r="K361" s="99"/>
      <c r="L361" s="99"/>
      <c r="M361" s="99"/>
      <c r="N361" s="339" t="s">
        <v>6982</v>
      </c>
      <c r="O361" s="100">
        <v>3099600</v>
      </c>
      <c r="P361" s="27"/>
      <c r="Q361" s="100"/>
      <c r="R361" s="101" t="s">
        <v>34</v>
      </c>
      <c r="S361" s="94"/>
    </row>
    <row r="362" spans="1:19" ht="18" customHeight="1">
      <c r="A362" s="17">
        <v>2</v>
      </c>
      <c r="B362" s="18" t="s">
        <v>1061</v>
      </c>
      <c r="C362" s="18">
        <v>1</v>
      </c>
      <c r="D362" s="18" t="s">
        <v>1062</v>
      </c>
      <c r="E362" s="18">
        <v>4</v>
      </c>
      <c r="F362" s="18" t="s">
        <v>749</v>
      </c>
      <c r="G362" s="18">
        <v>13</v>
      </c>
      <c r="H362" s="18" t="s">
        <v>1045</v>
      </c>
      <c r="I362" s="18">
        <v>32</v>
      </c>
      <c r="J362" s="25" t="s">
        <v>1235</v>
      </c>
      <c r="K362" s="99"/>
      <c r="L362" s="99"/>
      <c r="M362" s="99"/>
      <c r="N362" s="28" t="s">
        <v>1236</v>
      </c>
      <c r="O362" s="100">
        <v>97200</v>
      </c>
      <c r="P362" s="27"/>
      <c r="Q362" s="100"/>
      <c r="R362" s="101" t="s">
        <v>34</v>
      </c>
      <c r="S362" s="94"/>
    </row>
    <row r="363" spans="1:19" ht="18" customHeight="1">
      <c r="A363" s="17">
        <v>2</v>
      </c>
      <c r="B363" s="18" t="s">
        <v>1061</v>
      </c>
      <c r="C363" s="18">
        <v>1</v>
      </c>
      <c r="D363" s="18" t="s">
        <v>1062</v>
      </c>
      <c r="E363" s="18">
        <v>4</v>
      </c>
      <c r="F363" s="18" t="s">
        <v>749</v>
      </c>
      <c r="G363" s="18">
        <v>13</v>
      </c>
      <c r="H363" s="18" t="s">
        <v>1045</v>
      </c>
      <c r="I363" s="18">
        <v>32</v>
      </c>
      <c r="J363" s="25" t="s">
        <v>1235</v>
      </c>
      <c r="K363" s="99"/>
      <c r="L363" s="99"/>
      <c r="M363" s="99"/>
      <c r="N363" s="28" t="s">
        <v>1237</v>
      </c>
      <c r="O363" s="100">
        <v>21600</v>
      </c>
      <c r="P363" s="27"/>
      <c r="Q363" s="100"/>
      <c r="R363" s="101" t="s">
        <v>34</v>
      </c>
      <c r="S363" s="94"/>
    </row>
    <row r="364" spans="1:19" ht="18" customHeight="1">
      <c r="A364" s="17">
        <v>2</v>
      </c>
      <c r="B364" s="18" t="s">
        <v>1061</v>
      </c>
      <c r="C364" s="18">
        <v>1</v>
      </c>
      <c r="D364" s="18" t="s">
        <v>1062</v>
      </c>
      <c r="E364" s="18">
        <v>4</v>
      </c>
      <c r="F364" s="18" t="s">
        <v>749</v>
      </c>
      <c r="G364" s="18">
        <v>13</v>
      </c>
      <c r="H364" s="18" t="s">
        <v>1045</v>
      </c>
      <c r="I364" s="18">
        <v>32</v>
      </c>
      <c r="J364" s="25" t="s">
        <v>1235</v>
      </c>
      <c r="K364" s="99"/>
      <c r="L364" s="99"/>
      <c r="M364" s="99"/>
      <c r="N364" s="28" t="s">
        <v>1238</v>
      </c>
      <c r="O364" s="100">
        <v>59400</v>
      </c>
      <c r="P364" s="27"/>
      <c r="Q364" s="100"/>
      <c r="R364" s="101" t="s">
        <v>34</v>
      </c>
      <c r="S364" s="94"/>
    </row>
    <row r="365" spans="1:19" ht="18" customHeight="1">
      <c r="A365" s="17">
        <v>2</v>
      </c>
      <c r="B365" s="18" t="s">
        <v>1061</v>
      </c>
      <c r="C365" s="18">
        <v>1</v>
      </c>
      <c r="D365" s="18" t="s">
        <v>1062</v>
      </c>
      <c r="E365" s="18">
        <v>4</v>
      </c>
      <c r="F365" s="18" t="s">
        <v>749</v>
      </c>
      <c r="G365" s="18">
        <v>13</v>
      </c>
      <c r="H365" s="18" t="s">
        <v>1045</v>
      </c>
      <c r="I365" s="18">
        <v>32</v>
      </c>
      <c r="J365" s="25" t="s">
        <v>1235</v>
      </c>
      <c r="K365" s="99"/>
      <c r="L365" s="99"/>
      <c r="M365" s="99"/>
      <c r="N365" s="28" t="s">
        <v>1239</v>
      </c>
      <c r="O365" s="100">
        <v>485000</v>
      </c>
      <c r="P365" s="27"/>
      <c r="Q365" s="100"/>
      <c r="R365" s="101" t="s">
        <v>34</v>
      </c>
      <c r="S365" s="94"/>
    </row>
    <row r="366" spans="1:19" ht="18" customHeight="1">
      <c r="A366" s="17">
        <v>2</v>
      </c>
      <c r="B366" s="18" t="s">
        <v>1061</v>
      </c>
      <c r="C366" s="18">
        <v>1</v>
      </c>
      <c r="D366" s="18" t="s">
        <v>1062</v>
      </c>
      <c r="E366" s="18">
        <v>4</v>
      </c>
      <c r="F366" s="18" t="s">
        <v>749</v>
      </c>
      <c r="G366" s="18">
        <v>13</v>
      </c>
      <c r="H366" s="18" t="s">
        <v>1045</v>
      </c>
      <c r="I366" s="18">
        <v>32</v>
      </c>
      <c r="J366" s="25" t="s">
        <v>1235</v>
      </c>
      <c r="K366" s="99"/>
      <c r="L366" s="99"/>
      <c r="M366" s="99"/>
      <c r="N366" s="28" t="s">
        <v>1240</v>
      </c>
      <c r="O366" s="100">
        <v>32400</v>
      </c>
      <c r="P366" s="27"/>
      <c r="Q366" s="100"/>
      <c r="R366" s="101" t="s">
        <v>34</v>
      </c>
      <c r="S366" s="94"/>
    </row>
    <row r="367" spans="1:19" ht="18" customHeight="1">
      <c r="A367" s="17">
        <v>2</v>
      </c>
      <c r="B367" s="18" t="s">
        <v>1061</v>
      </c>
      <c r="C367" s="18">
        <v>1</v>
      </c>
      <c r="D367" s="18" t="s">
        <v>1062</v>
      </c>
      <c r="E367" s="18">
        <v>4</v>
      </c>
      <c r="F367" s="18" t="s">
        <v>749</v>
      </c>
      <c r="G367" s="18">
        <v>13</v>
      </c>
      <c r="H367" s="18" t="s">
        <v>1045</v>
      </c>
      <c r="I367" s="18">
        <v>32</v>
      </c>
      <c r="J367" s="25" t="s">
        <v>1235</v>
      </c>
      <c r="K367" s="99"/>
      <c r="L367" s="99"/>
      <c r="M367" s="99"/>
      <c r="N367" s="339" t="s">
        <v>6983</v>
      </c>
      <c r="O367" s="100">
        <v>2073600</v>
      </c>
      <c r="P367" s="27"/>
      <c r="Q367" s="100"/>
      <c r="R367" s="101" t="s">
        <v>34</v>
      </c>
      <c r="S367" s="94"/>
    </row>
    <row r="368" spans="1:19" ht="18" customHeight="1">
      <c r="A368" s="17">
        <v>2</v>
      </c>
      <c r="B368" s="18" t="s">
        <v>1061</v>
      </c>
      <c r="C368" s="18">
        <v>1</v>
      </c>
      <c r="D368" s="18" t="s">
        <v>1062</v>
      </c>
      <c r="E368" s="18">
        <v>4</v>
      </c>
      <c r="F368" s="18" t="s">
        <v>749</v>
      </c>
      <c r="G368" s="18">
        <v>13</v>
      </c>
      <c r="H368" s="18" t="s">
        <v>1045</v>
      </c>
      <c r="I368" s="18">
        <v>32</v>
      </c>
      <c r="J368" s="25" t="s">
        <v>1235</v>
      </c>
      <c r="K368" s="99"/>
      <c r="L368" s="99"/>
      <c r="M368" s="99"/>
      <c r="N368" s="28" t="s">
        <v>1241</v>
      </c>
      <c r="O368" s="100">
        <v>300000</v>
      </c>
      <c r="P368" s="27"/>
      <c r="Q368" s="100"/>
      <c r="R368" s="101" t="s">
        <v>34</v>
      </c>
      <c r="S368" s="94"/>
    </row>
    <row r="369" spans="1:19" ht="18" customHeight="1">
      <c r="A369" s="17">
        <v>2</v>
      </c>
      <c r="B369" s="18" t="s">
        <v>1061</v>
      </c>
      <c r="C369" s="18">
        <v>1</v>
      </c>
      <c r="D369" s="18" t="s">
        <v>1062</v>
      </c>
      <c r="E369" s="18">
        <v>4</v>
      </c>
      <c r="F369" s="18" t="s">
        <v>749</v>
      </c>
      <c r="G369" s="18">
        <v>13</v>
      </c>
      <c r="H369" s="18" t="s">
        <v>1045</v>
      </c>
      <c r="I369" s="18">
        <v>32</v>
      </c>
      <c r="J369" s="25" t="s">
        <v>1235</v>
      </c>
      <c r="K369" s="99"/>
      <c r="L369" s="99"/>
      <c r="M369" s="99"/>
      <c r="N369" s="28" t="s">
        <v>1242</v>
      </c>
      <c r="O369" s="100">
        <v>796000</v>
      </c>
      <c r="P369" s="27"/>
      <c r="Q369" s="100"/>
      <c r="R369" s="101" t="s">
        <v>34</v>
      </c>
      <c r="S369" s="94"/>
    </row>
    <row r="370" spans="1:19" ht="18" customHeight="1">
      <c r="A370" s="17">
        <v>2</v>
      </c>
      <c r="B370" s="18" t="s">
        <v>1061</v>
      </c>
      <c r="C370" s="18">
        <v>1</v>
      </c>
      <c r="D370" s="18" t="s">
        <v>1062</v>
      </c>
      <c r="E370" s="18">
        <v>4</v>
      </c>
      <c r="F370" s="18" t="s">
        <v>749</v>
      </c>
      <c r="G370" s="18">
        <v>13</v>
      </c>
      <c r="H370" s="18" t="s">
        <v>1045</v>
      </c>
      <c r="I370" s="19">
        <v>33</v>
      </c>
      <c r="J370" s="24" t="s">
        <v>1243</v>
      </c>
      <c r="K370" s="99">
        <v>2076</v>
      </c>
      <c r="L370" s="99">
        <v>2095</v>
      </c>
      <c r="M370" s="99">
        <f>K370-L370</f>
        <v>-19</v>
      </c>
      <c r="N370" s="28" t="s">
        <v>1244</v>
      </c>
      <c r="O370" s="100">
        <v>251295</v>
      </c>
      <c r="P370" s="27"/>
      <c r="Q370" s="100"/>
      <c r="R370" s="101" t="s">
        <v>34</v>
      </c>
      <c r="S370" s="94"/>
    </row>
    <row r="371" spans="1:19" ht="18" customHeight="1">
      <c r="A371" s="17">
        <v>2</v>
      </c>
      <c r="B371" s="18" t="s">
        <v>1061</v>
      </c>
      <c r="C371" s="18">
        <v>1</v>
      </c>
      <c r="D371" s="18" t="s">
        <v>1062</v>
      </c>
      <c r="E371" s="18">
        <v>4</v>
      </c>
      <c r="F371" s="18" t="s">
        <v>749</v>
      </c>
      <c r="G371" s="18">
        <v>13</v>
      </c>
      <c r="H371" s="18" t="s">
        <v>1045</v>
      </c>
      <c r="I371" s="18">
        <v>33</v>
      </c>
      <c r="J371" s="25" t="s">
        <v>1243</v>
      </c>
      <c r="K371" s="99"/>
      <c r="L371" s="99"/>
      <c r="M371" s="99"/>
      <c r="N371" s="28" t="s">
        <v>1245</v>
      </c>
      <c r="O371" s="100">
        <v>177120</v>
      </c>
      <c r="P371" s="27"/>
      <c r="Q371" s="100"/>
      <c r="R371" s="101" t="s">
        <v>34</v>
      </c>
      <c r="S371" s="94"/>
    </row>
    <row r="372" spans="1:19" ht="18" customHeight="1">
      <c r="A372" s="17">
        <v>2</v>
      </c>
      <c r="B372" s="18" t="s">
        <v>1061</v>
      </c>
      <c r="C372" s="18">
        <v>1</v>
      </c>
      <c r="D372" s="18" t="s">
        <v>1062</v>
      </c>
      <c r="E372" s="18">
        <v>4</v>
      </c>
      <c r="F372" s="18" t="s">
        <v>749</v>
      </c>
      <c r="G372" s="18">
        <v>13</v>
      </c>
      <c r="H372" s="18" t="s">
        <v>1045</v>
      </c>
      <c r="I372" s="18">
        <v>33</v>
      </c>
      <c r="J372" s="25" t="s">
        <v>1243</v>
      </c>
      <c r="K372" s="99"/>
      <c r="L372" s="99"/>
      <c r="M372" s="99"/>
      <c r="N372" s="28" t="s">
        <v>1246</v>
      </c>
      <c r="O372" s="100">
        <v>240000</v>
      </c>
      <c r="P372" s="27"/>
      <c r="Q372" s="100"/>
      <c r="R372" s="101" t="s">
        <v>34</v>
      </c>
      <c r="S372" s="94"/>
    </row>
    <row r="373" spans="1:19" ht="18" customHeight="1">
      <c r="A373" s="17">
        <v>2</v>
      </c>
      <c r="B373" s="18" t="s">
        <v>1061</v>
      </c>
      <c r="C373" s="18">
        <v>1</v>
      </c>
      <c r="D373" s="18" t="s">
        <v>1062</v>
      </c>
      <c r="E373" s="18">
        <v>4</v>
      </c>
      <c r="F373" s="18" t="s">
        <v>749</v>
      </c>
      <c r="G373" s="18">
        <v>13</v>
      </c>
      <c r="H373" s="18" t="s">
        <v>1045</v>
      </c>
      <c r="I373" s="18">
        <v>33</v>
      </c>
      <c r="J373" s="25" t="s">
        <v>1243</v>
      </c>
      <c r="K373" s="99"/>
      <c r="L373" s="99"/>
      <c r="M373" s="99"/>
      <c r="N373" s="28" t="s">
        <v>1247</v>
      </c>
      <c r="O373" s="100">
        <v>112320</v>
      </c>
      <c r="P373" s="27"/>
      <c r="Q373" s="100"/>
      <c r="R373" s="101" t="s">
        <v>34</v>
      </c>
      <c r="S373" s="94"/>
    </row>
    <row r="374" spans="1:19" ht="18" customHeight="1">
      <c r="A374" s="17">
        <v>2</v>
      </c>
      <c r="B374" s="18" t="s">
        <v>1061</v>
      </c>
      <c r="C374" s="18">
        <v>1</v>
      </c>
      <c r="D374" s="18" t="s">
        <v>1062</v>
      </c>
      <c r="E374" s="18">
        <v>4</v>
      </c>
      <c r="F374" s="18" t="s">
        <v>749</v>
      </c>
      <c r="G374" s="18">
        <v>13</v>
      </c>
      <c r="H374" s="18" t="s">
        <v>1045</v>
      </c>
      <c r="I374" s="18">
        <v>33</v>
      </c>
      <c r="J374" s="25" t="s">
        <v>1243</v>
      </c>
      <c r="K374" s="99"/>
      <c r="L374" s="99"/>
      <c r="M374" s="99"/>
      <c r="N374" s="28" t="s">
        <v>1248</v>
      </c>
      <c r="O374" s="100">
        <v>777600</v>
      </c>
      <c r="P374" s="27"/>
      <c r="Q374" s="100"/>
      <c r="R374" s="101" t="s">
        <v>34</v>
      </c>
      <c r="S374" s="94"/>
    </row>
    <row r="375" spans="1:19" ht="18" customHeight="1">
      <c r="A375" s="17">
        <v>2</v>
      </c>
      <c r="B375" s="18" t="s">
        <v>1061</v>
      </c>
      <c r="C375" s="18">
        <v>1</v>
      </c>
      <c r="D375" s="18" t="s">
        <v>1062</v>
      </c>
      <c r="E375" s="18">
        <v>4</v>
      </c>
      <c r="F375" s="18" t="s">
        <v>749</v>
      </c>
      <c r="G375" s="18">
        <v>13</v>
      </c>
      <c r="H375" s="18" t="s">
        <v>1045</v>
      </c>
      <c r="I375" s="18">
        <v>33</v>
      </c>
      <c r="J375" s="25" t="s">
        <v>1243</v>
      </c>
      <c r="K375" s="99"/>
      <c r="L375" s="99"/>
      <c r="M375" s="99"/>
      <c r="N375" s="28" t="s">
        <v>1249</v>
      </c>
      <c r="O375" s="100">
        <v>450000</v>
      </c>
      <c r="P375" s="27"/>
      <c r="Q375" s="100"/>
      <c r="R375" s="101" t="s">
        <v>34</v>
      </c>
      <c r="S375" s="94"/>
    </row>
    <row r="376" spans="1:19" ht="18" customHeight="1">
      <c r="A376" s="17">
        <v>2</v>
      </c>
      <c r="B376" s="18" t="s">
        <v>1061</v>
      </c>
      <c r="C376" s="18">
        <v>1</v>
      </c>
      <c r="D376" s="18" t="s">
        <v>1062</v>
      </c>
      <c r="E376" s="18">
        <v>4</v>
      </c>
      <c r="F376" s="18" t="s">
        <v>749</v>
      </c>
      <c r="G376" s="18">
        <v>13</v>
      </c>
      <c r="H376" s="18" t="s">
        <v>1045</v>
      </c>
      <c r="I376" s="18">
        <v>33</v>
      </c>
      <c r="J376" s="25" t="s">
        <v>1243</v>
      </c>
      <c r="K376" s="99"/>
      <c r="L376" s="99"/>
      <c r="M376" s="99"/>
      <c r="N376" s="28" t="s">
        <v>1250</v>
      </c>
      <c r="O376" s="100">
        <v>67068</v>
      </c>
      <c r="P376" s="27"/>
      <c r="Q376" s="100"/>
      <c r="R376" s="101" t="s">
        <v>34</v>
      </c>
      <c r="S376" s="94"/>
    </row>
    <row r="377" spans="1:19" ht="18" customHeight="1">
      <c r="A377" s="17">
        <v>2</v>
      </c>
      <c r="B377" s="18" t="s">
        <v>1061</v>
      </c>
      <c r="C377" s="18">
        <v>1</v>
      </c>
      <c r="D377" s="18" t="s">
        <v>1062</v>
      </c>
      <c r="E377" s="18">
        <v>4</v>
      </c>
      <c r="F377" s="18" t="s">
        <v>749</v>
      </c>
      <c r="G377" s="19">
        <v>14</v>
      </c>
      <c r="H377" s="19" t="s">
        <v>1050</v>
      </c>
      <c r="I377" s="19"/>
      <c r="J377" s="24"/>
      <c r="K377" s="99"/>
      <c r="L377" s="99"/>
      <c r="M377" s="99"/>
      <c r="N377" s="28"/>
      <c r="O377" s="100"/>
      <c r="P377" s="27"/>
      <c r="Q377" s="100"/>
      <c r="R377" s="101" t="s">
        <v>7507</v>
      </c>
      <c r="S377" s="94"/>
    </row>
    <row r="378" spans="1:19" ht="18" customHeight="1">
      <c r="A378" s="17">
        <v>2</v>
      </c>
      <c r="B378" s="18" t="s">
        <v>1061</v>
      </c>
      <c r="C378" s="18">
        <v>1</v>
      </c>
      <c r="D378" s="18" t="s">
        <v>1062</v>
      </c>
      <c r="E378" s="18">
        <v>4</v>
      </c>
      <c r="F378" s="18" t="s">
        <v>749</v>
      </c>
      <c r="G378" s="18">
        <v>14</v>
      </c>
      <c r="H378" s="18" t="s">
        <v>1050</v>
      </c>
      <c r="I378" s="19">
        <v>21</v>
      </c>
      <c r="J378" s="24" t="s">
        <v>1251</v>
      </c>
      <c r="K378" s="99">
        <v>1601</v>
      </c>
      <c r="L378" s="99">
        <v>3083</v>
      </c>
      <c r="M378" s="99">
        <f t="shared" ref="M378:M382" si="17">K378-L378</f>
        <v>-1482</v>
      </c>
      <c r="N378" s="28" t="s">
        <v>1252</v>
      </c>
      <c r="O378" s="100">
        <v>1601000</v>
      </c>
      <c r="P378" s="27"/>
      <c r="Q378" s="100"/>
      <c r="R378" s="101" t="s">
        <v>34</v>
      </c>
      <c r="S378" s="94"/>
    </row>
    <row r="379" spans="1:19" ht="18" customHeight="1">
      <c r="A379" s="17">
        <v>2</v>
      </c>
      <c r="B379" s="18" t="s">
        <v>1061</v>
      </c>
      <c r="C379" s="18">
        <v>1</v>
      </c>
      <c r="D379" s="18" t="s">
        <v>1062</v>
      </c>
      <c r="E379" s="18">
        <v>4</v>
      </c>
      <c r="F379" s="18" t="s">
        <v>749</v>
      </c>
      <c r="G379" s="18">
        <v>14</v>
      </c>
      <c r="H379" s="18" t="s">
        <v>1050</v>
      </c>
      <c r="I379" s="19">
        <v>31</v>
      </c>
      <c r="J379" s="24" t="s">
        <v>1132</v>
      </c>
      <c r="K379" s="99">
        <v>324</v>
      </c>
      <c r="L379" s="99">
        <v>35</v>
      </c>
      <c r="M379" s="99">
        <f t="shared" si="17"/>
        <v>289</v>
      </c>
      <c r="N379" s="28" t="s">
        <v>1253</v>
      </c>
      <c r="O379" s="100">
        <v>324000</v>
      </c>
      <c r="P379" s="27"/>
      <c r="Q379" s="100"/>
      <c r="R379" s="101" t="s">
        <v>34</v>
      </c>
      <c r="S379" s="94"/>
    </row>
    <row r="380" spans="1:19" ht="18" customHeight="1">
      <c r="A380" s="17">
        <v>2</v>
      </c>
      <c r="B380" s="18" t="s">
        <v>1061</v>
      </c>
      <c r="C380" s="18">
        <v>1</v>
      </c>
      <c r="D380" s="18" t="s">
        <v>1062</v>
      </c>
      <c r="E380" s="18">
        <v>4</v>
      </c>
      <c r="F380" s="18" t="s">
        <v>749</v>
      </c>
      <c r="G380" s="18">
        <v>14</v>
      </c>
      <c r="H380" s="18" t="s">
        <v>1050</v>
      </c>
      <c r="I380" s="19">
        <v>41</v>
      </c>
      <c r="J380" s="24" t="s">
        <v>1133</v>
      </c>
      <c r="K380" s="99">
        <v>1465</v>
      </c>
      <c r="L380" s="99">
        <v>1465</v>
      </c>
      <c r="M380" s="99">
        <f t="shared" si="17"/>
        <v>0</v>
      </c>
      <c r="N380" s="28" t="s">
        <v>1254</v>
      </c>
      <c r="O380" s="100">
        <v>1464480</v>
      </c>
      <c r="P380" s="27"/>
      <c r="Q380" s="100"/>
      <c r="R380" s="101" t="s">
        <v>34</v>
      </c>
      <c r="S380" s="94"/>
    </row>
    <row r="381" spans="1:19" ht="18" customHeight="1">
      <c r="A381" s="17">
        <v>2</v>
      </c>
      <c r="B381" s="18" t="s">
        <v>1061</v>
      </c>
      <c r="C381" s="18">
        <v>1</v>
      </c>
      <c r="D381" s="18" t="s">
        <v>1062</v>
      </c>
      <c r="E381" s="18">
        <v>4</v>
      </c>
      <c r="F381" s="18" t="s">
        <v>749</v>
      </c>
      <c r="G381" s="18">
        <v>14</v>
      </c>
      <c r="H381" s="18" t="s">
        <v>1050</v>
      </c>
      <c r="I381" s="19">
        <v>51</v>
      </c>
      <c r="J381" s="24" t="s">
        <v>1255</v>
      </c>
      <c r="K381" s="99">
        <v>457</v>
      </c>
      <c r="L381" s="99">
        <v>457</v>
      </c>
      <c r="M381" s="99">
        <f t="shared" si="17"/>
        <v>0</v>
      </c>
      <c r="N381" s="28" t="s">
        <v>1256</v>
      </c>
      <c r="O381" s="100">
        <v>456192</v>
      </c>
      <c r="P381" s="27"/>
      <c r="Q381" s="100"/>
      <c r="R381" s="101" t="s">
        <v>34</v>
      </c>
      <c r="S381" s="94"/>
    </row>
    <row r="382" spans="1:19" ht="18" customHeight="1">
      <c r="A382" s="17">
        <v>2</v>
      </c>
      <c r="B382" s="18" t="s">
        <v>1061</v>
      </c>
      <c r="C382" s="18">
        <v>1</v>
      </c>
      <c r="D382" s="18" t="s">
        <v>1062</v>
      </c>
      <c r="E382" s="18">
        <v>4</v>
      </c>
      <c r="F382" s="18" t="s">
        <v>749</v>
      </c>
      <c r="G382" s="18">
        <v>14</v>
      </c>
      <c r="H382" s="18" t="s">
        <v>1050</v>
      </c>
      <c r="I382" s="19">
        <v>61</v>
      </c>
      <c r="J382" s="24" t="s">
        <v>1257</v>
      </c>
      <c r="K382" s="99">
        <v>6</v>
      </c>
      <c r="L382" s="99">
        <v>6</v>
      </c>
      <c r="M382" s="99">
        <f t="shared" si="17"/>
        <v>0</v>
      </c>
      <c r="N382" s="28" t="s">
        <v>1257</v>
      </c>
      <c r="O382" s="100">
        <v>6000</v>
      </c>
      <c r="P382" s="27"/>
      <c r="Q382" s="100"/>
      <c r="R382" s="101" t="s">
        <v>34</v>
      </c>
      <c r="S382" s="94"/>
    </row>
    <row r="383" spans="1:19" ht="18" customHeight="1">
      <c r="A383" s="17">
        <v>2</v>
      </c>
      <c r="B383" s="18" t="s">
        <v>1061</v>
      </c>
      <c r="C383" s="18">
        <v>1</v>
      </c>
      <c r="D383" s="18" t="s">
        <v>1062</v>
      </c>
      <c r="E383" s="18">
        <v>4</v>
      </c>
      <c r="F383" s="18" t="s">
        <v>749</v>
      </c>
      <c r="G383" s="19">
        <v>15</v>
      </c>
      <c r="H383" s="19" t="s">
        <v>1258</v>
      </c>
      <c r="I383" s="19"/>
      <c r="J383" s="24"/>
      <c r="K383" s="99"/>
      <c r="L383" s="99"/>
      <c r="M383" s="99"/>
      <c r="N383" s="28"/>
      <c r="O383" s="100"/>
      <c r="P383" s="27"/>
      <c r="Q383" s="100"/>
      <c r="R383" s="101" t="s">
        <v>7507</v>
      </c>
      <c r="S383" s="94"/>
    </row>
    <row r="384" spans="1:19" ht="18" customHeight="1">
      <c r="A384" s="17">
        <v>2</v>
      </c>
      <c r="B384" s="18" t="s">
        <v>1061</v>
      </c>
      <c r="C384" s="18">
        <v>1</v>
      </c>
      <c r="D384" s="18" t="s">
        <v>1062</v>
      </c>
      <c r="E384" s="18">
        <v>4</v>
      </c>
      <c r="F384" s="18" t="s">
        <v>749</v>
      </c>
      <c r="G384" s="18">
        <v>15</v>
      </c>
      <c r="H384" s="18" t="s">
        <v>1258</v>
      </c>
      <c r="I384" s="19">
        <v>1</v>
      </c>
      <c r="J384" s="24" t="s">
        <v>1259</v>
      </c>
      <c r="K384" s="99">
        <v>1329</v>
      </c>
      <c r="L384" s="99">
        <v>1271</v>
      </c>
      <c r="M384" s="99">
        <f>K384-L384</f>
        <v>58</v>
      </c>
      <c r="N384" s="28" t="s">
        <v>1260</v>
      </c>
      <c r="O384" s="100">
        <v>627000</v>
      </c>
      <c r="P384" s="27"/>
      <c r="Q384" s="100"/>
      <c r="R384" s="101" t="s">
        <v>34</v>
      </c>
      <c r="S384" s="94"/>
    </row>
    <row r="385" spans="1:19" ht="18" customHeight="1">
      <c r="A385" s="17">
        <v>2</v>
      </c>
      <c r="B385" s="18" t="s">
        <v>1061</v>
      </c>
      <c r="C385" s="18">
        <v>1</v>
      </c>
      <c r="D385" s="18" t="s">
        <v>1062</v>
      </c>
      <c r="E385" s="18">
        <v>4</v>
      </c>
      <c r="F385" s="18" t="s">
        <v>749</v>
      </c>
      <c r="G385" s="18">
        <v>15</v>
      </c>
      <c r="H385" s="18" t="s">
        <v>1258</v>
      </c>
      <c r="I385" s="18">
        <v>1</v>
      </c>
      <c r="J385" s="25" t="s">
        <v>1259</v>
      </c>
      <c r="K385" s="99"/>
      <c r="L385" s="99"/>
      <c r="M385" s="99"/>
      <c r="N385" s="28" t="s">
        <v>1261</v>
      </c>
      <c r="O385" s="100">
        <v>702000</v>
      </c>
      <c r="P385" s="27"/>
      <c r="Q385" s="100"/>
      <c r="R385" s="101" t="s">
        <v>34</v>
      </c>
      <c r="S385" s="94"/>
    </row>
    <row r="386" spans="1:19" ht="18" customHeight="1">
      <c r="A386" s="17">
        <v>2</v>
      </c>
      <c r="B386" s="18" t="s">
        <v>1061</v>
      </c>
      <c r="C386" s="18">
        <v>1</v>
      </c>
      <c r="D386" s="18" t="s">
        <v>1062</v>
      </c>
      <c r="E386" s="18">
        <v>4</v>
      </c>
      <c r="F386" s="18" t="s">
        <v>749</v>
      </c>
      <c r="G386" s="18">
        <v>15</v>
      </c>
      <c r="H386" s="18" t="s">
        <v>1258</v>
      </c>
      <c r="I386" s="19">
        <v>2</v>
      </c>
      <c r="J386" s="24" t="s">
        <v>1262</v>
      </c>
      <c r="K386" s="99">
        <v>0</v>
      </c>
      <c r="L386" s="99">
        <v>4186</v>
      </c>
      <c r="M386" s="99">
        <f>K386-L386</f>
        <v>-4186</v>
      </c>
      <c r="N386" s="28"/>
      <c r="O386" s="100"/>
      <c r="P386" s="27"/>
      <c r="Q386" s="100"/>
      <c r="R386" s="101" t="s">
        <v>34</v>
      </c>
      <c r="S386" s="94"/>
    </row>
    <row r="387" spans="1:19" ht="18" customHeight="1">
      <c r="A387" s="17">
        <v>2</v>
      </c>
      <c r="B387" s="18" t="s">
        <v>1061</v>
      </c>
      <c r="C387" s="18">
        <v>1</v>
      </c>
      <c r="D387" s="18" t="s">
        <v>1062</v>
      </c>
      <c r="E387" s="18">
        <v>4</v>
      </c>
      <c r="F387" s="18" t="s">
        <v>749</v>
      </c>
      <c r="G387" s="19">
        <v>16</v>
      </c>
      <c r="H387" s="19" t="s">
        <v>1263</v>
      </c>
      <c r="I387" s="19"/>
      <c r="J387" s="24"/>
      <c r="K387" s="99"/>
      <c r="L387" s="99"/>
      <c r="M387" s="99"/>
      <c r="N387" s="28"/>
      <c r="O387" s="100"/>
      <c r="P387" s="27"/>
      <c r="Q387" s="100"/>
      <c r="R387" s="101" t="s">
        <v>7507</v>
      </c>
      <c r="S387" s="94"/>
    </row>
    <row r="388" spans="1:19" ht="18" customHeight="1">
      <c r="A388" s="17">
        <v>2</v>
      </c>
      <c r="B388" s="18" t="s">
        <v>1061</v>
      </c>
      <c r="C388" s="18">
        <v>1</v>
      </c>
      <c r="D388" s="18" t="s">
        <v>1062</v>
      </c>
      <c r="E388" s="18">
        <v>4</v>
      </c>
      <c r="F388" s="18" t="s">
        <v>749</v>
      </c>
      <c r="G388" s="18">
        <v>16</v>
      </c>
      <c r="H388" s="18" t="s">
        <v>1263</v>
      </c>
      <c r="I388" s="19">
        <v>1</v>
      </c>
      <c r="J388" s="24" t="s">
        <v>1264</v>
      </c>
      <c r="K388" s="99">
        <v>100</v>
      </c>
      <c r="L388" s="99">
        <v>100</v>
      </c>
      <c r="M388" s="99">
        <f>K388-L388</f>
        <v>0</v>
      </c>
      <c r="N388" s="28" t="s">
        <v>1265</v>
      </c>
      <c r="O388" s="100">
        <v>100000</v>
      </c>
      <c r="P388" s="27"/>
      <c r="Q388" s="100"/>
      <c r="R388" s="101" t="s">
        <v>34</v>
      </c>
      <c r="S388" s="94"/>
    </row>
    <row r="389" spans="1:19" ht="18" customHeight="1">
      <c r="A389" s="17">
        <v>2</v>
      </c>
      <c r="B389" s="18" t="s">
        <v>1061</v>
      </c>
      <c r="C389" s="18">
        <v>1</v>
      </c>
      <c r="D389" s="18" t="s">
        <v>1062</v>
      </c>
      <c r="E389" s="18">
        <v>4</v>
      </c>
      <c r="F389" s="18" t="s">
        <v>749</v>
      </c>
      <c r="G389" s="19">
        <v>18</v>
      </c>
      <c r="H389" s="19" t="s">
        <v>1054</v>
      </c>
      <c r="I389" s="19"/>
      <c r="J389" s="24"/>
      <c r="K389" s="99"/>
      <c r="L389" s="99"/>
      <c r="M389" s="99"/>
      <c r="N389" s="28"/>
      <c r="O389" s="100"/>
      <c r="P389" s="27"/>
      <c r="Q389" s="100"/>
      <c r="R389" s="101" t="s">
        <v>7507</v>
      </c>
      <c r="S389" s="94"/>
    </row>
    <row r="390" spans="1:19" ht="18" customHeight="1">
      <c r="A390" s="17">
        <v>2</v>
      </c>
      <c r="B390" s="18" t="s">
        <v>1061</v>
      </c>
      <c r="C390" s="18">
        <v>1</v>
      </c>
      <c r="D390" s="18" t="s">
        <v>1062</v>
      </c>
      <c r="E390" s="18">
        <v>4</v>
      </c>
      <c r="F390" s="18" t="s">
        <v>749</v>
      </c>
      <c r="G390" s="18">
        <v>18</v>
      </c>
      <c r="H390" s="18" t="s">
        <v>1054</v>
      </c>
      <c r="I390" s="19">
        <v>11</v>
      </c>
      <c r="J390" s="24" t="s">
        <v>1055</v>
      </c>
      <c r="K390" s="99">
        <v>100</v>
      </c>
      <c r="L390" s="99">
        <v>100</v>
      </c>
      <c r="M390" s="99">
        <f t="shared" ref="M390:M392" si="18">K390-L390</f>
        <v>0</v>
      </c>
      <c r="N390" s="28" t="s">
        <v>1266</v>
      </c>
      <c r="O390" s="100">
        <v>100000</v>
      </c>
      <c r="P390" s="27"/>
      <c r="Q390" s="100"/>
      <c r="R390" s="101" t="s">
        <v>34</v>
      </c>
      <c r="S390" s="94"/>
    </row>
    <row r="391" spans="1:19" ht="18" customHeight="1">
      <c r="A391" s="17">
        <v>2</v>
      </c>
      <c r="B391" s="18" t="s">
        <v>1061</v>
      </c>
      <c r="C391" s="18">
        <v>1</v>
      </c>
      <c r="D391" s="18" t="s">
        <v>1062</v>
      </c>
      <c r="E391" s="18">
        <v>4</v>
      </c>
      <c r="F391" s="18" t="s">
        <v>749</v>
      </c>
      <c r="G391" s="18">
        <v>18</v>
      </c>
      <c r="H391" s="18" t="s">
        <v>1054</v>
      </c>
      <c r="I391" s="19">
        <v>21</v>
      </c>
      <c r="J391" s="24" t="s">
        <v>1267</v>
      </c>
      <c r="K391" s="99">
        <v>200</v>
      </c>
      <c r="L391" s="99">
        <v>200</v>
      </c>
      <c r="M391" s="99">
        <f t="shared" si="18"/>
        <v>0</v>
      </c>
      <c r="N391" s="28" t="s">
        <v>1268</v>
      </c>
      <c r="O391" s="100">
        <v>200000</v>
      </c>
      <c r="P391" s="27"/>
      <c r="Q391" s="100"/>
      <c r="R391" s="101" t="s">
        <v>34</v>
      </c>
      <c r="S391" s="94"/>
    </row>
    <row r="392" spans="1:19" ht="18" customHeight="1">
      <c r="A392" s="17">
        <v>2</v>
      </c>
      <c r="B392" s="18" t="s">
        <v>1061</v>
      </c>
      <c r="C392" s="18">
        <v>1</v>
      </c>
      <c r="D392" s="18" t="s">
        <v>1062</v>
      </c>
      <c r="E392" s="18">
        <v>4</v>
      </c>
      <c r="F392" s="18" t="s">
        <v>749</v>
      </c>
      <c r="G392" s="18">
        <v>18</v>
      </c>
      <c r="H392" s="18" t="s">
        <v>1054</v>
      </c>
      <c r="I392" s="19">
        <v>31</v>
      </c>
      <c r="J392" s="24" t="s">
        <v>1269</v>
      </c>
      <c r="K392" s="99">
        <v>100</v>
      </c>
      <c r="L392" s="99">
        <v>100</v>
      </c>
      <c r="M392" s="99">
        <f t="shared" si="18"/>
        <v>0</v>
      </c>
      <c r="N392" s="28" t="s">
        <v>1270</v>
      </c>
      <c r="O392" s="100">
        <v>100000</v>
      </c>
      <c r="P392" s="27"/>
      <c r="Q392" s="100"/>
      <c r="R392" s="101" t="s">
        <v>34</v>
      </c>
      <c r="S392" s="94"/>
    </row>
    <row r="393" spans="1:19" ht="18" customHeight="1">
      <c r="A393" s="17">
        <v>2</v>
      </c>
      <c r="B393" s="18" t="s">
        <v>1061</v>
      </c>
      <c r="C393" s="18">
        <v>1</v>
      </c>
      <c r="D393" s="18" t="s">
        <v>1062</v>
      </c>
      <c r="E393" s="18">
        <v>4</v>
      </c>
      <c r="F393" s="18" t="s">
        <v>749</v>
      </c>
      <c r="G393" s="19">
        <v>19</v>
      </c>
      <c r="H393" s="19" t="s">
        <v>1056</v>
      </c>
      <c r="I393" s="19"/>
      <c r="J393" s="24"/>
      <c r="K393" s="99"/>
      <c r="L393" s="99"/>
      <c r="M393" s="99"/>
      <c r="N393" s="28"/>
      <c r="O393" s="100"/>
      <c r="P393" s="27"/>
      <c r="Q393" s="100"/>
      <c r="R393" s="101" t="s">
        <v>7507</v>
      </c>
      <c r="S393" s="94"/>
    </row>
    <row r="394" spans="1:19" ht="18" customHeight="1">
      <c r="A394" s="17">
        <v>2</v>
      </c>
      <c r="B394" s="18" t="s">
        <v>1061</v>
      </c>
      <c r="C394" s="18">
        <v>1</v>
      </c>
      <c r="D394" s="18" t="s">
        <v>1062</v>
      </c>
      <c r="E394" s="18">
        <v>4</v>
      </c>
      <c r="F394" s="18" t="s">
        <v>749</v>
      </c>
      <c r="G394" s="18">
        <v>19</v>
      </c>
      <c r="H394" s="18" t="s">
        <v>1056</v>
      </c>
      <c r="I394" s="19">
        <v>31</v>
      </c>
      <c r="J394" s="24" t="s">
        <v>1271</v>
      </c>
      <c r="K394" s="99">
        <v>500</v>
      </c>
      <c r="L394" s="99">
        <v>500</v>
      </c>
      <c r="M394" s="99">
        <f>K394-L394</f>
        <v>0</v>
      </c>
      <c r="N394" s="28" t="s">
        <v>1272</v>
      </c>
      <c r="O394" s="100">
        <v>500000</v>
      </c>
      <c r="P394" s="27"/>
      <c r="Q394" s="100"/>
      <c r="R394" s="101" t="s">
        <v>34</v>
      </c>
      <c r="S394" s="94"/>
    </row>
    <row r="395" spans="1:19" ht="18" customHeight="1">
      <c r="A395" s="17">
        <v>2</v>
      </c>
      <c r="B395" s="18" t="s">
        <v>1061</v>
      </c>
      <c r="C395" s="18">
        <v>1</v>
      </c>
      <c r="D395" s="18" t="s">
        <v>1062</v>
      </c>
      <c r="E395" s="18">
        <v>4</v>
      </c>
      <c r="F395" s="18" t="s">
        <v>749</v>
      </c>
      <c r="G395" s="19">
        <v>27</v>
      </c>
      <c r="H395" s="19" t="s">
        <v>1273</v>
      </c>
      <c r="I395" s="19"/>
      <c r="J395" s="24"/>
      <c r="K395" s="99"/>
      <c r="L395" s="99"/>
      <c r="M395" s="99"/>
      <c r="N395" s="28"/>
      <c r="O395" s="100"/>
      <c r="P395" s="27"/>
      <c r="Q395" s="100"/>
      <c r="R395" s="101" t="s">
        <v>7507</v>
      </c>
      <c r="S395" s="94"/>
    </row>
    <row r="396" spans="1:19" ht="18" customHeight="1">
      <c r="A396" s="17">
        <v>2</v>
      </c>
      <c r="B396" s="18" t="s">
        <v>1061</v>
      </c>
      <c r="C396" s="18">
        <v>1</v>
      </c>
      <c r="D396" s="18" t="s">
        <v>1062</v>
      </c>
      <c r="E396" s="18">
        <v>4</v>
      </c>
      <c r="F396" s="18" t="s">
        <v>749</v>
      </c>
      <c r="G396" s="18">
        <v>27</v>
      </c>
      <c r="H396" s="18" t="s">
        <v>1273</v>
      </c>
      <c r="I396" s="19">
        <v>1</v>
      </c>
      <c r="J396" s="24" t="s">
        <v>1274</v>
      </c>
      <c r="K396" s="99">
        <v>280</v>
      </c>
      <c r="L396" s="99">
        <v>280</v>
      </c>
      <c r="M396" s="99">
        <f>K396-L396</f>
        <v>0</v>
      </c>
      <c r="N396" s="28" t="s">
        <v>1275</v>
      </c>
      <c r="O396" s="100">
        <v>280000</v>
      </c>
      <c r="P396" s="27"/>
      <c r="Q396" s="100"/>
      <c r="R396" s="101" t="s">
        <v>34</v>
      </c>
      <c r="S396" s="94"/>
    </row>
    <row r="397" spans="1:19" ht="18" customHeight="1">
      <c r="A397" s="43">
        <v>2</v>
      </c>
      <c r="B397" s="44" t="s">
        <v>1061</v>
      </c>
      <c r="C397" s="52">
        <v>1</v>
      </c>
      <c r="D397" s="44" t="s">
        <v>1062</v>
      </c>
      <c r="E397" s="53">
        <v>5</v>
      </c>
      <c r="F397" s="54" t="s">
        <v>750</v>
      </c>
      <c r="G397" s="53"/>
      <c r="H397" s="54"/>
      <c r="I397" s="53"/>
      <c r="J397" s="53"/>
      <c r="K397" s="97">
        <f>IF(C397="",SUMIFS($K398:$K$5645,$A398:$A$5645,A397,$E398:$E$5645,""),IF(E397="",SUMIFS($K398:$K$5645,$A398:$A$5645,A397,$C398:$C$5645,C397,$G398:$G$5645,""),IF(G397="",SUMIFS($K398:$K$5645,$A398:$A$5645,A397,$C398:$C$5645,C397,$E398:$E$5645,E397,$R398:$R$5645,R397),0)))</f>
        <v>30669</v>
      </c>
      <c r="L397" s="97">
        <f>IF(C397="",SUMIFS($L398:$L$5645,$A398:$A$5645,A397,$E398:$E$5645,""),IF(E397="",SUMIFS($L398:$L$5645,$A398:$A$5645,A397,$C398:$C$5645,C397,$G398:$G$5645,""),IF(G397="",SUMIFS($L398:$L$5645,$A398:$A$5645,A397,$C398:$C$5645,C397,$E398:$E$5645,E397,$R398:$R$5645,R397),0)))</f>
        <v>30709</v>
      </c>
      <c r="M397" s="98">
        <f t="shared" ref="M397" si="19">K397-L397</f>
        <v>-40</v>
      </c>
      <c r="N397" s="55"/>
      <c r="O397" s="56"/>
      <c r="P397" s="57"/>
      <c r="Q397" s="58">
        <f>IF(C397="",SUMIFS($Q$3:$Q$5514,$A$3:$A$5514,A397,$C$3:$C$5514,"&gt;0",$E$3:$E$5514,""),IF(E397="",SUMIFS($Q$3:$Q$5514,$A$3:$A$5514,A397,$C$3:$C$5514,C397,$E$3:$E$5514,"&gt;0",$G$3:$G$5514,""),IF(G397="",SUMIFS($Q$3:$Q$5514,$A$3:$A$5514,A397,$C$3:$C$5514,C397,$E$3:$E$5514,E397,$G$3:$G$5514,"&gt;0",$R$3:$R$5514,R397))))</f>
        <v>400</v>
      </c>
      <c r="R397" s="59" t="s">
        <v>34</v>
      </c>
      <c r="S397" s="94"/>
    </row>
    <row r="398" spans="1:19" ht="18" customHeight="1">
      <c r="A398" s="17">
        <v>2</v>
      </c>
      <c r="B398" s="18" t="s">
        <v>1061</v>
      </c>
      <c r="C398" s="18">
        <v>1</v>
      </c>
      <c r="D398" s="18" t="s">
        <v>1062</v>
      </c>
      <c r="E398" s="18">
        <v>5</v>
      </c>
      <c r="F398" s="18" t="s">
        <v>750</v>
      </c>
      <c r="G398" s="19">
        <v>25</v>
      </c>
      <c r="H398" s="19" t="s">
        <v>1276</v>
      </c>
      <c r="I398" s="19"/>
      <c r="J398" s="24"/>
      <c r="K398" s="99"/>
      <c r="L398" s="99"/>
      <c r="M398" s="99"/>
      <c r="N398" s="28"/>
      <c r="O398" s="100"/>
      <c r="P398" s="27" t="s">
        <v>493</v>
      </c>
      <c r="Q398" s="100">
        <v>250</v>
      </c>
      <c r="R398" s="101" t="s">
        <v>7507</v>
      </c>
      <c r="S398" s="94"/>
    </row>
    <row r="399" spans="1:19" ht="18" customHeight="1">
      <c r="A399" s="17">
        <v>2</v>
      </c>
      <c r="B399" s="18" t="s">
        <v>1061</v>
      </c>
      <c r="C399" s="18">
        <v>1</v>
      </c>
      <c r="D399" s="18" t="s">
        <v>1062</v>
      </c>
      <c r="E399" s="18">
        <v>5</v>
      </c>
      <c r="F399" s="18" t="s">
        <v>750</v>
      </c>
      <c r="G399" s="18">
        <v>25</v>
      </c>
      <c r="H399" s="18" t="s">
        <v>1276</v>
      </c>
      <c r="I399" s="19">
        <v>1</v>
      </c>
      <c r="J399" s="24" t="s">
        <v>1277</v>
      </c>
      <c r="K399" s="99">
        <v>500</v>
      </c>
      <c r="L399" s="99">
        <v>500</v>
      </c>
      <c r="M399" s="99">
        <f t="shared" ref="M399:M404" si="20">K399-L399</f>
        <v>0</v>
      </c>
      <c r="N399" s="28" t="s">
        <v>1278</v>
      </c>
      <c r="O399" s="100">
        <v>500000</v>
      </c>
      <c r="P399" s="27" t="s">
        <v>495</v>
      </c>
      <c r="Q399" s="100">
        <v>30</v>
      </c>
      <c r="R399" s="101" t="s">
        <v>34</v>
      </c>
      <c r="S399" s="94"/>
    </row>
    <row r="400" spans="1:19" ht="18" customHeight="1">
      <c r="A400" s="17">
        <v>2</v>
      </c>
      <c r="B400" s="18" t="s">
        <v>1061</v>
      </c>
      <c r="C400" s="18">
        <v>1</v>
      </c>
      <c r="D400" s="18" t="s">
        <v>1062</v>
      </c>
      <c r="E400" s="18">
        <v>5</v>
      </c>
      <c r="F400" s="18" t="s">
        <v>750</v>
      </c>
      <c r="G400" s="18">
        <v>25</v>
      </c>
      <c r="H400" s="18" t="s">
        <v>1276</v>
      </c>
      <c r="I400" s="19">
        <v>2</v>
      </c>
      <c r="J400" s="24" t="s">
        <v>1279</v>
      </c>
      <c r="K400" s="99">
        <v>100</v>
      </c>
      <c r="L400" s="99">
        <v>100</v>
      </c>
      <c r="M400" s="99">
        <f t="shared" si="20"/>
        <v>0</v>
      </c>
      <c r="N400" s="28" t="s">
        <v>1280</v>
      </c>
      <c r="O400" s="100">
        <v>100000</v>
      </c>
      <c r="P400" s="27" t="s">
        <v>497</v>
      </c>
      <c r="Q400" s="100">
        <v>50</v>
      </c>
      <c r="R400" s="101" t="s">
        <v>34</v>
      </c>
      <c r="S400" s="94"/>
    </row>
    <row r="401" spans="1:19" ht="18" customHeight="1">
      <c r="A401" s="17">
        <v>2</v>
      </c>
      <c r="B401" s="18" t="s">
        <v>1061</v>
      </c>
      <c r="C401" s="18">
        <v>1</v>
      </c>
      <c r="D401" s="18" t="s">
        <v>1062</v>
      </c>
      <c r="E401" s="18">
        <v>5</v>
      </c>
      <c r="F401" s="18" t="s">
        <v>750</v>
      </c>
      <c r="G401" s="18">
        <v>25</v>
      </c>
      <c r="H401" s="18" t="s">
        <v>1276</v>
      </c>
      <c r="I401" s="19">
        <v>4</v>
      </c>
      <c r="J401" s="24" t="s">
        <v>1281</v>
      </c>
      <c r="K401" s="99">
        <v>2459</v>
      </c>
      <c r="L401" s="99">
        <v>1309</v>
      </c>
      <c r="M401" s="99">
        <f t="shared" si="20"/>
        <v>1150</v>
      </c>
      <c r="N401" s="28" t="s">
        <v>1282</v>
      </c>
      <c r="O401" s="100">
        <v>2459000</v>
      </c>
      <c r="P401" s="27" t="s">
        <v>498</v>
      </c>
      <c r="Q401" s="100">
        <v>60</v>
      </c>
      <c r="R401" s="101" t="s">
        <v>34</v>
      </c>
      <c r="S401" s="94"/>
    </row>
    <row r="402" spans="1:19" ht="18" customHeight="1">
      <c r="A402" s="17">
        <v>2</v>
      </c>
      <c r="B402" s="18" t="s">
        <v>1061</v>
      </c>
      <c r="C402" s="18">
        <v>1</v>
      </c>
      <c r="D402" s="18" t="s">
        <v>1062</v>
      </c>
      <c r="E402" s="18">
        <v>5</v>
      </c>
      <c r="F402" s="18" t="s">
        <v>750</v>
      </c>
      <c r="G402" s="18">
        <v>25</v>
      </c>
      <c r="H402" s="18" t="s">
        <v>1276</v>
      </c>
      <c r="I402" s="19">
        <v>9</v>
      </c>
      <c r="J402" s="24" t="s">
        <v>1283</v>
      </c>
      <c r="K402" s="99">
        <v>27600</v>
      </c>
      <c r="L402" s="99">
        <v>28800</v>
      </c>
      <c r="M402" s="99">
        <f t="shared" si="20"/>
        <v>-1200</v>
      </c>
      <c r="N402" s="28" t="s">
        <v>1284</v>
      </c>
      <c r="O402" s="100">
        <v>27600000</v>
      </c>
      <c r="P402" s="27" t="s">
        <v>1287</v>
      </c>
      <c r="Q402" s="100">
        <v>10</v>
      </c>
      <c r="R402" s="101" t="s">
        <v>34</v>
      </c>
      <c r="S402" s="94"/>
    </row>
    <row r="403" spans="1:19" ht="18" customHeight="1">
      <c r="A403" s="17">
        <v>2</v>
      </c>
      <c r="B403" s="18" t="s">
        <v>1061</v>
      </c>
      <c r="C403" s="18">
        <v>1</v>
      </c>
      <c r="D403" s="18" t="s">
        <v>1062</v>
      </c>
      <c r="E403" s="18">
        <v>5</v>
      </c>
      <c r="F403" s="18" t="s">
        <v>750</v>
      </c>
      <c r="G403" s="18">
        <v>25</v>
      </c>
      <c r="H403" s="18" t="s">
        <v>1276</v>
      </c>
      <c r="I403" s="19">
        <v>10</v>
      </c>
      <c r="J403" s="24" t="s">
        <v>1285</v>
      </c>
      <c r="K403" s="99">
        <v>10</v>
      </c>
      <c r="L403" s="99">
        <v>0</v>
      </c>
      <c r="M403" s="99">
        <f t="shared" si="20"/>
        <v>10</v>
      </c>
      <c r="N403" s="28" t="s">
        <v>1286</v>
      </c>
      <c r="O403" s="100">
        <v>10000</v>
      </c>
      <c r="P403" s="27" t="s">
        <v>1288</v>
      </c>
      <c r="Q403" s="100"/>
      <c r="R403" s="101" t="s">
        <v>34</v>
      </c>
      <c r="S403" s="94"/>
    </row>
    <row r="404" spans="1:19" ht="18" customHeight="1">
      <c r="A404" s="43">
        <v>2</v>
      </c>
      <c r="B404" s="44" t="s">
        <v>1061</v>
      </c>
      <c r="C404" s="52">
        <v>1</v>
      </c>
      <c r="D404" s="44" t="s">
        <v>1062</v>
      </c>
      <c r="E404" s="53">
        <v>6</v>
      </c>
      <c r="F404" s="54" t="s">
        <v>751</v>
      </c>
      <c r="G404" s="53"/>
      <c r="H404" s="54"/>
      <c r="I404" s="53"/>
      <c r="J404" s="53"/>
      <c r="K404" s="97">
        <f>IF(C404="",SUMIFS($K405:$K$5645,$A405:$A$5645,A404,$E405:$E$5645,""),IF(E404="",SUMIFS($K405:$K$5645,$A405:$A$5645,A404,$C405:$C$5645,C404,$G405:$G$5645,""),IF(G404="",SUMIFS($K405:$K$5645,$A405:$A$5645,A404,$C405:$C$5645,C404,$E405:$E$5645,E404,$R405:$R$5645,R404),0)))</f>
        <v>41264</v>
      </c>
      <c r="L404" s="97">
        <f>IF(C404="",SUMIFS($L405:$L$5645,$A405:$A$5645,A404,$E405:$E$5645,""),IF(E404="",SUMIFS($L405:$L$5645,$A405:$A$5645,A404,$C405:$C$5645,C404,$G405:$G$5645,""),IF(G404="",SUMIFS($L405:$L$5645,$A405:$A$5645,A404,$C405:$C$5645,C404,$E405:$E$5645,E404,$R405:$R$5645,R404),0)))</f>
        <v>33586</v>
      </c>
      <c r="M404" s="98">
        <f t="shared" si="20"/>
        <v>7678</v>
      </c>
      <c r="N404" s="55"/>
      <c r="O404" s="56"/>
      <c r="P404" s="57"/>
      <c r="Q404" s="58">
        <f>IF(C404="",SUMIFS($Q$3:$Q$5514,$A$3:$A$5514,A404,$C$3:$C$5514,"&gt;0",$E$3:$E$5514,""),IF(E404="",SUMIFS($Q$3:$Q$5514,$A$3:$A$5514,A404,$C$3:$C$5514,C404,$E$3:$E$5514,"&gt;0",$G$3:$G$5514,""),IF(G404="",SUMIFS($Q$3:$Q$5514,$A$3:$A$5514,A404,$C$3:$C$5514,C404,$E$3:$E$5514,E404,$G$3:$G$5514,"&gt;0",$R$3:$R$5514,R404))))</f>
        <v>1360</v>
      </c>
      <c r="R404" s="59" t="s">
        <v>133</v>
      </c>
      <c r="S404" s="94"/>
    </row>
    <row r="405" spans="1:19" ht="18" customHeight="1">
      <c r="A405" s="17">
        <v>2</v>
      </c>
      <c r="B405" s="18" t="s">
        <v>1061</v>
      </c>
      <c r="C405" s="18">
        <v>1</v>
      </c>
      <c r="D405" s="18" t="s">
        <v>1062</v>
      </c>
      <c r="E405" s="18">
        <v>6</v>
      </c>
      <c r="F405" s="18" t="s">
        <v>751</v>
      </c>
      <c r="G405" s="19">
        <v>2</v>
      </c>
      <c r="H405" s="19" t="s">
        <v>916</v>
      </c>
      <c r="I405" s="19"/>
      <c r="J405" s="24"/>
      <c r="K405" s="99"/>
      <c r="L405" s="99"/>
      <c r="M405" s="99"/>
      <c r="N405" s="28"/>
      <c r="O405" s="100"/>
      <c r="P405" s="27" t="s">
        <v>1290</v>
      </c>
      <c r="Q405" s="100">
        <v>50</v>
      </c>
      <c r="R405" s="101" t="s">
        <v>133</v>
      </c>
      <c r="S405" s="94"/>
    </row>
    <row r="406" spans="1:19" ht="18" customHeight="1">
      <c r="A406" s="17">
        <v>2</v>
      </c>
      <c r="B406" s="18" t="s">
        <v>1061</v>
      </c>
      <c r="C406" s="18">
        <v>1</v>
      </c>
      <c r="D406" s="18" t="s">
        <v>1062</v>
      </c>
      <c r="E406" s="18">
        <v>6</v>
      </c>
      <c r="F406" s="18" t="s">
        <v>751</v>
      </c>
      <c r="G406" s="18">
        <v>2</v>
      </c>
      <c r="H406" s="18" t="s">
        <v>916</v>
      </c>
      <c r="I406" s="19">
        <v>3</v>
      </c>
      <c r="J406" s="24" t="s">
        <v>917</v>
      </c>
      <c r="K406" s="99">
        <v>16191</v>
      </c>
      <c r="L406" s="99">
        <v>16020</v>
      </c>
      <c r="M406" s="99">
        <f>K406-L406</f>
        <v>171</v>
      </c>
      <c r="N406" s="28" t="s">
        <v>1289</v>
      </c>
      <c r="O406" s="100">
        <v>16190100</v>
      </c>
      <c r="P406" s="27" t="s">
        <v>1291</v>
      </c>
      <c r="Q406" s="100"/>
      <c r="R406" s="101" t="s">
        <v>133</v>
      </c>
      <c r="S406" s="94"/>
    </row>
    <row r="407" spans="1:19" ht="18" customHeight="1">
      <c r="A407" s="17">
        <v>2</v>
      </c>
      <c r="B407" s="18" t="s">
        <v>1061</v>
      </c>
      <c r="C407" s="18">
        <v>1</v>
      </c>
      <c r="D407" s="18" t="s">
        <v>1062</v>
      </c>
      <c r="E407" s="18">
        <v>6</v>
      </c>
      <c r="F407" s="18" t="s">
        <v>751</v>
      </c>
      <c r="G407" s="19">
        <v>3</v>
      </c>
      <c r="H407" s="19" t="s">
        <v>919</v>
      </c>
      <c r="I407" s="19"/>
      <c r="J407" s="24"/>
      <c r="K407" s="99"/>
      <c r="L407" s="99"/>
      <c r="M407" s="99"/>
      <c r="N407" s="28"/>
      <c r="O407" s="100"/>
      <c r="P407" s="27" t="s">
        <v>356</v>
      </c>
      <c r="Q407" s="100">
        <v>1310</v>
      </c>
      <c r="R407" s="101" t="s">
        <v>133</v>
      </c>
      <c r="S407" s="94"/>
    </row>
    <row r="408" spans="1:19" ht="18" customHeight="1">
      <c r="A408" s="17">
        <v>2</v>
      </c>
      <c r="B408" s="18" t="s">
        <v>1061</v>
      </c>
      <c r="C408" s="18">
        <v>1</v>
      </c>
      <c r="D408" s="18" t="s">
        <v>1062</v>
      </c>
      <c r="E408" s="18">
        <v>6</v>
      </c>
      <c r="F408" s="18" t="s">
        <v>751</v>
      </c>
      <c r="G408" s="18">
        <v>3</v>
      </c>
      <c r="H408" s="18" t="s">
        <v>919</v>
      </c>
      <c r="I408" s="19">
        <v>31</v>
      </c>
      <c r="J408" s="24" t="s">
        <v>929</v>
      </c>
      <c r="K408" s="99">
        <v>510</v>
      </c>
      <c r="L408" s="99">
        <v>510</v>
      </c>
      <c r="M408" s="99">
        <f t="shared" ref="M408:M410" si="21">K408-L408</f>
        <v>0</v>
      </c>
      <c r="N408" s="28" t="s">
        <v>1078</v>
      </c>
      <c r="O408" s="100">
        <v>510000</v>
      </c>
      <c r="P408" s="27"/>
      <c r="Q408" s="100"/>
      <c r="R408" s="101" t="s">
        <v>133</v>
      </c>
      <c r="S408" s="94"/>
    </row>
    <row r="409" spans="1:19" ht="18" customHeight="1">
      <c r="A409" s="17">
        <v>2</v>
      </c>
      <c r="B409" s="18" t="s">
        <v>1061</v>
      </c>
      <c r="C409" s="18">
        <v>1</v>
      </c>
      <c r="D409" s="18" t="s">
        <v>1062</v>
      </c>
      <c r="E409" s="18">
        <v>6</v>
      </c>
      <c r="F409" s="18" t="s">
        <v>751</v>
      </c>
      <c r="G409" s="18">
        <v>3</v>
      </c>
      <c r="H409" s="18" t="s">
        <v>919</v>
      </c>
      <c r="I409" s="19">
        <v>33</v>
      </c>
      <c r="J409" s="24" t="s">
        <v>1075</v>
      </c>
      <c r="K409" s="99">
        <v>454</v>
      </c>
      <c r="L409" s="99">
        <v>444</v>
      </c>
      <c r="M409" s="99">
        <f t="shared" si="21"/>
        <v>10</v>
      </c>
      <c r="N409" s="28" t="s">
        <v>1074</v>
      </c>
      <c r="O409" s="100">
        <v>453600</v>
      </c>
      <c r="P409" s="27"/>
      <c r="Q409" s="100"/>
      <c r="R409" s="101" t="s">
        <v>133</v>
      </c>
      <c r="S409" s="94"/>
    </row>
    <row r="410" spans="1:19" ht="18" customHeight="1">
      <c r="A410" s="17">
        <v>2</v>
      </c>
      <c r="B410" s="18" t="s">
        <v>1061</v>
      </c>
      <c r="C410" s="18">
        <v>1</v>
      </c>
      <c r="D410" s="18" t="s">
        <v>1062</v>
      </c>
      <c r="E410" s="18">
        <v>6</v>
      </c>
      <c r="F410" s="18" t="s">
        <v>751</v>
      </c>
      <c r="G410" s="18">
        <v>3</v>
      </c>
      <c r="H410" s="18" t="s">
        <v>919</v>
      </c>
      <c r="I410" s="19">
        <v>35</v>
      </c>
      <c r="J410" s="24" t="s">
        <v>930</v>
      </c>
      <c r="K410" s="99">
        <v>800</v>
      </c>
      <c r="L410" s="99">
        <v>800</v>
      </c>
      <c r="M410" s="99">
        <f t="shared" si="21"/>
        <v>0</v>
      </c>
      <c r="N410" s="28" t="s">
        <v>1292</v>
      </c>
      <c r="O410" s="100">
        <v>600000</v>
      </c>
      <c r="P410" s="27"/>
      <c r="Q410" s="100"/>
      <c r="R410" s="101" t="s">
        <v>133</v>
      </c>
      <c r="S410" s="94"/>
    </row>
    <row r="411" spans="1:19" ht="18" customHeight="1">
      <c r="A411" s="17">
        <v>2</v>
      </c>
      <c r="B411" s="18" t="s">
        <v>1061</v>
      </c>
      <c r="C411" s="18">
        <v>1</v>
      </c>
      <c r="D411" s="18" t="s">
        <v>1062</v>
      </c>
      <c r="E411" s="18">
        <v>6</v>
      </c>
      <c r="F411" s="18" t="s">
        <v>751</v>
      </c>
      <c r="G411" s="18">
        <v>3</v>
      </c>
      <c r="H411" s="18" t="s">
        <v>919</v>
      </c>
      <c r="I411" s="18">
        <v>35</v>
      </c>
      <c r="J411" s="25" t="s">
        <v>930</v>
      </c>
      <c r="K411" s="99"/>
      <c r="L411" s="99"/>
      <c r="M411" s="99"/>
      <c r="N411" s="28" t="s">
        <v>1293</v>
      </c>
      <c r="O411" s="100">
        <v>200000</v>
      </c>
      <c r="P411" s="27"/>
      <c r="Q411" s="100"/>
      <c r="R411" s="101" t="s">
        <v>133</v>
      </c>
      <c r="S411" s="94"/>
    </row>
    <row r="412" spans="1:19" ht="18" customHeight="1">
      <c r="A412" s="17">
        <v>2</v>
      </c>
      <c r="B412" s="18" t="s">
        <v>1061</v>
      </c>
      <c r="C412" s="18">
        <v>1</v>
      </c>
      <c r="D412" s="18" t="s">
        <v>1062</v>
      </c>
      <c r="E412" s="18">
        <v>6</v>
      </c>
      <c r="F412" s="18" t="s">
        <v>751</v>
      </c>
      <c r="G412" s="18">
        <v>3</v>
      </c>
      <c r="H412" s="18" t="s">
        <v>919</v>
      </c>
      <c r="I412" s="19">
        <v>38</v>
      </c>
      <c r="J412" s="24" t="s">
        <v>932</v>
      </c>
      <c r="K412" s="99">
        <v>748</v>
      </c>
      <c r="L412" s="99">
        <v>748</v>
      </c>
      <c r="M412" s="99">
        <f t="shared" ref="M412:M415" si="22">K412-L412</f>
        <v>0</v>
      </c>
      <c r="N412" s="28" t="s">
        <v>933</v>
      </c>
      <c r="O412" s="100">
        <v>747600</v>
      </c>
      <c r="P412" s="27"/>
      <c r="Q412" s="100"/>
      <c r="R412" s="101" t="s">
        <v>133</v>
      </c>
      <c r="S412" s="94"/>
    </row>
    <row r="413" spans="1:19" ht="18" customHeight="1">
      <c r="A413" s="17">
        <v>2</v>
      </c>
      <c r="B413" s="18" t="s">
        <v>1061</v>
      </c>
      <c r="C413" s="18">
        <v>1</v>
      </c>
      <c r="D413" s="18" t="s">
        <v>1062</v>
      </c>
      <c r="E413" s="18">
        <v>6</v>
      </c>
      <c r="F413" s="18" t="s">
        <v>751</v>
      </c>
      <c r="G413" s="18">
        <v>3</v>
      </c>
      <c r="H413" s="18" t="s">
        <v>919</v>
      </c>
      <c r="I413" s="19">
        <v>39</v>
      </c>
      <c r="J413" s="24" t="s">
        <v>934</v>
      </c>
      <c r="K413" s="99">
        <v>3854</v>
      </c>
      <c r="L413" s="99">
        <v>3816</v>
      </c>
      <c r="M413" s="99">
        <f t="shared" si="22"/>
        <v>38</v>
      </c>
      <c r="N413" s="28" t="s">
        <v>1289</v>
      </c>
      <c r="O413" s="100">
        <v>3853849</v>
      </c>
      <c r="P413" s="27"/>
      <c r="Q413" s="100"/>
      <c r="R413" s="101" t="s">
        <v>133</v>
      </c>
      <c r="S413" s="94"/>
    </row>
    <row r="414" spans="1:19" ht="18" customHeight="1">
      <c r="A414" s="17">
        <v>2</v>
      </c>
      <c r="B414" s="18" t="s">
        <v>1061</v>
      </c>
      <c r="C414" s="18">
        <v>1</v>
      </c>
      <c r="D414" s="18" t="s">
        <v>1062</v>
      </c>
      <c r="E414" s="18">
        <v>6</v>
      </c>
      <c r="F414" s="18" t="s">
        <v>751</v>
      </c>
      <c r="G414" s="18">
        <v>3</v>
      </c>
      <c r="H414" s="18" t="s">
        <v>919</v>
      </c>
      <c r="I414" s="19">
        <v>40</v>
      </c>
      <c r="J414" s="24" t="s">
        <v>935</v>
      </c>
      <c r="K414" s="99">
        <v>2224</v>
      </c>
      <c r="L414" s="99">
        <v>2202</v>
      </c>
      <c r="M414" s="99">
        <f t="shared" si="22"/>
        <v>22</v>
      </c>
      <c r="N414" s="28" t="s">
        <v>1289</v>
      </c>
      <c r="O414" s="100">
        <v>2223374</v>
      </c>
      <c r="P414" s="27"/>
      <c r="Q414" s="100"/>
      <c r="R414" s="101" t="s">
        <v>133</v>
      </c>
      <c r="S414" s="94"/>
    </row>
    <row r="415" spans="1:19" ht="18" customHeight="1">
      <c r="A415" s="17">
        <v>2</v>
      </c>
      <c r="B415" s="18" t="s">
        <v>1061</v>
      </c>
      <c r="C415" s="18">
        <v>1</v>
      </c>
      <c r="D415" s="18" t="s">
        <v>1062</v>
      </c>
      <c r="E415" s="18">
        <v>6</v>
      </c>
      <c r="F415" s="18" t="s">
        <v>751</v>
      </c>
      <c r="G415" s="18">
        <v>3</v>
      </c>
      <c r="H415" s="18" t="s">
        <v>919</v>
      </c>
      <c r="I415" s="19">
        <v>41</v>
      </c>
      <c r="J415" s="24" t="s">
        <v>936</v>
      </c>
      <c r="K415" s="99">
        <v>303</v>
      </c>
      <c r="L415" s="99">
        <v>303</v>
      </c>
      <c r="M415" s="99">
        <f t="shared" si="22"/>
        <v>0</v>
      </c>
      <c r="N415" s="28" t="s">
        <v>1289</v>
      </c>
      <c r="O415" s="100">
        <v>302600</v>
      </c>
      <c r="P415" s="27"/>
      <c r="Q415" s="100"/>
      <c r="R415" s="101" t="s">
        <v>133</v>
      </c>
      <c r="S415" s="94"/>
    </row>
    <row r="416" spans="1:19" ht="18" customHeight="1">
      <c r="A416" s="17">
        <v>2</v>
      </c>
      <c r="B416" s="18" t="s">
        <v>1061</v>
      </c>
      <c r="C416" s="18">
        <v>1</v>
      </c>
      <c r="D416" s="18" t="s">
        <v>1062</v>
      </c>
      <c r="E416" s="18">
        <v>6</v>
      </c>
      <c r="F416" s="18" t="s">
        <v>751</v>
      </c>
      <c r="G416" s="19">
        <v>4</v>
      </c>
      <c r="H416" s="19" t="s">
        <v>937</v>
      </c>
      <c r="I416" s="19"/>
      <c r="J416" s="24"/>
      <c r="K416" s="99"/>
      <c r="L416" s="99"/>
      <c r="M416" s="99"/>
      <c r="N416" s="28"/>
      <c r="O416" s="100"/>
      <c r="P416" s="27"/>
      <c r="Q416" s="100"/>
      <c r="R416" s="101" t="s">
        <v>7511</v>
      </c>
      <c r="S416" s="94"/>
    </row>
    <row r="417" spans="1:19" ht="18" customHeight="1">
      <c r="A417" s="17">
        <v>2</v>
      </c>
      <c r="B417" s="18" t="s">
        <v>1061</v>
      </c>
      <c r="C417" s="18">
        <v>1</v>
      </c>
      <c r="D417" s="18" t="s">
        <v>1062</v>
      </c>
      <c r="E417" s="18">
        <v>6</v>
      </c>
      <c r="F417" s="18" t="s">
        <v>751</v>
      </c>
      <c r="G417" s="18">
        <v>4</v>
      </c>
      <c r="H417" s="18" t="s">
        <v>937</v>
      </c>
      <c r="I417" s="19">
        <v>31</v>
      </c>
      <c r="J417" s="24" t="s">
        <v>940</v>
      </c>
      <c r="K417" s="99">
        <v>5163</v>
      </c>
      <c r="L417" s="99">
        <v>5266</v>
      </c>
      <c r="M417" s="99">
        <f>K417-L417</f>
        <v>-103</v>
      </c>
      <c r="N417" s="28" t="s">
        <v>1289</v>
      </c>
      <c r="O417" s="100">
        <v>5162797</v>
      </c>
      <c r="P417" s="27"/>
      <c r="Q417" s="100"/>
      <c r="R417" s="101" t="s">
        <v>133</v>
      </c>
      <c r="S417" s="94"/>
    </row>
    <row r="418" spans="1:19" ht="18" customHeight="1">
      <c r="A418" s="17">
        <v>2</v>
      </c>
      <c r="B418" s="18" t="s">
        <v>1061</v>
      </c>
      <c r="C418" s="18">
        <v>1</v>
      </c>
      <c r="D418" s="18" t="s">
        <v>1062</v>
      </c>
      <c r="E418" s="18">
        <v>6</v>
      </c>
      <c r="F418" s="18" t="s">
        <v>751</v>
      </c>
      <c r="G418" s="19">
        <v>8</v>
      </c>
      <c r="H418" s="19" t="s">
        <v>941</v>
      </c>
      <c r="I418" s="19"/>
      <c r="J418" s="24"/>
      <c r="K418" s="99"/>
      <c r="L418" s="99"/>
      <c r="M418" s="99"/>
      <c r="N418" s="28"/>
      <c r="O418" s="100"/>
      <c r="P418" s="27"/>
      <c r="Q418" s="100"/>
      <c r="R418" s="101" t="s">
        <v>7511</v>
      </c>
      <c r="S418" s="94"/>
    </row>
    <row r="419" spans="1:19" ht="18" customHeight="1">
      <c r="A419" s="17">
        <v>2</v>
      </c>
      <c r="B419" s="18" t="s">
        <v>1061</v>
      </c>
      <c r="C419" s="18">
        <v>1</v>
      </c>
      <c r="D419" s="18" t="s">
        <v>1062</v>
      </c>
      <c r="E419" s="18">
        <v>6</v>
      </c>
      <c r="F419" s="18" t="s">
        <v>751</v>
      </c>
      <c r="G419" s="18">
        <v>8</v>
      </c>
      <c r="H419" s="18" t="s">
        <v>941</v>
      </c>
      <c r="I419" s="19">
        <v>11</v>
      </c>
      <c r="J419" s="24" t="s">
        <v>942</v>
      </c>
      <c r="K419" s="99">
        <v>581</v>
      </c>
      <c r="L419" s="99">
        <v>385</v>
      </c>
      <c r="M419" s="99">
        <f>K419-L419</f>
        <v>196</v>
      </c>
      <c r="N419" s="28" t="s">
        <v>1294</v>
      </c>
      <c r="O419" s="100">
        <v>29400</v>
      </c>
      <c r="P419" s="27"/>
      <c r="Q419" s="100"/>
      <c r="R419" s="101" t="s">
        <v>133</v>
      </c>
      <c r="S419" s="94"/>
    </row>
    <row r="420" spans="1:19" ht="18" customHeight="1">
      <c r="A420" s="17">
        <v>2</v>
      </c>
      <c r="B420" s="18" t="s">
        <v>1061</v>
      </c>
      <c r="C420" s="18">
        <v>1</v>
      </c>
      <c r="D420" s="18" t="s">
        <v>1062</v>
      </c>
      <c r="E420" s="18">
        <v>6</v>
      </c>
      <c r="F420" s="18" t="s">
        <v>751</v>
      </c>
      <c r="G420" s="18">
        <v>8</v>
      </c>
      <c r="H420" s="18" t="s">
        <v>941</v>
      </c>
      <c r="I420" s="18">
        <v>11</v>
      </c>
      <c r="J420" s="25" t="s">
        <v>942</v>
      </c>
      <c r="K420" s="99"/>
      <c r="L420" s="99"/>
      <c r="M420" s="99"/>
      <c r="N420" s="28" t="s">
        <v>1295</v>
      </c>
      <c r="O420" s="100">
        <v>25200</v>
      </c>
      <c r="P420" s="27"/>
      <c r="Q420" s="100"/>
      <c r="R420" s="101" t="s">
        <v>133</v>
      </c>
      <c r="S420" s="94"/>
    </row>
    <row r="421" spans="1:19" ht="18" customHeight="1">
      <c r="A421" s="17">
        <v>2</v>
      </c>
      <c r="B421" s="18" t="s">
        <v>1061</v>
      </c>
      <c r="C421" s="18">
        <v>1</v>
      </c>
      <c r="D421" s="18" t="s">
        <v>1062</v>
      </c>
      <c r="E421" s="18">
        <v>6</v>
      </c>
      <c r="F421" s="18" t="s">
        <v>751</v>
      </c>
      <c r="G421" s="18">
        <v>8</v>
      </c>
      <c r="H421" s="18" t="s">
        <v>941</v>
      </c>
      <c r="I421" s="18">
        <v>11</v>
      </c>
      <c r="J421" s="25" t="s">
        <v>942</v>
      </c>
      <c r="K421" s="99"/>
      <c r="L421" s="99"/>
      <c r="M421" s="99"/>
      <c r="N421" s="28" t="s">
        <v>1296</v>
      </c>
      <c r="O421" s="100">
        <v>200000</v>
      </c>
      <c r="P421" s="27"/>
      <c r="Q421" s="100"/>
      <c r="R421" s="101" t="s">
        <v>133</v>
      </c>
      <c r="S421" s="94"/>
    </row>
    <row r="422" spans="1:19" ht="18" customHeight="1">
      <c r="A422" s="17">
        <v>2</v>
      </c>
      <c r="B422" s="18" t="s">
        <v>1061</v>
      </c>
      <c r="C422" s="18">
        <v>1</v>
      </c>
      <c r="D422" s="18" t="s">
        <v>1062</v>
      </c>
      <c r="E422" s="18">
        <v>6</v>
      </c>
      <c r="F422" s="18" t="s">
        <v>751</v>
      </c>
      <c r="G422" s="18">
        <v>8</v>
      </c>
      <c r="H422" s="18" t="s">
        <v>941</v>
      </c>
      <c r="I422" s="18">
        <v>11</v>
      </c>
      <c r="J422" s="25" t="s">
        <v>942</v>
      </c>
      <c r="K422" s="99"/>
      <c r="L422" s="99"/>
      <c r="M422" s="99"/>
      <c r="N422" s="28" t="s">
        <v>1297</v>
      </c>
      <c r="O422" s="100"/>
      <c r="P422" s="27"/>
      <c r="Q422" s="100"/>
      <c r="R422" s="101" t="s">
        <v>133</v>
      </c>
      <c r="S422" s="94"/>
    </row>
    <row r="423" spans="1:19" ht="18" customHeight="1">
      <c r="A423" s="17">
        <v>2</v>
      </c>
      <c r="B423" s="18" t="s">
        <v>1061</v>
      </c>
      <c r="C423" s="18">
        <v>1</v>
      </c>
      <c r="D423" s="18" t="s">
        <v>1062</v>
      </c>
      <c r="E423" s="18">
        <v>6</v>
      </c>
      <c r="F423" s="18" t="s">
        <v>751</v>
      </c>
      <c r="G423" s="18">
        <v>8</v>
      </c>
      <c r="H423" s="18" t="s">
        <v>941</v>
      </c>
      <c r="I423" s="18">
        <v>11</v>
      </c>
      <c r="J423" s="25" t="s">
        <v>942</v>
      </c>
      <c r="K423" s="99"/>
      <c r="L423" s="99"/>
      <c r="M423" s="99"/>
      <c r="N423" s="28" t="s">
        <v>1298</v>
      </c>
      <c r="O423" s="100">
        <v>33600</v>
      </c>
      <c r="P423" s="27"/>
      <c r="Q423" s="100"/>
      <c r="R423" s="101" t="s">
        <v>133</v>
      </c>
      <c r="S423" s="94"/>
    </row>
    <row r="424" spans="1:19" ht="18" customHeight="1">
      <c r="A424" s="17">
        <v>2</v>
      </c>
      <c r="B424" s="18" t="s">
        <v>1061</v>
      </c>
      <c r="C424" s="18">
        <v>1</v>
      </c>
      <c r="D424" s="18" t="s">
        <v>1062</v>
      </c>
      <c r="E424" s="18">
        <v>6</v>
      </c>
      <c r="F424" s="18" t="s">
        <v>751</v>
      </c>
      <c r="G424" s="18">
        <v>8</v>
      </c>
      <c r="H424" s="18" t="s">
        <v>941</v>
      </c>
      <c r="I424" s="18">
        <v>11</v>
      </c>
      <c r="J424" s="25" t="s">
        <v>942</v>
      </c>
      <c r="K424" s="99"/>
      <c r="L424" s="99"/>
      <c r="M424" s="99"/>
      <c r="N424" s="28" t="s">
        <v>1299</v>
      </c>
      <c r="O424" s="100">
        <v>33600</v>
      </c>
      <c r="P424" s="27"/>
      <c r="Q424" s="100"/>
      <c r="R424" s="101" t="s">
        <v>133</v>
      </c>
      <c r="S424" s="94"/>
    </row>
    <row r="425" spans="1:19" ht="18" customHeight="1">
      <c r="A425" s="17">
        <v>2</v>
      </c>
      <c r="B425" s="18" t="s">
        <v>1061</v>
      </c>
      <c r="C425" s="18">
        <v>1</v>
      </c>
      <c r="D425" s="18" t="s">
        <v>1062</v>
      </c>
      <c r="E425" s="18">
        <v>6</v>
      </c>
      <c r="F425" s="18" t="s">
        <v>751</v>
      </c>
      <c r="G425" s="18">
        <v>8</v>
      </c>
      <c r="H425" s="18" t="s">
        <v>941</v>
      </c>
      <c r="I425" s="18">
        <v>11</v>
      </c>
      <c r="J425" s="25" t="s">
        <v>942</v>
      </c>
      <c r="K425" s="99"/>
      <c r="L425" s="99"/>
      <c r="M425" s="99"/>
      <c r="N425" s="28" t="s">
        <v>1300</v>
      </c>
      <c r="O425" s="100">
        <v>63000</v>
      </c>
      <c r="P425" s="27"/>
      <c r="Q425" s="100"/>
      <c r="R425" s="101" t="s">
        <v>133</v>
      </c>
      <c r="S425" s="94"/>
    </row>
    <row r="426" spans="1:19" ht="18" customHeight="1">
      <c r="A426" s="17">
        <v>2</v>
      </c>
      <c r="B426" s="18" t="s">
        <v>1061</v>
      </c>
      <c r="C426" s="18">
        <v>1</v>
      </c>
      <c r="D426" s="18" t="s">
        <v>1062</v>
      </c>
      <c r="E426" s="18">
        <v>6</v>
      </c>
      <c r="F426" s="18" t="s">
        <v>751</v>
      </c>
      <c r="G426" s="18">
        <v>8</v>
      </c>
      <c r="H426" s="18" t="s">
        <v>941</v>
      </c>
      <c r="I426" s="18">
        <v>11</v>
      </c>
      <c r="J426" s="25" t="s">
        <v>942</v>
      </c>
      <c r="K426" s="99"/>
      <c r="L426" s="99"/>
      <c r="M426" s="99"/>
      <c r="N426" s="28" t="s">
        <v>1301</v>
      </c>
      <c r="O426" s="100">
        <v>84000</v>
      </c>
      <c r="P426" s="27"/>
      <c r="Q426" s="100"/>
      <c r="R426" s="101" t="s">
        <v>133</v>
      </c>
      <c r="S426" s="94"/>
    </row>
    <row r="427" spans="1:19" ht="18" customHeight="1">
      <c r="A427" s="17">
        <v>2</v>
      </c>
      <c r="B427" s="18" t="s">
        <v>1061</v>
      </c>
      <c r="C427" s="18">
        <v>1</v>
      </c>
      <c r="D427" s="18" t="s">
        <v>1062</v>
      </c>
      <c r="E427" s="18">
        <v>6</v>
      </c>
      <c r="F427" s="18" t="s">
        <v>751</v>
      </c>
      <c r="G427" s="18">
        <v>8</v>
      </c>
      <c r="H427" s="18" t="s">
        <v>941</v>
      </c>
      <c r="I427" s="18">
        <v>11</v>
      </c>
      <c r="J427" s="25" t="s">
        <v>942</v>
      </c>
      <c r="K427" s="99"/>
      <c r="L427" s="99"/>
      <c r="M427" s="99"/>
      <c r="N427" s="28" t="s">
        <v>1302</v>
      </c>
      <c r="O427" s="100">
        <v>42000</v>
      </c>
      <c r="P427" s="27"/>
      <c r="Q427" s="100"/>
      <c r="R427" s="101" t="s">
        <v>133</v>
      </c>
      <c r="S427" s="94"/>
    </row>
    <row r="428" spans="1:19" ht="18" customHeight="1">
      <c r="A428" s="17">
        <v>2</v>
      </c>
      <c r="B428" s="18" t="s">
        <v>1061</v>
      </c>
      <c r="C428" s="18">
        <v>1</v>
      </c>
      <c r="D428" s="18" t="s">
        <v>1062</v>
      </c>
      <c r="E428" s="18">
        <v>6</v>
      </c>
      <c r="F428" s="18" t="s">
        <v>751</v>
      </c>
      <c r="G428" s="18">
        <v>8</v>
      </c>
      <c r="H428" s="18" t="s">
        <v>941</v>
      </c>
      <c r="I428" s="18">
        <v>11</v>
      </c>
      <c r="J428" s="25" t="s">
        <v>942</v>
      </c>
      <c r="K428" s="99"/>
      <c r="L428" s="99"/>
      <c r="M428" s="99"/>
      <c r="N428" s="28" t="s">
        <v>1303</v>
      </c>
      <c r="O428" s="100"/>
      <c r="P428" s="27"/>
      <c r="Q428" s="100"/>
      <c r="R428" s="101" t="s">
        <v>133</v>
      </c>
      <c r="S428" s="94"/>
    </row>
    <row r="429" spans="1:19" ht="18" customHeight="1">
      <c r="A429" s="17">
        <v>2</v>
      </c>
      <c r="B429" s="18" t="s">
        <v>1061</v>
      </c>
      <c r="C429" s="18">
        <v>1</v>
      </c>
      <c r="D429" s="18" t="s">
        <v>1062</v>
      </c>
      <c r="E429" s="18">
        <v>6</v>
      </c>
      <c r="F429" s="18" t="s">
        <v>751</v>
      </c>
      <c r="G429" s="18">
        <v>8</v>
      </c>
      <c r="H429" s="18" t="s">
        <v>941</v>
      </c>
      <c r="I429" s="18">
        <v>11</v>
      </c>
      <c r="J429" s="25" t="s">
        <v>942</v>
      </c>
      <c r="K429" s="99"/>
      <c r="L429" s="99"/>
      <c r="M429" s="99"/>
      <c r="N429" s="28" t="s">
        <v>1304</v>
      </c>
      <c r="O429" s="100">
        <v>20000</v>
      </c>
      <c r="P429" s="27"/>
      <c r="Q429" s="100"/>
      <c r="R429" s="101" t="s">
        <v>133</v>
      </c>
      <c r="S429" s="94"/>
    </row>
    <row r="430" spans="1:19" ht="18" customHeight="1">
      <c r="A430" s="17">
        <v>2</v>
      </c>
      <c r="B430" s="18" t="s">
        <v>1061</v>
      </c>
      <c r="C430" s="18">
        <v>1</v>
      </c>
      <c r="D430" s="18" t="s">
        <v>1062</v>
      </c>
      <c r="E430" s="18">
        <v>6</v>
      </c>
      <c r="F430" s="18" t="s">
        <v>751</v>
      </c>
      <c r="G430" s="18">
        <v>8</v>
      </c>
      <c r="H430" s="18" t="s">
        <v>941</v>
      </c>
      <c r="I430" s="18">
        <v>11</v>
      </c>
      <c r="J430" s="25" t="s">
        <v>942</v>
      </c>
      <c r="K430" s="99"/>
      <c r="L430" s="99"/>
      <c r="M430" s="99"/>
      <c r="N430" s="28" t="s">
        <v>1305</v>
      </c>
      <c r="O430" s="100">
        <v>50000</v>
      </c>
      <c r="P430" s="27"/>
      <c r="Q430" s="100"/>
      <c r="R430" s="101" t="s">
        <v>133</v>
      </c>
      <c r="S430" s="94"/>
    </row>
    <row r="431" spans="1:19" ht="18" customHeight="1">
      <c r="A431" s="17">
        <v>2</v>
      </c>
      <c r="B431" s="18" t="s">
        <v>1061</v>
      </c>
      <c r="C431" s="18">
        <v>1</v>
      </c>
      <c r="D431" s="18" t="s">
        <v>1062</v>
      </c>
      <c r="E431" s="18">
        <v>6</v>
      </c>
      <c r="F431" s="18" t="s">
        <v>751</v>
      </c>
      <c r="G431" s="18">
        <v>8</v>
      </c>
      <c r="H431" s="18" t="s">
        <v>941</v>
      </c>
      <c r="I431" s="19">
        <v>31</v>
      </c>
      <c r="J431" s="24" t="s">
        <v>1306</v>
      </c>
      <c r="K431" s="99">
        <v>240</v>
      </c>
      <c r="L431" s="99">
        <v>215</v>
      </c>
      <c r="M431" s="99">
        <f>K431-L431</f>
        <v>25</v>
      </c>
      <c r="N431" s="28" t="s">
        <v>1307</v>
      </c>
      <c r="O431" s="100">
        <v>100000</v>
      </c>
      <c r="P431" s="27"/>
      <c r="Q431" s="100"/>
      <c r="R431" s="101" t="s">
        <v>133</v>
      </c>
      <c r="S431" s="94"/>
    </row>
    <row r="432" spans="1:19" ht="18" customHeight="1">
      <c r="A432" s="17">
        <v>2</v>
      </c>
      <c r="B432" s="18" t="s">
        <v>1061</v>
      </c>
      <c r="C432" s="18">
        <v>1</v>
      </c>
      <c r="D432" s="18" t="s">
        <v>1062</v>
      </c>
      <c r="E432" s="18">
        <v>6</v>
      </c>
      <c r="F432" s="18" t="s">
        <v>751</v>
      </c>
      <c r="G432" s="18">
        <v>8</v>
      </c>
      <c r="H432" s="18" t="s">
        <v>941</v>
      </c>
      <c r="I432" s="18">
        <v>31</v>
      </c>
      <c r="J432" s="25" t="s">
        <v>1306</v>
      </c>
      <c r="K432" s="99"/>
      <c r="L432" s="99"/>
      <c r="M432" s="99"/>
      <c r="N432" s="28" t="s">
        <v>1308</v>
      </c>
      <c r="O432" s="100"/>
      <c r="P432" s="27"/>
      <c r="Q432" s="100"/>
      <c r="R432" s="101" t="s">
        <v>133</v>
      </c>
      <c r="S432" s="94"/>
    </row>
    <row r="433" spans="1:19" ht="18" customHeight="1">
      <c r="A433" s="17">
        <v>2</v>
      </c>
      <c r="B433" s="18" t="s">
        <v>1061</v>
      </c>
      <c r="C433" s="18">
        <v>1</v>
      </c>
      <c r="D433" s="18" t="s">
        <v>1062</v>
      </c>
      <c r="E433" s="18">
        <v>6</v>
      </c>
      <c r="F433" s="18" t="s">
        <v>751</v>
      </c>
      <c r="G433" s="18">
        <v>8</v>
      </c>
      <c r="H433" s="18" t="s">
        <v>941</v>
      </c>
      <c r="I433" s="18">
        <v>31</v>
      </c>
      <c r="J433" s="25" t="s">
        <v>1306</v>
      </c>
      <c r="K433" s="99"/>
      <c r="L433" s="99"/>
      <c r="M433" s="99"/>
      <c r="N433" s="28" t="s">
        <v>1309</v>
      </c>
      <c r="O433" s="100">
        <v>40000</v>
      </c>
      <c r="P433" s="27"/>
      <c r="Q433" s="100"/>
      <c r="R433" s="101" t="s">
        <v>133</v>
      </c>
      <c r="S433" s="94"/>
    </row>
    <row r="434" spans="1:19" ht="18" customHeight="1">
      <c r="A434" s="17">
        <v>2</v>
      </c>
      <c r="B434" s="18" t="s">
        <v>1061</v>
      </c>
      <c r="C434" s="18">
        <v>1</v>
      </c>
      <c r="D434" s="18" t="s">
        <v>1062</v>
      </c>
      <c r="E434" s="18">
        <v>6</v>
      </c>
      <c r="F434" s="18" t="s">
        <v>751</v>
      </c>
      <c r="G434" s="18">
        <v>8</v>
      </c>
      <c r="H434" s="18" t="s">
        <v>941</v>
      </c>
      <c r="I434" s="18">
        <v>31</v>
      </c>
      <c r="J434" s="25" t="s">
        <v>1306</v>
      </c>
      <c r="K434" s="99"/>
      <c r="L434" s="99"/>
      <c r="M434" s="99"/>
      <c r="N434" s="28" t="s">
        <v>1310</v>
      </c>
      <c r="O434" s="100"/>
      <c r="P434" s="27"/>
      <c r="Q434" s="100"/>
      <c r="R434" s="101" t="s">
        <v>133</v>
      </c>
      <c r="S434" s="94"/>
    </row>
    <row r="435" spans="1:19" ht="18" customHeight="1">
      <c r="A435" s="17">
        <v>2</v>
      </c>
      <c r="B435" s="18" t="s">
        <v>1061</v>
      </c>
      <c r="C435" s="18">
        <v>1</v>
      </c>
      <c r="D435" s="18" t="s">
        <v>1062</v>
      </c>
      <c r="E435" s="18">
        <v>6</v>
      </c>
      <c r="F435" s="18" t="s">
        <v>751</v>
      </c>
      <c r="G435" s="18">
        <v>8</v>
      </c>
      <c r="H435" s="18" t="s">
        <v>941</v>
      </c>
      <c r="I435" s="18">
        <v>31</v>
      </c>
      <c r="J435" s="25" t="s">
        <v>1306</v>
      </c>
      <c r="K435" s="99"/>
      <c r="L435" s="99"/>
      <c r="M435" s="99"/>
      <c r="N435" s="28" t="s">
        <v>1303</v>
      </c>
      <c r="O435" s="100"/>
      <c r="P435" s="27"/>
      <c r="Q435" s="100"/>
      <c r="R435" s="101" t="s">
        <v>133</v>
      </c>
      <c r="S435" s="94"/>
    </row>
    <row r="436" spans="1:19" ht="18" customHeight="1">
      <c r="A436" s="17">
        <v>2</v>
      </c>
      <c r="B436" s="18" t="s">
        <v>1061</v>
      </c>
      <c r="C436" s="18">
        <v>1</v>
      </c>
      <c r="D436" s="18" t="s">
        <v>1062</v>
      </c>
      <c r="E436" s="18">
        <v>6</v>
      </c>
      <c r="F436" s="18" t="s">
        <v>751</v>
      </c>
      <c r="G436" s="18">
        <v>8</v>
      </c>
      <c r="H436" s="18" t="s">
        <v>941</v>
      </c>
      <c r="I436" s="18">
        <v>31</v>
      </c>
      <c r="J436" s="25" t="s">
        <v>1306</v>
      </c>
      <c r="K436" s="99"/>
      <c r="L436" s="99"/>
      <c r="M436" s="99"/>
      <c r="N436" s="339" t="s">
        <v>6795</v>
      </c>
      <c r="O436" s="100">
        <v>100000</v>
      </c>
      <c r="P436" s="27"/>
      <c r="Q436" s="100"/>
      <c r="R436" s="101" t="s">
        <v>133</v>
      </c>
      <c r="S436" s="94"/>
    </row>
    <row r="437" spans="1:19" ht="18" customHeight="1">
      <c r="A437" s="17">
        <v>2</v>
      </c>
      <c r="B437" s="18" t="s">
        <v>1061</v>
      </c>
      <c r="C437" s="18">
        <v>1</v>
      </c>
      <c r="D437" s="18" t="s">
        <v>1062</v>
      </c>
      <c r="E437" s="18">
        <v>6</v>
      </c>
      <c r="F437" s="18" t="s">
        <v>751</v>
      </c>
      <c r="G437" s="19">
        <v>9</v>
      </c>
      <c r="H437" s="19" t="s">
        <v>944</v>
      </c>
      <c r="I437" s="19"/>
      <c r="J437" s="24"/>
      <c r="K437" s="99"/>
      <c r="L437" s="99"/>
      <c r="M437" s="99"/>
      <c r="N437" s="28"/>
      <c r="O437" s="100"/>
      <c r="P437" s="27"/>
      <c r="Q437" s="100"/>
      <c r="R437" s="101" t="s">
        <v>7511</v>
      </c>
      <c r="S437" s="94"/>
    </row>
    <row r="438" spans="1:19" ht="18" customHeight="1">
      <c r="A438" s="17">
        <v>2</v>
      </c>
      <c r="B438" s="18" t="s">
        <v>1061</v>
      </c>
      <c r="C438" s="18">
        <v>1</v>
      </c>
      <c r="D438" s="18" t="s">
        <v>1062</v>
      </c>
      <c r="E438" s="18">
        <v>6</v>
      </c>
      <c r="F438" s="18" t="s">
        <v>751</v>
      </c>
      <c r="G438" s="18">
        <v>9</v>
      </c>
      <c r="H438" s="18" t="s">
        <v>944</v>
      </c>
      <c r="I438" s="19">
        <v>1</v>
      </c>
      <c r="J438" s="24" t="s">
        <v>945</v>
      </c>
      <c r="K438" s="99">
        <v>20</v>
      </c>
      <c r="L438" s="99">
        <v>0</v>
      </c>
      <c r="M438" s="99">
        <f t="shared" ref="M438:M439" si="23">K438-L438</f>
        <v>20</v>
      </c>
      <c r="N438" s="28" t="s">
        <v>1311</v>
      </c>
      <c r="O438" s="100">
        <v>20000</v>
      </c>
      <c r="P438" s="27"/>
      <c r="Q438" s="100"/>
      <c r="R438" s="101" t="s">
        <v>133</v>
      </c>
      <c r="S438" s="94"/>
    </row>
    <row r="439" spans="1:19" ht="18" customHeight="1">
      <c r="A439" s="17">
        <v>2</v>
      </c>
      <c r="B439" s="18" t="s">
        <v>1061</v>
      </c>
      <c r="C439" s="18">
        <v>1</v>
      </c>
      <c r="D439" s="18" t="s">
        <v>1062</v>
      </c>
      <c r="E439" s="18">
        <v>6</v>
      </c>
      <c r="F439" s="18" t="s">
        <v>751</v>
      </c>
      <c r="G439" s="18">
        <v>9</v>
      </c>
      <c r="H439" s="18" t="s">
        <v>944</v>
      </c>
      <c r="I439" s="19">
        <v>2</v>
      </c>
      <c r="J439" s="24" t="s">
        <v>978</v>
      </c>
      <c r="K439" s="99">
        <v>532</v>
      </c>
      <c r="L439" s="99">
        <v>724</v>
      </c>
      <c r="M439" s="99">
        <f t="shared" si="23"/>
        <v>-192</v>
      </c>
      <c r="N439" s="28" t="s">
        <v>1312</v>
      </c>
      <c r="O439" s="100">
        <v>16000</v>
      </c>
      <c r="P439" s="27"/>
      <c r="Q439" s="100"/>
      <c r="R439" s="101" t="s">
        <v>133</v>
      </c>
      <c r="S439" s="94"/>
    </row>
    <row r="440" spans="1:19" ht="18" customHeight="1">
      <c r="A440" s="17">
        <v>2</v>
      </c>
      <c r="B440" s="18" t="s">
        <v>1061</v>
      </c>
      <c r="C440" s="18">
        <v>1</v>
      </c>
      <c r="D440" s="18" t="s">
        <v>1062</v>
      </c>
      <c r="E440" s="18">
        <v>6</v>
      </c>
      <c r="F440" s="18" t="s">
        <v>751</v>
      </c>
      <c r="G440" s="18">
        <v>9</v>
      </c>
      <c r="H440" s="18" t="s">
        <v>944</v>
      </c>
      <c r="I440" s="18">
        <v>2</v>
      </c>
      <c r="J440" s="25" t="s">
        <v>978</v>
      </c>
      <c r="K440" s="99"/>
      <c r="L440" s="99"/>
      <c r="M440" s="99"/>
      <c r="N440" s="28" t="s">
        <v>1313</v>
      </c>
      <c r="O440" s="100">
        <v>14400</v>
      </c>
      <c r="P440" s="27"/>
      <c r="Q440" s="100"/>
      <c r="R440" s="101" t="s">
        <v>133</v>
      </c>
      <c r="S440" s="94"/>
    </row>
    <row r="441" spans="1:19" ht="18" customHeight="1">
      <c r="A441" s="17">
        <v>2</v>
      </c>
      <c r="B441" s="18" t="s">
        <v>1061</v>
      </c>
      <c r="C441" s="18">
        <v>1</v>
      </c>
      <c r="D441" s="18" t="s">
        <v>1062</v>
      </c>
      <c r="E441" s="18">
        <v>6</v>
      </c>
      <c r="F441" s="18" t="s">
        <v>751</v>
      </c>
      <c r="G441" s="18">
        <v>9</v>
      </c>
      <c r="H441" s="18" t="s">
        <v>944</v>
      </c>
      <c r="I441" s="18">
        <v>2</v>
      </c>
      <c r="J441" s="25" t="s">
        <v>978</v>
      </c>
      <c r="K441" s="99"/>
      <c r="L441" s="99"/>
      <c r="M441" s="99"/>
      <c r="N441" s="28" t="s">
        <v>1314</v>
      </c>
      <c r="O441" s="100"/>
      <c r="P441" s="27"/>
      <c r="Q441" s="100"/>
      <c r="R441" s="101" t="s">
        <v>133</v>
      </c>
      <c r="S441" s="94"/>
    </row>
    <row r="442" spans="1:19" ht="18" customHeight="1">
      <c r="A442" s="17">
        <v>2</v>
      </c>
      <c r="B442" s="18" t="s">
        <v>1061</v>
      </c>
      <c r="C442" s="18">
        <v>1</v>
      </c>
      <c r="D442" s="18" t="s">
        <v>1062</v>
      </c>
      <c r="E442" s="18">
        <v>6</v>
      </c>
      <c r="F442" s="18" t="s">
        <v>751</v>
      </c>
      <c r="G442" s="18">
        <v>9</v>
      </c>
      <c r="H442" s="18" t="s">
        <v>944</v>
      </c>
      <c r="I442" s="18">
        <v>2</v>
      </c>
      <c r="J442" s="25" t="s">
        <v>978</v>
      </c>
      <c r="K442" s="99"/>
      <c r="L442" s="99"/>
      <c r="M442" s="99"/>
      <c r="N442" s="28" t="s">
        <v>1315</v>
      </c>
      <c r="O442" s="100">
        <v>247000</v>
      </c>
      <c r="P442" s="27"/>
      <c r="Q442" s="100"/>
      <c r="R442" s="101" t="s">
        <v>133</v>
      </c>
      <c r="S442" s="94"/>
    </row>
    <row r="443" spans="1:19" ht="18" customHeight="1">
      <c r="A443" s="17">
        <v>2</v>
      </c>
      <c r="B443" s="18" t="s">
        <v>1061</v>
      </c>
      <c r="C443" s="18">
        <v>1</v>
      </c>
      <c r="D443" s="18" t="s">
        <v>1062</v>
      </c>
      <c r="E443" s="18">
        <v>6</v>
      </c>
      <c r="F443" s="18" t="s">
        <v>751</v>
      </c>
      <c r="G443" s="18">
        <v>9</v>
      </c>
      <c r="H443" s="18" t="s">
        <v>944</v>
      </c>
      <c r="I443" s="18">
        <v>2</v>
      </c>
      <c r="J443" s="25" t="s">
        <v>978</v>
      </c>
      <c r="K443" s="99"/>
      <c r="L443" s="99"/>
      <c r="M443" s="99"/>
      <c r="N443" s="28" t="s">
        <v>1316</v>
      </c>
      <c r="O443" s="100"/>
      <c r="P443" s="27"/>
      <c r="Q443" s="100"/>
      <c r="R443" s="101" t="s">
        <v>133</v>
      </c>
      <c r="S443" s="94"/>
    </row>
    <row r="444" spans="1:19" ht="18" customHeight="1">
      <c r="A444" s="17">
        <v>2</v>
      </c>
      <c r="B444" s="18" t="s">
        <v>1061</v>
      </c>
      <c r="C444" s="18">
        <v>1</v>
      </c>
      <c r="D444" s="18" t="s">
        <v>1062</v>
      </c>
      <c r="E444" s="18">
        <v>6</v>
      </c>
      <c r="F444" s="18" t="s">
        <v>751</v>
      </c>
      <c r="G444" s="18">
        <v>9</v>
      </c>
      <c r="H444" s="18" t="s">
        <v>944</v>
      </c>
      <c r="I444" s="18">
        <v>2</v>
      </c>
      <c r="J444" s="25" t="s">
        <v>978</v>
      </c>
      <c r="K444" s="99"/>
      <c r="L444" s="99"/>
      <c r="M444" s="99"/>
      <c r="N444" s="28" t="s">
        <v>1317</v>
      </c>
      <c r="O444" s="100">
        <v>171600</v>
      </c>
      <c r="P444" s="27"/>
      <c r="Q444" s="100"/>
      <c r="R444" s="101" t="s">
        <v>133</v>
      </c>
      <c r="S444" s="94"/>
    </row>
    <row r="445" spans="1:19" ht="18" customHeight="1">
      <c r="A445" s="17">
        <v>2</v>
      </c>
      <c r="B445" s="18" t="s">
        <v>1061</v>
      </c>
      <c r="C445" s="18">
        <v>1</v>
      </c>
      <c r="D445" s="18" t="s">
        <v>1062</v>
      </c>
      <c r="E445" s="18">
        <v>6</v>
      </c>
      <c r="F445" s="18" t="s">
        <v>751</v>
      </c>
      <c r="G445" s="18">
        <v>9</v>
      </c>
      <c r="H445" s="18" t="s">
        <v>944</v>
      </c>
      <c r="I445" s="18">
        <v>2</v>
      </c>
      <c r="J445" s="25" t="s">
        <v>978</v>
      </c>
      <c r="K445" s="99"/>
      <c r="L445" s="99"/>
      <c r="M445" s="99"/>
      <c r="N445" s="28" t="s">
        <v>1318</v>
      </c>
      <c r="O445" s="100"/>
      <c r="P445" s="27"/>
      <c r="Q445" s="100"/>
      <c r="R445" s="101" t="s">
        <v>133</v>
      </c>
      <c r="S445" s="94"/>
    </row>
    <row r="446" spans="1:19" ht="18" customHeight="1">
      <c r="A446" s="17">
        <v>2</v>
      </c>
      <c r="B446" s="18" t="s">
        <v>1061</v>
      </c>
      <c r="C446" s="18">
        <v>1</v>
      </c>
      <c r="D446" s="18" t="s">
        <v>1062</v>
      </c>
      <c r="E446" s="18">
        <v>6</v>
      </c>
      <c r="F446" s="18" t="s">
        <v>751</v>
      </c>
      <c r="G446" s="18">
        <v>9</v>
      </c>
      <c r="H446" s="18" t="s">
        <v>944</v>
      </c>
      <c r="I446" s="18">
        <v>2</v>
      </c>
      <c r="J446" s="25" t="s">
        <v>978</v>
      </c>
      <c r="K446" s="99"/>
      <c r="L446" s="99"/>
      <c r="M446" s="99"/>
      <c r="N446" s="28" t="s">
        <v>1319</v>
      </c>
      <c r="O446" s="100"/>
      <c r="P446" s="27"/>
      <c r="Q446" s="100"/>
      <c r="R446" s="101" t="s">
        <v>133</v>
      </c>
      <c r="S446" s="94"/>
    </row>
    <row r="447" spans="1:19" ht="18" customHeight="1">
      <c r="A447" s="17">
        <v>2</v>
      </c>
      <c r="B447" s="18" t="s">
        <v>1061</v>
      </c>
      <c r="C447" s="18">
        <v>1</v>
      </c>
      <c r="D447" s="18" t="s">
        <v>1062</v>
      </c>
      <c r="E447" s="18">
        <v>6</v>
      </c>
      <c r="F447" s="18" t="s">
        <v>751</v>
      </c>
      <c r="G447" s="18">
        <v>9</v>
      </c>
      <c r="H447" s="18" t="s">
        <v>944</v>
      </c>
      <c r="I447" s="18">
        <v>2</v>
      </c>
      <c r="J447" s="25" t="s">
        <v>978</v>
      </c>
      <c r="K447" s="99"/>
      <c r="L447" s="99"/>
      <c r="M447" s="99"/>
      <c r="N447" s="28" t="s">
        <v>1320</v>
      </c>
      <c r="O447" s="100">
        <v>32700</v>
      </c>
      <c r="P447" s="27"/>
      <c r="Q447" s="100"/>
      <c r="R447" s="101" t="s">
        <v>133</v>
      </c>
      <c r="S447" s="94"/>
    </row>
    <row r="448" spans="1:19" ht="18" customHeight="1">
      <c r="A448" s="17">
        <v>2</v>
      </c>
      <c r="B448" s="18" t="s">
        <v>1061</v>
      </c>
      <c r="C448" s="18">
        <v>1</v>
      </c>
      <c r="D448" s="18" t="s">
        <v>1062</v>
      </c>
      <c r="E448" s="18">
        <v>6</v>
      </c>
      <c r="F448" s="18" t="s">
        <v>751</v>
      </c>
      <c r="G448" s="18">
        <v>9</v>
      </c>
      <c r="H448" s="18" t="s">
        <v>944</v>
      </c>
      <c r="I448" s="18">
        <v>2</v>
      </c>
      <c r="J448" s="25" t="s">
        <v>978</v>
      </c>
      <c r="K448" s="99"/>
      <c r="L448" s="99"/>
      <c r="M448" s="99"/>
      <c r="N448" s="28" t="s">
        <v>1321</v>
      </c>
      <c r="O448" s="100"/>
      <c r="P448" s="27"/>
      <c r="Q448" s="100"/>
      <c r="R448" s="101" t="s">
        <v>133</v>
      </c>
      <c r="S448" s="94"/>
    </row>
    <row r="449" spans="1:19" ht="18" customHeight="1">
      <c r="A449" s="17">
        <v>2</v>
      </c>
      <c r="B449" s="18" t="s">
        <v>1061</v>
      </c>
      <c r="C449" s="18">
        <v>1</v>
      </c>
      <c r="D449" s="18" t="s">
        <v>1062</v>
      </c>
      <c r="E449" s="18">
        <v>6</v>
      </c>
      <c r="F449" s="18" t="s">
        <v>751</v>
      </c>
      <c r="G449" s="18">
        <v>9</v>
      </c>
      <c r="H449" s="18" t="s">
        <v>944</v>
      </c>
      <c r="I449" s="18">
        <v>2</v>
      </c>
      <c r="J449" s="25" t="s">
        <v>978</v>
      </c>
      <c r="K449" s="99"/>
      <c r="L449" s="99"/>
      <c r="M449" s="99"/>
      <c r="N449" s="28" t="s">
        <v>1322</v>
      </c>
      <c r="O449" s="100">
        <v>49400</v>
      </c>
      <c r="P449" s="27"/>
      <c r="Q449" s="100"/>
      <c r="R449" s="101" t="s">
        <v>133</v>
      </c>
      <c r="S449" s="94"/>
    </row>
    <row r="450" spans="1:19" ht="18" customHeight="1">
      <c r="A450" s="17">
        <v>2</v>
      </c>
      <c r="B450" s="18" t="s">
        <v>1061</v>
      </c>
      <c r="C450" s="18">
        <v>1</v>
      </c>
      <c r="D450" s="18" t="s">
        <v>1062</v>
      </c>
      <c r="E450" s="18">
        <v>6</v>
      </c>
      <c r="F450" s="18" t="s">
        <v>751</v>
      </c>
      <c r="G450" s="19">
        <v>11</v>
      </c>
      <c r="H450" s="19" t="s">
        <v>1002</v>
      </c>
      <c r="I450" s="19"/>
      <c r="J450" s="24"/>
      <c r="K450" s="99"/>
      <c r="L450" s="99"/>
      <c r="M450" s="99"/>
      <c r="N450" s="28"/>
      <c r="O450" s="100"/>
      <c r="P450" s="27"/>
      <c r="Q450" s="100"/>
      <c r="R450" s="101" t="s">
        <v>7511</v>
      </c>
      <c r="S450" s="94"/>
    </row>
    <row r="451" spans="1:19" ht="18" customHeight="1">
      <c r="A451" s="17">
        <v>2</v>
      </c>
      <c r="B451" s="18" t="s">
        <v>1061</v>
      </c>
      <c r="C451" s="18">
        <v>1</v>
      </c>
      <c r="D451" s="18" t="s">
        <v>1062</v>
      </c>
      <c r="E451" s="18">
        <v>6</v>
      </c>
      <c r="F451" s="18" t="s">
        <v>751</v>
      </c>
      <c r="G451" s="18">
        <v>11</v>
      </c>
      <c r="H451" s="18" t="s">
        <v>1002</v>
      </c>
      <c r="I451" s="19">
        <v>1</v>
      </c>
      <c r="J451" s="24" t="s">
        <v>1003</v>
      </c>
      <c r="K451" s="99">
        <v>150</v>
      </c>
      <c r="L451" s="99">
        <v>140</v>
      </c>
      <c r="M451" s="99">
        <f>K451-L451</f>
        <v>10</v>
      </c>
      <c r="N451" s="28" t="s">
        <v>1323</v>
      </c>
      <c r="O451" s="100">
        <v>10000</v>
      </c>
      <c r="P451" s="27"/>
      <c r="Q451" s="100"/>
      <c r="R451" s="101" t="s">
        <v>133</v>
      </c>
      <c r="S451" s="94"/>
    </row>
    <row r="452" spans="1:19" ht="18" customHeight="1">
      <c r="A452" s="17">
        <v>2</v>
      </c>
      <c r="B452" s="18" t="s">
        <v>1061</v>
      </c>
      <c r="C452" s="18">
        <v>1</v>
      </c>
      <c r="D452" s="18" t="s">
        <v>1062</v>
      </c>
      <c r="E452" s="18">
        <v>6</v>
      </c>
      <c r="F452" s="18" t="s">
        <v>751</v>
      </c>
      <c r="G452" s="18">
        <v>11</v>
      </c>
      <c r="H452" s="18" t="s">
        <v>1002</v>
      </c>
      <c r="I452" s="18">
        <v>1</v>
      </c>
      <c r="J452" s="25" t="s">
        <v>1003</v>
      </c>
      <c r="K452" s="99"/>
      <c r="L452" s="99"/>
      <c r="M452" s="99"/>
      <c r="N452" s="28" t="s">
        <v>1324</v>
      </c>
      <c r="O452" s="100">
        <v>50000</v>
      </c>
      <c r="P452" s="27"/>
      <c r="Q452" s="100"/>
      <c r="R452" s="101" t="s">
        <v>133</v>
      </c>
      <c r="S452" s="94"/>
    </row>
    <row r="453" spans="1:19" ht="18" customHeight="1">
      <c r="A453" s="17">
        <v>2</v>
      </c>
      <c r="B453" s="18" t="s">
        <v>1061</v>
      </c>
      <c r="C453" s="18">
        <v>1</v>
      </c>
      <c r="D453" s="18" t="s">
        <v>1062</v>
      </c>
      <c r="E453" s="18">
        <v>6</v>
      </c>
      <c r="F453" s="18" t="s">
        <v>751</v>
      </c>
      <c r="G453" s="18">
        <v>11</v>
      </c>
      <c r="H453" s="18" t="s">
        <v>1002</v>
      </c>
      <c r="I453" s="18">
        <v>1</v>
      </c>
      <c r="J453" s="25" t="s">
        <v>1003</v>
      </c>
      <c r="K453" s="99"/>
      <c r="L453" s="99"/>
      <c r="M453" s="99"/>
      <c r="N453" s="28" t="s">
        <v>1325</v>
      </c>
      <c r="O453" s="100">
        <v>30000</v>
      </c>
      <c r="P453" s="27"/>
      <c r="Q453" s="100"/>
      <c r="R453" s="101" t="s">
        <v>133</v>
      </c>
      <c r="S453" s="94"/>
    </row>
    <row r="454" spans="1:19" ht="18" customHeight="1">
      <c r="A454" s="17">
        <v>2</v>
      </c>
      <c r="B454" s="18" t="s">
        <v>1061</v>
      </c>
      <c r="C454" s="18">
        <v>1</v>
      </c>
      <c r="D454" s="18" t="s">
        <v>1062</v>
      </c>
      <c r="E454" s="18">
        <v>6</v>
      </c>
      <c r="F454" s="18" t="s">
        <v>751</v>
      </c>
      <c r="G454" s="18">
        <v>11</v>
      </c>
      <c r="H454" s="18" t="s">
        <v>1002</v>
      </c>
      <c r="I454" s="18">
        <v>1</v>
      </c>
      <c r="J454" s="25" t="s">
        <v>1003</v>
      </c>
      <c r="K454" s="99"/>
      <c r="L454" s="99"/>
      <c r="M454" s="99"/>
      <c r="N454" s="28" t="s">
        <v>1326</v>
      </c>
      <c r="O454" s="100">
        <v>50000</v>
      </c>
      <c r="P454" s="27"/>
      <c r="Q454" s="100"/>
      <c r="R454" s="101" t="s">
        <v>133</v>
      </c>
      <c r="S454" s="94"/>
    </row>
    <row r="455" spans="1:19" ht="18" customHeight="1">
      <c r="A455" s="17">
        <v>2</v>
      </c>
      <c r="B455" s="18" t="s">
        <v>1061</v>
      </c>
      <c r="C455" s="18">
        <v>1</v>
      </c>
      <c r="D455" s="18" t="s">
        <v>1062</v>
      </c>
      <c r="E455" s="18">
        <v>6</v>
      </c>
      <c r="F455" s="18" t="s">
        <v>751</v>
      </c>
      <c r="G455" s="18">
        <v>11</v>
      </c>
      <c r="H455" s="18" t="s">
        <v>1002</v>
      </c>
      <c r="I455" s="18">
        <v>1</v>
      </c>
      <c r="J455" s="25" t="s">
        <v>1003</v>
      </c>
      <c r="K455" s="99"/>
      <c r="L455" s="99"/>
      <c r="M455" s="99"/>
      <c r="N455" s="28" t="s">
        <v>1327</v>
      </c>
      <c r="O455" s="100">
        <v>10000</v>
      </c>
      <c r="P455" s="27"/>
      <c r="Q455" s="100"/>
      <c r="R455" s="101" t="s">
        <v>133</v>
      </c>
      <c r="S455" s="94"/>
    </row>
    <row r="456" spans="1:19" ht="18" customHeight="1">
      <c r="A456" s="17">
        <v>2</v>
      </c>
      <c r="B456" s="18" t="s">
        <v>1061</v>
      </c>
      <c r="C456" s="18">
        <v>1</v>
      </c>
      <c r="D456" s="18" t="s">
        <v>1062</v>
      </c>
      <c r="E456" s="18">
        <v>6</v>
      </c>
      <c r="F456" s="18" t="s">
        <v>751</v>
      </c>
      <c r="G456" s="18">
        <v>11</v>
      </c>
      <c r="H456" s="18" t="s">
        <v>1002</v>
      </c>
      <c r="I456" s="19">
        <v>3</v>
      </c>
      <c r="J456" s="24" t="s">
        <v>1021</v>
      </c>
      <c r="K456" s="99">
        <v>43</v>
      </c>
      <c r="L456" s="99">
        <v>17</v>
      </c>
      <c r="M456" s="99">
        <f>K456-L456</f>
        <v>26</v>
      </c>
      <c r="N456" s="28" t="s">
        <v>1328</v>
      </c>
      <c r="O456" s="100">
        <v>2400</v>
      </c>
      <c r="P456" s="27"/>
      <c r="Q456" s="100"/>
      <c r="R456" s="101" t="s">
        <v>133</v>
      </c>
      <c r="S456" s="94"/>
    </row>
    <row r="457" spans="1:19" ht="18" customHeight="1">
      <c r="A457" s="17">
        <v>2</v>
      </c>
      <c r="B457" s="18" t="s">
        <v>1061</v>
      </c>
      <c r="C457" s="18">
        <v>1</v>
      </c>
      <c r="D457" s="18" t="s">
        <v>1062</v>
      </c>
      <c r="E457" s="18">
        <v>6</v>
      </c>
      <c r="F457" s="18" t="s">
        <v>751</v>
      </c>
      <c r="G457" s="18">
        <v>11</v>
      </c>
      <c r="H457" s="18" t="s">
        <v>1002</v>
      </c>
      <c r="I457" s="18">
        <v>3</v>
      </c>
      <c r="J457" s="25" t="s">
        <v>1021</v>
      </c>
      <c r="K457" s="99"/>
      <c r="L457" s="99"/>
      <c r="M457" s="99"/>
      <c r="N457" s="28" t="s">
        <v>1329</v>
      </c>
      <c r="O457" s="100"/>
      <c r="P457" s="27"/>
      <c r="Q457" s="100"/>
      <c r="R457" s="101" t="s">
        <v>133</v>
      </c>
      <c r="S457" s="94"/>
    </row>
    <row r="458" spans="1:19" ht="18" customHeight="1">
      <c r="A458" s="17">
        <v>2</v>
      </c>
      <c r="B458" s="18" t="s">
        <v>1061</v>
      </c>
      <c r="C458" s="18">
        <v>1</v>
      </c>
      <c r="D458" s="18" t="s">
        <v>1062</v>
      </c>
      <c r="E458" s="18">
        <v>6</v>
      </c>
      <c r="F458" s="18" t="s">
        <v>751</v>
      </c>
      <c r="G458" s="18">
        <v>11</v>
      </c>
      <c r="H458" s="18" t="s">
        <v>1002</v>
      </c>
      <c r="I458" s="18">
        <v>3</v>
      </c>
      <c r="J458" s="25" t="s">
        <v>1021</v>
      </c>
      <c r="K458" s="99"/>
      <c r="L458" s="99"/>
      <c r="M458" s="99"/>
      <c r="N458" s="28" t="s">
        <v>1330</v>
      </c>
      <c r="O458" s="100">
        <v>6000</v>
      </c>
      <c r="P458" s="27"/>
      <c r="Q458" s="100"/>
      <c r="R458" s="101" t="s">
        <v>133</v>
      </c>
      <c r="S458" s="94"/>
    </row>
    <row r="459" spans="1:19" ht="18" customHeight="1">
      <c r="A459" s="17">
        <v>2</v>
      </c>
      <c r="B459" s="18" t="s">
        <v>1061</v>
      </c>
      <c r="C459" s="18">
        <v>1</v>
      </c>
      <c r="D459" s="18" t="s">
        <v>1062</v>
      </c>
      <c r="E459" s="18">
        <v>6</v>
      </c>
      <c r="F459" s="18" t="s">
        <v>751</v>
      </c>
      <c r="G459" s="18">
        <v>11</v>
      </c>
      <c r="H459" s="18" t="s">
        <v>1002</v>
      </c>
      <c r="I459" s="18">
        <v>3</v>
      </c>
      <c r="J459" s="25" t="s">
        <v>1021</v>
      </c>
      <c r="K459" s="99"/>
      <c r="L459" s="99"/>
      <c r="M459" s="99"/>
      <c r="N459" s="28" t="s">
        <v>1331</v>
      </c>
      <c r="O459" s="100">
        <v>8000</v>
      </c>
      <c r="P459" s="27"/>
      <c r="Q459" s="100"/>
      <c r="R459" s="101" t="s">
        <v>133</v>
      </c>
      <c r="S459" s="94"/>
    </row>
    <row r="460" spans="1:19" ht="18" customHeight="1">
      <c r="A460" s="17">
        <v>2</v>
      </c>
      <c r="B460" s="18" t="s">
        <v>1061</v>
      </c>
      <c r="C460" s="18">
        <v>1</v>
      </c>
      <c r="D460" s="18" t="s">
        <v>1062</v>
      </c>
      <c r="E460" s="18">
        <v>6</v>
      </c>
      <c r="F460" s="18" t="s">
        <v>751</v>
      </c>
      <c r="G460" s="18">
        <v>11</v>
      </c>
      <c r="H460" s="18" t="s">
        <v>1002</v>
      </c>
      <c r="I460" s="18">
        <v>3</v>
      </c>
      <c r="J460" s="25" t="s">
        <v>1021</v>
      </c>
      <c r="K460" s="99"/>
      <c r="L460" s="99"/>
      <c r="M460" s="99"/>
      <c r="N460" s="28" t="s">
        <v>1332</v>
      </c>
      <c r="O460" s="100"/>
      <c r="P460" s="27"/>
      <c r="Q460" s="100"/>
      <c r="R460" s="101" t="s">
        <v>133</v>
      </c>
      <c r="S460" s="94"/>
    </row>
    <row r="461" spans="1:19" ht="18" customHeight="1">
      <c r="A461" s="17">
        <v>2</v>
      </c>
      <c r="B461" s="18" t="s">
        <v>1061</v>
      </c>
      <c r="C461" s="18">
        <v>1</v>
      </c>
      <c r="D461" s="18" t="s">
        <v>1062</v>
      </c>
      <c r="E461" s="18">
        <v>6</v>
      </c>
      <c r="F461" s="18" t="s">
        <v>751</v>
      </c>
      <c r="G461" s="18">
        <v>11</v>
      </c>
      <c r="H461" s="18" t="s">
        <v>1002</v>
      </c>
      <c r="I461" s="18">
        <v>3</v>
      </c>
      <c r="J461" s="25" t="s">
        <v>1021</v>
      </c>
      <c r="K461" s="99"/>
      <c r="L461" s="99"/>
      <c r="M461" s="99"/>
      <c r="N461" s="28" t="s">
        <v>1330</v>
      </c>
      <c r="O461" s="100">
        <v>6000</v>
      </c>
      <c r="P461" s="27"/>
      <c r="Q461" s="100"/>
      <c r="R461" s="101" t="s">
        <v>133</v>
      </c>
      <c r="S461" s="94"/>
    </row>
    <row r="462" spans="1:19" ht="18" customHeight="1">
      <c r="A462" s="17">
        <v>2</v>
      </c>
      <c r="B462" s="18" t="s">
        <v>1061</v>
      </c>
      <c r="C462" s="18">
        <v>1</v>
      </c>
      <c r="D462" s="18" t="s">
        <v>1062</v>
      </c>
      <c r="E462" s="18">
        <v>6</v>
      </c>
      <c r="F462" s="18" t="s">
        <v>751</v>
      </c>
      <c r="G462" s="18">
        <v>11</v>
      </c>
      <c r="H462" s="18" t="s">
        <v>1002</v>
      </c>
      <c r="I462" s="18">
        <v>3</v>
      </c>
      <c r="J462" s="25" t="s">
        <v>1021</v>
      </c>
      <c r="K462" s="99"/>
      <c r="L462" s="99"/>
      <c r="M462" s="99"/>
      <c r="N462" s="28" t="s">
        <v>1303</v>
      </c>
      <c r="O462" s="100"/>
      <c r="P462" s="27"/>
      <c r="Q462" s="100"/>
      <c r="R462" s="101" t="s">
        <v>133</v>
      </c>
      <c r="S462" s="94"/>
    </row>
    <row r="463" spans="1:19" ht="18" customHeight="1">
      <c r="A463" s="17">
        <v>2</v>
      </c>
      <c r="B463" s="18" t="s">
        <v>1061</v>
      </c>
      <c r="C463" s="18">
        <v>1</v>
      </c>
      <c r="D463" s="18" t="s">
        <v>1062</v>
      </c>
      <c r="E463" s="18">
        <v>6</v>
      </c>
      <c r="F463" s="18" t="s">
        <v>751</v>
      </c>
      <c r="G463" s="18">
        <v>11</v>
      </c>
      <c r="H463" s="18" t="s">
        <v>1002</v>
      </c>
      <c r="I463" s="18">
        <v>3</v>
      </c>
      <c r="J463" s="25" t="s">
        <v>1021</v>
      </c>
      <c r="K463" s="99"/>
      <c r="L463" s="99"/>
      <c r="M463" s="99"/>
      <c r="N463" s="28" t="s">
        <v>1333</v>
      </c>
      <c r="O463" s="100">
        <v>20000</v>
      </c>
      <c r="P463" s="27"/>
      <c r="Q463" s="100"/>
      <c r="R463" s="101" t="s">
        <v>133</v>
      </c>
      <c r="S463" s="94"/>
    </row>
    <row r="464" spans="1:19" ht="18" customHeight="1">
      <c r="A464" s="17">
        <v>2</v>
      </c>
      <c r="B464" s="18" t="s">
        <v>1061</v>
      </c>
      <c r="C464" s="18">
        <v>1</v>
      </c>
      <c r="D464" s="18" t="s">
        <v>1062</v>
      </c>
      <c r="E464" s="18">
        <v>6</v>
      </c>
      <c r="F464" s="18" t="s">
        <v>751</v>
      </c>
      <c r="G464" s="18">
        <v>11</v>
      </c>
      <c r="H464" s="18" t="s">
        <v>1002</v>
      </c>
      <c r="I464" s="19">
        <v>4</v>
      </c>
      <c r="J464" s="24" t="s">
        <v>1023</v>
      </c>
      <c r="K464" s="99">
        <v>50</v>
      </c>
      <c r="L464" s="99">
        <v>450</v>
      </c>
      <c r="M464" s="99">
        <f>K464-L464</f>
        <v>-400</v>
      </c>
      <c r="N464" s="28" t="s">
        <v>1334</v>
      </c>
      <c r="O464" s="100">
        <v>50000</v>
      </c>
      <c r="P464" s="27"/>
      <c r="Q464" s="100"/>
      <c r="R464" s="101" t="s">
        <v>133</v>
      </c>
      <c r="S464" s="94"/>
    </row>
    <row r="465" spans="1:19" ht="18" customHeight="1">
      <c r="A465" s="17">
        <v>2</v>
      </c>
      <c r="B465" s="18" t="s">
        <v>1061</v>
      </c>
      <c r="C465" s="18">
        <v>1</v>
      </c>
      <c r="D465" s="18" t="s">
        <v>1062</v>
      </c>
      <c r="E465" s="18">
        <v>6</v>
      </c>
      <c r="F465" s="18" t="s">
        <v>751</v>
      </c>
      <c r="G465" s="19">
        <v>12</v>
      </c>
      <c r="H465" s="19" t="s">
        <v>1026</v>
      </c>
      <c r="I465" s="19"/>
      <c r="J465" s="24"/>
      <c r="K465" s="99"/>
      <c r="L465" s="99"/>
      <c r="M465" s="99"/>
      <c r="N465" s="28"/>
      <c r="O465" s="100"/>
      <c r="P465" s="27"/>
      <c r="Q465" s="100"/>
      <c r="R465" s="101" t="s">
        <v>7511</v>
      </c>
      <c r="S465" s="94"/>
    </row>
    <row r="466" spans="1:19" ht="18" customHeight="1">
      <c r="A466" s="17">
        <v>2</v>
      </c>
      <c r="B466" s="18" t="s">
        <v>1061</v>
      </c>
      <c r="C466" s="18">
        <v>1</v>
      </c>
      <c r="D466" s="18" t="s">
        <v>1062</v>
      </c>
      <c r="E466" s="18">
        <v>6</v>
      </c>
      <c r="F466" s="18" t="s">
        <v>751</v>
      </c>
      <c r="G466" s="18">
        <v>12</v>
      </c>
      <c r="H466" s="18" t="s">
        <v>1026</v>
      </c>
      <c r="I466" s="19">
        <v>1</v>
      </c>
      <c r="J466" s="24" t="s">
        <v>1027</v>
      </c>
      <c r="K466" s="99">
        <v>101</v>
      </c>
      <c r="L466" s="99">
        <v>111</v>
      </c>
      <c r="M466" s="99">
        <f>K466-L466</f>
        <v>-10</v>
      </c>
      <c r="N466" s="28" t="s">
        <v>1335</v>
      </c>
      <c r="O466" s="100">
        <v>60600</v>
      </c>
      <c r="P466" s="27"/>
      <c r="Q466" s="100"/>
      <c r="R466" s="101" t="s">
        <v>133</v>
      </c>
      <c r="S466" s="94"/>
    </row>
    <row r="467" spans="1:19" ht="18" customHeight="1">
      <c r="A467" s="17">
        <v>2</v>
      </c>
      <c r="B467" s="18" t="s">
        <v>1061</v>
      </c>
      <c r="C467" s="18">
        <v>1</v>
      </c>
      <c r="D467" s="18" t="s">
        <v>1062</v>
      </c>
      <c r="E467" s="18">
        <v>6</v>
      </c>
      <c r="F467" s="18" t="s">
        <v>751</v>
      </c>
      <c r="G467" s="18">
        <v>12</v>
      </c>
      <c r="H467" s="18" t="s">
        <v>1026</v>
      </c>
      <c r="I467" s="18">
        <v>1</v>
      </c>
      <c r="J467" s="25" t="s">
        <v>1027</v>
      </c>
      <c r="K467" s="99"/>
      <c r="L467" s="99"/>
      <c r="M467" s="99"/>
      <c r="N467" s="28" t="s">
        <v>1336</v>
      </c>
      <c r="O467" s="100">
        <v>30000</v>
      </c>
      <c r="P467" s="27"/>
      <c r="Q467" s="100"/>
      <c r="R467" s="101" t="s">
        <v>133</v>
      </c>
      <c r="S467" s="94"/>
    </row>
    <row r="468" spans="1:19" ht="18" customHeight="1">
      <c r="A468" s="17">
        <v>2</v>
      </c>
      <c r="B468" s="18" t="s">
        <v>1061</v>
      </c>
      <c r="C468" s="18">
        <v>1</v>
      </c>
      <c r="D468" s="18" t="s">
        <v>1062</v>
      </c>
      <c r="E468" s="18">
        <v>6</v>
      </c>
      <c r="F468" s="18" t="s">
        <v>751</v>
      </c>
      <c r="G468" s="18">
        <v>12</v>
      </c>
      <c r="H468" s="18" t="s">
        <v>1026</v>
      </c>
      <c r="I468" s="18">
        <v>1</v>
      </c>
      <c r="J468" s="25" t="s">
        <v>1027</v>
      </c>
      <c r="K468" s="99"/>
      <c r="L468" s="99"/>
      <c r="M468" s="99"/>
      <c r="N468" s="28" t="s">
        <v>1337</v>
      </c>
      <c r="O468" s="100">
        <v>10000</v>
      </c>
      <c r="P468" s="27"/>
      <c r="Q468" s="100"/>
      <c r="R468" s="101" t="s">
        <v>133</v>
      </c>
      <c r="S468" s="94"/>
    </row>
    <row r="469" spans="1:19" ht="18" customHeight="1">
      <c r="A469" s="17">
        <v>2</v>
      </c>
      <c r="B469" s="18" t="s">
        <v>1061</v>
      </c>
      <c r="C469" s="18">
        <v>1</v>
      </c>
      <c r="D469" s="18" t="s">
        <v>1062</v>
      </c>
      <c r="E469" s="18">
        <v>6</v>
      </c>
      <c r="F469" s="18" t="s">
        <v>751</v>
      </c>
      <c r="G469" s="19">
        <v>13</v>
      </c>
      <c r="H469" s="19" t="s">
        <v>1045</v>
      </c>
      <c r="I469" s="19"/>
      <c r="J469" s="24"/>
      <c r="K469" s="99"/>
      <c r="L469" s="99"/>
      <c r="M469" s="99"/>
      <c r="N469" s="28"/>
      <c r="O469" s="100"/>
      <c r="P469" s="27"/>
      <c r="Q469" s="100"/>
      <c r="R469" s="101" t="s">
        <v>7511</v>
      </c>
      <c r="S469" s="94"/>
    </row>
    <row r="470" spans="1:19" ht="18" customHeight="1">
      <c r="A470" s="17">
        <v>2</v>
      </c>
      <c r="B470" s="18" t="s">
        <v>1061</v>
      </c>
      <c r="C470" s="18">
        <v>1</v>
      </c>
      <c r="D470" s="18" t="s">
        <v>1062</v>
      </c>
      <c r="E470" s="18">
        <v>6</v>
      </c>
      <c r="F470" s="18" t="s">
        <v>751</v>
      </c>
      <c r="G470" s="18">
        <v>13</v>
      </c>
      <c r="H470" s="18" t="s">
        <v>1045</v>
      </c>
      <c r="I470" s="19">
        <v>21</v>
      </c>
      <c r="J470" s="24" t="s">
        <v>1046</v>
      </c>
      <c r="K470" s="99">
        <v>5395</v>
      </c>
      <c r="L470" s="99">
        <v>0</v>
      </c>
      <c r="M470" s="99">
        <f>K470-L470</f>
        <v>5395</v>
      </c>
      <c r="N470" s="28" t="s">
        <v>1338</v>
      </c>
      <c r="O470" s="100">
        <v>2895000</v>
      </c>
      <c r="P470" s="27"/>
      <c r="Q470" s="100"/>
      <c r="R470" s="101" t="s">
        <v>133</v>
      </c>
      <c r="S470" s="94"/>
    </row>
    <row r="471" spans="1:19" ht="18" customHeight="1">
      <c r="A471" s="17">
        <v>2</v>
      </c>
      <c r="B471" s="18" t="s">
        <v>1061</v>
      </c>
      <c r="C471" s="18">
        <v>1</v>
      </c>
      <c r="D471" s="18" t="s">
        <v>1062</v>
      </c>
      <c r="E471" s="18">
        <v>6</v>
      </c>
      <c r="F471" s="18" t="s">
        <v>751</v>
      </c>
      <c r="G471" s="18">
        <v>13</v>
      </c>
      <c r="H471" s="18" t="s">
        <v>1045</v>
      </c>
      <c r="I471" s="18">
        <v>21</v>
      </c>
      <c r="J471" s="25" t="s">
        <v>1046</v>
      </c>
      <c r="K471" s="99"/>
      <c r="L471" s="99"/>
      <c r="M471" s="99"/>
      <c r="N471" s="28" t="s">
        <v>1339</v>
      </c>
      <c r="O471" s="100"/>
      <c r="P471" s="27"/>
      <c r="Q471" s="100"/>
      <c r="R471" s="101" t="s">
        <v>133</v>
      </c>
      <c r="S471" s="94"/>
    </row>
    <row r="472" spans="1:19" ht="18" customHeight="1">
      <c r="A472" s="17">
        <v>2</v>
      </c>
      <c r="B472" s="18" t="s">
        <v>1061</v>
      </c>
      <c r="C472" s="18">
        <v>1</v>
      </c>
      <c r="D472" s="18" t="s">
        <v>1062</v>
      </c>
      <c r="E472" s="18">
        <v>6</v>
      </c>
      <c r="F472" s="18" t="s">
        <v>751</v>
      </c>
      <c r="G472" s="18">
        <v>13</v>
      </c>
      <c r="H472" s="18" t="s">
        <v>1045</v>
      </c>
      <c r="I472" s="18">
        <v>21</v>
      </c>
      <c r="J472" s="25" t="s">
        <v>1046</v>
      </c>
      <c r="K472" s="99"/>
      <c r="L472" s="99"/>
      <c r="M472" s="99"/>
      <c r="N472" s="28" t="s">
        <v>1340</v>
      </c>
      <c r="O472" s="100"/>
      <c r="P472" s="27"/>
      <c r="Q472" s="100"/>
      <c r="R472" s="101" t="s">
        <v>133</v>
      </c>
      <c r="S472" s="94"/>
    </row>
    <row r="473" spans="1:19" ht="18" customHeight="1">
      <c r="A473" s="17">
        <v>2</v>
      </c>
      <c r="B473" s="18" t="s">
        <v>1061</v>
      </c>
      <c r="C473" s="18">
        <v>1</v>
      </c>
      <c r="D473" s="18" t="s">
        <v>1062</v>
      </c>
      <c r="E473" s="18">
        <v>6</v>
      </c>
      <c r="F473" s="18" t="s">
        <v>751</v>
      </c>
      <c r="G473" s="18">
        <v>13</v>
      </c>
      <c r="H473" s="18" t="s">
        <v>1045</v>
      </c>
      <c r="I473" s="18">
        <v>21</v>
      </c>
      <c r="J473" s="25" t="s">
        <v>1046</v>
      </c>
      <c r="K473" s="99"/>
      <c r="L473" s="99"/>
      <c r="M473" s="99"/>
      <c r="N473" s="28" t="s">
        <v>1341</v>
      </c>
      <c r="O473" s="100"/>
      <c r="P473" s="27"/>
      <c r="Q473" s="100"/>
      <c r="R473" s="101" t="s">
        <v>133</v>
      </c>
      <c r="S473" s="94"/>
    </row>
    <row r="474" spans="1:19" ht="18" customHeight="1">
      <c r="A474" s="17">
        <v>2</v>
      </c>
      <c r="B474" s="18" t="s">
        <v>1061</v>
      </c>
      <c r="C474" s="18">
        <v>1</v>
      </c>
      <c r="D474" s="18" t="s">
        <v>1062</v>
      </c>
      <c r="E474" s="18">
        <v>6</v>
      </c>
      <c r="F474" s="18" t="s">
        <v>751</v>
      </c>
      <c r="G474" s="18">
        <v>13</v>
      </c>
      <c r="H474" s="18" t="s">
        <v>1045</v>
      </c>
      <c r="I474" s="18">
        <v>21</v>
      </c>
      <c r="J474" s="25" t="s">
        <v>1046</v>
      </c>
      <c r="K474" s="99"/>
      <c r="L474" s="99"/>
      <c r="M474" s="99"/>
      <c r="N474" s="28" t="s">
        <v>1303</v>
      </c>
      <c r="O474" s="100"/>
      <c r="P474" s="27"/>
      <c r="Q474" s="100"/>
      <c r="R474" s="101" t="s">
        <v>133</v>
      </c>
      <c r="S474" s="94"/>
    </row>
    <row r="475" spans="1:19" ht="18" customHeight="1">
      <c r="A475" s="17">
        <v>2</v>
      </c>
      <c r="B475" s="18" t="s">
        <v>1061</v>
      </c>
      <c r="C475" s="18">
        <v>1</v>
      </c>
      <c r="D475" s="18" t="s">
        <v>1062</v>
      </c>
      <c r="E475" s="18">
        <v>6</v>
      </c>
      <c r="F475" s="18" t="s">
        <v>751</v>
      </c>
      <c r="G475" s="18">
        <v>13</v>
      </c>
      <c r="H475" s="18" t="s">
        <v>1045</v>
      </c>
      <c r="I475" s="18">
        <v>21</v>
      </c>
      <c r="J475" s="25" t="s">
        <v>1046</v>
      </c>
      <c r="K475" s="99"/>
      <c r="L475" s="99"/>
      <c r="M475" s="99"/>
      <c r="N475" s="28" t="s">
        <v>1342</v>
      </c>
      <c r="O475" s="100">
        <v>500000</v>
      </c>
      <c r="P475" s="27"/>
      <c r="Q475" s="100"/>
      <c r="R475" s="101" t="s">
        <v>133</v>
      </c>
      <c r="S475" s="94"/>
    </row>
    <row r="476" spans="1:19" ht="18" customHeight="1">
      <c r="A476" s="17">
        <v>2</v>
      </c>
      <c r="B476" s="18" t="s">
        <v>1061</v>
      </c>
      <c r="C476" s="18">
        <v>1</v>
      </c>
      <c r="D476" s="18" t="s">
        <v>1062</v>
      </c>
      <c r="E476" s="18">
        <v>6</v>
      </c>
      <c r="F476" s="18" t="s">
        <v>751</v>
      </c>
      <c r="G476" s="18">
        <v>13</v>
      </c>
      <c r="H476" s="18" t="s">
        <v>1045</v>
      </c>
      <c r="I476" s="18">
        <v>21</v>
      </c>
      <c r="J476" s="25" t="s">
        <v>1046</v>
      </c>
      <c r="K476" s="99"/>
      <c r="L476" s="99"/>
      <c r="M476" s="99"/>
      <c r="N476" s="28" t="s">
        <v>1343</v>
      </c>
      <c r="O476" s="100">
        <v>2000000</v>
      </c>
      <c r="P476" s="27"/>
      <c r="Q476" s="100"/>
      <c r="R476" s="101" t="s">
        <v>133</v>
      </c>
      <c r="S476" s="94"/>
    </row>
    <row r="477" spans="1:19" ht="18" customHeight="1">
      <c r="A477" s="17">
        <v>2</v>
      </c>
      <c r="B477" s="18" t="s">
        <v>1061</v>
      </c>
      <c r="C477" s="18">
        <v>1</v>
      </c>
      <c r="D477" s="18" t="s">
        <v>1062</v>
      </c>
      <c r="E477" s="18">
        <v>6</v>
      </c>
      <c r="F477" s="18" t="s">
        <v>751</v>
      </c>
      <c r="G477" s="19">
        <v>14</v>
      </c>
      <c r="H477" s="19" t="s">
        <v>1050</v>
      </c>
      <c r="I477" s="19"/>
      <c r="J477" s="24"/>
      <c r="K477" s="99"/>
      <c r="L477" s="99"/>
      <c r="M477" s="99"/>
      <c r="N477" s="28"/>
      <c r="O477" s="100"/>
      <c r="P477" s="27"/>
      <c r="Q477" s="100"/>
      <c r="R477" s="101" t="s">
        <v>7511</v>
      </c>
      <c r="S477" s="94"/>
    </row>
    <row r="478" spans="1:19" ht="18" customHeight="1">
      <c r="A478" s="17">
        <v>2</v>
      </c>
      <c r="B478" s="18" t="s">
        <v>1061</v>
      </c>
      <c r="C478" s="18">
        <v>1</v>
      </c>
      <c r="D478" s="18" t="s">
        <v>1062</v>
      </c>
      <c r="E478" s="18">
        <v>6</v>
      </c>
      <c r="F478" s="18" t="s">
        <v>751</v>
      </c>
      <c r="G478" s="18">
        <v>14</v>
      </c>
      <c r="H478" s="18" t="s">
        <v>1050</v>
      </c>
      <c r="I478" s="19">
        <v>1</v>
      </c>
      <c r="J478" s="24" t="s">
        <v>1051</v>
      </c>
      <c r="K478" s="99">
        <v>330</v>
      </c>
      <c r="L478" s="99">
        <v>100</v>
      </c>
      <c r="M478" s="99">
        <f>K478-L478</f>
        <v>230</v>
      </c>
      <c r="N478" s="28" t="s">
        <v>1344</v>
      </c>
      <c r="O478" s="100">
        <v>50000</v>
      </c>
      <c r="P478" s="27"/>
      <c r="Q478" s="100"/>
      <c r="R478" s="101" t="s">
        <v>133</v>
      </c>
      <c r="S478" s="94"/>
    </row>
    <row r="479" spans="1:19" ht="18" customHeight="1">
      <c r="A479" s="17">
        <v>2</v>
      </c>
      <c r="B479" s="18" t="s">
        <v>1061</v>
      </c>
      <c r="C479" s="18">
        <v>1</v>
      </c>
      <c r="D479" s="18" t="s">
        <v>1062</v>
      </c>
      <c r="E479" s="18">
        <v>6</v>
      </c>
      <c r="F479" s="18" t="s">
        <v>751</v>
      </c>
      <c r="G479" s="18">
        <v>14</v>
      </c>
      <c r="H479" s="18" t="s">
        <v>1050</v>
      </c>
      <c r="I479" s="18">
        <v>1</v>
      </c>
      <c r="J479" s="25" t="s">
        <v>1051</v>
      </c>
      <c r="K479" s="99"/>
      <c r="L479" s="99"/>
      <c r="M479" s="99"/>
      <c r="N479" s="28" t="s">
        <v>1345</v>
      </c>
      <c r="O479" s="100">
        <v>50000</v>
      </c>
      <c r="P479" s="27"/>
      <c r="Q479" s="100"/>
      <c r="R479" s="101" t="s">
        <v>133</v>
      </c>
      <c r="S479" s="94"/>
    </row>
    <row r="480" spans="1:19" ht="18" customHeight="1">
      <c r="A480" s="17">
        <v>2</v>
      </c>
      <c r="B480" s="18" t="s">
        <v>1061</v>
      </c>
      <c r="C480" s="18">
        <v>1</v>
      </c>
      <c r="D480" s="18" t="s">
        <v>1062</v>
      </c>
      <c r="E480" s="18">
        <v>6</v>
      </c>
      <c r="F480" s="18" t="s">
        <v>751</v>
      </c>
      <c r="G480" s="18">
        <v>14</v>
      </c>
      <c r="H480" s="18" t="s">
        <v>1050</v>
      </c>
      <c r="I480" s="18">
        <v>1</v>
      </c>
      <c r="J480" s="25" t="s">
        <v>1051</v>
      </c>
      <c r="K480" s="99"/>
      <c r="L480" s="99"/>
      <c r="M480" s="99"/>
      <c r="N480" s="28" t="s">
        <v>1346</v>
      </c>
      <c r="O480" s="100">
        <v>50000</v>
      </c>
      <c r="P480" s="27"/>
      <c r="Q480" s="100"/>
      <c r="R480" s="101" t="s">
        <v>133</v>
      </c>
      <c r="S480" s="94"/>
    </row>
    <row r="481" spans="1:19" ht="18" customHeight="1">
      <c r="A481" s="17">
        <v>2</v>
      </c>
      <c r="B481" s="18" t="s">
        <v>1061</v>
      </c>
      <c r="C481" s="18">
        <v>1</v>
      </c>
      <c r="D481" s="18" t="s">
        <v>1062</v>
      </c>
      <c r="E481" s="18">
        <v>6</v>
      </c>
      <c r="F481" s="18" t="s">
        <v>751</v>
      </c>
      <c r="G481" s="18">
        <v>14</v>
      </c>
      <c r="H481" s="18" t="s">
        <v>1050</v>
      </c>
      <c r="I481" s="18">
        <v>1</v>
      </c>
      <c r="J481" s="25" t="s">
        <v>1051</v>
      </c>
      <c r="K481" s="99"/>
      <c r="L481" s="99"/>
      <c r="M481" s="99"/>
      <c r="N481" s="28" t="s">
        <v>1303</v>
      </c>
      <c r="O481" s="100"/>
      <c r="P481" s="27"/>
      <c r="Q481" s="100"/>
      <c r="R481" s="101" t="s">
        <v>133</v>
      </c>
      <c r="S481" s="94"/>
    </row>
    <row r="482" spans="1:19" ht="18" customHeight="1">
      <c r="A482" s="17">
        <v>2</v>
      </c>
      <c r="B482" s="18" t="s">
        <v>1061</v>
      </c>
      <c r="C482" s="18">
        <v>1</v>
      </c>
      <c r="D482" s="18" t="s">
        <v>1062</v>
      </c>
      <c r="E482" s="18">
        <v>6</v>
      </c>
      <c r="F482" s="18" t="s">
        <v>751</v>
      </c>
      <c r="G482" s="18">
        <v>14</v>
      </c>
      <c r="H482" s="18" t="s">
        <v>1050</v>
      </c>
      <c r="I482" s="18">
        <v>1</v>
      </c>
      <c r="J482" s="25" t="s">
        <v>1051</v>
      </c>
      <c r="K482" s="99"/>
      <c r="L482" s="99"/>
      <c r="M482" s="99"/>
      <c r="N482" s="28" t="s">
        <v>1347</v>
      </c>
      <c r="O482" s="100">
        <v>100000</v>
      </c>
      <c r="P482" s="27"/>
      <c r="Q482" s="100"/>
      <c r="R482" s="101" t="s">
        <v>133</v>
      </c>
      <c r="S482" s="94"/>
    </row>
    <row r="483" spans="1:19" ht="18" customHeight="1">
      <c r="A483" s="17">
        <v>2</v>
      </c>
      <c r="B483" s="18" t="s">
        <v>1061</v>
      </c>
      <c r="C483" s="18">
        <v>1</v>
      </c>
      <c r="D483" s="18" t="s">
        <v>1062</v>
      </c>
      <c r="E483" s="18">
        <v>6</v>
      </c>
      <c r="F483" s="18" t="s">
        <v>751</v>
      </c>
      <c r="G483" s="18">
        <v>14</v>
      </c>
      <c r="H483" s="18" t="s">
        <v>1050</v>
      </c>
      <c r="I483" s="18">
        <v>1</v>
      </c>
      <c r="J483" s="25" t="s">
        <v>1051</v>
      </c>
      <c r="K483" s="99"/>
      <c r="L483" s="99"/>
      <c r="M483" s="99"/>
      <c r="N483" s="28" t="s">
        <v>1348</v>
      </c>
      <c r="O483" s="100">
        <v>80000</v>
      </c>
      <c r="P483" s="27"/>
      <c r="Q483" s="100"/>
      <c r="R483" s="101" t="s">
        <v>133</v>
      </c>
      <c r="S483" s="94"/>
    </row>
    <row r="484" spans="1:19" ht="18" customHeight="1">
      <c r="A484" s="17">
        <v>2</v>
      </c>
      <c r="B484" s="18" t="s">
        <v>1061</v>
      </c>
      <c r="C484" s="18">
        <v>1</v>
      </c>
      <c r="D484" s="18" t="s">
        <v>1062</v>
      </c>
      <c r="E484" s="18">
        <v>6</v>
      </c>
      <c r="F484" s="18" t="s">
        <v>751</v>
      </c>
      <c r="G484" s="18">
        <v>14</v>
      </c>
      <c r="H484" s="18" t="s">
        <v>1050</v>
      </c>
      <c r="I484" s="19">
        <v>21</v>
      </c>
      <c r="J484" s="24" t="s">
        <v>1349</v>
      </c>
      <c r="K484" s="99">
        <v>600</v>
      </c>
      <c r="L484" s="99">
        <v>0</v>
      </c>
      <c r="M484" s="99">
        <f>K484-L484</f>
        <v>600</v>
      </c>
      <c r="N484" s="28" t="s">
        <v>1303</v>
      </c>
      <c r="O484" s="100"/>
      <c r="P484" s="27"/>
      <c r="Q484" s="100"/>
      <c r="R484" s="101" t="s">
        <v>133</v>
      </c>
      <c r="S484" s="94"/>
    </row>
    <row r="485" spans="1:19" ht="18" customHeight="1">
      <c r="A485" s="17">
        <v>2</v>
      </c>
      <c r="B485" s="18" t="s">
        <v>1061</v>
      </c>
      <c r="C485" s="18">
        <v>1</v>
      </c>
      <c r="D485" s="18" t="s">
        <v>1062</v>
      </c>
      <c r="E485" s="18">
        <v>6</v>
      </c>
      <c r="F485" s="18" t="s">
        <v>751</v>
      </c>
      <c r="G485" s="18">
        <v>14</v>
      </c>
      <c r="H485" s="18" t="s">
        <v>1050</v>
      </c>
      <c r="I485" s="18">
        <v>21</v>
      </c>
      <c r="J485" s="25" t="s">
        <v>1349</v>
      </c>
      <c r="K485" s="99"/>
      <c r="L485" s="99"/>
      <c r="M485" s="99"/>
      <c r="N485" s="28" t="s">
        <v>1350</v>
      </c>
      <c r="O485" s="100">
        <v>600000</v>
      </c>
      <c r="P485" s="27"/>
      <c r="Q485" s="100"/>
      <c r="R485" s="101" t="s">
        <v>133</v>
      </c>
      <c r="S485" s="94"/>
    </row>
    <row r="486" spans="1:19" ht="18" customHeight="1">
      <c r="A486" s="17">
        <v>2</v>
      </c>
      <c r="B486" s="18" t="s">
        <v>1061</v>
      </c>
      <c r="C486" s="18">
        <v>1</v>
      </c>
      <c r="D486" s="18" t="s">
        <v>1062</v>
      </c>
      <c r="E486" s="18">
        <v>6</v>
      </c>
      <c r="F486" s="18" t="s">
        <v>751</v>
      </c>
      <c r="G486" s="19">
        <v>19</v>
      </c>
      <c r="H486" s="19" t="s">
        <v>1056</v>
      </c>
      <c r="I486" s="19"/>
      <c r="J486" s="24"/>
      <c r="K486" s="99"/>
      <c r="L486" s="99"/>
      <c r="M486" s="99"/>
      <c r="N486" s="28"/>
      <c r="O486" s="100"/>
      <c r="P486" s="27"/>
      <c r="Q486" s="100"/>
      <c r="R486" s="101" t="s">
        <v>7511</v>
      </c>
      <c r="S486" s="94"/>
    </row>
    <row r="487" spans="1:19" ht="18" customHeight="1">
      <c r="A487" s="17">
        <v>2</v>
      </c>
      <c r="B487" s="18" t="s">
        <v>1061</v>
      </c>
      <c r="C487" s="18">
        <v>1</v>
      </c>
      <c r="D487" s="18" t="s">
        <v>1062</v>
      </c>
      <c r="E487" s="18">
        <v>6</v>
      </c>
      <c r="F487" s="18" t="s">
        <v>751</v>
      </c>
      <c r="G487" s="18">
        <v>19</v>
      </c>
      <c r="H487" s="18" t="s">
        <v>1056</v>
      </c>
      <c r="I487" s="19">
        <v>11</v>
      </c>
      <c r="J487" s="24" t="s">
        <v>1057</v>
      </c>
      <c r="K487" s="99">
        <v>1235</v>
      </c>
      <c r="L487" s="99">
        <v>1335</v>
      </c>
      <c r="M487" s="99">
        <f>K487-L487</f>
        <v>-100</v>
      </c>
      <c r="N487" s="28" t="s">
        <v>1351</v>
      </c>
      <c r="O487" s="100">
        <v>35000</v>
      </c>
      <c r="P487" s="27"/>
      <c r="Q487" s="100"/>
      <c r="R487" s="101" t="s">
        <v>133</v>
      </c>
      <c r="S487" s="94"/>
    </row>
    <row r="488" spans="1:19" ht="18" customHeight="1">
      <c r="A488" s="17">
        <v>2</v>
      </c>
      <c r="B488" s="18" t="s">
        <v>1061</v>
      </c>
      <c r="C488" s="18">
        <v>1</v>
      </c>
      <c r="D488" s="18" t="s">
        <v>1062</v>
      </c>
      <c r="E488" s="18">
        <v>6</v>
      </c>
      <c r="F488" s="18" t="s">
        <v>751</v>
      </c>
      <c r="G488" s="18">
        <v>19</v>
      </c>
      <c r="H488" s="18" t="s">
        <v>1056</v>
      </c>
      <c r="I488" s="18">
        <v>11</v>
      </c>
      <c r="J488" s="25" t="s">
        <v>1057</v>
      </c>
      <c r="K488" s="99"/>
      <c r="L488" s="99"/>
      <c r="M488" s="99"/>
      <c r="N488" s="28" t="s">
        <v>1352</v>
      </c>
      <c r="O488" s="100">
        <v>70000</v>
      </c>
      <c r="P488" s="27"/>
      <c r="Q488" s="100"/>
      <c r="R488" s="101" t="s">
        <v>133</v>
      </c>
      <c r="S488" s="94"/>
    </row>
    <row r="489" spans="1:19" ht="18" customHeight="1">
      <c r="A489" s="17">
        <v>2</v>
      </c>
      <c r="B489" s="18" t="s">
        <v>1061</v>
      </c>
      <c r="C489" s="18">
        <v>1</v>
      </c>
      <c r="D489" s="18" t="s">
        <v>1062</v>
      </c>
      <c r="E489" s="18">
        <v>6</v>
      </c>
      <c r="F489" s="18" t="s">
        <v>751</v>
      </c>
      <c r="G489" s="18">
        <v>19</v>
      </c>
      <c r="H489" s="18" t="s">
        <v>1056</v>
      </c>
      <c r="I489" s="18">
        <v>11</v>
      </c>
      <c r="J489" s="25" t="s">
        <v>1057</v>
      </c>
      <c r="K489" s="99"/>
      <c r="L489" s="99"/>
      <c r="M489" s="99"/>
      <c r="N489" s="28" t="s">
        <v>1353</v>
      </c>
      <c r="O489" s="100">
        <v>8041</v>
      </c>
      <c r="P489" s="27"/>
      <c r="Q489" s="100"/>
      <c r="R489" s="101" t="s">
        <v>133</v>
      </c>
      <c r="S489" s="94"/>
    </row>
    <row r="490" spans="1:19" ht="18" customHeight="1">
      <c r="A490" s="17">
        <v>2</v>
      </c>
      <c r="B490" s="18" t="s">
        <v>1061</v>
      </c>
      <c r="C490" s="18">
        <v>1</v>
      </c>
      <c r="D490" s="18" t="s">
        <v>1062</v>
      </c>
      <c r="E490" s="18">
        <v>6</v>
      </c>
      <c r="F490" s="18" t="s">
        <v>751</v>
      </c>
      <c r="G490" s="18">
        <v>19</v>
      </c>
      <c r="H490" s="18" t="s">
        <v>1056</v>
      </c>
      <c r="I490" s="18">
        <v>11</v>
      </c>
      <c r="J490" s="25" t="s">
        <v>1057</v>
      </c>
      <c r="K490" s="99"/>
      <c r="L490" s="99"/>
      <c r="M490" s="99"/>
      <c r="N490" s="28" t="s">
        <v>1354</v>
      </c>
      <c r="O490" s="100">
        <v>8000</v>
      </c>
      <c r="P490" s="27"/>
      <c r="Q490" s="100"/>
      <c r="R490" s="101" t="s">
        <v>133</v>
      </c>
      <c r="S490" s="94"/>
    </row>
    <row r="491" spans="1:19" ht="18" customHeight="1">
      <c r="A491" s="17">
        <v>2</v>
      </c>
      <c r="B491" s="18" t="s">
        <v>1061</v>
      </c>
      <c r="C491" s="18">
        <v>1</v>
      </c>
      <c r="D491" s="18" t="s">
        <v>1062</v>
      </c>
      <c r="E491" s="18">
        <v>6</v>
      </c>
      <c r="F491" s="18" t="s">
        <v>751</v>
      </c>
      <c r="G491" s="18">
        <v>19</v>
      </c>
      <c r="H491" s="18" t="s">
        <v>1056</v>
      </c>
      <c r="I491" s="18">
        <v>11</v>
      </c>
      <c r="J491" s="25" t="s">
        <v>1057</v>
      </c>
      <c r="K491" s="99"/>
      <c r="L491" s="99"/>
      <c r="M491" s="99"/>
      <c r="N491" s="28" t="s">
        <v>1355</v>
      </c>
      <c r="O491" s="100">
        <v>1000</v>
      </c>
      <c r="P491" s="27"/>
      <c r="Q491" s="100"/>
      <c r="R491" s="101" t="s">
        <v>133</v>
      </c>
      <c r="S491" s="94"/>
    </row>
    <row r="492" spans="1:19" ht="18" customHeight="1">
      <c r="A492" s="17">
        <v>2</v>
      </c>
      <c r="B492" s="18" t="s">
        <v>1061</v>
      </c>
      <c r="C492" s="18">
        <v>1</v>
      </c>
      <c r="D492" s="18" t="s">
        <v>1062</v>
      </c>
      <c r="E492" s="18">
        <v>6</v>
      </c>
      <c r="F492" s="18" t="s">
        <v>751</v>
      </c>
      <c r="G492" s="18">
        <v>19</v>
      </c>
      <c r="H492" s="18" t="s">
        <v>1056</v>
      </c>
      <c r="I492" s="18">
        <v>11</v>
      </c>
      <c r="J492" s="25" t="s">
        <v>1057</v>
      </c>
      <c r="K492" s="99"/>
      <c r="L492" s="99"/>
      <c r="M492" s="99"/>
      <c r="N492" s="28" t="s">
        <v>1356</v>
      </c>
      <c r="O492" s="100">
        <v>150000</v>
      </c>
      <c r="P492" s="27"/>
      <c r="Q492" s="100"/>
      <c r="R492" s="101" t="s">
        <v>133</v>
      </c>
      <c r="S492" s="94"/>
    </row>
    <row r="493" spans="1:19" ht="18" customHeight="1">
      <c r="A493" s="17">
        <v>2</v>
      </c>
      <c r="B493" s="18" t="s">
        <v>1061</v>
      </c>
      <c r="C493" s="18">
        <v>1</v>
      </c>
      <c r="D493" s="18" t="s">
        <v>1062</v>
      </c>
      <c r="E493" s="18">
        <v>6</v>
      </c>
      <c r="F493" s="18" t="s">
        <v>751</v>
      </c>
      <c r="G493" s="18">
        <v>19</v>
      </c>
      <c r="H493" s="18" t="s">
        <v>1056</v>
      </c>
      <c r="I493" s="18">
        <v>11</v>
      </c>
      <c r="J493" s="25" t="s">
        <v>1057</v>
      </c>
      <c r="K493" s="99"/>
      <c r="L493" s="99"/>
      <c r="M493" s="99"/>
      <c r="N493" s="28" t="s">
        <v>1357</v>
      </c>
      <c r="O493" s="100">
        <v>32000</v>
      </c>
      <c r="P493" s="27"/>
      <c r="Q493" s="100"/>
      <c r="R493" s="101" t="s">
        <v>133</v>
      </c>
      <c r="S493" s="94"/>
    </row>
    <row r="494" spans="1:19" ht="18" customHeight="1">
      <c r="A494" s="17">
        <v>2</v>
      </c>
      <c r="B494" s="18" t="s">
        <v>1061</v>
      </c>
      <c r="C494" s="18">
        <v>1</v>
      </c>
      <c r="D494" s="18" t="s">
        <v>1062</v>
      </c>
      <c r="E494" s="18">
        <v>6</v>
      </c>
      <c r="F494" s="18" t="s">
        <v>751</v>
      </c>
      <c r="G494" s="18">
        <v>19</v>
      </c>
      <c r="H494" s="18" t="s">
        <v>1056</v>
      </c>
      <c r="I494" s="18">
        <v>11</v>
      </c>
      <c r="J494" s="25" t="s">
        <v>1057</v>
      </c>
      <c r="K494" s="99"/>
      <c r="L494" s="99"/>
      <c r="M494" s="99"/>
      <c r="N494" s="28" t="s">
        <v>1358</v>
      </c>
      <c r="O494" s="100"/>
      <c r="P494" s="27"/>
      <c r="Q494" s="100"/>
      <c r="R494" s="101" t="s">
        <v>133</v>
      </c>
      <c r="S494" s="94"/>
    </row>
    <row r="495" spans="1:19" ht="18" customHeight="1">
      <c r="A495" s="17">
        <v>2</v>
      </c>
      <c r="B495" s="18" t="s">
        <v>1061</v>
      </c>
      <c r="C495" s="18">
        <v>1</v>
      </c>
      <c r="D495" s="18" t="s">
        <v>1062</v>
      </c>
      <c r="E495" s="18">
        <v>6</v>
      </c>
      <c r="F495" s="18" t="s">
        <v>751</v>
      </c>
      <c r="G495" s="18">
        <v>19</v>
      </c>
      <c r="H495" s="18" t="s">
        <v>1056</v>
      </c>
      <c r="I495" s="18">
        <v>11</v>
      </c>
      <c r="J495" s="25" t="s">
        <v>1057</v>
      </c>
      <c r="K495" s="99"/>
      <c r="L495" s="99"/>
      <c r="M495" s="99"/>
      <c r="N495" s="28" t="s">
        <v>1359</v>
      </c>
      <c r="O495" s="100">
        <v>580000</v>
      </c>
      <c r="P495" s="27"/>
      <c r="Q495" s="100"/>
      <c r="R495" s="101" t="s">
        <v>133</v>
      </c>
      <c r="S495" s="94"/>
    </row>
    <row r="496" spans="1:19" ht="18" customHeight="1">
      <c r="A496" s="17">
        <v>2</v>
      </c>
      <c r="B496" s="18" t="s">
        <v>1061</v>
      </c>
      <c r="C496" s="18">
        <v>1</v>
      </c>
      <c r="D496" s="18" t="s">
        <v>1062</v>
      </c>
      <c r="E496" s="18">
        <v>6</v>
      </c>
      <c r="F496" s="18" t="s">
        <v>751</v>
      </c>
      <c r="G496" s="18">
        <v>19</v>
      </c>
      <c r="H496" s="18" t="s">
        <v>1056</v>
      </c>
      <c r="I496" s="18">
        <v>11</v>
      </c>
      <c r="J496" s="25" t="s">
        <v>1057</v>
      </c>
      <c r="K496" s="99"/>
      <c r="L496" s="99"/>
      <c r="M496" s="99"/>
      <c r="N496" s="28" t="s">
        <v>1360</v>
      </c>
      <c r="O496" s="100">
        <v>20000</v>
      </c>
      <c r="P496" s="27"/>
      <c r="Q496" s="100"/>
      <c r="R496" s="101" t="s">
        <v>133</v>
      </c>
      <c r="S496" s="94"/>
    </row>
    <row r="497" spans="1:19" ht="18" customHeight="1">
      <c r="A497" s="17">
        <v>2</v>
      </c>
      <c r="B497" s="18" t="s">
        <v>1061</v>
      </c>
      <c r="C497" s="18">
        <v>1</v>
      </c>
      <c r="D497" s="18" t="s">
        <v>1062</v>
      </c>
      <c r="E497" s="18">
        <v>6</v>
      </c>
      <c r="F497" s="18" t="s">
        <v>751</v>
      </c>
      <c r="G497" s="18">
        <v>19</v>
      </c>
      <c r="H497" s="18" t="s">
        <v>1056</v>
      </c>
      <c r="I497" s="18">
        <v>11</v>
      </c>
      <c r="J497" s="25" t="s">
        <v>1057</v>
      </c>
      <c r="K497" s="99"/>
      <c r="L497" s="99"/>
      <c r="M497" s="99"/>
      <c r="N497" s="28" t="s">
        <v>1361</v>
      </c>
      <c r="O497" s="100">
        <v>100000</v>
      </c>
      <c r="P497" s="27"/>
      <c r="Q497" s="100"/>
      <c r="R497" s="101" t="s">
        <v>133</v>
      </c>
      <c r="S497" s="94"/>
    </row>
    <row r="498" spans="1:19" ht="18" customHeight="1">
      <c r="A498" s="17">
        <v>2</v>
      </c>
      <c r="B498" s="18" t="s">
        <v>1061</v>
      </c>
      <c r="C498" s="18">
        <v>1</v>
      </c>
      <c r="D498" s="18" t="s">
        <v>1062</v>
      </c>
      <c r="E498" s="18">
        <v>6</v>
      </c>
      <c r="F498" s="18" t="s">
        <v>751</v>
      </c>
      <c r="G498" s="18">
        <v>19</v>
      </c>
      <c r="H498" s="18" t="s">
        <v>1056</v>
      </c>
      <c r="I498" s="18">
        <v>11</v>
      </c>
      <c r="J498" s="25" t="s">
        <v>1057</v>
      </c>
      <c r="K498" s="99"/>
      <c r="L498" s="99"/>
      <c r="M498" s="99"/>
      <c r="N498" s="28" t="s">
        <v>1362</v>
      </c>
      <c r="O498" s="100">
        <v>10000</v>
      </c>
      <c r="P498" s="27"/>
      <c r="Q498" s="100"/>
      <c r="R498" s="101" t="s">
        <v>133</v>
      </c>
      <c r="S498" s="94"/>
    </row>
    <row r="499" spans="1:19" ht="18" customHeight="1">
      <c r="A499" s="17">
        <v>2</v>
      </c>
      <c r="B499" s="18" t="s">
        <v>1061</v>
      </c>
      <c r="C499" s="18">
        <v>1</v>
      </c>
      <c r="D499" s="18" t="s">
        <v>1062</v>
      </c>
      <c r="E499" s="18">
        <v>6</v>
      </c>
      <c r="F499" s="18" t="s">
        <v>751</v>
      </c>
      <c r="G499" s="18">
        <v>19</v>
      </c>
      <c r="H499" s="18" t="s">
        <v>1056</v>
      </c>
      <c r="I499" s="18">
        <v>11</v>
      </c>
      <c r="J499" s="25" t="s">
        <v>1057</v>
      </c>
      <c r="K499" s="99"/>
      <c r="L499" s="99"/>
      <c r="M499" s="99"/>
      <c r="N499" s="28" t="s">
        <v>1363</v>
      </c>
      <c r="O499" s="100">
        <v>10000</v>
      </c>
      <c r="P499" s="27"/>
      <c r="Q499" s="100"/>
      <c r="R499" s="101" t="s">
        <v>133</v>
      </c>
      <c r="S499" s="94"/>
    </row>
    <row r="500" spans="1:19" ht="18" customHeight="1">
      <c r="A500" s="17">
        <v>2</v>
      </c>
      <c r="B500" s="18" t="s">
        <v>1061</v>
      </c>
      <c r="C500" s="18">
        <v>1</v>
      </c>
      <c r="D500" s="18" t="s">
        <v>1062</v>
      </c>
      <c r="E500" s="18">
        <v>6</v>
      </c>
      <c r="F500" s="18" t="s">
        <v>751</v>
      </c>
      <c r="G500" s="18">
        <v>19</v>
      </c>
      <c r="H500" s="18" t="s">
        <v>1056</v>
      </c>
      <c r="I500" s="18">
        <v>11</v>
      </c>
      <c r="J500" s="25" t="s">
        <v>1057</v>
      </c>
      <c r="K500" s="99"/>
      <c r="L500" s="99"/>
      <c r="M500" s="99"/>
      <c r="N500" s="28" t="s">
        <v>1364</v>
      </c>
      <c r="O500" s="100">
        <v>200000</v>
      </c>
      <c r="P500" s="27"/>
      <c r="Q500" s="100"/>
      <c r="R500" s="101" t="s">
        <v>133</v>
      </c>
      <c r="S500" s="94"/>
    </row>
    <row r="501" spans="1:19" ht="18" customHeight="1">
      <c r="A501" s="17">
        <v>2</v>
      </c>
      <c r="B501" s="18" t="s">
        <v>1061</v>
      </c>
      <c r="C501" s="18">
        <v>1</v>
      </c>
      <c r="D501" s="18" t="s">
        <v>1062</v>
      </c>
      <c r="E501" s="18">
        <v>6</v>
      </c>
      <c r="F501" s="18" t="s">
        <v>751</v>
      </c>
      <c r="G501" s="18">
        <v>19</v>
      </c>
      <c r="H501" s="18" t="s">
        <v>1056</v>
      </c>
      <c r="I501" s="18">
        <v>11</v>
      </c>
      <c r="J501" s="25" t="s">
        <v>1057</v>
      </c>
      <c r="K501" s="99"/>
      <c r="L501" s="99"/>
      <c r="M501" s="99"/>
      <c r="N501" s="28" t="s">
        <v>1365</v>
      </c>
      <c r="O501" s="100">
        <v>10000</v>
      </c>
      <c r="P501" s="27"/>
      <c r="Q501" s="100"/>
      <c r="R501" s="101" t="s">
        <v>133</v>
      </c>
      <c r="S501" s="94"/>
    </row>
    <row r="502" spans="1:19" ht="18" customHeight="1">
      <c r="A502" s="17">
        <v>2</v>
      </c>
      <c r="B502" s="18" t="s">
        <v>1061</v>
      </c>
      <c r="C502" s="18">
        <v>1</v>
      </c>
      <c r="D502" s="18" t="s">
        <v>1062</v>
      </c>
      <c r="E502" s="18">
        <v>6</v>
      </c>
      <c r="F502" s="18" t="s">
        <v>751</v>
      </c>
      <c r="G502" s="18">
        <v>19</v>
      </c>
      <c r="H502" s="18" t="s">
        <v>1056</v>
      </c>
      <c r="I502" s="19">
        <v>31</v>
      </c>
      <c r="J502" s="24" t="s">
        <v>1366</v>
      </c>
      <c r="K502" s="99">
        <v>1740</v>
      </c>
      <c r="L502" s="99">
        <v>0</v>
      </c>
      <c r="M502" s="99">
        <f>K502-L502</f>
        <v>1740</v>
      </c>
      <c r="N502" s="28" t="s">
        <v>1303</v>
      </c>
      <c r="O502" s="100"/>
      <c r="P502" s="27"/>
      <c r="Q502" s="100"/>
      <c r="R502" s="101" t="s">
        <v>133</v>
      </c>
      <c r="S502" s="94"/>
    </row>
    <row r="503" spans="1:19" ht="18" customHeight="1">
      <c r="A503" s="17">
        <v>2</v>
      </c>
      <c r="B503" s="18" t="s">
        <v>1061</v>
      </c>
      <c r="C503" s="18">
        <v>1</v>
      </c>
      <c r="D503" s="18" t="s">
        <v>1062</v>
      </c>
      <c r="E503" s="18">
        <v>6</v>
      </c>
      <c r="F503" s="18" t="s">
        <v>751</v>
      </c>
      <c r="G503" s="18">
        <v>19</v>
      </c>
      <c r="H503" s="18" t="s">
        <v>1056</v>
      </c>
      <c r="I503" s="18">
        <v>31</v>
      </c>
      <c r="J503" s="25" t="s">
        <v>1366</v>
      </c>
      <c r="K503" s="99"/>
      <c r="L503" s="99"/>
      <c r="M503" s="99"/>
      <c r="N503" s="28" t="s">
        <v>1367</v>
      </c>
      <c r="O503" s="100">
        <v>500000</v>
      </c>
      <c r="P503" s="27"/>
      <c r="Q503" s="100"/>
      <c r="R503" s="101" t="s">
        <v>133</v>
      </c>
      <c r="S503" s="94"/>
    </row>
    <row r="504" spans="1:19" ht="18" customHeight="1">
      <c r="A504" s="17">
        <v>2</v>
      </c>
      <c r="B504" s="18" t="s">
        <v>1061</v>
      </c>
      <c r="C504" s="18">
        <v>1</v>
      </c>
      <c r="D504" s="18" t="s">
        <v>1062</v>
      </c>
      <c r="E504" s="18">
        <v>6</v>
      </c>
      <c r="F504" s="18" t="s">
        <v>751</v>
      </c>
      <c r="G504" s="18">
        <v>19</v>
      </c>
      <c r="H504" s="18" t="s">
        <v>1056</v>
      </c>
      <c r="I504" s="18">
        <v>31</v>
      </c>
      <c r="J504" s="25" t="s">
        <v>1366</v>
      </c>
      <c r="K504" s="99"/>
      <c r="L504" s="99"/>
      <c r="M504" s="99"/>
      <c r="N504" s="28" t="s">
        <v>1368</v>
      </c>
      <c r="O504" s="100">
        <v>500000</v>
      </c>
      <c r="P504" s="27"/>
      <c r="Q504" s="100"/>
      <c r="R504" s="101" t="s">
        <v>133</v>
      </c>
      <c r="S504" s="94"/>
    </row>
    <row r="505" spans="1:19" ht="18" customHeight="1">
      <c r="A505" s="17">
        <v>2</v>
      </c>
      <c r="B505" s="18" t="s">
        <v>1061</v>
      </c>
      <c r="C505" s="18">
        <v>1</v>
      </c>
      <c r="D505" s="18" t="s">
        <v>1062</v>
      </c>
      <c r="E505" s="18">
        <v>6</v>
      </c>
      <c r="F505" s="18" t="s">
        <v>751</v>
      </c>
      <c r="G505" s="18">
        <v>19</v>
      </c>
      <c r="H505" s="18" t="s">
        <v>1056</v>
      </c>
      <c r="I505" s="18">
        <v>31</v>
      </c>
      <c r="J505" s="25" t="s">
        <v>1366</v>
      </c>
      <c r="K505" s="99"/>
      <c r="L505" s="99"/>
      <c r="M505" s="99"/>
      <c r="N505" s="28" t="s">
        <v>1369</v>
      </c>
      <c r="O505" s="100">
        <v>500000</v>
      </c>
      <c r="P505" s="27"/>
      <c r="Q505" s="100"/>
      <c r="R505" s="101" t="s">
        <v>133</v>
      </c>
      <c r="S505" s="94"/>
    </row>
    <row r="506" spans="1:19" ht="18" customHeight="1">
      <c r="A506" s="17">
        <v>2</v>
      </c>
      <c r="B506" s="18" t="s">
        <v>1061</v>
      </c>
      <c r="C506" s="18">
        <v>1</v>
      </c>
      <c r="D506" s="18" t="s">
        <v>1062</v>
      </c>
      <c r="E506" s="18">
        <v>6</v>
      </c>
      <c r="F506" s="18" t="s">
        <v>751</v>
      </c>
      <c r="G506" s="18">
        <v>19</v>
      </c>
      <c r="H506" s="18" t="s">
        <v>1056</v>
      </c>
      <c r="I506" s="18">
        <v>31</v>
      </c>
      <c r="J506" s="25" t="s">
        <v>1366</v>
      </c>
      <c r="K506" s="99"/>
      <c r="L506" s="99"/>
      <c r="M506" s="99"/>
      <c r="N506" s="28" t="s">
        <v>1370</v>
      </c>
      <c r="O506" s="100">
        <v>240000</v>
      </c>
      <c r="P506" s="27"/>
      <c r="Q506" s="100"/>
      <c r="R506" s="101" t="s">
        <v>133</v>
      </c>
      <c r="S506" s="94"/>
    </row>
    <row r="507" spans="1:19" ht="18" customHeight="1">
      <c r="A507" s="43">
        <v>2</v>
      </c>
      <c r="B507" s="44" t="s">
        <v>1061</v>
      </c>
      <c r="C507" s="52">
        <v>1</v>
      </c>
      <c r="D507" s="44" t="s">
        <v>1062</v>
      </c>
      <c r="E507" s="53">
        <v>7</v>
      </c>
      <c r="F507" s="54" t="s">
        <v>1371</v>
      </c>
      <c r="G507" s="53"/>
      <c r="H507" s="54"/>
      <c r="I507" s="53"/>
      <c r="J507" s="53"/>
      <c r="K507" s="97">
        <f>IF(C507="",SUMIFS($K508:$K$5645,$A508:$A$5645,A507,$E508:$E$5645,""),IF(E507="",SUMIFS($K508:$K$5645,$A508:$A$5645,A507,$C508:$C$5645,C507,$G508:$G$5645,""),IF(G507="",SUMIFS($K508:$K$5645,$A508:$A$5645,A507,$C508:$C$5645,C507,$E508:$E$5645,E507,$R508:$R$5645,R507),0)))</f>
        <v>4329</v>
      </c>
      <c r="L507" s="97">
        <f>IF(C507="",SUMIFS($L508:$L$5645,$A508:$A$5645,A507,$E508:$E$5645,""),IF(E507="",SUMIFS($L508:$L$5645,$A508:$A$5645,A507,$C508:$C$5645,C507,$G508:$G$5645,""),IF(G507="",SUMIFS($L508:$L$5645,$A508:$A$5645,A507,$C508:$C$5645,C507,$E508:$E$5645,E507,$R508:$R$5645,R507),0)))</f>
        <v>4339</v>
      </c>
      <c r="M507" s="98">
        <f t="shared" ref="M507" si="24">K507-L507</f>
        <v>-10</v>
      </c>
      <c r="N507" s="55"/>
      <c r="O507" s="56"/>
      <c r="P507" s="57"/>
      <c r="Q507" s="58">
        <f>IF(C507="",SUMIFS($Q$3:$Q$5514,$A$3:$A$5514,A507,$C$3:$C$5514,"&gt;0",$E$3:$E$5514,""),IF(E507="",SUMIFS($Q$3:$Q$5514,$A$3:$A$5514,A507,$C$3:$C$5514,C507,$E$3:$E$5514,"&gt;0",$G$3:$G$5514,""),IF(G507="",SUMIFS($Q$3:$Q$5514,$A$3:$A$5514,A507,$C$3:$C$5514,C507,$E$3:$E$5514,E507,$G$3:$G$5514,"&gt;0",$R$3:$R$5514,R507))))</f>
        <v>0</v>
      </c>
      <c r="R507" s="59" t="s">
        <v>133</v>
      </c>
      <c r="S507" s="94"/>
    </row>
    <row r="508" spans="1:19" ht="18" customHeight="1">
      <c r="A508" s="17">
        <v>2</v>
      </c>
      <c r="B508" s="18" t="s">
        <v>1061</v>
      </c>
      <c r="C508" s="18">
        <v>1</v>
      </c>
      <c r="D508" s="18" t="s">
        <v>1062</v>
      </c>
      <c r="E508" s="18">
        <v>7</v>
      </c>
      <c r="F508" s="18" t="s">
        <v>1371</v>
      </c>
      <c r="G508" s="19">
        <v>8</v>
      </c>
      <c r="H508" s="19" t="s">
        <v>941</v>
      </c>
      <c r="I508" s="19"/>
      <c r="J508" s="24"/>
      <c r="K508" s="99"/>
      <c r="L508" s="99"/>
      <c r="M508" s="99"/>
      <c r="N508" s="28"/>
      <c r="O508" s="100"/>
      <c r="P508" s="27"/>
      <c r="Q508" s="100"/>
      <c r="R508" s="101" t="s">
        <v>7511</v>
      </c>
      <c r="S508" s="94"/>
    </row>
    <row r="509" spans="1:19" ht="18" customHeight="1">
      <c r="A509" s="17">
        <v>2</v>
      </c>
      <c r="B509" s="18" t="s">
        <v>1061</v>
      </c>
      <c r="C509" s="18">
        <v>1</v>
      </c>
      <c r="D509" s="18" t="s">
        <v>1062</v>
      </c>
      <c r="E509" s="18">
        <v>7</v>
      </c>
      <c r="F509" s="18" t="s">
        <v>1371</v>
      </c>
      <c r="G509" s="18">
        <v>8</v>
      </c>
      <c r="H509" s="18" t="s">
        <v>941</v>
      </c>
      <c r="I509" s="19">
        <v>11</v>
      </c>
      <c r="J509" s="24" t="s">
        <v>942</v>
      </c>
      <c r="K509" s="99">
        <v>30</v>
      </c>
      <c r="L509" s="99">
        <v>40</v>
      </c>
      <c r="M509" s="99">
        <f>K509-L509</f>
        <v>-10</v>
      </c>
      <c r="N509" s="28" t="s">
        <v>1372</v>
      </c>
      <c r="O509" s="100">
        <v>30000</v>
      </c>
      <c r="P509" s="27"/>
      <c r="Q509" s="100"/>
      <c r="R509" s="101" t="s">
        <v>133</v>
      </c>
      <c r="S509" s="94"/>
    </row>
    <row r="510" spans="1:19" ht="18" customHeight="1">
      <c r="A510" s="17">
        <v>2</v>
      </c>
      <c r="B510" s="18" t="s">
        <v>1061</v>
      </c>
      <c r="C510" s="18">
        <v>1</v>
      </c>
      <c r="D510" s="18" t="s">
        <v>1062</v>
      </c>
      <c r="E510" s="18">
        <v>7</v>
      </c>
      <c r="F510" s="18" t="s">
        <v>1371</v>
      </c>
      <c r="G510" s="19">
        <v>9</v>
      </c>
      <c r="H510" s="19" t="s">
        <v>944</v>
      </c>
      <c r="I510" s="19"/>
      <c r="J510" s="24"/>
      <c r="K510" s="99"/>
      <c r="L510" s="99"/>
      <c r="M510" s="99"/>
      <c r="N510" s="28"/>
      <c r="O510" s="100"/>
      <c r="P510" s="27"/>
      <c r="Q510" s="100"/>
      <c r="R510" s="101" t="s">
        <v>7511</v>
      </c>
      <c r="S510" s="94"/>
    </row>
    <row r="511" spans="1:19" ht="18" customHeight="1">
      <c r="A511" s="17">
        <v>2</v>
      </c>
      <c r="B511" s="18" t="s">
        <v>1061</v>
      </c>
      <c r="C511" s="18">
        <v>1</v>
      </c>
      <c r="D511" s="18" t="s">
        <v>1062</v>
      </c>
      <c r="E511" s="18">
        <v>7</v>
      </c>
      <c r="F511" s="18" t="s">
        <v>1371</v>
      </c>
      <c r="G511" s="18">
        <v>9</v>
      </c>
      <c r="H511" s="18" t="s">
        <v>944</v>
      </c>
      <c r="I511" s="19">
        <v>2</v>
      </c>
      <c r="J511" s="24" t="s">
        <v>978</v>
      </c>
      <c r="K511" s="99">
        <v>8</v>
      </c>
      <c r="L511" s="99">
        <v>8</v>
      </c>
      <c r="M511" s="99">
        <f>K511-L511</f>
        <v>0</v>
      </c>
      <c r="N511" s="28" t="s">
        <v>1373</v>
      </c>
      <c r="O511" s="100">
        <v>7200</v>
      </c>
      <c r="P511" s="27"/>
      <c r="Q511" s="100"/>
      <c r="R511" s="101" t="s">
        <v>133</v>
      </c>
      <c r="S511" s="94"/>
    </row>
    <row r="512" spans="1:19" ht="18" customHeight="1">
      <c r="A512" s="17">
        <v>2</v>
      </c>
      <c r="B512" s="18" t="s">
        <v>1061</v>
      </c>
      <c r="C512" s="18">
        <v>1</v>
      </c>
      <c r="D512" s="18" t="s">
        <v>1062</v>
      </c>
      <c r="E512" s="18">
        <v>7</v>
      </c>
      <c r="F512" s="18" t="s">
        <v>1371</v>
      </c>
      <c r="G512" s="19">
        <v>11</v>
      </c>
      <c r="H512" s="19" t="s">
        <v>1002</v>
      </c>
      <c r="I512" s="19"/>
      <c r="J512" s="24"/>
      <c r="K512" s="99"/>
      <c r="L512" s="99"/>
      <c r="M512" s="99"/>
      <c r="N512" s="28"/>
      <c r="O512" s="100"/>
      <c r="P512" s="27"/>
      <c r="Q512" s="100"/>
      <c r="R512" s="101" t="s">
        <v>7511</v>
      </c>
      <c r="S512" s="94"/>
    </row>
    <row r="513" spans="1:19" ht="18" customHeight="1">
      <c r="A513" s="17">
        <v>2</v>
      </c>
      <c r="B513" s="18" t="s">
        <v>1061</v>
      </c>
      <c r="C513" s="18">
        <v>1</v>
      </c>
      <c r="D513" s="18" t="s">
        <v>1062</v>
      </c>
      <c r="E513" s="18">
        <v>7</v>
      </c>
      <c r="F513" s="18" t="s">
        <v>1371</v>
      </c>
      <c r="G513" s="18">
        <v>11</v>
      </c>
      <c r="H513" s="18" t="s">
        <v>1002</v>
      </c>
      <c r="I513" s="19">
        <v>1</v>
      </c>
      <c r="J513" s="24" t="s">
        <v>1003</v>
      </c>
      <c r="K513" s="99">
        <v>50</v>
      </c>
      <c r="L513" s="99">
        <v>50</v>
      </c>
      <c r="M513" s="99">
        <f t="shared" ref="M513:M514" si="25">K513-L513</f>
        <v>0</v>
      </c>
      <c r="N513" s="28" t="s">
        <v>1374</v>
      </c>
      <c r="O513" s="100">
        <v>50000</v>
      </c>
      <c r="P513" s="27"/>
      <c r="Q513" s="100"/>
      <c r="R513" s="101" t="s">
        <v>133</v>
      </c>
      <c r="S513" s="94"/>
    </row>
    <row r="514" spans="1:19" ht="18" customHeight="1">
      <c r="A514" s="17">
        <v>2</v>
      </c>
      <c r="B514" s="18" t="s">
        <v>1061</v>
      </c>
      <c r="C514" s="18">
        <v>1</v>
      </c>
      <c r="D514" s="18" t="s">
        <v>1062</v>
      </c>
      <c r="E514" s="18">
        <v>7</v>
      </c>
      <c r="F514" s="18" t="s">
        <v>1371</v>
      </c>
      <c r="G514" s="18">
        <v>11</v>
      </c>
      <c r="H514" s="18" t="s">
        <v>1002</v>
      </c>
      <c r="I514" s="19">
        <v>4</v>
      </c>
      <c r="J514" s="24" t="s">
        <v>1023</v>
      </c>
      <c r="K514" s="99">
        <v>4166</v>
      </c>
      <c r="L514" s="99">
        <v>4166</v>
      </c>
      <c r="M514" s="99">
        <f t="shared" si="25"/>
        <v>0</v>
      </c>
      <c r="N514" s="339" t="s">
        <v>6984</v>
      </c>
      <c r="O514" s="100">
        <v>3888000</v>
      </c>
      <c r="P514" s="27"/>
      <c r="Q514" s="100"/>
      <c r="R514" s="101" t="s">
        <v>133</v>
      </c>
      <c r="S514" s="94"/>
    </row>
    <row r="515" spans="1:19" ht="18" customHeight="1">
      <c r="A515" s="17">
        <v>2</v>
      </c>
      <c r="B515" s="18" t="s">
        <v>1061</v>
      </c>
      <c r="C515" s="18">
        <v>1</v>
      </c>
      <c r="D515" s="18" t="s">
        <v>1062</v>
      </c>
      <c r="E515" s="18">
        <v>7</v>
      </c>
      <c r="F515" s="18" t="s">
        <v>1371</v>
      </c>
      <c r="G515" s="18">
        <v>11</v>
      </c>
      <c r="H515" s="18" t="s">
        <v>1002</v>
      </c>
      <c r="I515" s="18">
        <v>4</v>
      </c>
      <c r="J515" s="25" t="s">
        <v>1023</v>
      </c>
      <c r="K515" s="99"/>
      <c r="L515" s="99"/>
      <c r="M515" s="99"/>
      <c r="N515" s="28" t="s">
        <v>1375</v>
      </c>
      <c r="O515" s="100">
        <v>210000</v>
      </c>
      <c r="P515" s="27"/>
      <c r="Q515" s="100"/>
      <c r="R515" s="101" t="s">
        <v>133</v>
      </c>
      <c r="S515" s="94"/>
    </row>
    <row r="516" spans="1:19" ht="18" customHeight="1">
      <c r="A516" s="17">
        <v>2</v>
      </c>
      <c r="B516" s="18" t="s">
        <v>1061</v>
      </c>
      <c r="C516" s="18">
        <v>1</v>
      </c>
      <c r="D516" s="18" t="s">
        <v>1062</v>
      </c>
      <c r="E516" s="18">
        <v>7</v>
      </c>
      <c r="F516" s="18" t="s">
        <v>1371</v>
      </c>
      <c r="G516" s="18">
        <v>11</v>
      </c>
      <c r="H516" s="18" t="s">
        <v>1002</v>
      </c>
      <c r="I516" s="18">
        <v>4</v>
      </c>
      <c r="J516" s="25" t="s">
        <v>1023</v>
      </c>
      <c r="K516" s="99"/>
      <c r="L516" s="99"/>
      <c r="M516" s="99"/>
      <c r="N516" s="28" t="s">
        <v>1376</v>
      </c>
      <c r="O516" s="100">
        <v>67500</v>
      </c>
      <c r="P516" s="27"/>
      <c r="Q516" s="100"/>
      <c r="R516" s="101" t="s">
        <v>133</v>
      </c>
      <c r="S516" s="94"/>
    </row>
    <row r="517" spans="1:19" ht="18" customHeight="1">
      <c r="A517" s="17">
        <v>2</v>
      </c>
      <c r="B517" s="18" t="s">
        <v>1061</v>
      </c>
      <c r="C517" s="18">
        <v>1</v>
      </c>
      <c r="D517" s="18" t="s">
        <v>1062</v>
      </c>
      <c r="E517" s="18">
        <v>7</v>
      </c>
      <c r="F517" s="18" t="s">
        <v>1371</v>
      </c>
      <c r="G517" s="19">
        <v>12</v>
      </c>
      <c r="H517" s="19" t="s">
        <v>1026</v>
      </c>
      <c r="I517" s="19"/>
      <c r="J517" s="24"/>
      <c r="K517" s="99"/>
      <c r="L517" s="99"/>
      <c r="M517" s="99"/>
      <c r="N517" s="28"/>
      <c r="O517" s="100"/>
      <c r="P517" s="27"/>
      <c r="Q517" s="100"/>
      <c r="R517" s="101" t="s">
        <v>7511</v>
      </c>
      <c r="S517" s="94"/>
    </row>
    <row r="518" spans="1:19" ht="18" customHeight="1">
      <c r="A518" s="17">
        <v>2</v>
      </c>
      <c r="B518" s="18" t="s">
        <v>1061</v>
      </c>
      <c r="C518" s="18">
        <v>1</v>
      </c>
      <c r="D518" s="18" t="s">
        <v>1062</v>
      </c>
      <c r="E518" s="18">
        <v>7</v>
      </c>
      <c r="F518" s="18" t="s">
        <v>1371</v>
      </c>
      <c r="G518" s="18">
        <v>12</v>
      </c>
      <c r="H518" s="18" t="s">
        <v>1026</v>
      </c>
      <c r="I518" s="19">
        <v>1</v>
      </c>
      <c r="J518" s="24" t="s">
        <v>1027</v>
      </c>
      <c r="K518" s="99">
        <v>60</v>
      </c>
      <c r="L518" s="99">
        <v>60</v>
      </c>
      <c r="M518" s="99">
        <f>K518-L518</f>
        <v>0</v>
      </c>
      <c r="N518" s="339" t="s">
        <v>6985</v>
      </c>
      <c r="O518" s="100">
        <v>60000</v>
      </c>
      <c r="P518" s="27"/>
      <c r="Q518" s="100"/>
      <c r="R518" s="101" t="s">
        <v>133</v>
      </c>
      <c r="S518" s="94"/>
    </row>
    <row r="519" spans="1:19" ht="18" customHeight="1">
      <c r="A519" s="17">
        <v>2</v>
      </c>
      <c r="B519" s="18" t="s">
        <v>1061</v>
      </c>
      <c r="C519" s="18">
        <v>1</v>
      </c>
      <c r="D519" s="18" t="s">
        <v>1062</v>
      </c>
      <c r="E519" s="18">
        <v>7</v>
      </c>
      <c r="F519" s="18" t="s">
        <v>1371</v>
      </c>
      <c r="G519" s="19">
        <v>19</v>
      </c>
      <c r="H519" s="19" t="s">
        <v>1056</v>
      </c>
      <c r="I519" s="19"/>
      <c r="J519" s="24"/>
      <c r="K519" s="99"/>
      <c r="L519" s="99"/>
      <c r="M519" s="99"/>
      <c r="N519" s="28"/>
      <c r="O519" s="100"/>
      <c r="P519" s="27"/>
      <c r="Q519" s="100"/>
      <c r="R519" s="101" t="s">
        <v>7511</v>
      </c>
      <c r="S519" s="94"/>
    </row>
    <row r="520" spans="1:19" ht="18" customHeight="1">
      <c r="A520" s="17">
        <v>2</v>
      </c>
      <c r="B520" s="18" t="s">
        <v>1061</v>
      </c>
      <c r="C520" s="18">
        <v>1</v>
      </c>
      <c r="D520" s="18" t="s">
        <v>1062</v>
      </c>
      <c r="E520" s="18">
        <v>7</v>
      </c>
      <c r="F520" s="18" t="s">
        <v>1371</v>
      </c>
      <c r="G520" s="18">
        <v>19</v>
      </c>
      <c r="H520" s="18" t="s">
        <v>1056</v>
      </c>
      <c r="I520" s="19">
        <v>11</v>
      </c>
      <c r="J520" s="24" t="s">
        <v>1057</v>
      </c>
      <c r="K520" s="99">
        <v>15</v>
      </c>
      <c r="L520" s="99">
        <v>15</v>
      </c>
      <c r="M520" s="99">
        <f>K520-L520</f>
        <v>0</v>
      </c>
      <c r="N520" s="28" t="s">
        <v>1377</v>
      </c>
      <c r="O520" s="100">
        <v>15000</v>
      </c>
      <c r="P520" s="27"/>
      <c r="Q520" s="100"/>
      <c r="R520" s="101" t="s">
        <v>133</v>
      </c>
      <c r="S520" s="94"/>
    </row>
    <row r="521" spans="1:19" ht="18" customHeight="1">
      <c r="A521" s="43">
        <v>2</v>
      </c>
      <c r="B521" s="44" t="s">
        <v>1061</v>
      </c>
      <c r="C521" s="52">
        <v>1</v>
      </c>
      <c r="D521" s="44" t="s">
        <v>1062</v>
      </c>
      <c r="E521" s="53">
        <v>8</v>
      </c>
      <c r="F521" s="54" t="s">
        <v>1378</v>
      </c>
      <c r="G521" s="53"/>
      <c r="H521" s="54"/>
      <c r="I521" s="53"/>
      <c r="J521" s="53"/>
      <c r="K521" s="97">
        <f>IF(C521="",SUMIFS($K522:$K$5645,$A522:$A$5645,A521,$E522:$E$5645,""),IF(E521="",SUMIFS($K522:$K$5645,$A522:$A$5645,A521,$C522:$C$5645,C521,$G522:$G$5645,""),IF(G521="",SUMIFS($K522:$K$5645,$A522:$A$5645,A521,$C522:$C$5645,C521,$E522:$E$5645,E521,$R522:$R$5645,R521),0)))</f>
        <v>0</v>
      </c>
      <c r="L521" s="97">
        <f>IF(C521="",SUMIFS($L522:$L$5645,$A522:$A$5645,A521,$E522:$E$5645,""),IF(E521="",SUMIFS($L522:$L$5645,$A522:$A$5645,A521,$C522:$C$5645,C521,$G522:$G$5645,""),IF(G521="",SUMIFS($L522:$L$5645,$A522:$A$5645,A521,$C522:$C$5645,C521,$E522:$E$5645,E521,$R522:$R$5645,R521),0)))</f>
        <v>453</v>
      </c>
      <c r="M521" s="98">
        <f t="shared" ref="M521" si="26">K521-L521</f>
        <v>-453</v>
      </c>
      <c r="N521" s="55"/>
      <c r="O521" s="56"/>
      <c r="P521" s="57"/>
      <c r="Q521" s="58">
        <f>IF(C521="",SUMIFS($Q$3:$Q$5514,$A$3:$A$5514,A521,$C$3:$C$5514,"&gt;0",$E$3:$E$5514,""),IF(E521="",SUMIFS($Q$3:$Q$5514,$A$3:$A$5514,A521,$C$3:$C$5514,C521,$E$3:$E$5514,"&gt;0",$G$3:$G$5514,""),IF(G521="",SUMIFS($Q$3:$Q$5514,$A$3:$A$5514,A521,$C$3:$C$5514,C521,$E$3:$E$5514,E521,$G$3:$G$5514,"&gt;0",$R$3:$R$5514,R521))))</f>
        <v>0</v>
      </c>
      <c r="R521" s="59" t="s">
        <v>133</v>
      </c>
      <c r="S521" s="94"/>
    </row>
    <row r="522" spans="1:19" ht="18" customHeight="1">
      <c r="A522" s="17">
        <v>2</v>
      </c>
      <c r="B522" s="18" t="s">
        <v>1061</v>
      </c>
      <c r="C522" s="18">
        <v>1</v>
      </c>
      <c r="D522" s="18" t="s">
        <v>1062</v>
      </c>
      <c r="E522" s="18">
        <v>8</v>
      </c>
      <c r="F522" s="18" t="s">
        <v>1378</v>
      </c>
      <c r="G522" s="19">
        <v>1</v>
      </c>
      <c r="H522" s="19" t="s">
        <v>914</v>
      </c>
      <c r="I522" s="19"/>
      <c r="J522" s="24"/>
      <c r="K522" s="99"/>
      <c r="L522" s="99"/>
      <c r="M522" s="99"/>
      <c r="N522" s="28"/>
      <c r="O522" s="100"/>
      <c r="P522" s="27"/>
      <c r="Q522" s="100"/>
      <c r="R522" s="101" t="s">
        <v>7511</v>
      </c>
      <c r="S522" s="94"/>
    </row>
    <row r="523" spans="1:19" ht="18" customHeight="1">
      <c r="A523" s="17">
        <v>2</v>
      </c>
      <c r="B523" s="18" t="s">
        <v>1061</v>
      </c>
      <c r="C523" s="18">
        <v>1</v>
      </c>
      <c r="D523" s="18" t="s">
        <v>1062</v>
      </c>
      <c r="E523" s="18">
        <v>8</v>
      </c>
      <c r="F523" s="18" t="s">
        <v>1378</v>
      </c>
      <c r="G523" s="18">
        <v>1</v>
      </c>
      <c r="H523" s="18" t="s">
        <v>914</v>
      </c>
      <c r="I523" s="19">
        <v>21</v>
      </c>
      <c r="J523" s="24" t="s">
        <v>1379</v>
      </c>
      <c r="K523" s="99">
        <v>0</v>
      </c>
      <c r="L523" s="99">
        <v>135</v>
      </c>
      <c r="M523" s="99">
        <f>K523-L523</f>
        <v>-135</v>
      </c>
      <c r="N523" s="28"/>
      <c r="O523" s="100"/>
      <c r="P523" s="27"/>
      <c r="Q523" s="100"/>
      <c r="R523" s="101" t="s">
        <v>133</v>
      </c>
      <c r="S523" s="94"/>
    </row>
    <row r="524" spans="1:19" ht="18" customHeight="1">
      <c r="A524" s="17">
        <v>2</v>
      </c>
      <c r="B524" s="18" t="s">
        <v>1061</v>
      </c>
      <c r="C524" s="18">
        <v>1</v>
      </c>
      <c r="D524" s="18" t="s">
        <v>1062</v>
      </c>
      <c r="E524" s="18">
        <v>8</v>
      </c>
      <c r="F524" s="18" t="s">
        <v>1378</v>
      </c>
      <c r="G524" s="19">
        <v>8</v>
      </c>
      <c r="H524" s="19" t="s">
        <v>941</v>
      </c>
      <c r="I524" s="19"/>
      <c r="J524" s="24"/>
      <c r="K524" s="99"/>
      <c r="L524" s="99"/>
      <c r="M524" s="99"/>
      <c r="N524" s="28"/>
      <c r="O524" s="100"/>
      <c r="P524" s="27"/>
      <c r="Q524" s="100"/>
      <c r="R524" s="101" t="s">
        <v>7511</v>
      </c>
      <c r="S524" s="94"/>
    </row>
    <row r="525" spans="1:19" ht="18" customHeight="1">
      <c r="A525" s="17">
        <v>2</v>
      </c>
      <c r="B525" s="18" t="s">
        <v>1061</v>
      </c>
      <c r="C525" s="18">
        <v>1</v>
      </c>
      <c r="D525" s="18" t="s">
        <v>1062</v>
      </c>
      <c r="E525" s="18">
        <v>8</v>
      </c>
      <c r="F525" s="18" t="s">
        <v>1378</v>
      </c>
      <c r="G525" s="18">
        <v>8</v>
      </c>
      <c r="H525" s="18" t="s">
        <v>941</v>
      </c>
      <c r="I525" s="19">
        <v>11</v>
      </c>
      <c r="J525" s="24" t="s">
        <v>942</v>
      </c>
      <c r="K525" s="99">
        <v>0</v>
      </c>
      <c r="L525" s="99">
        <v>68</v>
      </c>
      <c r="M525" s="99">
        <f>K525-L525</f>
        <v>-68</v>
      </c>
      <c r="N525" s="28"/>
      <c r="O525" s="100"/>
      <c r="P525" s="27"/>
      <c r="Q525" s="100"/>
      <c r="R525" s="101" t="s">
        <v>133</v>
      </c>
      <c r="S525" s="94"/>
    </row>
    <row r="526" spans="1:19" ht="18" customHeight="1">
      <c r="A526" s="17">
        <v>2</v>
      </c>
      <c r="B526" s="18" t="s">
        <v>1061</v>
      </c>
      <c r="C526" s="18">
        <v>1</v>
      </c>
      <c r="D526" s="18" t="s">
        <v>1062</v>
      </c>
      <c r="E526" s="18">
        <v>8</v>
      </c>
      <c r="F526" s="18" t="s">
        <v>1378</v>
      </c>
      <c r="G526" s="19">
        <v>11</v>
      </c>
      <c r="H526" s="19" t="s">
        <v>1002</v>
      </c>
      <c r="I526" s="19"/>
      <c r="J526" s="24"/>
      <c r="K526" s="99"/>
      <c r="L526" s="99"/>
      <c r="M526" s="99"/>
      <c r="N526" s="28"/>
      <c r="O526" s="100"/>
      <c r="P526" s="27"/>
      <c r="Q526" s="100"/>
      <c r="R526" s="101" t="s">
        <v>7511</v>
      </c>
      <c r="S526" s="94"/>
    </row>
    <row r="527" spans="1:19" ht="18" customHeight="1">
      <c r="A527" s="17">
        <v>2</v>
      </c>
      <c r="B527" s="18" t="s">
        <v>1061</v>
      </c>
      <c r="C527" s="18">
        <v>1</v>
      </c>
      <c r="D527" s="18" t="s">
        <v>1062</v>
      </c>
      <c r="E527" s="18">
        <v>8</v>
      </c>
      <c r="F527" s="18" t="s">
        <v>1378</v>
      </c>
      <c r="G527" s="18">
        <v>11</v>
      </c>
      <c r="H527" s="18" t="s">
        <v>1002</v>
      </c>
      <c r="I527" s="19">
        <v>4</v>
      </c>
      <c r="J527" s="24" t="s">
        <v>1023</v>
      </c>
      <c r="K527" s="99">
        <v>0</v>
      </c>
      <c r="L527" s="99">
        <v>50</v>
      </c>
      <c r="M527" s="99">
        <f>K527-L527</f>
        <v>-50</v>
      </c>
      <c r="N527" s="28"/>
      <c r="O527" s="100"/>
      <c r="P527" s="27"/>
      <c r="Q527" s="100"/>
      <c r="R527" s="101" t="s">
        <v>133</v>
      </c>
      <c r="S527" s="94"/>
    </row>
    <row r="528" spans="1:19" ht="18" customHeight="1">
      <c r="A528" s="17">
        <v>2</v>
      </c>
      <c r="B528" s="18" t="s">
        <v>1061</v>
      </c>
      <c r="C528" s="18">
        <v>1</v>
      </c>
      <c r="D528" s="18" t="s">
        <v>1062</v>
      </c>
      <c r="E528" s="18">
        <v>8</v>
      </c>
      <c r="F528" s="18" t="s">
        <v>1378</v>
      </c>
      <c r="G528" s="19">
        <v>13</v>
      </c>
      <c r="H528" s="19" t="s">
        <v>1045</v>
      </c>
      <c r="I528" s="19"/>
      <c r="J528" s="24"/>
      <c r="K528" s="99"/>
      <c r="L528" s="99"/>
      <c r="M528" s="99"/>
      <c r="N528" s="28"/>
      <c r="O528" s="100"/>
      <c r="P528" s="27"/>
      <c r="Q528" s="100"/>
      <c r="R528" s="101" t="s">
        <v>7511</v>
      </c>
      <c r="S528" s="94"/>
    </row>
    <row r="529" spans="1:19" ht="18" customHeight="1">
      <c r="A529" s="17">
        <v>2</v>
      </c>
      <c r="B529" s="18" t="s">
        <v>1061</v>
      </c>
      <c r="C529" s="18">
        <v>1</v>
      </c>
      <c r="D529" s="18" t="s">
        <v>1062</v>
      </c>
      <c r="E529" s="18">
        <v>8</v>
      </c>
      <c r="F529" s="18" t="s">
        <v>1378</v>
      </c>
      <c r="G529" s="18">
        <v>13</v>
      </c>
      <c r="H529" s="18" t="s">
        <v>1045</v>
      </c>
      <c r="I529" s="19">
        <v>21</v>
      </c>
      <c r="J529" s="24" t="s">
        <v>1046</v>
      </c>
      <c r="K529" s="99">
        <v>0</v>
      </c>
      <c r="L529" s="99">
        <v>200</v>
      </c>
      <c r="M529" s="99">
        <f>K529-L529</f>
        <v>-200</v>
      </c>
      <c r="N529" s="28"/>
      <c r="O529" s="100"/>
      <c r="P529" s="27"/>
      <c r="Q529" s="100"/>
      <c r="R529" s="101" t="s">
        <v>133</v>
      </c>
      <c r="S529" s="94"/>
    </row>
    <row r="530" spans="1:19" ht="18" customHeight="1">
      <c r="A530" s="43">
        <v>2</v>
      </c>
      <c r="B530" s="44" t="s">
        <v>1061</v>
      </c>
      <c r="C530" s="52">
        <v>1</v>
      </c>
      <c r="D530" s="44" t="s">
        <v>1062</v>
      </c>
      <c r="E530" s="53">
        <v>9</v>
      </c>
      <c r="F530" s="54" t="s">
        <v>1380</v>
      </c>
      <c r="G530" s="53"/>
      <c r="H530" s="54"/>
      <c r="I530" s="53"/>
      <c r="J530" s="53"/>
      <c r="K530" s="97">
        <f>IF(C530="",SUMIFS($K531:$K$5645,$A531:$A$5645,A530,$E531:$E$5645,""),IF(E530="",SUMIFS($K531:$K$5645,$A531:$A$5645,A530,$C531:$C$5645,C530,$G531:$G$5645,""),IF(G530="",SUMIFS($K531:$K$5645,$A531:$A$5645,A530,$C531:$C$5645,C530,$E531:$E$5645,E530,$R531:$R$5645,R530),0)))</f>
        <v>4873</v>
      </c>
      <c r="L530" s="97">
        <f>IF(C530="",SUMIFS($L531:$L$5645,$A531:$A$5645,A530,$E531:$E$5645,""),IF(E530="",SUMIFS($L531:$L$5645,$A531:$A$5645,A530,$C531:$C$5645,C530,$G531:$G$5645,""),IF(G530="",SUMIFS($L531:$L$5645,$A531:$A$5645,A530,$C531:$C$5645,C530,$E531:$E$5645,E530,$R531:$R$5645,R530),0)))</f>
        <v>4966</v>
      </c>
      <c r="M530" s="98">
        <f t="shared" ref="M530" si="27">K530-L530</f>
        <v>-93</v>
      </c>
      <c r="N530" s="55"/>
      <c r="O530" s="56"/>
      <c r="P530" s="57"/>
      <c r="Q530" s="58">
        <f>IF(C530="",SUMIFS($Q$3:$Q$5514,$A$3:$A$5514,A530,$C$3:$C$5514,"&gt;0",$E$3:$E$5514,""),IF(E530="",SUMIFS($Q$3:$Q$5514,$A$3:$A$5514,A530,$C$3:$C$5514,C530,$E$3:$E$5514,"&gt;0",$G$3:$G$5514,""),IF(G530="",SUMIFS($Q$3:$Q$5514,$A$3:$A$5514,A530,$C$3:$C$5514,C530,$E$3:$E$5514,E530,$G$3:$G$5514,"&gt;0",$R$3:$R$5514,R530))))</f>
        <v>0</v>
      </c>
      <c r="R530" s="59" t="s">
        <v>34</v>
      </c>
      <c r="S530" s="94"/>
    </row>
    <row r="531" spans="1:19" ht="18" customHeight="1">
      <c r="A531" s="17">
        <v>2</v>
      </c>
      <c r="B531" s="18" t="s">
        <v>1061</v>
      </c>
      <c r="C531" s="18">
        <v>1</v>
      </c>
      <c r="D531" s="18" t="s">
        <v>1062</v>
      </c>
      <c r="E531" s="18">
        <v>9</v>
      </c>
      <c r="F531" s="18" t="s">
        <v>1380</v>
      </c>
      <c r="G531" s="19">
        <v>7</v>
      </c>
      <c r="H531" s="19" t="s">
        <v>1093</v>
      </c>
      <c r="I531" s="19"/>
      <c r="J531" s="24"/>
      <c r="K531" s="99"/>
      <c r="L531" s="99"/>
      <c r="M531" s="99"/>
      <c r="N531" s="28"/>
      <c r="O531" s="100"/>
      <c r="P531" s="27"/>
      <c r="Q531" s="100"/>
      <c r="R531" s="101" t="s">
        <v>7512</v>
      </c>
      <c r="S531" s="94"/>
    </row>
    <row r="532" spans="1:19" ht="18" customHeight="1">
      <c r="A532" s="17">
        <v>2</v>
      </c>
      <c r="B532" s="18" t="s">
        <v>1061</v>
      </c>
      <c r="C532" s="18">
        <v>1</v>
      </c>
      <c r="D532" s="18" t="s">
        <v>1062</v>
      </c>
      <c r="E532" s="18">
        <v>9</v>
      </c>
      <c r="F532" s="18" t="s">
        <v>1380</v>
      </c>
      <c r="G532" s="18">
        <v>7</v>
      </c>
      <c r="H532" s="18" t="s">
        <v>1093</v>
      </c>
      <c r="I532" s="19">
        <v>32</v>
      </c>
      <c r="J532" s="24" t="s">
        <v>1381</v>
      </c>
      <c r="K532" s="99">
        <v>18</v>
      </c>
      <c r="L532" s="99">
        <v>18</v>
      </c>
      <c r="M532" s="99">
        <f>K532-L532</f>
        <v>0</v>
      </c>
      <c r="N532" s="28" t="s">
        <v>1382</v>
      </c>
      <c r="O532" s="100">
        <v>18000</v>
      </c>
      <c r="P532" s="27"/>
      <c r="Q532" s="100"/>
      <c r="R532" s="101" t="s">
        <v>34</v>
      </c>
      <c r="S532" s="94"/>
    </row>
    <row r="533" spans="1:19" ht="18" customHeight="1">
      <c r="A533" s="17">
        <v>2</v>
      </c>
      <c r="B533" s="18" t="s">
        <v>1061</v>
      </c>
      <c r="C533" s="18">
        <v>1</v>
      </c>
      <c r="D533" s="18" t="s">
        <v>1062</v>
      </c>
      <c r="E533" s="18">
        <v>9</v>
      </c>
      <c r="F533" s="18" t="s">
        <v>1380</v>
      </c>
      <c r="G533" s="19">
        <v>11</v>
      </c>
      <c r="H533" s="19" t="s">
        <v>1002</v>
      </c>
      <c r="I533" s="19"/>
      <c r="J533" s="24"/>
      <c r="K533" s="99"/>
      <c r="L533" s="99"/>
      <c r="M533" s="99"/>
      <c r="N533" s="28"/>
      <c r="O533" s="100"/>
      <c r="P533" s="27"/>
      <c r="Q533" s="100"/>
      <c r="R533" s="101" t="s">
        <v>7507</v>
      </c>
      <c r="S533" s="94"/>
    </row>
    <row r="534" spans="1:19" ht="18" customHeight="1">
      <c r="A534" s="17">
        <v>2</v>
      </c>
      <c r="B534" s="18" t="s">
        <v>1061</v>
      </c>
      <c r="C534" s="18">
        <v>1</v>
      </c>
      <c r="D534" s="18" t="s">
        <v>1062</v>
      </c>
      <c r="E534" s="18">
        <v>9</v>
      </c>
      <c r="F534" s="18" t="s">
        <v>1380</v>
      </c>
      <c r="G534" s="18">
        <v>11</v>
      </c>
      <c r="H534" s="18" t="s">
        <v>1002</v>
      </c>
      <c r="I534" s="19">
        <v>1</v>
      </c>
      <c r="J534" s="24" t="s">
        <v>1003</v>
      </c>
      <c r="K534" s="99">
        <v>93</v>
      </c>
      <c r="L534" s="99">
        <v>131</v>
      </c>
      <c r="M534" s="99">
        <f>K534-L534</f>
        <v>-38</v>
      </c>
      <c r="N534" s="339" t="s">
        <v>6986</v>
      </c>
      <c r="O534" s="100">
        <v>48000</v>
      </c>
      <c r="P534" s="27"/>
      <c r="Q534" s="100"/>
      <c r="R534" s="101" t="s">
        <v>34</v>
      </c>
      <c r="S534" s="94"/>
    </row>
    <row r="535" spans="1:19" ht="18" customHeight="1">
      <c r="A535" s="17">
        <v>2</v>
      </c>
      <c r="B535" s="18" t="s">
        <v>1061</v>
      </c>
      <c r="C535" s="18">
        <v>1</v>
      </c>
      <c r="D535" s="18" t="s">
        <v>1062</v>
      </c>
      <c r="E535" s="18">
        <v>9</v>
      </c>
      <c r="F535" s="18" t="s">
        <v>1380</v>
      </c>
      <c r="G535" s="18">
        <v>11</v>
      </c>
      <c r="H535" s="18" t="s">
        <v>1002</v>
      </c>
      <c r="I535" s="18">
        <v>1</v>
      </c>
      <c r="J535" s="25" t="s">
        <v>1003</v>
      </c>
      <c r="K535" s="99"/>
      <c r="L535" s="99"/>
      <c r="M535" s="99"/>
      <c r="N535" s="28" t="s">
        <v>1383</v>
      </c>
      <c r="O535" s="100">
        <v>25000</v>
      </c>
      <c r="P535" s="27"/>
      <c r="Q535" s="100"/>
      <c r="R535" s="101" t="s">
        <v>34</v>
      </c>
      <c r="S535" s="94"/>
    </row>
    <row r="536" spans="1:19" ht="18" customHeight="1">
      <c r="A536" s="17">
        <v>2</v>
      </c>
      <c r="B536" s="18" t="s">
        <v>1061</v>
      </c>
      <c r="C536" s="18">
        <v>1</v>
      </c>
      <c r="D536" s="18" t="s">
        <v>1062</v>
      </c>
      <c r="E536" s="18">
        <v>9</v>
      </c>
      <c r="F536" s="18" t="s">
        <v>1380</v>
      </c>
      <c r="G536" s="18">
        <v>11</v>
      </c>
      <c r="H536" s="18" t="s">
        <v>1002</v>
      </c>
      <c r="I536" s="18">
        <v>1</v>
      </c>
      <c r="J536" s="25" t="s">
        <v>1003</v>
      </c>
      <c r="K536" s="99"/>
      <c r="L536" s="99"/>
      <c r="M536" s="99"/>
      <c r="N536" s="28" t="s">
        <v>1384</v>
      </c>
      <c r="O536" s="100">
        <v>20000</v>
      </c>
      <c r="P536" s="27"/>
      <c r="Q536" s="100"/>
      <c r="R536" s="101" t="s">
        <v>34</v>
      </c>
      <c r="S536" s="94"/>
    </row>
    <row r="537" spans="1:19" ht="18" customHeight="1">
      <c r="A537" s="17">
        <v>2</v>
      </c>
      <c r="B537" s="18" t="s">
        <v>1061</v>
      </c>
      <c r="C537" s="18">
        <v>1</v>
      </c>
      <c r="D537" s="18" t="s">
        <v>1062</v>
      </c>
      <c r="E537" s="18">
        <v>9</v>
      </c>
      <c r="F537" s="18" t="s">
        <v>1380</v>
      </c>
      <c r="G537" s="18">
        <v>11</v>
      </c>
      <c r="H537" s="18" t="s">
        <v>1002</v>
      </c>
      <c r="I537" s="19">
        <v>5</v>
      </c>
      <c r="J537" s="24" t="s">
        <v>1214</v>
      </c>
      <c r="K537" s="99">
        <v>576</v>
      </c>
      <c r="L537" s="99">
        <v>576</v>
      </c>
      <c r="M537" s="99">
        <f>K537-L537</f>
        <v>0</v>
      </c>
      <c r="N537" s="339" t="s">
        <v>6987</v>
      </c>
      <c r="O537" s="100">
        <v>576000</v>
      </c>
      <c r="P537" s="27"/>
      <c r="Q537" s="100"/>
      <c r="R537" s="101" t="s">
        <v>34</v>
      </c>
      <c r="S537" s="94"/>
    </row>
    <row r="538" spans="1:19" ht="18" customHeight="1">
      <c r="A538" s="17">
        <v>2</v>
      </c>
      <c r="B538" s="18" t="s">
        <v>1061</v>
      </c>
      <c r="C538" s="18">
        <v>1</v>
      </c>
      <c r="D538" s="18" t="s">
        <v>1062</v>
      </c>
      <c r="E538" s="18">
        <v>9</v>
      </c>
      <c r="F538" s="18" t="s">
        <v>1380</v>
      </c>
      <c r="G538" s="19">
        <v>12</v>
      </c>
      <c r="H538" s="19" t="s">
        <v>1026</v>
      </c>
      <c r="I538" s="19"/>
      <c r="J538" s="24"/>
      <c r="K538" s="99"/>
      <c r="L538" s="99"/>
      <c r="M538" s="99"/>
      <c r="N538" s="28"/>
      <c r="O538" s="100"/>
      <c r="P538" s="27"/>
      <c r="Q538" s="100"/>
      <c r="R538" s="101" t="s">
        <v>7507</v>
      </c>
      <c r="S538" s="94"/>
    </row>
    <row r="539" spans="1:19" ht="18" customHeight="1">
      <c r="A539" s="17">
        <v>2</v>
      </c>
      <c r="B539" s="18" t="s">
        <v>1061</v>
      </c>
      <c r="C539" s="18">
        <v>1</v>
      </c>
      <c r="D539" s="18" t="s">
        <v>1062</v>
      </c>
      <c r="E539" s="18">
        <v>9</v>
      </c>
      <c r="F539" s="18" t="s">
        <v>1380</v>
      </c>
      <c r="G539" s="18">
        <v>12</v>
      </c>
      <c r="H539" s="18" t="s">
        <v>1026</v>
      </c>
      <c r="I539" s="19">
        <v>1</v>
      </c>
      <c r="J539" s="24" t="s">
        <v>1027</v>
      </c>
      <c r="K539" s="99">
        <v>240</v>
      </c>
      <c r="L539" s="99">
        <v>252</v>
      </c>
      <c r="M539" s="99">
        <f>K539-L539</f>
        <v>-12</v>
      </c>
      <c r="N539" s="339" t="s">
        <v>6988</v>
      </c>
      <c r="O539" s="100">
        <v>96000</v>
      </c>
      <c r="P539" s="27"/>
      <c r="Q539" s="100"/>
      <c r="R539" s="101" t="s">
        <v>34</v>
      </c>
      <c r="S539" s="94"/>
    </row>
    <row r="540" spans="1:19" ht="18" customHeight="1">
      <c r="A540" s="17">
        <v>2</v>
      </c>
      <c r="B540" s="18" t="s">
        <v>1061</v>
      </c>
      <c r="C540" s="18">
        <v>1</v>
      </c>
      <c r="D540" s="18" t="s">
        <v>1062</v>
      </c>
      <c r="E540" s="18">
        <v>9</v>
      </c>
      <c r="F540" s="18" t="s">
        <v>1380</v>
      </c>
      <c r="G540" s="18">
        <v>12</v>
      </c>
      <c r="H540" s="18" t="s">
        <v>1026</v>
      </c>
      <c r="I540" s="18">
        <v>1</v>
      </c>
      <c r="J540" s="25" t="s">
        <v>1027</v>
      </c>
      <c r="K540" s="99"/>
      <c r="L540" s="99"/>
      <c r="M540" s="99"/>
      <c r="N540" s="339" t="s">
        <v>6989</v>
      </c>
      <c r="O540" s="100">
        <v>144000</v>
      </c>
      <c r="P540" s="27"/>
      <c r="Q540" s="100"/>
      <c r="R540" s="101" t="s">
        <v>34</v>
      </c>
      <c r="S540" s="94"/>
    </row>
    <row r="541" spans="1:19" ht="18" customHeight="1">
      <c r="A541" s="17">
        <v>2</v>
      </c>
      <c r="B541" s="18" t="s">
        <v>1061</v>
      </c>
      <c r="C541" s="18">
        <v>1</v>
      </c>
      <c r="D541" s="18" t="s">
        <v>1062</v>
      </c>
      <c r="E541" s="18">
        <v>9</v>
      </c>
      <c r="F541" s="18" t="s">
        <v>1380</v>
      </c>
      <c r="G541" s="19">
        <v>13</v>
      </c>
      <c r="H541" s="19" t="s">
        <v>1045</v>
      </c>
      <c r="I541" s="19"/>
      <c r="J541" s="24"/>
      <c r="K541" s="99"/>
      <c r="L541" s="99"/>
      <c r="M541" s="99"/>
      <c r="N541" s="28"/>
      <c r="O541" s="100"/>
      <c r="P541" s="27"/>
      <c r="Q541" s="100"/>
      <c r="R541" s="101" t="s">
        <v>7507</v>
      </c>
      <c r="S541" s="94"/>
    </row>
    <row r="542" spans="1:19" ht="18" customHeight="1">
      <c r="A542" s="17">
        <v>2</v>
      </c>
      <c r="B542" s="18" t="s">
        <v>1061</v>
      </c>
      <c r="C542" s="18">
        <v>1</v>
      </c>
      <c r="D542" s="18" t="s">
        <v>1062</v>
      </c>
      <c r="E542" s="18">
        <v>9</v>
      </c>
      <c r="F542" s="18" t="s">
        <v>1380</v>
      </c>
      <c r="G542" s="18">
        <v>13</v>
      </c>
      <c r="H542" s="18" t="s">
        <v>1045</v>
      </c>
      <c r="I542" s="19">
        <v>21</v>
      </c>
      <c r="J542" s="24" t="s">
        <v>1046</v>
      </c>
      <c r="K542" s="99">
        <v>2992</v>
      </c>
      <c r="L542" s="99">
        <v>3046</v>
      </c>
      <c r="M542" s="99">
        <f t="shared" ref="M542:M546" si="28">K542-L542</f>
        <v>-54</v>
      </c>
      <c r="N542" s="339" t="s">
        <v>6990</v>
      </c>
      <c r="O542" s="100">
        <v>2991600</v>
      </c>
      <c r="P542" s="27"/>
      <c r="Q542" s="100"/>
      <c r="R542" s="101" t="s">
        <v>34</v>
      </c>
      <c r="S542" s="94"/>
    </row>
    <row r="543" spans="1:19" ht="18" customHeight="1">
      <c r="A543" s="17">
        <v>2</v>
      </c>
      <c r="B543" s="18" t="s">
        <v>1061</v>
      </c>
      <c r="C543" s="18">
        <v>1</v>
      </c>
      <c r="D543" s="18" t="s">
        <v>1062</v>
      </c>
      <c r="E543" s="18">
        <v>9</v>
      </c>
      <c r="F543" s="18" t="s">
        <v>1380</v>
      </c>
      <c r="G543" s="18">
        <v>13</v>
      </c>
      <c r="H543" s="18" t="s">
        <v>1045</v>
      </c>
      <c r="I543" s="19">
        <v>31</v>
      </c>
      <c r="J543" s="24" t="s">
        <v>1234</v>
      </c>
      <c r="K543" s="99">
        <v>389</v>
      </c>
      <c r="L543" s="99">
        <v>389</v>
      </c>
      <c r="M543" s="99">
        <f t="shared" si="28"/>
        <v>0</v>
      </c>
      <c r="N543" s="339" t="s">
        <v>6991</v>
      </c>
      <c r="O543" s="100">
        <v>388800</v>
      </c>
      <c r="P543" s="27"/>
      <c r="Q543" s="100"/>
      <c r="R543" s="101" t="s">
        <v>34</v>
      </c>
      <c r="S543" s="94"/>
    </row>
    <row r="544" spans="1:19" ht="18" customHeight="1">
      <c r="A544" s="17">
        <v>2</v>
      </c>
      <c r="B544" s="18" t="s">
        <v>1061</v>
      </c>
      <c r="C544" s="18">
        <v>1</v>
      </c>
      <c r="D544" s="18" t="s">
        <v>1062</v>
      </c>
      <c r="E544" s="18">
        <v>9</v>
      </c>
      <c r="F544" s="18" t="s">
        <v>1380</v>
      </c>
      <c r="G544" s="18">
        <v>13</v>
      </c>
      <c r="H544" s="18" t="s">
        <v>1045</v>
      </c>
      <c r="I544" s="19">
        <v>32</v>
      </c>
      <c r="J544" s="24" t="s">
        <v>1235</v>
      </c>
      <c r="K544" s="99">
        <v>216</v>
      </c>
      <c r="L544" s="99">
        <v>169</v>
      </c>
      <c r="M544" s="99">
        <f t="shared" si="28"/>
        <v>47</v>
      </c>
      <c r="N544" s="28" t="s">
        <v>1385</v>
      </c>
      <c r="O544" s="100">
        <v>216000</v>
      </c>
      <c r="P544" s="27"/>
      <c r="Q544" s="100"/>
      <c r="R544" s="101" t="s">
        <v>34</v>
      </c>
      <c r="S544" s="94"/>
    </row>
    <row r="545" spans="1:19" ht="18" customHeight="1">
      <c r="A545" s="17">
        <v>2</v>
      </c>
      <c r="B545" s="18" t="s">
        <v>1061</v>
      </c>
      <c r="C545" s="18">
        <v>1</v>
      </c>
      <c r="D545" s="18" t="s">
        <v>1062</v>
      </c>
      <c r="E545" s="18">
        <v>9</v>
      </c>
      <c r="F545" s="18" t="s">
        <v>1380</v>
      </c>
      <c r="G545" s="18">
        <v>13</v>
      </c>
      <c r="H545" s="18" t="s">
        <v>1045</v>
      </c>
      <c r="I545" s="19">
        <v>41</v>
      </c>
      <c r="J545" s="24" t="s">
        <v>1386</v>
      </c>
      <c r="K545" s="99">
        <v>143</v>
      </c>
      <c r="L545" s="99">
        <v>143</v>
      </c>
      <c r="M545" s="99">
        <f t="shared" si="28"/>
        <v>0</v>
      </c>
      <c r="N545" s="339" t="s">
        <v>6992</v>
      </c>
      <c r="O545" s="100">
        <v>142560</v>
      </c>
      <c r="P545" s="27"/>
      <c r="Q545" s="100"/>
      <c r="R545" s="101" t="s">
        <v>34</v>
      </c>
      <c r="S545" s="94"/>
    </row>
    <row r="546" spans="1:19" ht="18" customHeight="1">
      <c r="A546" s="17">
        <v>2</v>
      </c>
      <c r="B546" s="18" t="s">
        <v>1061</v>
      </c>
      <c r="C546" s="18">
        <v>1</v>
      </c>
      <c r="D546" s="18" t="s">
        <v>1062</v>
      </c>
      <c r="E546" s="18">
        <v>9</v>
      </c>
      <c r="F546" s="18" t="s">
        <v>1380</v>
      </c>
      <c r="G546" s="18">
        <v>13</v>
      </c>
      <c r="H546" s="18" t="s">
        <v>1045</v>
      </c>
      <c r="I546" s="19">
        <v>51</v>
      </c>
      <c r="J546" s="24" t="s">
        <v>1126</v>
      </c>
      <c r="K546" s="99">
        <v>13</v>
      </c>
      <c r="L546" s="99">
        <v>48</v>
      </c>
      <c r="M546" s="99">
        <f t="shared" si="28"/>
        <v>-35</v>
      </c>
      <c r="N546" s="28" t="s">
        <v>1387</v>
      </c>
      <c r="O546" s="100">
        <v>12960</v>
      </c>
      <c r="P546" s="27"/>
      <c r="Q546" s="100"/>
      <c r="R546" s="101" t="s">
        <v>34</v>
      </c>
      <c r="S546" s="94"/>
    </row>
    <row r="547" spans="1:19" ht="18" customHeight="1">
      <c r="A547" s="17">
        <v>2</v>
      </c>
      <c r="B547" s="18" t="s">
        <v>1061</v>
      </c>
      <c r="C547" s="18">
        <v>1</v>
      </c>
      <c r="D547" s="18" t="s">
        <v>1062</v>
      </c>
      <c r="E547" s="18">
        <v>9</v>
      </c>
      <c r="F547" s="18" t="s">
        <v>1380</v>
      </c>
      <c r="G547" s="19">
        <v>14</v>
      </c>
      <c r="H547" s="19" t="s">
        <v>1050</v>
      </c>
      <c r="I547" s="19"/>
      <c r="J547" s="24"/>
      <c r="K547" s="99"/>
      <c r="L547" s="99"/>
      <c r="M547" s="99"/>
      <c r="N547" s="28"/>
      <c r="O547" s="100"/>
      <c r="P547" s="27"/>
      <c r="Q547" s="100"/>
      <c r="R547" s="101" t="s">
        <v>7507</v>
      </c>
      <c r="S547" s="94"/>
    </row>
    <row r="548" spans="1:19" ht="18" customHeight="1">
      <c r="A548" s="17">
        <v>2</v>
      </c>
      <c r="B548" s="18" t="s">
        <v>1061</v>
      </c>
      <c r="C548" s="18">
        <v>1</v>
      </c>
      <c r="D548" s="18" t="s">
        <v>1062</v>
      </c>
      <c r="E548" s="18">
        <v>9</v>
      </c>
      <c r="F548" s="18" t="s">
        <v>1380</v>
      </c>
      <c r="G548" s="18">
        <v>14</v>
      </c>
      <c r="H548" s="18" t="s">
        <v>1050</v>
      </c>
      <c r="I548" s="19">
        <v>2</v>
      </c>
      <c r="J548" s="24" t="s">
        <v>1130</v>
      </c>
      <c r="K548" s="99">
        <v>14</v>
      </c>
      <c r="L548" s="99">
        <v>15</v>
      </c>
      <c r="M548" s="99">
        <f t="shared" ref="M548:M551" si="29">K548-L548</f>
        <v>-1</v>
      </c>
      <c r="N548" s="28" t="s">
        <v>1388</v>
      </c>
      <c r="O548" s="100">
        <v>13990</v>
      </c>
      <c r="P548" s="27"/>
      <c r="Q548" s="100"/>
      <c r="R548" s="101" t="s">
        <v>34</v>
      </c>
      <c r="S548" s="94"/>
    </row>
    <row r="549" spans="1:19" ht="18" customHeight="1">
      <c r="A549" s="17">
        <v>2</v>
      </c>
      <c r="B549" s="18" t="s">
        <v>1061</v>
      </c>
      <c r="C549" s="18">
        <v>1</v>
      </c>
      <c r="D549" s="18" t="s">
        <v>1062</v>
      </c>
      <c r="E549" s="18">
        <v>9</v>
      </c>
      <c r="F549" s="18" t="s">
        <v>1380</v>
      </c>
      <c r="G549" s="18">
        <v>14</v>
      </c>
      <c r="H549" s="18" t="s">
        <v>1050</v>
      </c>
      <c r="I549" s="19">
        <v>41</v>
      </c>
      <c r="J549" s="24" t="s">
        <v>1133</v>
      </c>
      <c r="K549" s="99">
        <v>172</v>
      </c>
      <c r="L549" s="99">
        <v>172</v>
      </c>
      <c r="M549" s="99">
        <f t="shared" si="29"/>
        <v>0</v>
      </c>
      <c r="N549" s="28" t="s">
        <v>1389</v>
      </c>
      <c r="O549" s="100">
        <v>171072</v>
      </c>
      <c r="P549" s="27"/>
      <c r="Q549" s="100"/>
      <c r="R549" s="101" t="s">
        <v>34</v>
      </c>
      <c r="S549" s="94"/>
    </row>
    <row r="550" spans="1:19" ht="18" customHeight="1">
      <c r="A550" s="17">
        <v>2</v>
      </c>
      <c r="B550" s="18" t="s">
        <v>1061</v>
      </c>
      <c r="C550" s="18">
        <v>1</v>
      </c>
      <c r="D550" s="18" t="s">
        <v>1062</v>
      </c>
      <c r="E550" s="18">
        <v>9</v>
      </c>
      <c r="F550" s="18" t="s">
        <v>1380</v>
      </c>
      <c r="G550" s="18">
        <v>14</v>
      </c>
      <c r="H550" s="18" t="s">
        <v>1050</v>
      </c>
      <c r="I550" s="19">
        <v>51</v>
      </c>
      <c r="J550" s="24" t="s">
        <v>1255</v>
      </c>
      <c r="K550" s="99">
        <v>7</v>
      </c>
      <c r="L550" s="99">
        <v>7</v>
      </c>
      <c r="M550" s="99">
        <f t="shared" si="29"/>
        <v>0</v>
      </c>
      <c r="N550" s="28" t="s">
        <v>1390</v>
      </c>
      <c r="O550" s="100">
        <v>6480</v>
      </c>
      <c r="P550" s="27"/>
      <c r="Q550" s="100"/>
      <c r="R550" s="101" t="s">
        <v>34</v>
      </c>
      <c r="S550" s="94"/>
    </row>
    <row r="551" spans="1:19" ht="18" customHeight="1">
      <c r="A551" s="43">
        <v>2</v>
      </c>
      <c r="B551" s="44" t="s">
        <v>1061</v>
      </c>
      <c r="C551" s="52">
        <v>1</v>
      </c>
      <c r="D551" s="44" t="s">
        <v>1062</v>
      </c>
      <c r="E551" s="53">
        <v>10</v>
      </c>
      <c r="F551" s="54" t="s">
        <v>752</v>
      </c>
      <c r="G551" s="53"/>
      <c r="H551" s="54"/>
      <c r="I551" s="53"/>
      <c r="J551" s="53"/>
      <c r="K551" s="97">
        <f>IF(C551="",SUMIFS($K552:$K$5645,$A552:$A$5645,A551,$E552:$E$5645,""),IF(E551="",SUMIFS($K552:$K$5645,$A552:$A$5645,A551,$C552:$C$5645,C551,$G552:$G$5645,""),IF(G551="",SUMIFS($K552:$K$5645,$A552:$A$5645,A551,$C552:$C$5645,C551,$E552:$E$5645,E551,$R552:$R$5645,R551),0)))</f>
        <v>6321</v>
      </c>
      <c r="L551" s="97">
        <f>IF(C551="",SUMIFS($L552:$L$5645,$A552:$A$5645,A551,$E552:$E$5645,""),IF(E551="",SUMIFS($L552:$L$5645,$A552:$A$5645,A551,$C552:$C$5645,C551,$G552:$G$5645,""),IF(G551="",SUMIFS($L552:$L$5645,$A552:$A$5645,A551,$C552:$C$5645,C551,$E552:$E$5645,E551,$R552:$R$5645,R551),0)))</f>
        <v>6045</v>
      </c>
      <c r="M551" s="98">
        <f t="shared" si="29"/>
        <v>276</v>
      </c>
      <c r="N551" s="55"/>
      <c r="O551" s="56"/>
      <c r="P551" s="57"/>
      <c r="Q551" s="58">
        <f>IF(C551="",SUMIFS($Q$3:$Q$5514,$A$3:$A$5514,A551,$C$3:$C$5514,"&gt;0",$E$3:$E$5514,""),IF(E551="",SUMIFS($Q$3:$Q$5514,$A$3:$A$5514,A551,$C$3:$C$5514,C551,$E$3:$E$5514,"&gt;0",$G$3:$G$5514,""),IF(G551="",SUMIFS($Q$3:$Q$5514,$A$3:$A$5514,A551,$C$3:$C$5514,C551,$E$3:$E$5514,E551,$G$3:$G$5514,"&gt;0",$R$3:$R$5514,R551))))</f>
        <v>384</v>
      </c>
      <c r="R551" s="59" t="s">
        <v>34</v>
      </c>
      <c r="S551" s="94"/>
    </row>
    <row r="552" spans="1:19" ht="18" customHeight="1">
      <c r="A552" s="17">
        <v>2</v>
      </c>
      <c r="B552" s="18" t="s">
        <v>1061</v>
      </c>
      <c r="C552" s="18">
        <v>1</v>
      </c>
      <c r="D552" s="18" t="s">
        <v>1062</v>
      </c>
      <c r="E552" s="18">
        <v>10</v>
      </c>
      <c r="F552" s="18" t="s">
        <v>752</v>
      </c>
      <c r="G552" s="19">
        <v>1</v>
      </c>
      <c r="H552" s="19" t="s">
        <v>914</v>
      </c>
      <c r="I552" s="19"/>
      <c r="J552" s="24"/>
      <c r="K552" s="99"/>
      <c r="L552" s="99"/>
      <c r="M552" s="99"/>
      <c r="N552" s="28"/>
      <c r="O552" s="100"/>
      <c r="P552" s="27" t="s">
        <v>356</v>
      </c>
      <c r="Q552" s="100">
        <v>384</v>
      </c>
      <c r="R552" s="101" t="s">
        <v>34</v>
      </c>
      <c r="S552" s="94"/>
    </row>
    <row r="553" spans="1:19" ht="18" customHeight="1">
      <c r="A553" s="17">
        <v>2</v>
      </c>
      <c r="B553" s="18" t="s">
        <v>1061</v>
      </c>
      <c r="C553" s="18">
        <v>1</v>
      </c>
      <c r="D553" s="18" t="s">
        <v>1062</v>
      </c>
      <c r="E553" s="18">
        <v>10</v>
      </c>
      <c r="F553" s="18" t="s">
        <v>752</v>
      </c>
      <c r="G553" s="18">
        <v>1</v>
      </c>
      <c r="H553" s="18" t="s">
        <v>914</v>
      </c>
      <c r="I553" s="19">
        <v>11</v>
      </c>
      <c r="J553" s="24" t="s">
        <v>1391</v>
      </c>
      <c r="K553" s="99">
        <v>824</v>
      </c>
      <c r="L553" s="99">
        <v>791</v>
      </c>
      <c r="M553" s="99">
        <f>K553-L553</f>
        <v>33</v>
      </c>
      <c r="N553" s="28" t="s">
        <v>1392</v>
      </c>
      <c r="O553" s="100">
        <v>135900</v>
      </c>
      <c r="P553" s="27"/>
      <c r="Q553" s="100"/>
      <c r="R553" s="101" t="s">
        <v>34</v>
      </c>
      <c r="S553" s="94"/>
    </row>
    <row r="554" spans="1:19" ht="18" customHeight="1">
      <c r="A554" s="17">
        <v>2</v>
      </c>
      <c r="B554" s="18" t="s">
        <v>1061</v>
      </c>
      <c r="C554" s="18">
        <v>1</v>
      </c>
      <c r="D554" s="18" t="s">
        <v>1062</v>
      </c>
      <c r="E554" s="18">
        <v>10</v>
      </c>
      <c r="F554" s="18" t="s">
        <v>752</v>
      </c>
      <c r="G554" s="18">
        <v>1</v>
      </c>
      <c r="H554" s="18" t="s">
        <v>914</v>
      </c>
      <c r="I554" s="18">
        <v>11</v>
      </c>
      <c r="J554" s="25" t="s">
        <v>1391</v>
      </c>
      <c r="K554" s="99"/>
      <c r="L554" s="99"/>
      <c r="M554" s="99"/>
      <c r="N554" s="28" t="s">
        <v>1393</v>
      </c>
      <c r="O554" s="100">
        <v>169000</v>
      </c>
      <c r="P554" s="27"/>
      <c r="Q554" s="100"/>
      <c r="R554" s="101" t="s">
        <v>34</v>
      </c>
      <c r="S554" s="94"/>
    </row>
    <row r="555" spans="1:19" ht="18" customHeight="1">
      <c r="A555" s="17">
        <v>2</v>
      </c>
      <c r="B555" s="18" t="s">
        <v>1061</v>
      </c>
      <c r="C555" s="18">
        <v>1</v>
      </c>
      <c r="D555" s="18" t="s">
        <v>1062</v>
      </c>
      <c r="E555" s="18">
        <v>10</v>
      </c>
      <c r="F555" s="18" t="s">
        <v>752</v>
      </c>
      <c r="G555" s="18">
        <v>1</v>
      </c>
      <c r="H555" s="18" t="s">
        <v>914</v>
      </c>
      <c r="I555" s="18">
        <v>11</v>
      </c>
      <c r="J555" s="25" t="s">
        <v>1391</v>
      </c>
      <c r="K555" s="99"/>
      <c r="L555" s="99"/>
      <c r="M555" s="99"/>
      <c r="N555" s="28" t="s">
        <v>1394</v>
      </c>
      <c r="O555" s="100">
        <v>518400</v>
      </c>
      <c r="P555" s="27"/>
      <c r="Q555" s="100"/>
      <c r="R555" s="101" t="s">
        <v>34</v>
      </c>
      <c r="S555" s="94"/>
    </row>
    <row r="556" spans="1:19" ht="18" customHeight="1">
      <c r="A556" s="17">
        <v>2</v>
      </c>
      <c r="B556" s="18" t="s">
        <v>1061</v>
      </c>
      <c r="C556" s="18">
        <v>1</v>
      </c>
      <c r="D556" s="18" t="s">
        <v>1062</v>
      </c>
      <c r="E556" s="18">
        <v>10</v>
      </c>
      <c r="F556" s="18" t="s">
        <v>752</v>
      </c>
      <c r="G556" s="18">
        <v>1</v>
      </c>
      <c r="H556" s="18" t="s">
        <v>914</v>
      </c>
      <c r="I556" s="19">
        <v>21</v>
      </c>
      <c r="J556" s="24" t="s">
        <v>1395</v>
      </c>
      <c r="K556" s="99">
        <v>2520</v>
      </c>
      <c r="L556" s="99">
        <v>2415</v>
      </c>
      <c r="M556" s="99">
        <f>K556-L556</f>
        <v>105</v>
      </c>
      <c r="N556" s="28" t="s">
        <v>1396</v>
      </c>
      <c r="O556" s="100">
        <v>2520000</v>
      </c>
      <c r="P556" s="27"/>
      <c r="Q556" s="100"/>
      <c r="R556" s="101" t="s">
        <v>34</v>
      </c>
      <c r="S556" s="94"/>
    </row>
    <row r="557" spans="1:19" ht="18" customHeight="1">
      <c r="A557" s="17">
        <v>2</v>
      </c>
      <c r="B557" s="18" t="s">
        <v>1061</v>
      </c>
      <c r="C557" s="18">
        <v>1</v>
      </c>
      <c r="D557" s="18" t="s">
        <v>1062</v>
      </c>
      <c r="E557" s="18">
        <v>10</v>
      </c>
      <c r="F557" s="18" t="s">
        <v>752</v>
      </c>
      <c r="G557" s="19">
        <v>8</v>
      </c>
      <c r="H557" s="19" t="s">
        <v>941</v>
      </c>
      <c r="I557" s="19"/>
      <c r="J557" s="24"/>
      <c r="K557" s="99"/>
      <c r="L557" s="99"/>
      <c r="M557" s="99"/>
      <c r="N557" s="28"/>
      <c r="O557" s="100"/>
      <c r="P557" s="27"/>
      <c r="Q557" s="100"/>
      <c r="R557" s="101" t="s">
        <v>34</v>
      </c>
      <c r="S557" s="94"/>
    </row>
    <row r="558" spans="1:19" ht="18" customHeight="1">
      <c r="A558" s="17">
        <v>2</v>
      </c>
      <c r="B558" s="18" t="s">
        <v>1061</v>
      </c>
      <c r="C558" s="18">
        <v>1</v>
      </c>
      <c r="D558" s="18" t="s">
        <v>1062</v>
      </c>
      <c r="E558" s="18">
        <v>10</v>
      </c>
      <c r="F558" s="18" t="s">
        <v>752</v>
      </c>
      <c r="G558" s="18">
        <v>8</v>
      </c>
      <c r="H558" s="18" t="s">
        <v>941</v>
      </c>
      <c r="I558" s="19">
        <v>11</v>
      </c>
      <c r="J558" s="24" t="s">
        <v>942</v>
      </c>
      <c r="K558" s="99">
        <v>50</v>
      </c>
      <c r="L558" s="99">
        <v>50</v>
      </c>
      <c r="M558" s="99">
        <f>K558-L558</f>
        <v>0</v>
      </c>
      <c r="N558" s="28" t="s">
        <v>1397</v>
      </c>
      <c r="O558" s="100">
        <v>50000</v>
      </c>
      <c r="P558" s="27"/>
      <c r="Q558" s="100"/>
      <c r="R558" s="101" t="s">
        <v>34</v>
      </c>
      <c r="S558" s="94"/>
    </row>
    <row r="559" spans="1:19" ht="18" customHeight="1">
      <c r="A559" s="17">
        <v>2</v>
      </c>
      <c r="B559" s="18" t="s">
        <v>1061</v>
      </c>
      <c r="C559" s="18">
        <v>1</v>
      </c>
      <c r="D559" s="18" t="s">
        <v>1062</v>
      </c>
      <c r="E559" s="18">
        <v>10</v>
      </c>
      <c r="F559" s="18" t="s">
        <v>752</v>
      </c>
      <c r="G559" s="19">
        <v>9</v>
      </c>
      <c r="H559" s="19" t="s">
        <v>944</v>
      </c>
      <c r="I559" s="19"/>
      <c r="J559" s="24"/>
      <c r="K559" s="99"/>
      <c r="L559" s="99"/>
      <c r="M559" s="99"/>
      <c r="N559" s="28"/>
      <c r="O559" s="100"/>
      <c r="P559" s="27"/>
      <c r="Q559" s="100"/>
      <c r="R559" s="101" t="s">
        <v>34</v>
      </c>
      <c r="S559" s="94"/>
    </row>
    <row r="560" spans="1:19" ht="18" customHeight="1">
      <c r="A560" s="17">
        <v>2</v>
      </c>
      <c r="B560" s="18" t="s">
        <v>1061</v>
      </c>
      <c r="C560" s="18">
        <v>1</v>
      </c>
      <c r="D560" s="18" t="s">
        <v>1062</v>
      </c>
      <c r="E560" s="18">
        <v>10</v>
      </c>
      <c r="F560" s="18" t="s">
        <v>752</v>
      </c>
      <c r="G560" s="18">
        <v>9</v>
      </c>
      <c r="H560" s="18" t="s">
        <v>944</v>
      </c>
      <c r="I560" s="19">
        <v>1</v>
      </c>
      <c r="J560" s="24" t="s">
        <v>945</v>
      </c>
      <c r="K560" s="99">
        <v>10</v>
      </c>
      <c r="L560" s="99">
        <v>10</v>
      </c>
      <c r="M560" s="99">
        <f t="shared" ref="M560:M561" si="30">K560-L560</f>
        <v>0</v>
      </c>
      <c r="N560" s="28" t="s">
        <v>1398</v>
      </c>
      <c r="O560" s="100">
        <v>10000</v>
      </c>
      <c r="P560" s="27"/>
      <c r="Q560" s="100"/>
      <c r="R560" s="101" t="s">
        <v>34</v>
      </c>
      <c r="S560" s="94"/>
    </row>
    <row r="561" spans="1:19" ht="18" customHeight="1">
      <c r="A561" s="17">
        <v>2</v>
      </c>
      <c r="B561" s="18" t="s">
        <v>1061</v>
      </c>
      <c r="C561" s="18">
        <v>1</v>
      </c>
      <c r="D561" s="18" t="s">
        <v>1062</v>
      </c>
      <c r="E561" s="18">
        <v>10</v>
      </c>
      <c r="F561" s="18" t="s">
        <v>752</v>
      </c>
      <c r="G561" s="18">
        <v>9</v>
      </c>
      <c r="H561" s="18" t="s">
        <v>944</v>
      </c>
      <c r="I561" s="19">
        <v>2</v>
      </c>
      <c r="J561" s="24" t="s">
        <v>978</v>
      </c>
      <c r="K561" s="99">
        <v>18</v>
      </c>
      <c r="L561" s="99">
        <v>18</v>
      </c>
      <c r="M561" s="99">
        <f t="shared" si="30"/>
        <v>0</v>
      </c>
      <c r="N561" s="28" t="s">
        <v>1399</v>
      </c>
      <c r="O561" s="100">
        <v>18000</v>
      </c>
      <c r="P561" s="27"/>
      <c r="Q561" s="100"/>
      <c r="R561" s="101" t="s">
        <v>34</v>
      </c>
      <c r="S561" s="94"/>
    </row>
    <row r="562" spans="1:19" ht="18" customHeight="1">
      <c r="A562" s="17">
        <v>2</v>
      </c>
      <c r="B562" s="18" t="s">
        <v>1061</v>
      </c>
      <c r="C562" s="18">
        <v>1</v>
      </c>
      <c r="D562" s="18" t="s">
        <v>1062</v>
      </c>
      <c r="E562" s="18">
        <v>10</v>
      </c>
      <c r="F562" s="18" t="s">
        <v>752</v>
      </c>
      <c r="G562" s="19">
        <v>11</v>
      </c>
      <c r="H562" s="19" t="s">
        <v>1002</v>
      </c>
      <c r="I562" s="19"/>
      <c r="J562" s="24"/>
      <c r="K562" s="99"/>
      <c r="L562" s="99"/>
      <c r="M562" s="99"/>
      <c r="N562" s="28"/>
      <c r="O562" s="100"/>
      <c r="P562" s="27"/>
      <c r="Q562" s="100"/>
      <c r="R562" s="101" t="s">
        <v>34</v>
      </c>
      <c r="S562" s="94"/>
    </row>
    <row r="563" spans="1:19" ht="18" customHeight="1">
      <c r="A563" s="17">
        <v>2</v>
      </c>
      <c r="B563" s="18" t="s">
        <v>1061</v>
      </c>
      <c r="C563" s="18">
        <v>1</v>
      </c>
      <c r="D563" s="18" t="s">
        <v>1062</v>
      </c>
      <c r="E563" s="18">
        <v>10</v>
      </c>
      <c r="F563" s="18" t="s">
        <v>752</v>
      </c>
      <c r="G563" s="18">
        <v>11</v>
      </c>
      <c r="H563" s="18" t="s">
        <v>1002</v>
      </c>
      <c r="I563" s="19">
        <v>1</v>
      </c>
      <c r="J563" s="24" t="s">
        <v>1003</v>
      </c>
      <c r="K563" s="99">
        <v>646</v>
      </c>
      <c r="L563" s="99">
        <v>646</v>
      </c>
      <c r="M563" s="99">
        <f>K563-L563</f>
        <v>0</v>
      </c>
      <c r="N563" s="28" t="s">
        <v>1400</v>
      </c>
      <c r="O563" s="100">
        <v>210000</v>
      </c>
      <c r="P563" s="27"/>
      <c r="Q563" s="100"/>
      <c r="R563" s="101" t="s">
        <v>34</v>
      </c>
      <c r="S563" s="94"/>
    </row>
    <row r="564" spans="1:19" ht="18" customHeight="1">
      <c r="A564" s="17">
        <v>2</v>
      </c>
      <c r="B564" s="18" t="s">
        <v>1061</v>
      </c>
      <c r="C564" s="18">
        <v>1</v>
      </c>
      <c r="D564" s="18" t="s">
        <v>1062</v>
      </c>
      <c r="E564" s="18">
        <v>10</v>
      </c>
      <c r="F564" s="18" t="s">
        <v>752</v>
      </c>
      <c r="G564" s="18">
        <v>11</v>
      </c>
      <c r="H564" s="18" t="s">
        <v>1002</v>
      </c>
      <c r="I564" s="18">
        <v>1</v>
      </c>
      <c r="J564" s="25" t="s">
        <v>1003</v>
      </c>
      <c r="K564" s="99"/>
      <c r="L564" s="99"/>
      <c r="M564" s="99"/>
      <c r="N564" s="28" t="s">
        <v>1401</v>
      </c>
      <c r="O564" s="100">
        <v>50000</v>
      </c>
      <c r="P564" s="27"/>
      <c r="Q564" s="100"/>
      <c r="R564" s="101" t="s">
        <v>34</v>
      </c>
      <c r="S564" s="94"/>
    </row>
    <row r="565" spans="1:19" ht="18" customHeight="1">
      <c r="A565" s="17">
        <v>2</v>
      </c>
      <c r="B565" s="18" t="s">
        <v>1061</v>
      </c>
      <c r="C565" s="18">
        <v>1</v>
      </c>
      <c r="D565" s="18" t="s">
        <v>1062</v>
      </c>
      <c r="E565" s="18">
        <v>10</v>
      </c>
      <c r="F565" s="18" t="s">
        <v>752</v>
      </c>
      <c r="G565" s="18">
        <v>11</v>
      </c>
      <c r="H565" s="18" t="s">
        <v>1002</v>
      </c>
      <c r="I565" s="18">
        <v>1</v>
      </c>
      <c r="J565" s="25" t="s">
        <v>1003</v>
      </c>
      <c r="K565" s="99"/>
      <c r="L565" s="99"/>
      <c r="M565" s="99"/>
      <c r="N565" s="339" t="s">
        <v>6993</v>
      </c>
      <c r="O565" s="100">
        <v>366000</v>
      </c>
      <c r="P565" s="27"/>
      <c r="Q565" s="100"/>
      <c r="R565" s="101" t="s">
        <v>34</v>
      </c>
      <c r="S565" s="94"/>
    </row>
    <row r="566" spans="1:19" ht="18" customHeight="1">
      <c r="A566" s="17">
        <v>2</v>
      </c>
      <c r="B566" s="18" t="s">
        <v>1061</v>
      </c>
      <c r="C566" s="18">
        <v>1</v>
      </c>
      <c r="D566" s="18" t="s">
        <v>1062</v>
      </c>
      <c r="E566" s="18">
        <v>10</v>
      </c>
      <c r="F566" s="18" t="s">
        <v>752</v>
      </c>
      <c r="G566" s="18">
        <v>11</v>
      </c>
      <c r="H566" s="18" t="s">
        <v>1002</v>
      </c>
      <c r="I566" s="18">
        <v>1</v>
      </c>
      <c r="J566" s="25" t="s">
        <v>1003</v>
      </c>
      <c r="K566" s="99"/>
      <c r="L566" s="99"/>
      <c r="M566" s="99"/>
      <c r="N566" s="28" t="s">
        <v>1109</v>
      </c>
      <c r="O566" s="100">
        <v>20000</v>
      </c>
      <c r="P566" s="27"/>
      <c r="Q566" s="100"/>
      <c r="R566" s="101" t="s">
        <v>34</v>
      </c>
      <c r="S566" s="94"/>
    </row>
    <row r="567" spans="1:19" ht="18" customHeight="1">
      <c r="A567" s="17">
        <v>2</v>
      </c>
      <c r="B567" s="18" t="s">
        <v>1061</v>
      </c>
      <c r="C567" s="18">
        <v>1</v>
      </c>
      <c r="D567" s="18" t="s">
        <v>1062</v>
      </c>
      <c r="E567" s="18">
        <v>10</v>
      </c>
      <c r="F567" s="18" t="s">
        <v>752</v>
      </c>
      <c r="G567" s="18">
        <v>11</v>
      </c>
      <c r="H567" s="18" t="s">
        <v>1002</v>
      </c>
      <c r="I567" s="19">
        <v>2</v>
      </c>
      <c r="J567" s="24" t="s">
        <v>1208</v>
      </c>
      <c r="K567" s="99">
        <v>72</v>
      </c>
      <c r="L567" s="99">
        <v>72</v>
      </c>
      <c r="M567" s="99">
        <f t="shared" ref="M567:M570" si="31">K567-L567</f>
        <v>0</v>
      </c>
      <c r="N567" s="339" t="s">
        <v>6994</v>
      </c>
      <c r="O567" s="100">
        <v>72000</v>
      </c>
      <c r="P567" s="27"/>
      <c r="Q567" s="100"/>
      <c r="R567" s="101" t="s">
        <v>34</v>
      </c>
      <c r="S567" s="94"/>
    </row>
    <row r="568" spans="1:19" ht="18" customHeight="1">
      <c r="A568" s="17">
        <v>2</v>
      </c>
      <c r="B568" s="18" t="s">
        <v>1061</v>
      </c>
      <c r="C568" s="18">
        <v>1</v>
      </c>
      <c r="D568" s="18" t="s">
        <v>1062</v>
      </c>
      <c r="E568" s="18">
        <v>10</v>
      </c>
      <c r="F568" s="18" t="s">
        <v>752</v>
      </c>
      <c r="G568" s="18">
        <v>11</v>
      </c>
      <c r="H568" s="18" t="s">
        <v>1002</v>
      </c>
      <c r="I568" s="19">
        <v>3</v>
      </c>
      <c r="J568" s="24" t="s">
        <v>1021</v>
      </c>
      <c r="K568" s="99">
        <v>20</v>
      </c>
      <c r="L568" s="99">
        <v>20</v>
      </c>
      <c r="M568" s="99">
        <f t="shared" si="31"/>
        <v>0</v>
      </c>
      <c r="N568" s="28" t="s">
        <v>1402</v>
      </c>
      <c r="O568" s="100">
        <v>20000</v>
      </c>
      <c r="P568" s="27"/>
      <c r="Q568" s="100"/>
      <c r="R568" s="101" t="s">
        <v>34</v>
      </c>
      <c r="S568" s="94"/>
    </row>
    <row r="569" spans="1:19" ht="18" customHeight="1">
      <c r="A569" s="17">
        <v>2</v>
      </c>
      <c r="B569" s="18" t="s">
        <v>1061</v>
      </c>
      <c r="C569" s="18">
        <v>1</v>
      </c>
      <c r="D569" s="18" t="s">
        <v>1062</v>
      </c>
      <c r="E569" s="18">
        <v>10</v>
      </c>
      <c r="F569" s="18" t="s">
        <v>752</v>
      </c>
      <c r="G569" s="18">
        <v>11</v>
      </c>
      <c r="H569" s="18" t="s">
        <v>1002</v>
      </c>
      <c r="I569" s="19">
        <v>4</v>
      </c>
      <c r="J569" s="24" t="s">
        <v>1023</v>
      </c>
      <c r="K569" s="99">
        <v>50</v>
      </c>
      <c r="L569" s="99">
        <v>50</v>
      </c>
      <c r="M569" s="99">
        <f t="shared" si="31"/>
        <v>0</v>
      </c>
      <c r="N569" s="28" t="s">
        <v>1403</v>
      </c>
      <c r="O569" s="100">
        <v>50000</v>
      </c>
      <c r="P569" s="27"/>
      <c r="Q569" s="100"/>
      <c r="R569" s="101" t="s">
        <v>34</v>
      </c>
      <c r="S569" s="94"/>
    </row>
    <row r="570" spans="1:19" ht="18" customHeight="1">
      <c r="A570" s="17">
        <v>2</v>
      </c>
      <c r="B570" s="18" t="s">
        <v>1061</v>
      </c>
      <c r="C570" s="18">
        <v>1</v>
      </c>
      <c r="D570" s="18" t="s">
        <v>1062</v>
      </c>
      <c r="E570" s="18">
        <v>10</v>
      </c>
      <c r="F570" s="18" t="s">
        <v>752</v>
      </c>
      <c r="G570" s="18">
        <v>11</v>
      </c>
      <c r="H570" s="18" t="s">
        <v>1002</v>
      </c>
      <c r="I570" s="19">
        <v>6</v>
      </c>
      <c r="J570" s="24" t="s">
        <v>1215</v>
      </c>
      <c r="K570" s="99">
        <v>155</v>
      </c>
      <c r="L570" s="99">
        <v>75</v>
      </c>
      <c r="M570" s="99">
        <f t="shared" si="31"/>
        <v>80</v>
      </c>
      <c r="N570" s="28" t="s">
        <v>1404</v>
      </c>
      <c r="O570" s="100">
        <v>75000</v>
      </c>
      <c r="P570" s="27"/>
      <c r="Q570" s="100"/>
      <c r="R570" s="101" t="s">
        <v>34</v>
      </c>
      <c r="S570" s="94"/>
    </row>
    <row r="571" spans="1:19" ht="18" customHeight="1">
      <c r="A571" s="17">
        <v>2</v>
      </c>
      <c r="B571" s="18" t="s">
        <v>1061</v>
      </c>
      <c r="C571" s="18">
        <v>1</v>
      </c>
      <c r="D571" s="18" t="s">
        <v>1062</v>
      </c>
      <c r="E571" s="18">
        <v>10</v>
      </c>
      <c r="F571" s="18" t="s">
        <v>752</v>
      </c>
      <c r="G571" s="18">
        <v>11</v>
      </c>
      <c r="H571" s="18" t="s">
        <v>1002</v>
      </c>
      <c r="I571" s="18">
        <v>6</v>
      </c>
      <c r="J571" s="25" t="s">
        <v>1215</v>
      </c>
      <c r="K571" s="99"/>
      <c r="L571" s="99"/>
      <c r="M571" s="99"/>
      <c r="N571" s="28" t="s">
        <v>1405</v>
      </c>
      <c r="O571" s="100">
        <v>80000</v>
      </c>
      <c r="P571" s="27"/>
      <c r="Q571" s="100"/>
      <c r="R571" s="101" t="s">
        <v>34</v>
      </c>
      <c r="S571" s="94"/>
    </row>
    <row r="572" spans="1:19" ht="18" customHeight="1">
      <c r="A572" s="17">
        <v>2</v>
      </c>
      <c r="B572" s="18" t="s">
        <v>1061</v>
      </c>
      <c r="C572" s="18">
        <v>1</v>
      </c>
      <c r="D572" s="18" t="s">
        <v>1062</v>
      </c>
      <c r="E572" s="18">
        <v>10</v>
      </c>
      <c r="F572" s="18" t="s">
        <v>752</v>
      </c>
      <c r="G572" s="19">
        <v>12</v>
      </c>
      <c r="H572" s="19" t="s">
        <v>1026</v>
      </c>
      <c r="I572" s="19"/>
      <c r="J572" s="24"/>
      <c r="K572" s="99"/>
      <c r="L572" s="99"/>
      <c r="M572" s="99"/>
      <c r="N572" s="28"/>
      <c r="O572" s="100"/>
      <c r="P572" s="27"/>
      <c r="Q572" s="100"/>
      <c r="R572" s="101" t="s">
        <v>34</v>
      </c>
      <c r="S572" s="94"/>
    </row>
    <row r="573" spans="1:19" ht="18" customHeight="1">
      <c r="A573" s="17">
        <v>2</v>
      </c>
      <c r="B573" s="18" t="s">
        <v>1061</v>
      </c>
      <c r="C573" s="18">
        <v>1</v>
      </c>
      <c r="D573" s="18" t="s">
        <v>1062</v>
      </c>
      <c r="E573" s="18">
        <v>10</v>
      </c>
      <c r="F573" s="18" t="s">
        <v>752</v>
      </c>
      <c r="G573" s="18">
        <v>12</v>
      </c>
      <c r="H573" s="18" t="s">
        <v>1026</v>
      </c>
      <c r="I573" s="19">
        <v>3</v>
      </c>
      <c r="J573" s="24" t="s">
        <v>202</v>
      </c>
      <c r="K573" s="99">
        <v>8</v>
      </c>
      <c r="L573" s="99">
        <v>0</v>
      </c>
      <c r="M573" s="99">
        <f t="shared" ref="M573:M574" si="32">K573-L573</f>
        <v>8</v>
      </c>
      <c r="N573" s="28" t="s">
        <v>1406</v>
      </c>
      <c r="O573" s="100">
        <v>8000</v>
      </c>
      <c r="P573" s="27"/>
      <c r="Q573" s="100"/>
      <c r="R573" s="101" t="s">
        <v>34</v>
      </c>
      <c r="S573" s="94"/>
    </row>
    <row r="574" spans="1:19" ht="18" customHeight="1">
      <c r="A574" s="17">
        <v>2</v>
      </c>
      <c r="B574" s="18" t="s">
        <v>1061</v>
      </c>
      <c r="C574" s="18">
        <v>1</v>
      </c>
      <c r="D574" s="18" t="s">
        <v>1062</v>
      </c>
      <c r="E574" s="18">
        <v>10</v>
      </c>
      <c r="F574" s="18" t="s">
        <v>752</v>
      </c>
      <c r="G574" s="18">
        <v>12</v>
      </c>
      <c r="H574" s="18" t="s">
        <v>1026</v>
      </c>
      <c r="I574" s="19">
        <v>11</v>
      </c>
      <c r="J574" s="24" t="s">
        <v>1039</v>
      </c>
      <c r="K574" s="99">
        <v>67</v>
      </c>
      <c r="L574" s="99">
        <v>39</v>
      </c>
      <c r="M574" s="99">
        <f t="shared" si="32"/>
        <v>28</v>
      </c>
      <c r="N574" s="28" t="s">
        <v>1407</v>
      </c>
      <c r="O574" s="100">
        <v>38490</v>
      </c>
      <c r="P574" s="27"/>
      <c r="Q574" s="100"/>
      <c r="R574" s="101" t="s">
        <v>34</v>
      </c>
      <c r="S574" s="94"/>
    </row>
    <row r="575" spans="1:19" ht="18" customHeight="1">
      <c r="A575" s="17">
        <v>2</v>
      </c>
      <c r="B575" s="18" t="s">
        <v>1061</v>
      </c>
      <c r="C575" s="18">
        <v>1</v>
      </c>
      <c r="D575" s="18" t="s">
        <v>1062</v>
      </c>
      <c r="E575" s="18">
        <v>10</v>
      </c>
      <c r="F575" s="18" t="s">
        <v>752</v>
      </c>
      <c r="G575" s="18">
        <v>12</v>
      </c>
      <c r="H575" s="18" t="s">
        <v>1026</v>
      </c>
      <c r="I575" s="18">
        <v>11</v>
      </c>
      <c r="J575" s="25" t="s">
        <v>1039</v>
      </c>
      <c r="K575" s="99"/>
      <c r="L575" s="99"/>
      <c r="M575" s="99"/>
      <c r="N575" s="28" t="s">
        <v>1408</v>
      </c>
      <c r="O575" s="100">
        <v>28000</v>
      </c>
      <c r="P575" s="27"/>
      <c r="Q575" s="100"/>
      <c r="R575" s="101" t="s">
        <v>34</v>
      </c>
      <c r="S575" s="94"/>
    </row>
    <row r="576" spans="1:19" ht="18" customHeight="1">
      <c r="A576" s="17">
        <v>2</v>
      </c>
      <c r="B576" s="18" t="s">
        <v>1061</v>
      </c>
      <c r="C576" s="18">
        <v>1</v>
      </c>
      <c r="D576" s="18" t="s">
        <v>1062</v>
      </c>
      <c r="E576" s="18">
        <v>10</v>
      </c>
      <c r="F576" s="18" t="s">
        <v>752</v>
      </c>
      <c r="G576" s="19">
        <v>14</v>
      </c>
      <c r="H576" s="19" t="s">
        <v>1050</v>
      </c>
      <c r="I576" s="19"/>
      <c r="J576" s="24"/>
      <c r="K576" s="99"/>
      <c r="L576" s="99"/>
      <c r="M576" s="99"/>
      <c r="N576" s="28"/>
      <c r="O576" s="100"/>
      <c r="P576" s="27"/>
      <c r="Q576" s="100"/>
      <c r="R576" s="101" t="s">
        <v>34</v>
      </c>
      <c r="S576" s="94"/>
    </row>
    <row r="577" spans="1:19" ht="18" customHeight="1">
      <c r="A577" s="17">
        <v>2</v>
      </c>
      <c r="B577" s="18" t="s">
        <v>1061</v>
      </c>
      <c r="C577" s="18">
        <v>1</v>
      </c>
      <c r="D577" s="18" t="s">
        <v>1062</v>
      </c>
      <c r="E577" s="18">
        <v>10</v>
      </c>
      <c r="F577" s="18" t="s">
        <v>752</v>
      </c>
      <c r="G577" s="18">
        <v>14</v>
      </c>
      <c r="H577" s="18" t="s">
        <v>1050</v>
      </c>
      <c r="I577" s="19">
        <v>1</v>
      </c>
      <c r="J577" s="24" t="s">
        <v>1051</v>
      </c>
      <c r="K577" s="99">
        <v>12</v>
      </c>
      <c r="L577" s="99">
        <v>12</v>
      </c>
      <c r="M577" s="99">
        <f>K577-L577</f>
        <v>0</v>
      </c>
      <c r="N577" s="28" t="s">
        <v>1409</v>
      </c>
      <c r="O577" s="100">
        <v>12000</v>
      </c>
      <c r="P577" s="27"/>
      <c r="Q577" s="100"/>
      <c r="R577" s="101" t="s">
        <v>34</v>
      </c>
      <c r="S577" s="94"/>
    </row>
    <row r="578" spans="1:19" ht="18" customHeight="1">
      <c r="A578" s="17">
        <v>2</v>
      </c>
      <c r="B578" s="18" t="s">
        <v>1061</v>
      </c>
      <c r="C578" s="18">
        <v>1</v>
      </c>
      <c r="D578" s="18" t="s">
        <v>1062</v>
      </c>
      <c r="E578" s="18">
        <v>10</v>
      </c>
      <c r="F578" s="18" t="s">
        <v>752</v>
      </c>
      <c r="G578" s="19">
        <v>15</v>
      </c>
      <c r="H578" s="19" t="s">
        <v>1258</v>
      </c>
      <c r="I578" s="19"/>
      <c r="J578" s="24"/>
      <c r="K578" s="99"/>
      <c r="L578" s="99"/>
      <c r="M578" s="99"/>
      <c r="N578" s="28"/>
      <c r="O578" s="100"/>
      <c r="P578" s="27"/>
      <c r="Q578" s="100"/>
      <c r="R578" s="101" t="s">
        <v>34</v>
      </c>
      <c r="S578" s="94"/>
    </row>
    <row r="579" spans="1:19" ht="18" customHeight="1">
      <c r="A579" s="17">
        <v>2</v>
      </c>
      <c r="B579" s="18" t="s">
        <v>1061</v>
      </c>
      <c r="C579" s="18">
        <v>1</v>
      </c>
      <c r="D579" s="18" t="s">
        <v>1062</v>
      </c>
      <c r="E579" s="18">
        <v>10</v>
      </c>
      <c r="F579" s="18" t="s">
        <v>752</v>
      </c>
      <c r="G579" s="18">
        <v>15</v>
      </c>
      <c r="H579" s="18" t="s">
        <v>1258</v>
      </c>
      <c r="I579" s="19">
        <v>2</v>
      </c>
      <c r="J579" s="24" t="s">
        <v>1262</v>
      </c>
      <c r="K579" s="99">
        <v>1600</v>
      </c>
      <c r="L579" s="99">
        <v>1600</v>
      </c>
      <c r="M579" s="99">
        <f>K579-L579</f>
        <v>0</v>
      </c>
      <c r="N579" s="28" t="s">
        <v>1410</v>
      </c>
      <c r="O579" s="100">
        <v>1600000</v>
      </c>
      <c r="P579" s="27"/>
      <c r="Q579" s="100"/>
      <c r="R579" s="101" t="s">
        <v>34</v>
      </c>
      <c r="S579" s="94"/>
    </row>
    <row r="580" spans="1:19" ht="18" customHeight="1">
      <c r="A580" s="17">
        <v>2</v>
      </c>
      <c r="B580" s="18" t="s">
        <v>1061</v>
      </c>
      <c r="C580" s="18">
        <v>1</v>
      </c>
      <c r="D580" s="18" t="s">
        <v>1062</v>
      </c>
      <c r="E580" s="18">
        <v>10</v>
      </c>
      <c r="F580" s="18" t="s">
        <v>752</v>
      </c>
      <c r="G580" s="19">
        <v>16</v>
      </c>
      <c r="H580" s="19" t="s">
        <v>1263</v>
      </c>
      <c r="I580" s="19"/>
      <c r="J580" s="24"/>
      <c r="K580" s="99"/>
      <c r="L580" s="99"/>
      <c r="M580" s="99"/>
      <c r="N580" s="28"/>
      <c r="O580" s="100"/>
      <c r="P580" s="27"/>
      <c r="Q580" s="100"/>
      <c r="R580" s="101" t="s">
        <v>34</v>
      </c>
      <c r="S580" s="94"/>
    </row>
    <row r="581" spans="1:19" ht="18" customHeight="1">
      <c r="A581" s="17">
        <v>2</v>
      </c>
      <c r="B581" s="18" t="s">
        <v>1061</v>
      </c>
      <c r="C581" s="18">
        <v>1</v>
      </c>
      <c r="D581" s="18" t="s">
        <v>1062</v>
      </c>
      <c r="E581" s="18">
        <v>10</v>
      </c>
      <c r="F581" s="18" t="s">
        <v>752</v>
      </c>
      <c r="G581" s="18">
        <v>16</v>
      </c>
      <c r="H581" s="18" t="s">
        <v>1263</v>
      </c>
      <c r="I581" s="19">
        <v>1</v>
      </c>
      <c r="J581" s="24" t="s">
        <v>1264</v>
      </c>
      <c r="K581" s="99">
        <v>51</v>
      </c>
      <c r="L581" s="99">
        <v>51</v>
      </c>
      <c r="M581" s="99">
        <f>K581-L581</f>
        <v>0</v>
      </c>
      <c r="N581" s="28" t="s">
        <v>1411</v>
      </c>
      <c r="O581" s="100">
        <v>50400</v>
      </c>
      <c r="P581" s="27"/>
      <c r="Q581" s="100"/>
      <c r="R581" s="101" t="s">
        <v>34</v>
      </c>
      <c r="S581" s="94"/>
    </row>
    <row r="582" spans="1:19" ht="18" customHeight="1">
      <c r="A582" s="17">
        <v>2</v>
      </c>
      <c r="B582" s="18" t="s">
        <v>1061</v>
      </c>
      <c r="C582" s="18">
        <v>1</v>
      </c>
      <c r="D582" s="18" t="s">
        <v>1062</v>
      </c>
      <c r="E582" s="18">
        <v>10</v>
      </c>
      <c r="F582" s="18" t="s">
        <v>752</v>
      </c>
      <c r="G582" s="19">
        <v>19</v>
      </c>
      <c r="H582" s="19" t="s">
        <v>1056</v>
      </c>
      <c r="I582" s="19"/>
      <c r="J582" s="24"/>
      <c r="K582" s="99"/>
      <c r="L582" s="99"/>
      <c r="M582" s="99"/>
      <c r="N582" s="28"/>
      <c r="O582" s="100"/>
      <c r="P582" s="27"/>
      <c r="Q582" s="100"/>
      <c r="R582" s="101" t="s">
        <v>34</v>
      </c>
      <c r="S582" s="94"/>
    </row>
    <row r="583" spans="1:19" ht="18" customHeight="1">
      <c r="A583" s="17">
        <v>2</v>
      </c>
      <c r="B583" s="18" t="s">
        <v>1061</v>
      </c>
      <c r="C583" s="18">
        <v>1</v>
      </c>
      <c r="D583" s="18" t="s">
        <v>1062</v>
      </c>
      <c r="E583" s="18">
        <v>10</v>
      </c>
      <c r="F583" s="18" t="s">
        <v>752</v>
      </c>
      <c r="G583" s="18">
        <v>19</v>
      </c>
      <c r="H583" s="18" t="s">
        <v>1056</v>
      </c>
      <c r="I583" s="19">
        <v>11</v>
      </c>
      <c r="J583" s="24" t="s">
        <v>1057</v>
      </c>
      <c r="K583" s="99">
        <v>46</v>
      </c>
      <c r="L583" s="99">
        <v>44</v>
      </c>
      <c r="M583" s="99">
        <f t="shared" ref="M583:M584" si="33">K583-L583</f>
        <v>2</v>
      </c>
      <c r="N583" s="28" t="s">
        <v>1412</v>
      </c>
      <c r="O583" s="100">
        <v>45600</v>
      </c>
      <c r="P583" s="27"/>
      <c r="Q583" s="100"/>
      <c r="R583" s="101" t="s">
        <v>34</v>
      </c>
      <c r="S583" s="94"/>
    </row>
    <row r="584" spans="1:19" ht="18" customHeight="1">
      <c r="A584" s="17">
        <v>2</v>
      </c>
      <c r="B584" s="18" t="s">
        <v>1061</v>
      </c>
      <c r="C584" s="18">
        <v>1</v>
      </c>
      <c r="D584" s="18" t="s">
        <v>1062</v>
      </c>
      <c r="E584" s="18">
        <v>10</v>
      </c>
      <c r="F584" s="18" t="s">
        <v>752</v>
      </c>
      <c r="G584" s="18">
        <v>19</v>
      </c>
      <c r="H584" s="18" t="s">
        <v>1056</v>
      </c>
      <c r="I584" s="19">
        <v>31</v>
      </c>
      <c r="J584" s="24" t="s">
        <v>1366</v>
      </c>
      <c r="K584" s="99">
        <v>152</v>
      </c>
      <c r="L584" s="99">
        <v>152</v>
      </c>
      <c r="M584" s="99">
        <f t="shared" si="33"/>
        <v>0</v>
      </c>
      <c r="N584" s="28" t="s">
        <v>1413</v>
      </c>
      <c r="O584" s="100">
        <v>152000</v>
      </c>
      <c r="P584" s="27"/>
      <c r="Q584" s="100"/>
      <c r="R584" s="101" t="s">
        <v>34</v>
      </c>
      <c r="S584" s="94"/>
    </row>
    <row r="585" spans="1:19" ht="18" customHeight="1">
      <c r="A585" s="17">
        <v>2</v>
      </c>
      <c r="B585" s="18" t="s">
        <v>1061</v>
      </c>
      <c r="C585" s="18">
        <v>1</v>
      </c>
      <c r="D585" s="18" t="s">
        <v>1062</v>
      </c>
      <c r="E585" s="18">
        <v>10</v>
      </c>
      <c r="F585" s="18" t="s">
        <v>752</v>
      </c>
      <c r="G585" s="19">
        <v>27</v>
      </c>
      <c r="H585" s="19" t="s">
        <v>1273</v>
      </c>
      <c r="I585" s="19"/>
      <c r="J585" s="24"/>
      <c r="K585" s="99"/>
      <c r="L585" s="99"/>
      <c r="M585" s="99"/>
      <c r="N585" s="28"/>
      <c r="O585" s="100"/>
      <c r="P585" s="27"/>
      <c r="Q585" s="100"/>
      <c r="R585" s="101" t="s">
        <v>34</v>
      </c>
      <c r="S585" s="94"/>
    </row>
    <row r="586" spans="1:19" ht="18" customHeight="1">
      <c r="A586" s="17">
        <v>2</v>
      </c>
      <c r="B586" s="18" t="s">
        <v>1061</v>
      </c>
      <c r="C586" s="18">
        <v>1</v>
      </c>
      <c r="D586" s="18" t="s">
        <v>1062</v>
      </c>
      <c r="E586" s="18">
        <v>10</v>
      </c>
      <c r="F586" s="18" t="s">
        <v>752</v>
      </c>
      <c r="G586" s="18">
        <v>27</v>
      </c>
      <c r="H586" s="18" t="s">
        <v>1273</v>
      </c>
      <c r="I586" s="19">
        <v>1</v>
      </c>
      <c r="J586" s="24" t="s">
        <v>1274</v>
      </c>
      <c r="K586" s="99">
        <v>20</v>
      </c>
      <c r="L586" s="99">
        <v>0</v>
      </c>
      <c r="M586" s="99">
        <f>K586-L586</f>
        <v>20</v>
      </c>
      <c r="N586" s="28" t="s">
        <v>1414</v>
      </c>
      <c r="O586" s="100">
        <v>20000</v>
      </c>
      <c r="P586" s="27"/>
      <c r="Q586" s="100"/>
      <c r="R586" s="101" t="s">
        <v>34</v>
      </c>
      <c r="S586" s="94"/>
    </row>
    <row r="587" spans="1:19" ht="18" customHeight="1">
      <c r="A587" s="43">
        <v>2</v>
      </c>
      <c r="B587" s="44" t="s">
        <v>1061</v>
      </c>
      <c r="C587" s="52">
        <v>1</v>
      </c>
      <c r="D587" s="44" t="s">
        <v>1062</v>
      </c>
      <c r="E587" s="53">
        <v>11</v>
      </c>
      <c r="F587" s="54" t="s">
        <v>1415</v>
      </c>
      <c r="G587" s="53"/>
      <c r="H587" s="54"/>
      <c r="I587" s="53"/>
      <c r="J587" s="53"/>
      <c r="K587" s="97">
        <f>IF(C587="",SUMIFS($K588:$K$5645,$A588:$A$5645,A587,$E588:$E$5645,""),IF(E587="",SUMIFS($K588:$K$5645,$A588:$A$5645,A587,$C588:$C$5645,C587,$G588:$G$5645,""),IF(G587="",SUMIFS($K588:$K$5645,$A588:$A$5645,A587,$C588:$C$5645,C587,$E588:$E$5645,E587,$R588:$R$5645,R587),0)))</f>
        <v>10600</v>
      </c>
      <c r="L587" s="97">
        <f>IF(C587="",SUMIFS($L588:$L$5645,$A588:$A$5645,A587,$E588:$E$5645,""),IF(E587="",SUMIFS($L588:$L$5645,$A588:$A$5645,A587,$C588:$C$5645,C587,$G588:$G$5645,""),IF(G587="",SUMIFS($L588:$L$5645,$A588:$A$5645,A587,$C588:$C$5645,C587,$E588:$E$5645,E587,$R588:$R$5645,R587),0)))</f>
        <v>8062</v>
      </c>
      <c r="M587" s="98">
        <f t="shared" ref="M587" si="34">K587-L587</f>
        <v>2538</v>
      </c>
      <c r="N587" s="55"/>
      <c r="O587" s="56"/>
      <c r="P587" s="57"/>
      <c r="Q587" s="58">
        <f>IF(C587="",SUMIFS($Q$3:$Q$5514,$A$3:$A$5514,A587,$C$3:$C$5514,"&gt;0",$E$3:$E$5514,""),IF(E587="",SUMIFS($Q$3:$Q$5514,$A$3:$A$5514,A587,$C$3:$C$5514,C587,$E$3:$E$5514,"&gt;0",$G$3:$G$5514,""),IF(G587="",SUMIFS($Q$3:$Q$5514,$A$3:$A$5514,A587,$C$3:$C$5514,C587,$E$3:$E$5514,E587,$G$3:$G$5514,"&gt;0",$R$3:$R$5514,R587))))</f>
        <v>0</v>
      </c>
      <c r="R587" s="59" t="s">
        <v>34</v>
      </c>
      <c r="S587" s="94"/>
    </row>
    <row r="588" spans="1:19" ht="18" customHeight="1">
      <c r="A588" s="17">
        <v>2</v>
      </c>
      <c r="B588" s="18" t="s">
        <v>1061</v>
      </c>
      <c r="C588" s="18">
        <v>1</v>
      </c>
      <c r="D588" s="18" t="s">
        <v>1062</v>
      </c>
      <c r="E588" s="18">
        <v>11</v>
      </c>
      <c r="F588" s="18" t="s">
        <v>1415</v>
      </c>
      <c r="G588" s="19">
        <v>1</v>
      </c>
      <c r="H588" s="19" t="s">
        <v>914</v>
      </c>
      <c r="I588" s="19"/>
      <c r="J588" s="24"/>
      <c r="K588" s="99"/>
      <c r="L588" s="99"/>
      <c r="M588" s="99"/>
      <c r="N588" s="28"/>
      <c r="O588" s="100"/>
      <c r="P588" s="27"/>
      <c r="Q588" s="100"/>
      <c r="R588" s="101" t="s">
        <v>34</v>
      </c>
      <c r="S588" s="94"/>
    </row>
    <row r="589" spans="1:19" ht="18" customHeight="1">
      <c r="A589" s="17">
        <v>2</v>
      </c>
      <c r="B589" s="18" t="s">
        <v>1061</v>
      </c>
      <c r="C589" s="18">
        <v>1</v>
      </c>
      <c r="D589" s="18" t="s">
        <v>1062</v>
      </c>
      <c r="E589" s="18">
        <v>11</v>
      </c>
      <c r="F589" s="18" t="s">
        <v>1415</v>
      </c>
      <c r="G589" s="18">
        <v>1</v>
      </c>
      <c r="H589" s="18" t="s">
        <v>914</v>
      </c>
      <c r="I589" s="19">
        <v>11</v>
      </c>
      <c r="J589" s="24" t="s">
        <v>1416</v>
      </c>
      <c r="K589" s="99">
        <v>646</v>
      </c>
      <c r="L589" s="99">
        <v>646</v>
      </c>
      <c r="M589" s="99">
        <f>K589-L589</f>
        <v>0</v>
      </c>
      <c r="N589" s="28" t="s">
        <v>1417</v>
      </c>
      <c r="O589" s="100">
        <v>646000</v>
      </c>
      <c r="P589" s="27"/>
      <c r="Q589" s="100"/>
      <c r="R589" s="101" t="s">
        <v>34</v>
      </c>
      <c r="S589" s="94"/>
    </row>
    <row r="590" spans="1:19" ht="18" customHeight="1">
      <c r="A590" s="17">
        <v>2</v>
      </c>
      <c r="B590" s="18" t="s">
        <v>1061</v>
      </c>
      <c r="C590" s="18">
        <v>1</v>
      </c>
      <c r="D590" s="18" t="s">
        <v>1062</v>
      </c>
      <c r="E590" s="18">
        <v>11</v>
      </c>
      <c r="F590" s="18" t="s">
        <v>1415</v>
      </c>
      <c r="G590" s="18">
        <v>1</v>
      </c>
      <c r="H590" s="18" t="s">
        <v>914</v>
      </c>
      <c r="I590" s="18">
        <v>11</v>
      </c>
      <c r="J590" s="25" t="s">
        <v>1416</v>
      </c>
      <c r="K590" s="99"/>
      <c r="L590" s="99"/>
      <c r="M590" s="99"/>
      <c r="N590" s="28" t="s">
        <v>1418</v>
      </c>
      <c r="O590" s="100"/>
      <c r="P590" s="27"/>
      <c r="Q590" s="100"/>
      <c r="R590" s="101" t="s">
        <v>34</v>
      </c>
      <c r="S590" s="94"/>
    </row>
    <row r="591" spans="1:19" ht="18" customHeight="1">
      <c r="A591" s="17">
        <v>2</v>
      </c>
      <c r="B591" s="18" t="s">
        <v>1061</v>
      </c>
      <c r="C591" s="18">
        <v>1</v>
      </c>
      <c r="D591" s="18" t="s">
        <v>1062</v>
      </c>
      <c r="E591" s="18">
        <v>11</v>
      </c>
      <c r="F591" s="18" t="s">
        <v>1415</v>
      </c>
      <c r="G591" s="18">
        <v>1</v>
      </c>
      <c r="H591" s="18" t="s">
        <v>914</v>
      </c>
      <c r="I591" s="19">
        <v>21</v>
      </c>
      <c r="J591" s="24" t="s">
        <v>1419</v>
      </c>
      <c r="K591" s="99">
        <v>1260</v>
      </c>
      <c r="L591" s="99">
        <v>1512</v>
      </c>
      <c r="M591" s="99">
        <f>K591-L591</f>
        <v>-252</v>
      </c>
      <c r="N591" s="28" t="s">
        <v>1420</v>
      </c>
      <c r="O591" s="100">
        <v>1260000</v>
      </c>
      <c r="P591" s="27"/>
      <c r="Q591" s="100"/>
      <c r="R591" s="101" t="s">
        <v>34</v>
      </c>
      <c r="S591" s="94"/>
    </row>
    <row r="592" spans="1:19" ht="18" customHeight="1">
      <c r="A592" s="17">
        <v>2</v>
      </c>
      <c r="B592" s="18" t="s">
        <v>1061</v>
      </c>
      <c r="C592" s="18">
        <v>1</v>
      </c>
      <c r="D592" s="18" t="s">
        <v>1062</v>
      </c>
      <c r="E592" s="18">
        <v>11</v>
      </c>
      <c r="F592" s="18" t="s">
        <v>1415</v>
      </c>
      <c r="G592" s="19">
        <v>9</v>
      </c>
      <c r="H592" s="19" t="s">
        <v>944</v>
      </c>
      <c r="I592" s="19"/>
      <c r="J592" s="24"/>
      <c r="K592" s="99"/>
      <c r="L592" s="99"/>
      <c r="M592" s="99"/>
      <c r="N592" s="28"/>
      <c r="O592" s="100"/>
      <c r="P592" s="27"/>
      <c r="Q592" s="100"/>
      <c r="R592" s="101" t="s">
        <v>34</v>
      </c>
      <c r="S592" s="94"/>
    </row>
    <row r="593" spans="1:19" ht="18" customHeight="1">
      <c r="A593" s="17">
        <v>2</v>
      </c>
      <c r="B593" s="18" t="s">
        <v>1061</v>
      </c>
      <c r="C593" s="18">
        <v>1</v>
      </c>
      <c r="D593" s="18" t="s">
        <v>1062</v>
      </c>
      <c r="E593" s="18">
        <v>11</v>
      </c>
      <c r="F593" s="18" t="s">
        <v>1415</v>
      </c>
      <c r="G593" s="18">
        <v>9</v>
      </c>
      <c r="H593" s="18" t="s">
        <v>944</v>
      </c>
      <c r="I593" s="19">
        <v>1</v>
      </c>
      <c r="J593" s="24" t="s">
        <v>945</v>
      </c>
      <c r="K593" s="99">
        <v>9</v>
      </c>
      <c r="L593" s="99">
        <v>9</v>
      </c>
      <c r="M593" s="99">
        <f>K593-L593</f>
        <v>0</v>
      </c>
      <c r="N593" s="28" t="s">
        <v>1421</v>
      </c>
      <c r="O593" s="100">
        <v>8100</v>
      </c>
      <c r="P593" s="27"/>
      <c r="Q593" s="100"/>
      <c r="R593" s="101" t="s">
        <v>34</v>
      </c>
      <c r="S593" s="94"/>
    </row>
    <row r="594" spans="1:19" ht="18" customHeight="1">
      <c r="A594" s="17">
        <v>2</v>
      </c>
      <c r="B594" s="18" t="s">
        <v>1061</v>
      </c>
      <c r="C594" s="18">
        <v>1</v>
      </c>
      <c r="D594" s="18" t="s">
        <v>1062</v>
      </c>
      <c r="E594" s="18">
        <v>11</v>
      </c>
      <c r="F594" s="18" t="s">
        <v>1415</v>
      </c>
      <c r="G594" s="19">
        <v>11</v>
      </c>
      <c r="H594" s="19" t="s">
        <v>1002</v>
      </c>
      <c r="I594" s="19"/>
      <c r="J594" s="24"/>
      <c r="K594" s="99"/>
      <c r="L594" s="99"/>
      <c r="M594" s="99"/>
      <c r="N594" s="28"/>
      <c r="O594" s="100"/>
      <c r="P594" s="27"/>
      <c r="Q594" s="100"/>
      <c r="R594" s="101" t="s">
        <v>34</v>
      </c>
      <c r="S594" s="94"/>
    </row>
    <row r="595" spans="1:19" ht="18" customHeight="1">
      <c r="A595" s="17">
        <v>2</v>
      </c>
      <c r="B595" s="18" t="s">
        <v>1061</v>
      </c>
      <c r="C595" s="18">
        <v>1</v>
      </c>
      <c r="D595" s="18" t="s">
        <v>1062</v>
      </c>
      <c r="E595" s="18">
        <v>11</v>
      </c>
      <c r="F595" s="18" t="s">
        <v>1415</v>
      </c>
      <c r="G595" s="18">
        <v>11</v>
      </c>
      <c r="H595" s="18" t="s">
        <v>1002</v>
      </c>
      <c r="I595" s="19">
        <v>1</v>
      </c>
      <c r="J595" s="24" t="s">
        <v>1003</v>
      </c>
      <c r="K595" s="99">
        <v>670</v>
      </c>
      <c r="L595" s="99">
        <v>766</v>
      </c>
      <c r="M595" s="99">
        <f>K595-L595</f>
        <v>-96</v>
      </c>
      <c r="N595" s="28" t="s">
        <v>1422</v>
      </c>
      <c r="O595" s="100">
        <v>100000</v>
      </c>
      <c r="P595" s="27"/>
      <c r="Q595" s="100"/>
      <c r="R595" s="101" t="s">
        <v>34</v>
      </c>
      <c r="S595" s="94"/>
    </row>
    <row r="596" spans="1:19" ht="18" customHeight="1">
      <c r="A596" s="17">
        <v>2</v>
      </c>
      <c r="B596" s="18" t="s">
        <v>1061</v>
      </c>
      <c r="C596" s="18">
        <v>1</v>
      </c>
      <c r="D596" s="18" t="s">
        <v>1062</v>
      </c>
      <c r="E596" s="18">
        <v>11</v>
      </c>
      <c r="F596" s="18" t="s">
        <v>1415</v>
      </c>
      <c r="G596" s="18">
        <v>11</v>
      </c>
      <c r="H596" s="18" t="s">
        <v>1002</v>
      </c>
      <c r="I596" s="18">
        <v>1</v>
      </c>
      <c r="J596" s="25" t="s">
        <v>1003</v>
      </c>
      <c r="K596" s="99"/>
      <c r="L596" s="99"/>
      <c r="M596" s="99"/>
      <c r="N596" s="28" t="s">
        <v>1423</v>
      </c>
      <c r="O596" s="100">
        <v>151227</v>
      </c>
      <c r="P596" s="27"/>
      <c r="Q596" s="100"/>
      <c r="R596" s="101" t="s">
        <v>34</v>
      </c>
      <c r="S596" s="94"/>
    </row>
    <row r="597" spans="1:19" ht="18" customHeight="1">
      <c r="A597" s="17">
        <v>2</v>
      </c>
      <c r="B597" s="18" t="s">
        <v>1061</v>
      </c>
      <c r="C597" s="18">
        <v>1</v>
      </c>
      <c r="D597" s="18" t="s">
        <v>1062</v>
      </c>
      <c r="E597" s="18">
        <v>11</v>
      </c>
      <c r="F597" s="18" t="s">
        <v>1415</v>
      </c>
      <c r="G597" s="18">
        <v>11</v>
      </c>
      <c r="H597" s="18" t="s">
        <v>1002</v>
      </c>
      <c r="I597" s="18">
        <v>1</v>
      </c>
      <c r="J597" s="25" t="s">
        <v>1003</v>
      </c>
      <c r="K597" s="99"/>
      <c r="L597" s="99"/>
      <c r="M597" s="99"/>
      <c r="N597" s="28" t="s">
        <v>1424</v>
      </c>
      <c r="O597" s="100">
        <v>30330</v>
      </c>
      <c r="P597" s="27"/>
      <c r="Q597" s="100"/>
      <c r="R597" s="101" t="s">
        <v>34</v>
      </c>
      <c r="S597" s="94"/>
    </row>
    <row r="598" spans="1:19" ht="18" customHeight="1">
      <c r="A598" s="17">
        <v>2</v>
      </c>
      <c r="B598" s="18" t="s">
        <v>1061</v>
      </c>
      <c r="C598" s="18">
        <v>1</v>
      </c>
      <c r="D598" s="18" t="s">
        <v>1062</v>
      </c>
      <c r="E598" s="18">
        <v>11</v>
      </c>
      <c r="F598" s="18" t="s">
        <v>1415</v>
      </c>
      <c r="G598" s="18">
        <v>11</v>
      </c>
      <c r="H598" s="18" t="s">
        <v>1002</v>
      </c>
      <c r="I598" s="18">
        <v>1</v>
      </c>
      <c r="J598" s="25" t="s">
        <v>1003</v>
      </c>
      <c r="K598" s="99"/>
      <c r="L598" s="99"/>
      <c r="M598" s="99"/>
      <c r="N598" s="28" t="s">
        <v>1425</v>
      </c>
      <c r="O598" s="100"/>
      <c r="P598" s="27"/>
      <c r="Q598" s="100"/>
      <c r="R598" s="101" t="s">
        <v>34</v>
      </c>
      <c r="S598" s="94"/>
    </row>
    <row r="599" spans="1:19" ht="18" customHeight="1">
      <c r="A599" s="17">
        <v>2</v>
      </c>
      <c r="B599" s="18" t="s">
        <v>1061</v>
      </c>
      <c r="C599" s="18">
        <v>1</v>
      </c>
      <c r="D599" s="18" t="s">
        <v>1062</v>
      </c>
      <c r="E599" s="18">
        <v>11</v>
      </c>
      <c r="F599" s="18" t="s">
        <v>1415</v>
      </c>
      <c r="G599" s="18">
        <v>11</v>
      </c>
      <c r="H599" s="18" t="s">
        <v>1002</v>
      </c>
      <c r="I599" s="18">
        <v>1</v>
      </c>
      <c r="J599" s="25" t="s">
        <v>1003</v>
      </c>
      <c r="K599" s="99"/>
      <c r="L599" s="99"/>
      <c r="M599" s="99"/>
      <c r="N599" s="28" t="s">
        <v>1426</v>
      </c>
      <c r="O599" s="100">
        <v>387520</v>
      </c>
      <c r="P599" s="27"/>
      <c r="Q599" s="100"/>
      <c r="R599" s="101" t="s">
        <v>34</v>
      </c>
      <c r="S599" s="94"/>
    </row>
    <row r="600" spans="1:19" ht="18" customHeight="1">
      <c r="A600" s="17">
        <v>2</v>
      </c>
      <c r="B600" s="18" t="s">
        <v>1061</v>
      </c>
      <c r="C600" s="18">
        <v>1</v>
      </c>
      <c r="D600" s="18" t="s">
        <v>1062</v>
      </c>
      <c r="E600" s="18">
        <v>11</v>
      </c>
      <c r="F600" s="18" t="s">
        <v>1415</v>
      </c>
      <c r="G600" s="18">
        <v>11</v>
      </c>
      <c r="H600" s="18" t="s">
        <v>1002</v>
      </c>
      <c r="I600" s="19">
        <v>2</v>
      </c>
      <c r="J600" s="24" t="s">
        <v>1208</v>
      </c>
      <c r="K600" s="99">
        <v>60</v>
      </c>
      <c r="L600" s="99">
        <v>0</v>
      </c>
      <c r="M600" s="99">
        <f t="shared" ref="M600:M602" si="35">K600-L600</f>
        <v>60</v>
      </c>
      <c r="N600" s="339" t="s">
        <v>6995</v>
      </c>
      <c r="O600" s="100">
        <v>60000</v>
      </c>
      <c r="P600" s="27"/>
      <c r="Q600" s="100"/>
      <c r="R600" s="101" t="s">
        <v>34</v>
      </c>
      <c r="S600" s="94"/>
    </row>
    <row r="601" spans="1:19" ht="18" customHeight="1">
      <c r="A601" s="17">
        <v>2</v>
      </c>
      <c r="B601" s="18" t="s">
        <v>1061</v>
      </c>
      <c r="C601" s="18">
        <v>1</v>
      </c>
      <c r="D601" s="18" t="s">
        <v>1062</v>
      </c>
      <c r="E601" s="18">
        <v>11</v>
      </c>
      <c r="F601" s="18" t="s">
        <v>1415</v>
      </c>
      <c r="G601" s="18">
        <v>11</v>
      </c>
      <c r="H601" s="18" t="s">
        <v>1002</v>
      </c>
      <c r="I601" s="19">
        <v>5</v>
      </c>
      <c r="J601" s="24" t="s">
        <v>1214</v>
      </c>
      <c r="K601" s="99">
        <v>1380</v>
      </c>
      <c r="L601" s="99">
        <v>1380</v>
      </c>
      <c r="M601" s="99">
        <f t="shared" si="35"/>
        <v>0</v>
      </c>
      <c r="N601" s="339" t="s">
        <v>6996</v>
      </c>
      <c r="O601" s="100">
        <v>1380000</v>
      </c>
      <c r="P601" s="27"/>
      <c r="Q601" s="100"/>
      <c r="R601" s="101" t="s">
        <v>34</v>
      </c>
      <c r="S601" s="94"/>
    </row>
    <row r="602" spans="1:19" ht="18" customHeight="1">
      <c r="A602" s="17">
        <v>2</v>
      </c>
      <c r="B602" s="18" t="s">
        <v>1061</v>
      </c>
      <c r="C602" s="18">
        <v>1</v>
      </c>
      <c r="D602" s="18" t="s">
        <v>1062</v>
      </c>
      <c r="E602" s="18">
        <v>11</v>
      </c>
      <c r="F602" s="18" t="s">
        <v>1415</v>
      </c>
      <c r="G602" s="18">
        <v>11</v>
      </c>
      <c r="H602" s="18" t="s">
        <v>1002</v>
      </c>
      <c r="I602" s="19">
        <v>6</v>
      </c>
      <c r="J602" s="24" t="s">
        <v>1215</v>
      </c>
      <c r="K602" s="99">
        <v>500</v>
      </c>
      <c r="L602" s="99">
        <v>500</v>
      </c>
      <c r="M602" s="99">
        <f t="shared" si="35"/>
        <v>0</v>
      </c>
      <c r="N602" s="28" t="s">
        <v>1427</v>
      </c>
      <c r="O602" s="100">
        <v>450000</v>
      </c>
      <c r="P602" s="27"/>
      <c r="Q602" s="100"/>
      <c r="R602" s="101" t="s">
        <v>34</v>
      </c>
      <c r="S602" s="94"/>
    </row>
    <row r="603" spans="1:19" ht="18" customHeight="1">
      <c r="A603" s="17">
        <v>2</v>
      </c>
      <c r="B603" s="18" t="s">
        <v>1061</v>
      </c>
      <c r="C603" s="18">
        <v>1</v>
      </c>
      <c r="D603" s="18" t="s">
        <v>1062</v>
      </c>
      <c r="E603" s="18">
        <v>11</v>
      </c>
      <c r="F603" s="18" t="s">
        <v>1415</v>
      </c>
      <c r="G603" s="18">
        <v>11</v>
      </c>
      <c r="H603" s="18" t="s">
        <v>1002</v>
      </c>
      <c r="I603" s="18">
        <v>6</v>
      </c>
      <c r="J603" s="25" t="s">
        <v>1215</v>
      </c>
      <c r="K603" s="99"/>
      <c r="L603" s="99"/>
      <c r="M603" s="99"/>
      <c r="N603" s="28" t="s">
        <v>1428</v>
      </c>
      <c r="O603" s="100">
        <v>50000</v>
      </c>
      <c r="P603" s="27"/>
      <c r="Q603" s="100"/>
      <c r="R603" s="101" t="s">
        <v>34</v>
      </c>
      <c r="S603" s="94"/>
    </row>
    <row r="604" spans="1:19" ht="18" customHeight="1">
      <c r="A604" s="17">
        <v>2</v>
      </c>
      <c r="B604" s="18" t="s">
        <v>1061</v>
      </c>
      <c r="C604" s="18">
        <v>1</v>
      </c>
      <c r="D604" s="18" t="s">
        <v>1062</v>
      </c>
      <c r="E604" s="18">
        <v>11</v>
      </c>
      <c r="F604" s="18" t="s">
        <v>1415</v>
      </c>
      <c r="G604" s="19">
        <v>12</v>
      </c>
      <c r="H604" s="19" t="s">
        <v>1026</v>
      </c>
      <c r="I604" s="19"/>
      <c r="J604" s="24"/>
      <c r="K604" s="99"/>
      <c r="L604" s="99"/>
      <c r="M604" s="99"/>
      <c r="N604" s="28"/>
      <c r="O604" s="100"/>
      <c r="P604" s="27"/>
      <c r="Q604" s="100"/>
      <c r="R604" s="101" t="s">
        <v>34</v>
      </c>
      <c r="S604" s="94"/>
    </row>
    <row r="605" spans="1:19" ht="18" customHeight="1">
      <c r="A605" s="17">
        <v>2</v>
      </c>
      <c r="B605" s="18" t="s">
        <v>1061</v>
      </c>
      <c r="C605" s="18">
        <v>1</v>
      </c>
      <c r="D605" s="18" t="s">
        <v>1062</v>
      </c>
      <c r="E605" s="18">
        <v>11</v>
      </c>
      <c r="F605" s="18" t="s">
        <v>1415</v>
      </c>
      <c r="G605" s="18">
        <v>12</v>
      </c>
      <c r="H605" s="18" t="s">
        <v>1026</v>
      </c>
      <c r="I605" s="19">
        <v>11</v>
      </c>
      <c r="J605" s="24" t="s">
        <v>1039</v>
      </c>
      <c r="K605" s="99">
        <v>66</v>
      </c>
      <c r="L605" s="99">
        <v>41</v>
      </c>
      <c r="M605" s="99">
        <f>K605-L605</f>
        <v>25</v>
      </c>
      <c r="N605" s="28" t="s">
        <v>1429</v>
      </c>
      <c r="O605" s="100">
        <v>37830</v>
      </c>
      <c r="P605" s="27"/>
      <c r="Q605" s="100"/>
      <c r="R605" s="101" t="s">
        <v>34</v>
      </c>
      <c r="S605" s="94"/>
    </row>
    <row r="606" spans="1:19" ht="18" customHeight="1">
      <c r="A606" s="17">
        <v>2</v>
      </c>
      <c r="B606" s="18" t="s">
        <v>1061</v>
      </c>
      <c r="C606" s="18">
        <v>1</v>
      </c>
      <c r="D606" s="18" t="s">
        <v>1062</v>
      </c>
      <c r="E606" s="18">
        <v>11</v>
      </c>
      <c r="F606" s="18" t="s">
        <v>1415</v>
      </c>
      <c r="G606" s="18">
        <v>12</v>
      </c>
      <c r="H606" s="18" t="s">
        <v>1026</v>
      </c>
      <c r="I606" s="18">
        <v>11</v>
      </c>
      <c r="J606" s="25" t="s">
        <v>1039</v>
      </c>
      <c r="K606" s="99"/>
      <c r="L606" s="99"/>
      <c r="M606" s="99"/>
      <c r="N606" s="28" t="s">
        <v>1430</v>
      </c>
      <c r="O606" s="100">
        <v>27840</v>
      </c>
      <c r="P606" s="27"/>
      <c r="Q606" s="100"/>
      <c r="R606" s="101" t="s">
        <v>34</v>
      </c>
      <c r="S606" s="94"/>
    </row>
    <row r="607" spans="1:19" ht="18" customHeight="1">
      <c r="A607" s="17">
        <v>2</v>
      </c>
      <c r="B607" s="18" t="s">
        <v>1061</v>
      </c>
      <c r="C607" s="18">
        <v>1</v>
      </c>
      <c r="D607" s="18" t="s">
        <v>1062</v>
      </c>
      <c r="E607" s="18">
        <v>11</v>
      </c>
      <c r="F607" s="18" t="s">
        <v>1415</v>
      </c>
      <c r="G607" s="19">
        <v>15</v>
      </c>
      <c r="H607" s="19" t="s">
        <v>1258</v>
      </c>
      <c r="I607" s="19"/>
      <c r="J607" s="24"/>
      <c r="K607" s="99"/>
      <c r="L607" s="99"/>
      <c r="M607" s="99"/>
      <c r="N607" s="28"/>
      <c r="O607" s="100"/>
      <c r="P607" s="27"/>
      <c r="Q607" s="100"/>
      <c r="R607" s="101" t="s">
        <v>34</v>
      </c>
      <c r="S607" s="94"/>
    </row>
    <row r="608" spans="1:19" ht="18" customHeight="1">
      <c r="A608" s="17">
        <v>2</v>
      </c>
      <c r="B608" s="18" t="s">
        <v>1061</v>
      </c>
      <c r="C608" s="18">
        <v>1</v>
      </c>
      <c r="D608" s="18" t="s">
        <v>1062</v>
      </c>
      <c r="E608" s="18">
        <v>11</v>
      </c>
      <c r="F608" s="18" t="s">
        <v>1415</v>
      </c>
      <c r="G608" s="18">
        <v>15</v>
      </c>
      <c r="H608" s="18" t="s">
        <v>1258</v>
      </c>
      <c r="I608" s="19">
        <v>1</v>
      </c>
      <c r="J608" s="24" t="s">
        <v>1259</v>
      </c>
      <c r="K608" s="99">
        <v>5500</v>
      </c>
      <c r="L608" s="99">
        <v>2713</v>
      </c>
      <c r="M608" s="99">
        <f>K608-L608</f>
        <v>2787</v>
      </c>
      <c r="N608" s="339" t="s">
        <v>6997</v>
      </c>
      <c r="O608" s="100">
        <v>5500000</v>
      </c>
      <c r="P608" s="27"/>
      <c r="Q608" s="100"/>
      <c r="R608" s="101" t="s">
        <v>34</v>
      </c>
      <c r="S608" s="94"/>
    </row>
    <row r="609" spans="1:19" ht="18" customHeight="1">
      <c r="A609" s="17">
        <v>2</v>
      </c>
      <c r="B609" s="18" t="s">
        <v>1061</v>
      </c>
      <c r="C609" s="18">
        <v>1</v>
      </c>
      <c r="D609" s="18" t="s">
        <v>1062</v>
      </c>
      <c r="E609" s="18">
        <v>11</v>
      </c>
      <c r="F609" s="18" t="s">
        <v>1415</v>
      </c>
      <c r="G609" s="18">
        <v>15</v>
      </c>
      <c r="H609" s="18" t="s">
        <v>1258</v>
      </c>
      <c r="I609" s="19">
        <v>2</v>
      </c>
      <c r="J609" s="24" t="s">
        <v>1262</v>
      </c>
      <c r="K609" s="99">
        <v>240</v>
      </c>
      <c r="L609" s="99">
        <v>240</v>
      </c>
      <c r="M609" s="99">
        <f>K609-L609</f>
        <v>0</v>
      </c>
      <c r="N609" s="28" t="s">
        <v>1431</v>
      </c>
      <c r="O609" s="100">
        <v>240000</v>
      </c>
      <c r="P609" s="27"/>
      <c r="Q609" s="100"/>
      <c r="R609" s="101" t="s">
        <v>34</v>
      </c>
      <c r="S609" s="94"/>
    </row>
    <row r="610" spans="1:19" ht="18" customHeight="1">
      <c r="A610" s="17">
        <v>2</v>
      </c>
      <c r="B610" s="18" t="s">
        <v>1061</v>
      </c>
      <c r="C610" s="18">
        <v>1</v>
      </c>
      <c r="D610" s="18" t="s">
        <v>1062</v>
      </c>
      <c r="E610" s="18">
        <v>11</v>
      </c>
      <c r="F610" s="18" t="s">
        <v>1415</v>
      </c>
      <c r="G610" s="19">
        <v>19</v>
      </c>
      <c r="H610" s="19" t="s">
        <v>1056</v>
      </c>
      <c r="I610" s="19"/>
      <c r="J610" s="24"/>
      <c r="K610" s="99"/>
      <c r="L610" s="99"/>
      <c r="M610" s="99"/>
      <c r="N610" s="28"/>
      <c r="O610" s="100"/>
      <c r="P610" s="27"/>
      <c r="Q610" s="100"/>
      <c r="R610" s="101" t="s">
        <v>34</v>
      </c>
      <c r="S610" s="94"/>
    </row>
    <row r="611" spans="1:19" ht="18" customHeight="1">
      <c r="A611" s="17">
        <v>2</v>
      </c>
      <c r="B611" s="18" t="s">
        <v>1061</v>
      </c>
      <c r="C611" s="18">
        <v>1</v>
      </c>
      <c r="D611" s="18" t="s">
        <v>1062</v>
      </c>
      <c r="E611" s="18">
        <v>11</v>
      </c>
      <c r="F611" s="18" t="s">
        <v>1415</v>
      </c>
      <c r="G611" s="18">
        <v>19</v>
      </c>
      <c r="H611" s="18" t="s">
        <v>1056</v>
      </c>
      <c r="I611" s="19">
        <v>11</v>
      </c>
      <c r="J611" s="24" t="s">
        <v>1057</v>
      </c>
      <c r="K611" s="99">
        <v>252</v>
      </c>
      <c r="L611" s="99">
        <v>255</v>
      </c>
      <c r="M611" s="99">
        <f>K611-L611</f>
        <v>-3</v>
      </c>
      <c r="N611" s="28" t="s">
        <v>1432</v>
      </c>
      <c r="O611" s="100">
        <v>45000</v>
      </c>
      <c r="P611" s="27"/>
      <c r="Q611" s="100"/>
      <c r="R611" s="101" t="s">
        <v>34</v>
      </c>
      <c r="S611" s="94"/>
    </row>
    <row r="612" spans="1:19" ht="18" customHeight="1">
      <c r="A612" s="17">
        <v>2</v>
      </c>
      <c r="B612" s="18" t="s">
        <v>1061</v>
      </c>
      <c r="C612" s="18">
        <v>1</v>
      </c>
      <c r="D612" s="18" t="s">
        <v>1062</v>
      </c>
      <c r="E612" s="18">
        <v>11</v>
      </c>
      <c r="F612" s="18" t="s">
        <v>1415</v>
      </c>
      <c r="G612" s="18">
        <v>19</v>
      </c>
      <c r="H612" s="18" t="s">
        <v>1056</v>
      </c>
      <c r="I612" s="18">
        <v>11</v>
      </c>
      <c r="J612" s="25" t="s">
        <v>1057</v>
      </c>
      <c r="K612" s="99"/>
      <c r="L612" s="99"/>
      <c r="M612" s="99"/>
      <c r="N612" s="28" t="s">
        <v>1433</v>
      </c>
      <c r="O612" s="100">
        <v>30000</v>
      </c>
      <c r="P612" s="27"/>
      <c r="Q612" s="100"/>
      <c r="R612" s="101" t="s">
        <v>34</v>
      </c>
      <c r="S612" s="94"/>
    </row>
    <row r="613" spans="1:19" ht="18" customHeight="1">
      <c r="A613" s="17">
        <v>2</v>
      </c>
      <c r="B613" s="18" t="s">
        <v>1061</v>
      </c>
      <c r="C613" s="18">
        <v>1</v>
      </c>
      <c r="D613" s="18" t="s">
        <v>1062</v>
      </c>
      <c r="E613" s="18">
        <v>11</v>
      </c>
      <c r="F613" s="18" t="s">
        <v>1415</v>
      </c>
      <c r="G613" s="18">
        <v>19</v>
      </c>
      <c r="H613" s="18" t="s">
        <v>1056</v>
      </c>
      <c r="I613" s="18">
        <v>11</v>
      </c>
      <c r="J613" s="25" t="s">
        <v>1057</v>
      </c>
      <c r="K613" s="99"/>
      <c r="L613" s="99"/>
      <c r="M613" s="99"/>
      <c r="N613" s="28" t="s">
        <v>1434</v>
      </c>
      <c r="O613" s="100">
        <v>176730</v>
      </c>
      <c r="P613" s="27"/>
      <c r="Q613" s="100"/>
      <c r="R613" s="101" t="s">
        <v>34</v>
      </c>
      <c r="S613" s="94"/>
    </row>
    <row r="614" spans="1:19" ht="18" customHeight="1">
      <c r="A614" s="17">
        <v>2</v>
      </c>
      <c r="B614" s="18" t="s">
        <v>1061</v>
      </c>
      <c r="C614" s="18">
        <v>1</v>
      </c>
      <c r="D614" s="18" t="s">
        <v>1062</v>
      </c>
      <c r="E614" s="18">
        <v>11</v>
      </c>
      <c r="F614" s="18" t="s">
        <v>1415</v>
      </c>
      <c r="G614" s="19">
        <v>27</v>
      </c>
      <c r="H614" s="19" t="s">
        <v>1273</v>
      </c>
      <c r="I614" s="19"/>
      <c r="J614" s="24"/>
      <c r="K614" s="99"/>
      <c r="L614" s="99"/>
      <c r="M614" s="99"/>
      <c r="N614" s="28"/>
      <c r="O614" s="100"/>
      <c r="P614" s="27"/>
      <c r="Q614" s="100"/>
      <c r="R614" s="101" t="s">
        <v>34</v>
      </c>
      <c r="S614" s="94"/>
    </row>
    <row r="615" spans="1:19" ht="18" customHeight="1">
      <c r="A615" s="17">
        <v>2</v>
      </c>
      <c r="B615" s="18" t="s">
        <v>1061</v>
      </c>
      <c r="C615" s="18">
        <v>1</v>
      </c>
      <c r="D615" s="18" t="s">
        <v>1062</v>
      </c>
      <c r="E615" s="18">
        <v>11</v>
      </c>
      <c r="F615" s="18" t="s">
        <v>1415</v>
      </c>
      <c r="G615" s="18">
        <v>27</v>
      </c>
      <c r="H615" s="18" t="s">
        <v>1273</v>
      </c>
      <c r="I615" s="19">
        <v>1</v>
      </c>
      <c r="J615" s="24" t="s">
        <v>1274</v>
      </c>
      <c r="K615" s="99">
        <v>17</v>
      </c>
      <c r="L615" s="99">
        <v>0</v>
      </c>
      <c r="M615" s="99">
        <f>K615-L615</f>
        <v>17</v>
      </c>
      <c r="N615" s="28" t="s">
        <v>1435</v>
      </c>
      <c r="O615" s="100">
        <v>16400</v>
      </c>
      <c r="P615" s="27"/>
      <c r="Q615" s="100"/>
      <c r="R615" s="101" t="s">
        <v>34</v>
      </c>
      <c r="S615" s="94"/>
    </row>
    <row r="616" spans="1:19" ht="18" customHeight="1">
      <c r="A616" s="43">
        <v>2</v>
      </c>
      <c r="B616" s="44" t="s">
        <v>1061</v>
      </c>
      <c r="C616" s="52">
        <v>1</v>
      </c>
      <c r="D616" s="44" t="s">
        <v>1062</v>
      </c>
      <c r="E616" s="53">
        <v>12</v>
      </c>
      <c r="F616" s="54" t="s">
        <v>753</v>
      </c>
      <c r="G616" s="53"/>
      <c r="H616" s="54"/>
      <c r="I616" s="53"/>
      <c r="J616" s="53"/>
      <c r="K616" s="97">
        <f>IF(C616="",SUMIFS($K617:$K$5645,$A617:$A$5645,A616,$E617:$E$5645,""),IF(E616="",SUMIFS($K617:$K$5645,$A617:$A$5645,A616,$C617:$C$5645,C616,$G617:$G$5645,""),IF(G616="",SUMIFS($K617:$K$5645,$A617:$A$5645,A616,$C617:$C$5645,C616,$E617:$E$5645,E616,$R617:$R$5645,R616),0)))</f>
        <v>4541</v>
      </c>
      <c r="L616" s="97">
        <f>IF(C616="",SUMIFS($L617:$L$5645,$A617:$A$5645,A616,$E617:$E$5645,""),IF(E616="",SUMIFS($L617:$L$5645,$A617:$A$5645,A616,$C617:$C$5645,C616,$G617:$G$5645,""),IF(G616="",SUMIFS($L617:$L$5645,$A617:$A$5645,A616,$C617:$C$5645,C616,$E617:$E$5645,E616,$R617:$R$5645,R616),0)))</f>
        <v>3786</v>
      </c>
      <c r="M616" s="98">
        <f t="shared" ref="M616" si="36">K616-L616</f>
        <v>755</v>
      </c>
      <c r="N616" s="55"/>
      <c r="O616" s="56"/>
      <c r="P616" s="57"/>
      <c r="Q616" s="58">
        <f>IF(C616="",SUMIFS($Q$3:$Q$5514,$A$3:$A$5514,A616,$C$3:$C$5514,"&gt;0",$E$3:$E$5514,""),IF(E616="",SUMIFS($Q$3:$Q$5514,$A$3:$A$5514,A616,$C$3:$C$5514,C616,$E$3:$E$5514,"&gt;0",$G$3:$G$5514,""),IF(G616="",SUMIFS($Q$3:$Q$5514,$A$3:$A$5514,A616,$C$3:$C$5514,C616,$E$3:$E$5514,E616,$G$3:$G$5514,"&gt;0",$R$3:$R$5514,R616))))</f>
        <v>243</v>
      </c>
      <c r="R616" s="59" t="s">
        <v>34</v>
      </c>
      <c r="S616" s="94"/>
    </row>
    <row r="617" spans="1:19" ht="18" customHeight="1">
      <c r="A617" s="17">
        <v>2</v>
      </c>
      <c r="B617" s="18" t="s">
        <v>1061</v>
      </c>
      <c r="C617" s="18">
        <v>1</v>
      </c>
      <c r="D617" s="18" t="s">
        <v>1062</v>
      </c>
      <c r="E617" s="18">
        <v>12</v>
      </c>
      <c r="F617" s="18" t="s">
        <v>753</v>
      </c>
      <c r="G617" s="19">
        <v>9</v>
      </c>
      <c r="H617" s="19" t="s">
        <v>944</v>
      </c>
      <c r="I617" s="19"/>
      <c r="J617" s="24"/>
      <c r="K617" s="99"/>
      <c r="L617" s="99"/>
      <c r="M617" s="99"/>
      <c r="N617" s="28"/>
      <c r="O617" s="100"/>
      <c r="P617" s="27" t="s">
        <v>571</v>
      </c>
      <c r="Q617" s="100">
        <v>243</v>
      </c>
      <c r="R617" s="101" t="s">
        <v>34</v>
      </c>
      <c r="S617" s="94"/>
    </row>
    <row r="618" spans="1:19" ht="18" customHeight="1">
      <c r="A618" s="17">
        <v>2</v>
      </c>
      <c r="B618" s="18" t="s">
        <v>1061</v>
      </c>
      <c r="C618" s="18">
        <v>1</v>
      </c>
      <c r="D618" s="18" t="s">
        <v>1062</v>
      </c>
      <c r="E618" s="18">
        <v>12</v>
      </c>
      <c r="F618" s="18" t="s">
        <v>753</v>
      </c>
      <c r="G618" s="18">
        <v>9</v>
      </c>
      <c r="H618" s="18" t="s">
        <v>944</v>
      </c>
      <c r="I618" s="19">
        <v>2</v>
      </c>
      <c r="J618" s="24" t="s">
        <v>978</v>
      </c>
      <c r="K618" s="99">
        <v>138</v>
      </c>
      <c r="L618" s="99">
        <v>110</v>
      </c>
      <c r="M618" s="99">
        <f>K618-L618</f>
        <v>28</v>
      </c>
      <c r="N618" s="28" t="s">
        <v>1436</v>
      </c>
      <c r="O618" s="100">
        <v>126000</v>
      </c>
      <c r="P618" s="27"/>
      <c r="Q618" s="100"/>
      <c r="R618" s="101" t="s">
        <v>34</v>
      </c>
      <c r="S618" s="94"/>
    </row>
    <row r="619" spans="1:19" ht="18" customHeight="1">
      <c r="A619" s="17">
        <v>2</v>
      </c>
      <c r="B619" s="18" t="s">
        <v>1061</v>
      </c>
      <c r="C619" s="18">
        <v>1</v>
      </c>
      <c r="D619" s="18" t="s">
        <v>1062</v>
      </c>
      <c r="E619" s="18">
        <v>12</v>
      </c>
      <c r="F619" s="18" t="s">
        <v>753</v>
      </c>
      <c r="G619" s="18">
        <v>9</v>
      </c>
      <c r="H619" s="18" t="s">
        <v>944</v>
      </c>
      <c r="I619" s="18">
        <v>2</v>
      </c>
      <c r="J619" s="25" t="s">
        <v>978</v>
      </c>
      <c r="K619" s="99"/>
      <c r="L619" s="99"/>
      <c r="M619" s="99"/>
      <c r="N619" s="28" t="s">
        <v>1437</v>
      </c>
      <c r="O619" s="100">
        <v>12000</v>
      </c>
      <c r="P619" s="27"/>
      <c r="Q619" s="100"/>
      <c r="R619" s="101" t="s">
        <v>34</v>
      </c>
      <c r="S619" s="94"/>
    </row>
    <row r="620" spans="1:19" ht="18" customHeight="1">
      <c r="A620" s="17">
        <v>2</v>
      </c>
      <c r="B620" s="18" t="s">
        <v>1061</v>
      </c>
      <c r="C620" s="18">
        <v>1</v>
      </c>
      <c r="D620" s="18" t="s">
        <v>1062</v>
      </c>
      <c r="E620" s="18">
        <v>12</v>
      </c>
      <c r="F620" s="18" t="s">
        <v>753</v>
      </c>
      <c r="G620" s="18">
        <v>9</v>
      </c>
      <c r="H620" s="18" t="s">
        <v>944</v>
      </c>
      <c r="I620" s="19">
        <v>3</v>
      </c>
      <c r="J620" s="24" t="s">
        <v>987</v>
      </c>
      <c r="K620" s="99">
        <v>354</v>
      </c>
      <c r="L620" s="99">
        <v>282</v>
      </c>
      <c r="M620" s="99">
        <f>K620-L620</f>
        <v>72</v>
      </c>
      <c r="N620" s="28" t="s">
        <v>1438</v>
      </c>
      <c r="O620" s="100">
        <v>354000</v>
      </c>
      <c r="P620" s="27"/>
      <c r="Q620" s="100"/>
      <c r="R620" s="101" t="s">
        <v>34</v>
      </c>
      <c r="S620" s="94"/>
    </row>
    <row r="621" spans="1:19" ht="18" customHeight="1">
      <c r="A621" s="17">
        <v>2</v>
      </c>
      <c r="B621" s="18" t="s">
        <v>1061</v>
      </c>
      <c r="C621" s="18">
        <v>1</v>
      </c>
      <c r="D621" s="18" t="s">
        <v>1062</v>
      </c>
      <c r="E621" s="18">
        <v>12</v>
      </c>
      <c r="F621" s="18" t="s">
        <v>753</v>
      </c>
      <c r="G621" s="19">
        <v>11</v>
      </c>
      <c r="H621" s="19" t="s">
        <v>1002</v>
      </c>
      <c r="I621" s="19"/>
      <c r="J621" s="24"/>
      <c r="K621" s="99"/>
      <c r="L621" s="99"/>
      <c r="M621" s="99"/>
      <c r="N621" s="28"/>
      <c r="O621" s="100"/>
      <c r="P621" s="27"/>
      <c r="Q621" s="100"/>
      <c r="R621" s="101" t="s">
        <v>34</v>
      </c>
      <c r="S621" s="94"/>
    </row>
    <row r="622" spans="1:19" ht="18" customHeight="1">
      <c r="A622" s="17">
        <v>2</v>
      </c>
      <c r="B622" s="18" t="s">
        <v>1061</v>
      </c>
      <c r="C622" s="18">
        <v>1</v>
      </c>
      <c r="D622" s="18" t="s">
        <v>1062</v>
      </c>
      <c r="E622" s="18">
        <v>12</v>
      </c>
      <c r="F622" s="18" t="s">
        <v>753</v>
      </c>
      <c r="G622" s="18">
        <v>11</v>
      </c>
      <c r="H622" s="18" t="s">
        <v>1002</v>
      </c>
      <c r="I622" s="19">
        <v>1</v>
      </c>
      <c r="J622" s="24" t="s">
        <v>1003</v>
      </c>
      <c r="K622" s="99">
        <v>152</v>
      </c>
      <c r="L622" s="99">
        <v>60</v>
      </c>
      <c r="M622" s="99">
        <f>K622-L622</f>
        <v>92</v>
      </c>
      <c r="N622" s="28" t="s">
        <v>1439</v>
      </c>
      <c r="O622" s="100">
        <v>80000</v>
      </c>
      <c r="P622" s="27"/>
      <c r="Q622" s="100"/>
      <c r="R622" s="101" t="s">
        <v>34</v>
      </c>
      <c r="S622" s="94"/>
    </row>
    <row r="623" spans="1:19" ht="18" customHeight="1">
      <c r="A623" s="17">
        <v>2</v>
      </c>
      <c r="B623" s="18" t="s">
        <v>1061</v>
      </c>
      <c r="C623" s="18">
        <v>1</v>
      </c>
      <c r="D623" s="18" t="s">
        <v>1062</v>
      </c>
      <c r="E623" s="18">
        <v>12</v>
      </c>
      <c r="F623" s="18" t="s">
        <v>753</v>
      </c>
      <c r="G623" s="18">
        <v>11</v>
      </c>
      <c r="H623" s="18" t="s">
        <v>1002</v>
      </c>
      <c r="I623" s="18">
        <v>1</v>
      </c>
      <c r="J623" s="25" t="s">
        <v>1003</v>
      </c>
      <c r="K623" s="99"/>
      <c r="L623" s="99"/>
      <c r="M623" s="99"/>
      <c r="N623" s="28" t="s">
        <v>1440</v>
      </c>
      <c r="O623" s="100">
        <v>36000</v>
      </c>
      <c r="P623" s="27"/>
      <c r="Q623" s="100"/>
      <c r="R623" s="101" t="s">
        <v>34</v>
      </c>
      <c r="S623" s="94"/>
    </row>
    <row r="624" spans="1:19" ht="18" customHeight="1">
      <c r="A624" s="17">
        <v>2</v>
      </c>
      <c r="B624" s="18" t="s">
        <v>1061</v>
      </c>
      <c r="C624" s="18">
        <v>1</v>
      </c>
      <c r="D624" s="18" t="s">
        <v>1062</v>
      </c>
      <c r="E624" s="18">
        <v>12</v>
      </c>
      <c r="F624" s="18" t="s">
        <v>753</v>
      </c>
      <c r="G624" s="18">
        <v>11</v>
      </c>
      <c r="H624" s="18" t="s">
        <v>1002</v>
      </c>
      <c r="I624" s="18">
        <v>1</v>
      </c>
      <c r="J624" s="25" t="s">
        <v>1003</v>
      </c>
      <c r="K624" s="99"/>
      <c r="L624" s="99"/>
      <c r="M624" s="99"/>
      <c r="N624" s="28" t="s">
        <v>1441</v>
      </c>
      <c r="O624" s="100">
        <v>36000</v>
      </c>
      <c r="P624" s="27"/>
      <c r="Q624" s="100"/>
      <c r="R624" s="101" t="s">
        <v>34</v>
      </c>
      <c r="S624" s="94"/>
    </row>
    <row r="625" spans="1:19" ht="18" customHeight="1">
      <c r="A625" s="17">
        <v>2</v>
      </c>
      <c r="B625" s="18" t="s">
        <v>1061</v>
      </c>
      <c r="C625" s="18">
        <v>1</v>
      </c>
      <c r="D625" s="18" t="s">
        <v>1062</v>
      </c>
      <c r="E625" s="18">
        <v>12</v>
      </c>
      <c r="F625" s="18" t="s">
        <v>753</v>
      </c>
      <c r="G625" s="19">
        <v>13</v>
      </c>
      <c r="H625" s="19" t="s">
        <v>1045</v>
      </c>
      <c r="I625" s="19"/>
      <c r="J625" s="24"/>
      <c r="K625" s="99"/>
      <c r="L625" s="99"/>
      <c r="M625" s="99"/>
      <c r="N625" s="28"/>
      <c r="O625" s="100"/>
      <c r="P625" s="27"/>
      <c r="Q625" s="100"/>
      <c r="R625" s="101" t="s">
        <v>34</v>
      </c>
      <c r="S625" s="94"/>
    </row>
    <row r="626" spans="1:19" ht="18" customHeight="1">
      <c r="A626" s="17">
        <v>2</v>
      </c>
      <c r="B626" s="18" t="s">
        <v>1061</v>
      </c>
      <c r="C626" s="18">
        <v>1</v>
      </c>
      <c r="D626" s="18" t="s">
        <v>1062</v>
      </c>
      <c r="E626" s="18">
        <v>12</v>
      </c>
      <c r="F626" s="18" t="s">
        <v>753</v>
      </c>
      <c r="G626" s="18">
        <v>13</v>
      </c>
      <c r="H626" s="18" t="s">
        <v>1045</v>
      </c>
      <c r="I626" s="19">
        <v>71</v>
      </c>
      <c r="J626" s="24" t="s">
        <v>1442</v>
      </c>
      <c r="K626" s="99">
        <v>3887</v>
      </c>
      <c r="L626" s="99">
        <v>3314</v>
      </c>
      <c r="M626" s="99">
        <f>K626-L626</f>
        <v>573</v>
      </c>
      <c r="N626" s="28" t="s">
        <v>1443</v>
      </c>
      <c r="O626" s="100">
        <v>659325</v>
      </c>
      <c r="P626" s="27"/>
      <c r="Q626" s="100"/>
      <c r="R626" s="101" t="s">
        <v>34</v>
      </c>
      <c r="S626" s="94"/>
    </row>
    <row r="627" spans="1:19" ht="18" customHeight="1">
      <c r="A627" s="17">
        <v>2</v>
      </c>
      <c r="B627" s="18" t="s">
        <v>1061</v>
      </c>
      <c r="C627" s="18">
        <v>1</v>
      </c>
      <c r="D627" s="18" t="s">
        <v>1062</v>
      </c>
      <c r="E627" s="18">
        <v>12</v>
      </c>
      <c r="F627" s="18" t="s">
        <v>753</v>
      </c>
      <c r="G627" s="18">
        <v>13</v>
      </c>
      <c r="H627" s="18" t="s">
        <v>1045</v>
      </c>
      <c r="I627" s="18">
        <v>71</v>
      </c>
      <c r="J627" s="25" t="s">
        <v>1442</v>
      </c>
      <c r="K627" s="99"/>
      <c r="L627" s="99"/>
      <c r="M627" s="99"/>
      <c r="N627" s="28" t="s">
        <v>1444</v>
      </c>
      <c r="O627" s="100">
        <v>43955</v>
      </c>
      <c r="P627" s="27"/>
      <c r="Q627" s="100"/>
      <c r="R627" s="101" t="s">
        <v>34</v>
      </c>
      <c r="S627" s="94"/>
    </row>
    <row r="628" spans="1:19" ht="18" customHeight="1">
      <c r="A628" s="17">
        <v>2</v>
      </c>
      <c r="B628" s="18" t="s">
        <v>1061</v>
      </c>
      <c r="C628" s="18">
        <v>1</v>
      </c>
      <c r="D628" s="18" t="s">
        <v>1062</v>
      </c>
      <c r="E628" s="18">
        <v>12</v>
      </c>
      <c r="F628" s="18" t="s">
        <v>753</v>
      </c>
      <c r="G628" s="18">
        <v>13</v>
      </c>
      <c r="H628" s="18" t="s">
        <v>1045</v>
      </c>
      <c r="I628" s="18">
        <v>71</v>
      </c>
      <c r="J628" s="25" t="s">
        <v>1442</v>
      </c>
      <c r="K628" s="99"/>
      <c r="L628" s="99"/>
      <c r="M628" s="99"/>
      <c r="N628" s="28" t="s">
        <v>1445</v>
      </c>
      <c r="O628" s="100">
        <v>60750</v>
      </c>
      <c r="P628" s="27"/>
      <c r="Q628" s="100"/>
      <c r="R628" s="101" t="s">
        <v>34</v>
      </c>
      <c r="S628" s="94"/>
    </row>
    <row r="629" spans="1:19" ht="18" customHeight="1">
      <c r="A629" s="17">
        <v>2</v>
      </c>
      <c r="B629" s="18" t="s">
        <v>1061</v>
      </c>
      <c r="C629" s="18">
        <v>1</v>
      </c>
      <c r="D629" s="18" t="s">
        <v>1062</v>
      </c>
      <c r="E629" s="18">
        <v>12</v>
      </c>
      <c r="F629" s="18" t="s">
        <v>753</v>
      </c>
      <c r="G629" s="18">
        <v>13</v>
      </c>
      <c r="H629" s="18" t="s">
        <v>1045</v>
      </c>
      <c r="I629" s="18">
        <v>71</v>
      </c>
      <c r="J629" s="25" t="s">
        <v>1442</v>
      </c>
      <c r="K629" s="99"/>
      <c r="L629" s="99"/>
      <c r="M629" s="99"/>
      <c r="N629" s="28" t="s">
        <v>1446</v>
      </c>
      <c r="O629" s="100">
        <v>4050</v>
      </c>
      <c r="P629" s="27"/>
      <c r="Q629" s="100"/>
      <c r="R629" s="101" t="s">
        <v>34</v>
      </c>
      <c r="S629" s="94"/>
    </row>
    <row r="630" spans="1:19" ht="18" customHeight="1">
      <c r="A630" s="17">
        <v>2</v>
      </c>
      <c r="B630" s="18" t="s">
        <v>1061</v>
      </c>
      <c r="C630" s="18">
        <v>1</v>
      </c>
      <c r="D630" s="18" t="s">
        <v>1062</v>
      </c>
      <c r="E630" s="18">
        <v>12</v>
      </c>
      <c r="F630" s="18" t="s">
        <v>753</v>
      </c>
      <c r="G630" s="18">
        <v>13</v>
      </c>
      <c r="H630" s="18" t="s">
        <v>1045</v>
      </c>
      <c r="I630" s="18">
        <v>71</v>
      </c>
      <c r="J630" s="25" t="s">
        <v>1442</v>
      </c>
      <c r="K630" s="99"/>
      <c r="L630" s="99"/>
      <c r="M630" s="99"/>
      <c r="N630" s="28" t="s">
        <v>1447</v>
      </c>
      <c r="O630" s="100">
        <v>105570</v>
      </c>
      <c r="P630" s="27"/>
      <c r="Q630" s="100"/>
      <c r="R630" s="101" t="s">
        <v>34</v>
      </c>
      <c r="S630" s="94"/>
    </row>
    <row r="631" spans="1:19" ht="18" customHeight="1">
      <c r="A631" s="17">
        <v>2</v>
      </c>
      <c r="B631" s="18" t="s">
        <v>1061</v>
      </c>
      <c r="C631" s="18">
        <v>1</v>
      </c>
      <c r="D631" s="18" t="s">
        <v>1062</v>
      </c>
      <c r="E631" s="18">
        <v>12</v>
      </c>
      <c r="F631" s="18" t="s">
        <v>753</v>
      </c>
      <c r="G631" s="18">
        <v>13</v>
      </c>
      <c r="H631" s="18" t="s">
        <v>1045</v>
      </c>
      <c r="I631" s="18">
        <v>71</v>
      </c>
      <c r="J631" s="25" t="s">
        <v>1442</v>
      </c>
      <c r="K631" s="99"/>
      <c r="L631" s="99"/>
      <c r="M631" s="99"/>
      <c r="N631" s="28" t="s">
        <v>1448</v>
      </c>
      <c r="O631" s="100">
        <v>123120</v>
      </c>
      <c r="P631" s="27"/>
      <c r="Q631" s="100"/>
      <c r="R631" s="101" t="s">
        <v>34</v>
      </c>
      <c r="S631" s="94"/>
    </row>
    <row r="632" spans="1:19" ht="18" customHeight="1">
      <c r="A632" s="17">
        <v>2</v>
      </c>
      <c r="B632" s="18" t="s">
        <v>1061</v>
      </c>
      <c r="C632" s="18">
        <v>1</v>
      </c>
      <c r="D632" s="18" t="s">
        <v>1062</v>
      </c>
      <c r="E632" s="18">
        <v>12</v>
      </c>
      <c r="F632" s="18" t="s">
        <v>753</v>
      </c>
      <c r="G632" s="18">
        <v>13</v>
      </c>
      <c r="H632" s="18" t="s">
        <v>1045</v>
      </c>
      <c r="I632" s="18">
        <v>71</v>
      </c>
      <c r="J632" s="25" t="s">
        <v>1442</v>
      </c>
      <c r="K632" s="99"/>
      <c r="L632" s="99"/>
      <c r="M632" s="99"/>
      <c r="N632" s="28" t="s">
        <v>1449</v>
      </c>
      <c r="O632" s="100">
        <v>207900</v>
      </c>
      <c r="P632" s="27"/>
      <c r="Q632" s="100"/>
      <c r="R632" s="101" t="s">
        <v>34</v>
      </c>
      <c r="S632" s="94"/>
    </row>
    <row r="633" spans="1:19" ht="18" customHeight="1">
      <c r="A633" s="17">
        <v>2</v>
      </c>
      <c r="B633" s="18" t="s">
        <v>1061</v>
      </c>
      <c r="C633" s="18">
        <v>1</v>
      </c>
      <c r="D633" s="18" t="s">
        <v>1062</v>
      </c>
      <c r="E633" s="18">
        <v>12</v>
      </c>
      <c r="F633" s="18" t="s">
        <v>753</v>
      </c>
      <c r="G633" s="18">
        <v>13</v>
      </c>
      <c r="H633" s="18" t="s">
        <v>1045</v>
      </c>
      <c r="I633" s="18">
        <v>71</v>
      </c>
      <c r="J633" s="25" t="s">
        <v>1442</v>
      </c>
      <c r="K633" s="99"/>
      <c r="L633" s="99"/>
      <c r="M633" s="99"/>
      <c r="N633" s="28" t="s">
        <v>1450</v>
      </c>
      <c r="O633" s="100">
        <v>324630</v>
      </c>
      <c r="P633" s="27"/>
      <c r="Q633" s="100"/>
      <c r="R633" s="101" t="s">
        <v>34</v>
      </c>
      <c r="S633" s="94"/>
    </row>
    <row r="634" spans="1:19" ht="18" customHeight="1">
      <c r="A634" s="17">
        <v>2</v>
      </c>
      <c r="B634" s="18" t="s">
        <v>1061</v>
      </c>
      <c r="C634" s="18">
        <v>1</v>
      </c>
      <c r="D634" s="18" t="s">
        <v>1062</v>
      </c>
      <c r="E634" s="18">
        <v>12</v>
      </c>
      <c r="F634" s="18" t="s">
        <v>753</v>
      </c>
      <c r="G634" s="18">
        <v>13</v>
      </c>
      <c r="H634" s="18" t="s">
        <v>1045</v>
      </c>
      <c r="I634" s="18">
        <v>71</v>
      </c>
      <c r="J634" s="25" t="s">
        <v>1442</v>
      </c>
      <c r="K634" s="99"/>
      <c r="L634" s="99"/>
      <c r="M634" s="99"/>
      <c r="N634" s="28" t="s">
        <v>1451</v>
      </c>
      <c r="O634" s="100">
        <v>8640</v>
      </c>
      <c r="P634" s="27"/>
      <c r="Q634" s="100"/>
      <c r="R634" s="101" t="s">
        <v>34</v>
      </c>
      <c r="S634" s="94"/>
    </row>
    <row r="635" spans="1:19" ht="18" customHeight="1">
      <c r="A635" s="17">
        <v>2</v>
      </c>
      <c r="B635" s="18" t="s">
        <v>1061</v>
      </c>
      <c r="C635" s="18">
        <v>1</v>
      </c>
      <c r="D635" s="18" t="s">
        <v>1062</v>
      </c>
      <c r="E635" s="18">
        <v>12</v>
      </c>
      <c r="F635" s="18" t="s">
        <v>753</v>
      </c>
      <c r="G635" s="18">
        <v>13</v>
      </c>
      <c r="H635" s="18" t="s">
        <v>1045</v>
      </c>
      <c r="I635" s="18">
        <v>71</v>
      </c>
      <c r="J635" s="25" t="s">
        <v>1442</v>
      </c>
      <c r="K635" s="99"/>
      <c r="L635" s="99"/>
      <c r="M635" s="99"/>
      <c r="N635" s="28" t="s">
        <v>1452</v>
      </c>
      <c r="O635" s="100">
        <v>51840</v>
      </c>
      <c r="P635" s="27"/>
      <c r="Q635" s="100"/>
      <c r="R635" s="101" t="s">
        <v>34</v>
      </c>
      <c r="S635" s="94"/>
    </row>
    <row r="636" spans="1:19" ht="18" customHeight="1">
      <c r="A636" s="17">
        <v>2</v>
      </c>
      <c r="B636" s="18" t="s">
        <v>1061</v>
      </c>
      <c r="C636" s="18">
        <v>1</v>
      </c>
      <c r="D636" s="18" t="s">
        <v>1062</v>
      </c>
      <c r="E636" s="18">
        <v>12</v>
      </c>
      <c r="F636" s="18" t="s">
        <v>753</v>
      </c>
      <c r="G636" s="18">
        <v>13</v>
      </c>
      <c r="H636" s="18" t="s">
        <v>1045</v>
      </c>
      <c r="I636" s="18">
        <v>71</v>
      </c>
      <c r="J636" s="25" t="s">
        <v>1442</v>
      </c>
      <c r="K636" s="99"/>
      <c r="L636" s="99"/>
      <c r="M636" s="99"/>
      <c r="N636" s="28" t="s">
        <v>1453</v>
      </c>
      <c r="O636" s="100">
        <v>1068800</v>
      </c>
      <c r="P636" s="27"/>
      <c r="Q636" s="100"/>
      <c r="R636" s="101" t="s">
        <v>34</v>
      </c>
      <c r="S636" s="94"/>
    </row>
    <row r="637" spans="1:19" ht="18" customHeight="1">
      <c r="A637" s="17">
        <v>2</v>
      </c>
      <c r="B637" s="18" t="s">
        <v>1061</v>
      </c>
      <c r="C637" s="18">
        <v>1</v>
      </c>
      <c r="D637" s="18" t="s">
        <v>1062</v>
      </c>
      <c r="E637" s="18">
        <v>12</v>
      </c>
      <c r="F637" s="18" t="s">
        <v>753</v>
      </c>
      <c r="G637" s="18">
        <v>13</v>
      </c>
      <c r="H637" s="18" t="s">
        <v>1045</v>
      </c>
      <c r="I637" s="18">
        <v>71</v>
      </c>
      <c r="J637" s="25" t="s">
        <v>1442</v>
      </c>
      <c r="K637" s="99"/>
      <c r="L637" s="99"/>
      <c r="M637" s="99"/>
      <c r="N637" s="28" t="s">
        <v>1454</v>
      </c>
      <c r="O637" s="100"/>
      <c r="P637" s="27"/>
      <c r="Q637" s="100"/>
      <c r="R637" s="101" t="s">
        <v>34</v>
      </c>
      <c r="S637" s="94"/>
    </row>
    <row r="638" spans="1:19" ht="18" customHeight="1">
      <c r="A638" s="17">
        <v>2</v>
      </c>
      <c r="B638" s="18" t="s">
        <v>1061</v>
      </c>
      <c r="C638" s="18">
        <v>1</v>
      </c>
      <c r="D638" s="18" t="s">
        <v>1062</v>
      </c>
      <c r="E638" s="18">
        <v>12</v>
      </c>
      <c r="F638" s="18" t="s">
        <v>753</v>
      </c>
      <c r="G638" s="18">
        <v>13</v>
      </c>
      <c r="H638" s="18" t="s">
        <v>1045</v>
      </c>
      <c r="I638" s="18">
        <v>71</v>
      </c>
      <c r="J638" s="25" t="s">
        <v>1442</v>
      </c>
      <c r="K638" s="99"/>
      <c r="L638" s="99"/>
      <c r="M638" s="99"/>
      <c r="N638" s="28" t="s">
        <v>1455</v>
      </c>
      <c r="O638" s="100">
        <v>340400</v>
      </c>
      <c r="P638" s="27"/>
      <c r="Q638" s="100"/>
      <c r="R638" s="101" t="s">
        <v>34</v>
      </c>
      <c r="S638" s="94"/>
    </row>
    <row r="639" spans="1:19" ht="18" customHeight="1">
      <c r="A639" s="17">
        <v>2</v>
      </c>
      <c r="B639" s="18" t="s">
        <v>1061</v>
      </c>
      <c r="C639" s="18">
        <v>1</v>
      </c>
      <c r="D639" s="18" t="s">
        <v>1062</v>
      </c>
      <c r="E639" s="18">
        <v>12</v>
      </c>
      <c r="F639" s="18" t="s">
        <v>753</v>
      </c>
      <c r="G639" s="18">
        <v>13</v>
      </c>
      <c r="H639" s="18" t="s">
        <v>1045</v>
      </c>
      <c r="I639" s="18">
        <v>71</v>
      </c>
      <c r="J639" s="25" t="s">
        <v>1442</v>
      </c>
      <c r="K639" s="99"/>
      <c r="L639" s="99"/>
      <c r="M639" s="99"/>
      <c r="N639" s="28" t="s">
        <v>1456</v>
      </c>
      <c r="O639" s="100">
        <v>43938</v>
      </c>
      <c r="P639" s="27"/>
      <c r="Q639" s="100"/>
      <c r="R639" s="101" t="s">
        <v>34</v>
      </c>
      <c r="S639" s="94"/>
    </row>
    <row r="640" spans="1:19" ht="18" customHeight="1">
      <c r="A640" s="17">
        <v>2</v>
      </c>
      <c r="B640" s="18" t="s">
        <v>1061</v>
      </c>
      <c r="C640" s="18">
        <v>1</v>
      </c>
      <c r="D640" s="18" t="s">
        <v>1062</v>
      </c>
      <c r="E640" s="18">
        <v>12</v>
      </c>
      <c r="F640" s="18" t="s">
        <v>753</v>
      </c>
      <c r="G640" s="18">
        <v>13</v>
      </c>
      <c r="H640" s="18" t="s">
        <v>1045</v>
      </c>
      <c r="I640" s="18">
        <v>71</v>
      </c>
      <c r="J640" s="25" t="s">
        <v>1442</v>
      </c>
      <c r="K640" s="99"/>
      <c r="L640" s="99"/>
      <c r="M640" s="99"/>
      <c r="N640" s="339" t="s">
        <v>6998</v>
      </c>
      <c r="O640" s="100">
        <v>648000</v>
      </c>
      <c r="P640" s="27"/>
      <c r="Q640" s="100"/>
      <c r="R640" s="101" t="s">
        <v>34</v>
      </c>
      <c r="S640" s="94"/>
    </row>
    <row r="641" spans="1:19" ht="18" customHeight="1">
      <c r="A641" s="17">
        <v>2</v>
      </c>
      <c r="B641" s="18" t="s">
        <v>1061</v>
      </c>
      <c r="C641" s="18">
        <v>1</v>
      </c>
      <c r="D641" s="18" t="s">
        <v>1062</v>
      </c>
      <c r="E641" s="18">
        <v>12</v>
      </c>
      <c r="F641" s="18" t="s">
        <v>753</v>
      </c>
      <c r="G641" s="18">
        <v>13</v>
      </c>
      <c r="H641" s="18" t="s">
        <v>1045</v>
      </c>
      <c r="I641" s="18">
        <v>71</v>
      </c>
      <c r="J641" s="25" t="s">
        <v>1442</v>
      </c>
      <c r="K641" s="99"/>
      <c r="L641" s="99"/>
      <c r="M641" s="99"/>
      <c r="N641" s="28" t="s">
        <v>1457</v>
      </c>
      <c r="O641" s="100">
        <v>195480</v>
      </c>
      <c r="P641" s="27"/>
      <c r="Q641" s="100"/>
      <c r="R641" s="101" t="s">
        <v>34</v>
      </c>
      <c r="S641" s="94"/>
    </row>
    <row r="642" spans="1:19" ht="18" customHeight="1">
      <c r="A642" s="17">
        <v>2</v>
      </c>
      <c r="B642" s="18" t="s">
        <v>1061</v>
      </c>
      <c r="C642" s="18">
        <v>1</v>
      </c>
      <c r="D642" s="18" t="s">
        <v>1062</v>
      </c>
      <c r="E642" s="18">
        <v>12</v>
      </c>
      <c r="F642" s="18" t="s">
        <v>753</v>
      </c>
      <c r="G642" s="19">
        <v>19</v>
      </c>
      <c r="H642" s="19" t="s">
        <v>1056</v>
      </c>
      <c r="I642" s="19"/>
      <c r="J642" s="24"/>
      <c r="K642" s="99"/>
      <c r="L642" s="99"/>
      <c r="M642" s="99"/>
      <c r="N642" s="28"/>
      <c r="O642" s="100"/>
      <c r="P642" s="27"/>
      <c r="Q642" s="100"/>
      <c r="R642" s="101" t="s">
        <v>34</v>
      </c>
      <c r="S642" s="94"/>
    </row>
    <row r="643" spans="1:19" ht="18" customHeight="1">
      <c r="A643" s="17">
        <v>2</v>
      </c>
      <c r="B643" s="18" t="s">
        <v>1061</v>
      </c>
      <c r="C643" s="18">
        <v>1</v>
      </c>
      <c r="D643" s="18" t="s">
        <v>1062</v>
      </c>
      <c r="E643" s="18">
        <v>12</v>
      </c>
      <c r="F643" s="18" t="s">
        <v>753</v>
      </c>
      <c r="G643" s="18">
        <v>19</v>
      </c>
      <c r="H643" s="18" t="s">
        <v>1056</v>
      </c>
      <c r="I643" s="19">
        <v>41</v>
      </c>
      <c r="J643" s="24" t="s">
        <v>1153</v>
      </c>
      <c r="K643" s="99">
        <v>10</v>
      </c>
      <c r="L643" s="99">
        <v>20</v>
      </c>
      <c r="M643" s="99">
        <f>K643-L643</f>
        <v>-10</v>
      </c>
      <c r="N643" s="28" t="s">
        <v>1458</v>
      </c>
      <c r="O643" s="100">
        <v>10000</v>
      </c>
      <c r="P643" s="27"/>
      <c r="Q643" s="100"/>
      <c r="R643" s="101" t="s">
        <v>34</v>
      </c>
      <c r="S643" s="94"/>
    </row>
    <row r="644" spans="1:19" ht="18" customHeight="1">
      <c r="A644" s="43">
        <v>2</v>
      </c>
      <c r="B644" s="44" t="s">
        <v>1061</v>
      </c>
      <c r="C644" s="52">
        <v>1</v>
      </c>
      <c r="D644" s="44" t="s">
        <v>1062</v>
      </c>
      <c r="E644" s="53">
        <v>13</v>
      </c>
      <c r="F644" s="54" t="s">
        <v>754</v>
      </c>
      <c r="G644" s="53"/>
      <c r="H644" s="54"/>
      <c r="I644" s="53"/>
      <c r="J644" s="53"/>
      <c r="K644" s="97">
        <f>IF(C644="",SUMIFS($K645:$K$5645,$A645:$A$5645,A644,$E645:$E$5645,""),IF(E644="",SUMIFS($K645:$K$5645,$A645:$A$5645,A644,$C645:$C$5645,C644,$G645:$G$5645,""),IF(G644="",SUMIFS($K645:$K$5645,$A645:$A$5645,A644,$C645:$C$5645,C644,$E645:$E$5645,E644,$R645:$R$5645,R644),0)))</f>
        <v>2152</v>
      </c>
      <c r="L644" s="97">
        <f>IF(C644="",SUMIFS($L645:$L$5645,$A645:$A$5645,A644,$E645:$E$5645,""),IF(E644="",SUMIFS($L645:$L$5645,$A645:$A$5645,A644,$C645:$C$5645,C644,$G645:$G$5645,""),IF(G644="",SUMIFS($L645:$L$5645,$A645:$A$5645,A644,$C645:$C$5645,C644,$E645:$E$5645,E644,$R645:$R$5645,R644),0)))</f>
        <v>2152</v>
      </c>
      <c r="M644" s="98">
        <f t="shared" ref="M644" si="37">K644-L644</f>
        <v>0</v>
      </c>
      <c r="N644" s="55"/>
      <c r="O644" s="56"/>
      <c r="P644" s="57"/>
      <c r="Q644" s="58">
        <f>IF(C644="",SUMIFS($Q$3:$Q$5514,$A$3:$A$5514,A644,$C$3:$C$5514,"&gt;0",$E$3:$E$5514,""),IF(E644="",SUMIFS($Q$3:$Q$5514,$A$3:$A$5514,A644,$C$3:$C$5514,C644,$E$3:$E$5514,"&gt;0",$G$3:$G$5514,""),IF(G644="",SUMIFS($Q$3:$Q$5514,$A$3:$A$5514,A644,$C$3:$C$5514,C644,$E$3:$E$5514,E644,$G$3:$G$5514,"&gt;0",$R$3:$R$5514,R644))))</f>
        <v>958</v>
      </c>
      <c r="R644" s="59" t="s">
        <v>133</v>
      </c>
      <c r="S644" s="94"/>
    </row>
    <row r="645" spans="1:19" ht="18" customHeight="1">
      <c r="A645" s="17">
        <v>2</v>
      </c>
      <c r="B645" s="18" t="s">
        <v>1061</v>
      </c>
      <c r="C645" s="18">
        <v>1</v>
      </c>
      <c r="D645" s="18" t="s">
        <v>1062</v>
      </c>
      <c r="E645" s="18">
        <v>13</v>
      </c>
      <c r="F645" s="18" t="s">
        <v>754</v>
      </c>
      <c r="G645" s="19">
        <v>11</v>
      </c>
      <c r="H645" s="19" t="s">
        <v>1002</v>
      </c>
      <c r="I645" s="19"/>
      <c r="J645" s="24"/>
      <c r="K645" s="99"/>
      <c r="L645" s="99"/>
      <c r="M645" s="99"/>
      <c r="N645" s="28"/>
      <c r="O645" s="100"/>
      <c r="P645" s="27" t="s">
        <v>132</v>
      </c>
      <c r="Q645" s="100">
        <v>24</v>
      </c>
      <c r="R645" s="101" t="s">
        <v>133</v>
      </c>
      <c r="S645" s="94"/>
    </row>
    <row r="646" spans="1:19" ht="18" customHeight="1">
      <c r="A646" s="17">
        <v>2</v>
      </c>
      <c r="B646" s="18" t="s">
        <v>1061</v>
      </c>
      <c r="C646" s="18">
        <v>1</v>
      </c>
      <c r="D646" s="18" t="s">
        <v>1062</v>
      </c>
      <c r="E646" s="18">
        <v>13</v>
      </c>
      <c r="F646" s="18" t="s">
        <v>754</v>
      </c>
      <c r="G646" s="18">
        <v>11</v>
      </c>
      <c r="H646" s="18" t="s">
        <v>1002</v>
      </c>
      <c r="I646" s="19">
        <v>1</v>
      </c>
      <c r="J646" s="24" t="s">
        <v>1003</v>
      </c>
      <c r="K646" s="99">
        <v>32</v>
      </c>
      <c r="L646" s="99">
        <v>32</v>
      </c>
      <c r="M646" s="99">
        <f>K646-L646</f>
        <v>0</v>
      </c>
      <c r="N646" s="28" t="s">
        <v>627</v>
      </c>
      <c r="O646" s="100"/>
      <c r="P646" s="27" t="s">
        <v>626</v>
      </c>
      <c r="Q646" s="100">
        <v>934</v>
      </c>
      <c r="R646" s="101" t="s">
        <v>133</v>
      </c>
      <c r="S646" s="94"/>
    </row>
    <row r="647" spans="1:19" ht="18" customHeight="1">
      <c r="A647" s="17">
        <v>2</v>
      </c>
      <c r="B647" s="18" t="s">
        <v>1061</v>
      </c>
      <c r="C647" s="18">
        <v>1</v>
      </c>
      <c r="D647" s="18" t="s">
        <v>1062</v>
      </c>
      <c r="E647" s="18">
        <v>13</v>
      </c>
      <c r="F647" s="18" t="s">
        <v>754</v>
      </c>
      <c r="G647" s="18">
        <v>11</v>
      </c>
      <c r="H647" s="18" t="s">
        <v>1002</v>
      </c>
      <c r="I647" s="18">
        <v>1</v>
      </c>
      <c r="J647" s="25" t="s">
        <v>1003</v>
      </c>
      <c r="K647" s="99"/>
      <c r="L647" s="99"/>
      <c r="M647" s="99"/>
      <c r="N647" s="339" t="s">
        <v>6999</v>
      </c>
      <c r="O647" s="100">
        <v>32000</v>
      </c>
      <c r="P647" s="27"/>
      <c r="Q647" s="100"/>
      <c r="R647" s="101" t="s">
        <v>133</v>
      </c>
      <c r="S647" s="94"/>
    </row>
    <row r="648" spans="1:19" ht="18" customHeight="1">
      <c r="A648" s="17">
        <v>2</v>
      </c>
      <c r="B648" s="18" t="s">
        <v>1061</v>
      </c>
      <c r="C648" s="18">
        <v>1</v>
      </c>
      <c r="D648" s="18" t="s">
        <v>1062</v>
      </c>
      <c r="E648" s="18">
        <v>13</v>
      </c>
      <c r="F648" s="18" t="s">
        <v>754</v>
      </c>
      <c r="G648" s="18">
        <v>11</v>
      </c>
      <c r="H648" s="18" t="s">
        <v>1002</v>
      </c>
      <c r="I648" s="19">
        <v>2</v>
      </c>
      <c r="J648" s="24" t="s">
        <v>1208</v>
      </c>
      <c r="K648" s="99">
        <v>200</v>
      </c>
      <c r="L648" s="99">
        <v>200</v>
      </c>
      <c r="M648" s="99">
        <f>K648-L648</f>
        <v>0</v>
      </c>
      <c r="N648" s="28" t="s">
        <v>627</v>
      </c>
      <c r="O648" s="100"/>
      <c r="P648" s="27"/>
      <c r="Q648" s="100"/>
      <c r="R648" s="101" t="s">
        <v>133</v>
      </c>
      <c r="S648" s="94"/>
    </row>
    <row r="649" spans="1:19" ht="18" customHeight="1">
      <c r="A649" s="17">
        <v>2</v>
      </c>
      <c r="B649" s="18" t="s">
        <v>1061</v>
      </c>
      <c r="C649" s="18">
        <v>1</v>
      </c>
      <c r="D649" s="18" t="s">
        <v>1062</v>
      </c>
      <c r="E649" s="18">
        <v>13</v>
      </c>
      <c r="F649" s="18" t="s">
        <v>754</v>
      </c>
      <c r="G649" s="18">
        <v>11</v>
      </c>
      <c r="H649" s="18" t="s">
        <v>1002</v>
      </c>
      <c r="I649" s="18">
        <v>2</v>
      </c>
      <c r="J649" s="25" t="s">
        <v>1208</v>
      </c>
      <c r="K649" s="99"/>
      <c r="L649" s="99"/>
      <c r="M649" s="99"/>
      <c r="N649" s="339" t="s">
        <v>7000</v>
      </c>
      <c r="O649" s="100">
        <v>200000</v>
      </c>
      <c r="P649" s="27"/>
      <c r="Q649" s="100"/>
      <c r="R649" s="101" t="s">
        <v>133</v>
      </c>
      <c r="S649" s="94"/>
    </row>
    <row r="650" spans="1:19" ht="18" customHeight="1">
      <c r="A650" s="17">
        <v>2</v>
      </c>
      <c r="B650" s="18" t="s">
        <v>1061</v>
      </c>
      <c r="C650" s="18">
        <v>1</v>
      </c>
      <c r="D650" s="18" t="s">
        <v>1062</v>
      </c>
      <c r="E650" s="18">
        <v>13</v>
      </c>
      <c r="F650" s="18" t="s">
        <v>754</v>
      </c>
      <c r="G650" s="18">
        <v>11</v>
      </c>
      <c r="H650" s="18" t="s">
        <v>1002</v>
      </c>
      <c r="I650" s="19">
        <v>5</v>
      </c>
      <c r="J650" s="24" t="s">
        <v>1214</v>
      </c>
      <c r="K650" s="99">
        <v>1500</v>
      </c>
      <c r="L650" s="99">
        <v>1500</v>
      </c>
      <c r="M650" s="99">
        <f>K650-L650</f>
        <v>0</v>
      </c>
      <c r="N650" s="28" t="s">
        <v>627</v>
      </c>
      <c r="O650" s="100"/>
      <c r="P650" s="27"/>
      <c r="Q650" s="100"/>
      <c r="R650" s="101" t="s">
        <v>133</v>
      </c>
      <c r="S650" s="94"/>
    </row>
    <row r="651" spans="1:19" ht="18" customHeight="1">
      <c r="A651" s="17">
        <v>2</v>
      </c>
      <c r="B651" s="18" t="s">
        <v>1061</v>
      </c>
      <c r="C651" s="18">
        <v>1</v>
      </c>
      <c r="D651" s="18" t="s">
        <v>1062</v>
      </c>
      <c r="E651" s="18">
        <v>13</v>
      </c>
      <c r="F651" s="18" t="s">
        <v>754</v>
      </c>
      <c r="G651" s="18">
        <v>11</v>
      </c>
      <c r="H651" s="18" t="s">
        <v>1002</v>
      </c>
      <c r="I651" s="18">
        <v>5</v>
      </c>
      <c r="J651" s="25" t="s">
        <v>1214</v>
      </c>
      <c r="K651" s="99"/>
      <c r="L651" s="99"/>
      <c r="M651" s="99"/>
      <c r="N651" s="28" t="s">
        <v>1459</v>
      </c>
      <c r="O651" s="100">
        <v>1500000</v>
      </c>
      <c r="P651" s="27"/>
      <c r="Q651" s="100"/>
      <c r="R651" s="101" t="s">
        <v>133</v>
      </c>
      <c r="S651" s="94"/>
    </row>
    <row r="652" spans="1:19" ht="18" customHeight="1">
      <c r="A652" s="17">
        <v>2</v>
      </c>
      <c r="B652" s="18" t="s">
        <v>1061</v>
      </c>
      <c r="C652" s="18">
        <v>1</v>
      </c>
      <c r="D652" s="18" t="s">
        <v>1062</v>
      </c>
      <c r="E652" s="18">
        <v>13</v>
      </c>
      <c r="F652" s="18" t="s">
        <v>754</v>
      </c>
      <c r="G652" s="18">
        <v>11</v>
      </c>
      <c r="H652" s="18" t="s">
        <v>1002</v>
      </c>
      <c r="I652" s="19">
        <v>6</v>
      </c>
      <c r="J652" s="24" t="s">
        <v>1215</v>
      </c>
      <c r="K652" s="99">
        <v>140</v>
      </c>
      <c r="L652" s="99">
        <v>140</v>
      </c>
      <c r="M652" s="99">
        <f>K652-L652</f>
        <v>0</v>
      </c>
      <c r="N652" s="28" t="s">
        <v>627</v>
      </c>
      <c r="O652" s="100"/>
      <c r="P652" s="27"/>
      <c r="Q652" s="100"/>
      <c r="R652" s="101" t="s">
        <v>133</v>
      </c>
      <c r="S652" s="94"/>
    </row>
    <row r="653" spans="1:19" ht="18" customHeight="1">
      <c r="A653" s="17">
        <v>2</v>
      </c>
      <c r="B653" s="18" t="s">
        <v>1061</v>
      </c>
      <c r="C653" s="18">
        <v>1</v>
      </c>
      <c r="D653" s="18" t="s">
        <v>1062</v>
      </c>
      <c r="E653" s="18">
        <v>13</v>
      </c>
      <c r="F653" s="18" t="s">
        <v>754</v>
      </c>
      <c r="G653" s="18">
        <v>11</v>
      </c>
      <c r="H653" s="18" t="s">
        <v>1002</v>
      </c>
      <c r="I653" s="18">
        <v>6</v>
      </c>
      <c r="J653" s="25" t="s">
        <v>1215</v>
      </c>
      <c r="K653" s="99"/>
      <c r="L653" s="99"/>
      <c r="M653" s="99"/>
      <c r="N653" s="339" t="s">
        <v>7001</v>
      </c>
      <c r="O653" s="100">
        <v>140000</v>
      </c>
      <c r="P653" s="27"/>
      <c r="Q653" s="100"/>
      <c r="R653" s="101" t="s">
        <v>133</v>
      </c>
      <c r="S653" s="94"/>
    </row>
    <row r="654" spans="1:19" ht="18" customHeight="1">
      <c r="A654" s="17">
        <v>2</v>
      </c>
      <c r="B654" s="18" t="s">
        <v>1061</v>
      </c>
      <c r="C654" s="18">
        <v>1</v>
      </c>
      <c r="D654" s="18" t="s">
        <v>1062</v>
      </c>
      <c r="E654" s="18">
        <v>13</v>
      </c>
      <c r="F654" s="18" t="s">
        <v>754</v>
      </c>
      <c r="G654" s="19">
        <v>12</v>
      </c>
      <c r="H654" s="19" t="s">
        <v>1026</v>
      </c>
      <c r="I654" s="19"/>
      <c r="J654" s="24"/>
      <c r="K654" s="99"/>
      <c r="L654" s="99"/>
      <c r="M654" s="99"/>
      <c r="N654" s="28"/>
      <c r="O654" s="100"/>
      <c r="P654" s="27"/>
      <c r="Q654" s="100"/>
      <c r="R654" s="101" t="s">
        <v>133</v>
      </c>
      <c r="S654" s="94"/>
    </row>
    <row r="655" spans="1:19" ht="18" customHeight="1">
      <c r="A655" s="17">
        <v>2</v>
      </c>
      <c r="B655" s="18" t="s">
        <v>1061</v>
      </c>
      <c r="C655" s="18">
        <v>1</v>
      </c>
      <c r="D655" s="18" t="s">
        <v>1062</v>
      </c>
      <c r="E655" s="18">
        <v>13</v>
      </c>
      <c r="F655" s="18" t="s">
        <v>754</v>
      </c>
      <c r="G655" s="18">
        <v>12</v>
      </c>
      <c r="H655" s="18" t="s">
        <v>1026</v>
      </c>
      <c r="I655" s="19">
        <v>11</v>
      </c>
      <c r="J655" s="24" t="s">
        <v>1039</v>
      </c>
      <c r="K655" s="99">
        <v>130</v>
      </c>
      <c r="L655" s="99">
        <v>130</v>
      </c>
      <c r="M655" s="99">
        <f>K655-L655</f>
        <v>0</v>
      </c>
      <c r="N655" s="28" t="s">
        <v>1460</v>
      </c>
      <c r="O655" s="100">
        <v>129746</v>
      </c>
      <c r="P655" s="27"/>
      <c r="Q655" s="100"/>
      <c r="R655" s="101" t="s">
        <v>133</v>
      </c>
      <c r="S655" s="94"/>
    </row>
    <row r="656" spans="1:19" ht="18" customHeight="1">
      <c r="A656" s="17">
        <v>2</v>
      </c>
      <c r="B656" s="18" t="s">
        <v>1061</v>
      </c>
      <c r="C656" s="18">
        <v>1</v>
      </c>
      <c r="D656" s="18" t="s">
        <v>1062</v>
      </c>
      <c r="E656" s="18">
        <v>13</v>
      </c>
      <c r="F656" s="18" t="s">
        <v>754</v>
      </c>
      <c r="G656" s="19">
        <v>13</v>
      </c>
      <c r="H656" s="19" t="s">
        <v>1045</v>
      </c>
      <c r="I656" s="19"/>
      <c r="J656" s="24"/>
      <c r="K656" s="99"/>
      <c r="L656" s="99"/>
      <c r="M656" s="99"/>
      <c r="N656" s="28"/>
      <c r="O656" s="100"/>
      <c r="P656" s="27"/>
      <c r="Q656" s="100"/>
      <c r="R656" s="101" t="s">
        <v>133</v>
      </c>
      <c r="S656" s="94"/>
    </row>
    <row r="657" spans="1:19" ht="18" customHeight="1">
      <c r="A657" s="17">
        <v>2</v>
      </c>
      <c r="B657" s="18" t="s">
        <v>1061</v>
      </c>
      <c r="C657" s="18">
        <v>1</v>
      </c>
      <c r="D657" s="18" t="s">
        <v>1062</v>
      </c>
      <c r="E657" s="18">
        <v>13</v>
      </c>
      <c r="F657" s="18" t="s">
        <v>754</v>
      </c>
      <c r="G657" s="18">
        <v>13</v>
      </c>
      <c r="H657" s="18" t="s">
        <v>1045</v>
      </c>
      <c r="I657" s="19">
        <v>33</v>
      </c>
      <c r="J657" s="24" t="s">
        <v>1243</v>
      </c>
      <c r="K657" s="99">
        <v>91</v>
      </c>
      <c r="L657" s="99">
        <v>91</v>
      </c>
      <c r="M657" s="99">
        <f>K657-L657</f>
        <v>0</v>
      </c>
      <c r="N657" s="339" t="s">
        <v>7002</v>
      </c>
      <c r="O657" s="100">
        <v>51840</v>
      </c>
      <c r="P657" s="27"/>
      <c r="Q657" s="100"/>
      <c r="R657" s="101" t="s">
        <v>133</v>
      </c>
      <c r="S657" s="94"/>
    </row>
    <row r="658" spans="1:19" ht="18" customHeight="1">
      <c r="A658" s="17">
        <v>2</v>
      </c>
      <c r="B658" s="18" t="s">
        <v>1061</v>
      </c>
      <c r="C658" s="18">
        <v>1</v>
      </c>
      <c r="D658" s="18" t="s">
        <v>1062</v>
      </c>
      <c r="E658" s="18">
        <v>13</v>
      </c>
      <c r="F658" s="18" t="s">
        <v>754</v>
      </c>
      <c r="G658" s="18">
        <v>13</v>
      </c>
      <c r="H658" s="18" t="s">
        <v>1045</v>
      </c>
      <c r="I658" s="18">
        <v>33</v>
      </c>
      <c r="J658" s="25" t="s">
        <v>1243</v>
      </c>
      <c r="K658" s="99"/>
      <c r="L658" s="99"/>
      <c r="M658" s="99"/>
      <c r="N658" s="339" t="s">
        <v>7003</v>
      </c>
      <c r="O658" s="100">
        <v>38880</v>
      </c>
      <c r="P658" s="27"/>
      <c r="Q658" s="100"/>
      <c r="R658" s="101" t="s">
        <v>133</v>
      </c>
      <c r="S658" s="94"/>
    </row>
    <row r="659" spans="1:19" ht="18" customHeight="1">
      <c r="A659" s="17">
        <v>2</v>
      </c>
      <c r="B659" s="18" t="s">
        <v>1061</v>
      </c>
      <c r="C659" s="18">
        <v>1</v>
      </c>
      <c r="D659" s="18" t="s">
        <v>1062</v>
      </c>
      <c r="E659" s="18">
        <v>13</v>
      </c>
      <c r="F659" s="18" t="s">
        <v>754</v>
      </c>
      <c r="G659" s="19">
        <v>14</v>
      </c>
      <c r="H659" s="19" t="s">
        <v>1050</v>
      </c>
      <c r="I659" s="19"/>
      <c r="J659" s="24"/>
      <c r="K659" s="99"/>
      <c r="L659" s="99"/>
      <c r="M659" s="99"/>
      <c r="N659" s="28"/>
      <c r="O659" s="100"/>
      <c r="P659" s="27"/>
      <c r="Q659" s="100"/>
      <c r="R659" s="101" t="s">
        <v>133</v>
      </c>
      <c r="S659" s="94"/>
    </row>
    <row r="660" spans="1:19" ht="18" customHeight="1">
      <c r="A660" s="17">
        <v>2</v>
      </c>
      <c r="B660" s="18" t="s">
        <v>1061</v>
      </c>
      <c r="C660" s="18">
        <v>1</v>
      </c>
      <c r="D660" s="18" t="s">
        <v>1062</v>
      </c>
      <c r="E660" s="18">
        <v>13</v>
      </c>
      <c r="F660" s="18" t="s">
        <v>754</v>
      </c>
      <c r="G660" s="18">
        <v>14</v>
      </c>
      <c r="H660" s="18" t="s">
        <v>1050</v>
      </c>
      <c r="I660" s="19">
        <v>2</v>
      </c>
      <c r="J660" s="24" t="s">
        <v>1130</v>
      </c>
      <c r="K660" s="99">
        <v>59</v>
      </c>
      <c r="L660" s="99">
        <v>59</v>
      </c>
      <c r="M660" s="99">
        <f>K660-L660</f>
        <v>0</v>
      </c>
      <c r="N660" s="28" t="s">
        <v>1461</v>
      </c>
      <c r="O660" s="100">
        <v>58180</v>
      </c>
      <c r="P660" s="27"/>
      <c r="Q660" s="100"/>
      <c r="R660" s="101" t="s">
        <v>133</v>
      </c>
      <c r="S660" s="94"/>
    </row>
    <row r="661" spans="1:19" ht="18" customHeight="1">
      <c r="A661" s="43">
        <v>2</v>
      </c>
      <c r="B661" s="44" t="s">
        <v>1061</v>
      </c>
      <c r="C661" s="52">
        <v>1</v>
      </c>
      <c r="D661" s="44" t="s">
        <v>1062</v>
      </c>
      <c r="E661" s="53">
        <v>14</v>
      </c>
      <c r="F661" s="54" t="s">
        <v>755</v>
      </c>
      <c r="G661" s="53"/>
      <c r="H661" s="54"/>
      <c r="I661" s="53"/>
      <c r="J661" s="53"/>
      <c r="K661" s="97">
        <f>IF(C661="",SUMIFS($K662:$K$5645,$A662:$A$5645,A661,$E662:$E$5645,""),IF(E661="",SUMIFS($K662:$K$5645,$A662:$A$5645,A661,$C662:$C$5645,C661,$G662:$G$5645,""),IF(G661="",SUMIFS($K662:$K$5645,$A662:$A$5645,A661,$C662:$C$5645,C661,$E662:$E$5645,E661,$R662:$R$5645,R661),0)))</f>
        <v>3191</v>
      </c>
      <c r="L661" s="97">
        <f>IF(C661="",SUMIFS($L662:$L$5645,$A662:$A$5645,A661,$E662:$E$5645,""),IF(E661="",SUMIFS($L662:$L$5645,$A662:$A$5645,A661,$C662:$C$5645,C661,$G662:$G$5645,""),IF(G661="",SUMIFS($L662:$L$5645,$A662:$A$5645,A661,$C662:$C$5645,C661,$E662:$E$5645,E661,$R662:$R$5645,R661),0)))</f>
        <v>3707</v>
      </c>
      <c r="M661" s="98">
        <f t="shared" ref="M661" si="38">K661-L661</f>
        <v>-516</v>
      </c>
      <c r="N661" s="55"/>
      <c r="O661" s="56"/>
      <c r="P661" s="57"/>
      <c r="Q661" s="58">
        <f>IF(C661="",SUMIFS($Q$3:$Q$5514,$A$3:$A$5514,A661,$C$3:$C$5514,"&gt;0",$E$3:$E$5514,""),IF(E661="",SUMIFS($Q$3:$Q$5514,$A$3:$A$5514,A661,$C$3:$C$5514,C661,$E$3:$E$5514,"&gt;0",$G$3:$G$5514,""),IF(G661="",SUMIFS($Q$3:$Q$5514,$A$3:$A$5514,A661,$C$3:$C$5514,C661,$E$3:$E$5514,E661,$G$3:$G$5514,"&gt;0",$R$3:$R$5514,R661))))</f>
        <v>18</v>
      </c>
      <c r="R661" s="59" t="s">
        <v>140</v>
      </c>
      <c r="S661" s="94"/>
    </row>
    <row r="662" spans="1:19" ht="18" customHeight="1">
      <c r="A662" s="17">
        <v>2</v>
      </c>
      <c r="B662" s="18" t="s">
        <v>1061</v>
      </c>
      <c r="C662" s="18">
        <v>1</v>
      </c>
      <c r="D662" s="18" t="s">
        <v>1062</v>
      </c>
      <c r="E662" s="18">
        <v>14</v>
      </c>
      <c r="F662" s="18" t="s">
        <v>755</v>
      </c>
      <c r="G662" s="19">
        <v>1</v>
      </c>
      <c r="H662" s="19" t="s">
        <v>914</v>
      </c>
      <c r="I662" s="19"/>
      <c r="J662" s="24"/>
      <c r="K662" s="99"/>
      <c r="L662" s="99"/>
      <c r="M662" s="99"/>
      <c r="N662" s="28"/>
      <c r="O662" s="100"/>
      <c r="P662" s="27" t="s">
        <v>1463</v>
      </c>
      <c r="Q662" s="100">
        <v>18</v>
      </c>
      <c r="R662" s="101" t="s">
        <v>140</v>
      </c>
      <c r="S662" s="94"/>
    </row>
    <row r="663" spans="1:19" ht="18" customHeight="1">
      <c r="A663" s="17">
        <v>2</v>
      </c>
      <c r="B663" s="18" t="s">
        <v>1061</v>
      </c>
      <c r="C663" s="18">
        <v>1</v>
      </c>
      <c r="D663" s="18" t="s">
        <v>1062</v>
      </c>
      <c r="E663" s="18">
        <v>14</v>
      </c>
      <c r="F663" s="18" t="s">
        <v>755</v>
      </c>
      <c r="G663" s="18">
        <v>1</v>
      </c>
      <c r="H663" s="18" t="s">
        <v>914</v>
      </c>
      <c r="I663" s="19">
        <v>11</v>
      </c>
      <c r="J663" s="24" t="s">
        <v>1462</v>
      </c>
      <c r="K663" s="99">
        <v>461</v>
      </c>
      <c r="L663" s="99">
        <v>461</v>
      </c>
      <c r="M663" s="99">
        <f>K663-L663</f>
        <v>0</v>
      </c>
      <c r="N663" s="339" t="s">
        <v>7004</v>
      </c>
      <c r="O663" s="100">
        <v>460800</v>
      </c>
      <c r="P663" s="27" t="s">
        <v>1464</v>
      </c>
      <c r="Q663" s="100"/>
      <c r="R663" s="101" t="s">
        <v>140</v>
      </c>
      <c r="S663" s="94"/>
    </row>
    <row r="664" spans="1:19" ht="18" customHeight="1">
      <c r="A664" s="17">
        <v>2</v>
      </c>
      <c r="B664" s="18" t="s">
        <v>1061</v>
      </c>
      <c r="C664" s="18">
        <v>1</v>
      </c>
      <c r="D664" s="18" t="s">
        <v>1062</v>
      </c>
      <c r="E664" s="18">
        <v>14</v>
      </c>
      <c r="F664" s="18" t="s">
        <v>755</v>
      </c>
      <c r="G664" s="19">
        <v>3</v>
      </c>
      <c r="H664" s="19" t="s">
        <v>919</v>
      </c>
      <c r="I664" s="19"/>
      <c r="J664" s="24"/>
      <c r="K664" s="99"/>
      <c r="L664" s="99"/>
      <c r="M664" s="99"/>
      <c r="N664" s="28"/>
      <c r="O664" s="100"/>
      <c r="P664" s="27"/>
      <c r="Q664" s="100"/>
      <c r="R664" s="101" t="s">
        <v>140</v>
      </c>
      <c r="S664" s="94"/>
    </row>
    <row r="665" spans="1:19" ht="18" customHeight="1">
      <c r="A665" s="17">
        <v>2</v>
      </c>
      <c r="B665" s="18" t="s">
        <v>1061</v>
      </c>
      <c r="C665" s="18">
        <v>1</v>
      </c>
      <c r="D665" s="18" t="s">
        <v>1062</v>
      </c>
      <c r="E665" s="18">
        <v>14</v>
      </c>
      <c r="F665" s="18" t="s">
        <v>755</v>
      </c>
      <c r="G665" s="18">
        <v>3</v>
      </c>
      <c r="H665" s="18" t="s">
        <v>919</v>
      </c>
      <c r="I665" s="19">
        <v>35</v>
      </c>
      <c r="J665" s="24" t="s">
        <v>930</v>
      </c>
      <c r="K665" s="99">
        <v>313</v>
      </c>
      <c r="L665" s="99">
        <v>313</v>
      </c>
      <c r="M665" s="99">
        <f>K665-L665</f>
        <v>0</v>
      </c>
      <c r="N665" s="28" t="s">
        <v>6782</v>
      </c>
      <c r="O665" s="100">
        <v>312480</v>
      </c>
      <c r="P665" s="27"/>
      <c r="Q665" s="100"/>
      <c r="R665" s="101" t="s">
        <v>140</v>
      </c>
      <c r="S665" s="94"/>
    </row>
    <row r="666" spans="1:19" ht="18" customHeight="1">
      <c r="A666" s="17">
        <v>2</v>
      </c>
      <c r="B666" s="18" t="s">
        <v>1061</v>
      </c>
      <c r="C666" s="18">
        <v>1</v>
      </c>
      <c r="D666" s="18" t="s">
        <v>1062</v>
      </c>
      <c r="E666" s="18">
        <v>14</v>
      </c>
      <c r="F666" s="18" t="s">
        <v>755</v>
      </c>
      <c r="G666" s="19">
        <v>8</v>
      </c>
      <c r="H666" s="19" t="s">
        <v>941</v>
      </c>
      <c r="I666" s="19"/>
      <c r="J666" s="24"/>
      <c r="K666" s="99"/>
      <c r="L666" s="99"/>
      <c r="M666" s="99"/>
      <c r="N666" s="28"/>
      <c r="O666" s="100"/>
      <c r="P666" s="27"/>
      <c r="Q666" s="100"/>
      <c r="R666" s="101" t="s">
        <v>140</v>
      </c>
      <c r="S666" s="94"/>
    </row>
    <row r="667" spans="1:19" ht="18" customHeight="1">
      <c r="A667" s="17">
        <v>2</v>
      </c>
      <c r="B667" s="18" t="s">
        <v>1061</v>
      </c>
      <c r="C667" s="18">
        <v>1</v>
      </c>
      <c r="D667" s="18" t="s">
        <v>1062</v>
      </c>
      <c r="E667" s="18">
        <v>14</v>
      </c>
      <c r="F667" s="18" t="s">
        <v>755</v>
      </c>
      <c r="G667" s="18">
        <v>8</v>
      </c>
      <c r="H667" s="18" t="s">
        <v>941</v>
      </c>
      <c r="I667" s="19">
        <v>11</v>
      </c>
      <c r="J667" s="24" t="s">
        <v>942</v>
      </c>
      <c r="K667" s="99">
        <v>214</v>
      </c>
      <c r="L667" s="99">
        <v>214</v>
      </c>
      <c r="M667" s="99">
        <f>K667-L667</f>
        <v>0</v>
      </c>
      <c r="N667" s="339" t="s">
        <v>7005</v>
      </c>
      <c r="O667" s="100">
        <v>100800</v>
      </c>
      <c r="P667" s="27"/>
      <c r="Q667" s="100"/>
      <c r="R667" s="101" t="s">
        <v>140</v>
      </c>
      <c r="S667" s="94"/>
    </row>
    <row r="668" spans="1:19" ht="18" customHeight="1">
      <c r="A668" s="17">
        <v>2</v>
      </c>
      <c r="B668" s="18" t="s">
        <v>1061</v>
      </c>
      <c r="C668" s="18">
        <v>1</v>
      </c>
      <c r="D668" s="18" t="s">
        <v>1062</v>
      </c>
      <c r="E668" s="18">
        <v>14</v>
      </c>
      <c r="F668" s="18" t="s">
        <v>755</v>
      </c>
      <c r="G668" s="18">
        <v>8</v>
      </c>
      <c r="H668" s="18" t="s">
        <v>941</v>
      </c>
      <c r="I668" s="18">
        <v>11</v>
      </c>
      <c r="J668" s="25" t="s">
        <v>942</v>
      </c>
      <c r="K668" s="99"/>
      <c r="L668" s="99"/>
      <c r="M668" s="99"/>
      <c r="N668" s="28" t="s">
        <v>6783</v>
      </c>
      <c r="O668" s="100">
        <v>50400</v>
      </c>
      <c r="P668" s="27"/>
      <c r="Q668" s="100"/>
      <c r="R668" s="101" t="s">
        <v>140</v>
      </c>
      <c r="S668" s="94"/>
    </row>
    <row r="669" spans="1:19" ht="18" customHeight="1">
      <c r="A669" s="17">
        <v>2</v>
      </c>
      <c r="B669" s="18" t="s">
        <v>1061</v>
      </c>
      <c r="C669" s="18">
        <v>1</v>
      </c>
      <c r="D669" s="18" t="s">
        <v>1062</v>
      </c>
      <c r="E669" s="18">
        <v>14</v>
      </c>
      <c r="F669" s="18" t="s">
        <v>755</v>
      </c>
      <c r="G669" s="18">
        <v>8</v>
      </c>
      <c r="H669" s="18" t="s">
        <v>941</v>
      </c>
      <c r="I669" s="18">
        <v>11</v>
      </c>
      <c r="J669" s="25" t="s">
        <v>942</v>
      </c>
      <c r="K669" s="99"/>
      <c r="L669" s="99"/>
      <c r="M669" s="99"/>
      <c r="N669" s="28" t="s">
        <v>6784</v>
      </c>
      <c r="O669" s="100">
        <v>50400</v>
      </c>
      <c r="P669" s="27"/>
      <c r="Q669" s="100"/>
      <c r="R669" s="101" t="s">
        <v>140</v>
      </c>
      <c r="S669" s="94"/>
    </row>
    <row r="670" spans="1:19" ht="18" customHeight="1">
      <c r="A670" s="17">
        <v>2</v>
      </c>
      <c r="B670" s="18" t="s">
        <v>1061</v>
      </c>
      <c r="C670" s="18">
        <v>1</v>
      </c>
      <c r="D670" s="18" t="s">
        <v>1062</v>
      </c>
      <c r="E670" s="18">
        <v>14</v>
      </c>
      <c r="F670" s="18" t="s">
        <v>755</v>
      </c>
      <c r="G670" s="18">
        <v>8</v>
      </c>
      <c r="H670" s="18" t="s">
        <v>941</v>
      </c>
      <c r="I670" s="18">
        <v>11</v>
      </c>
      <c r="J670" s="25" t="s">
        <v>942</v>
      </c>
      <c r="K670" s="99"/>
      <c r="L670" s="99"/>
      <c r="M670" s="99"/>
      <c r="N670" s="28" t="s">
        <v>6785</v>
      </c>
      <c r="O670" s="100">
        <v>12000</v>
      </c>
      <c r="P670" s="27"/>
      <c r="Q670" s="100"/>
      <c r="R670" s="101" t="s">
        <v>140</v>
      </c>
      <c r="S670" s="94"/>
    </row>
    <row r="671" spans="1:19" ht="18" customHeight="1">
      <c r="A671" s="17">
        <v>2</v>
      </c>
      <c r="B671" s="18" t="s">
        <v>1061</v>
      </c>
      <c r="C671" s="18">
        <v>1</v>
      </c>
      <c r="D671" s="18" t="s">
        <v>1062</v>
      </c>
      <c r="E671" s="18">
        <v>14</v>
      </c>
      <c r="F671" s="18" t="s">
        <v>755</v>
      </c>
      <c r="G671" s="18">
        <v>8</v>
      </c>
      <c r="H671" s="18" t="s">
        <v>941</v>
      </c>
      <c r="I671" s="19">
        <v>31</v>
      </c>
      <c r="J671" s="24" t="s">
        <v>1465</v>
      </c>
      <c r="K671" s="99">
        <v>15</v>
      </c>
      <c r="L671" s="99">
        <v>15</v>
      </c>
      <c r="M671" s="99">
        <f>K671-L671</f>
        <v>0</v>
      </c>
      <c r="N671" s="28" t="s">
        <v>1466</v>
      </c>
      <c r="O671" s="100">
        <v>15000</v>
      </c>
      <c r="P671" s="27"/>
      <c r="Q671" s="100"/>
      <c r="R671" s="101" t="s">
        <v>140</v>
      </c>
      <c r="S671" s="94"/>
    </row>
    <row r="672" spans="1:19" ht="18" customHeight="1">
      <c r="A672" s="17">
        <v>2</v>
      </c>
      <c r="B672" s="18" t="s">
        <v>1061</v>
      </c>
      <c r="C672" s="18">
        <v>1</v>
      </c>
      <c r="D672" s="18" t="s">
        <v>1062</v>
      </c>
      <c r="E672" s="18">
        <v>14</v>
      </c>
      <c r="F672" s="18" t="s">
        <v>755</v>
      </c>
      <c r="G672" s="19">
        <v>9</v>
      </c>
      <c r="H672" s="19" t="s">
        <v>944</v>
      </c>
      <c r="I672" s="19"/>
      <c r="J672" s="24"/>
      <c r="K672" s="99"/>
      <c r="L672" s="99"/>
      <c r="M672" s="99"/>
      <c r="N672" s="28"/>
      <c r="O672" s="100"/>
      <c r="P672" s="27"/>
      <c r="Q672" s="100"/>
      <c r="R672" s="101" t="s">
        <v>140</v>
      </c>
      <c r="S672" s="94"/>
    </row>
    <row r="673" spans="1:19" ht="18" customHeight="1">
      <c r="A673" s="17">
        <v>2</v>
      </c>
      <c r="B673" s="18" t="s">
        <v>1061</v>
      </c>
      <c r="C673" s="18">
        <v>1</v>
      </c>
      <c r="D673" s="18" t="s">
        <v>1062</v>
      </c>
      <c r="E673" s="18">
        <v>14</v>
      </c>
      <c r="F673" s="18" t="s">
        <v>755</v>
      </c>
      <c r="G673" s="18">
        <v>9</v>
      </c>
      <c r="H673" s="18" t="s">
        <v>944</v>
      </c>
      <c r="I673" s="19">
        <v>1</v>
      </c>
      <c r="J673" s="24" t="s">
        <v>945</v>
      </c>
      <c r="K673" s="99">
        <v>93</v>
      </c>
      <c r="L673" s="99">
        <v>93</v>
      </c>
      <c r="M673" s="99">
        <f>K673-L673</f>
        <v>0</v>
      </c>
      <c r="N673" s="28" t="s">
        <v>1467</v>
      </c>
      <c r="O673" s="100">
        <v>34200</v>
      </c>
      <c r="P673" s="27"/>
      <c r="Q673" s="100"/>
      <c r="R673" s="101" t="s">
        <v>140</v>
      </c>
      <c r="S673" s="94"/>
    </row>
    <row r="674" spans="1:19" ht="18" customHeight="1">
      <c r="A674" s="17">
        <v>2</v>
      </c>
      <c r="B674" s="18" t="s">
        <v>1061</v>
      </c>
      <c r="C674" s="18">
        <v>1</v>
      </c>
      <c r="D674" s="18" t="s">
        <v>1062</v>
      </c>
      <c r="E674" s="18">
        <v>14</v>
      </c>
      <c r="F674" s="18" t="s">
        <v>755</v>
      </c>
      <c r="G674" s="18">
        <v>9</v>
      </c>
      <c r="H674" s="18" t="s">
        <v>944</v>
      </c>
      <c r="I674" s="18">
        <v>1</v>
      </c>
      <c r="J674" s="25" t="s">
        <v>945</v>
      </c>
      <c r="K674" s="99"/>
      <c r="L674" s="99"/>
      <c r="M674" s="99"/>
      <c r="N674" s="28" t="s">
        <v>1468</v>
      </c>
      <c r="O674" s="100">
        <v>12690</v>
      </c>
      <c r="P674" s="27"/>
      <c r="Q674" s="100"/>
      <c r="R674" s="101" t="s">
        <v>140</v>
      </c>
      <c r="S674" s="94"/>
    </row>
    <row r="675" spans="1:19" ht="18" customHeight="1">
      <c r="A675" s="17">
        <v>2</v>
      </c>
      <c r="B675" s="18" t="s">
        <v>1061</v>
      </c>
      <c r="C675" s="18">
        <v>1</v>
      </c>
      <c r="D675" s="18" t="s">
        <v>1062</v>
      </c>
      <c r="E675" s="18">
        <v>14</v>
      </c>
      <c r="F675" s="18" t="s">
        <v>755</v>
      </c>
      <c r="G675" s="18">
        <v>9</v>
      </c>
      <c r="H675" s="18" t="s">
        <v>944</v>
      </c>
      <c r="I675" s="18">
        <v>1</v>
      </c>
      <c r="J675" s="25" t="s">
        <v>945</v>
      </c>
      <c r="K675" s="99"/>
      <c r="L675" s="99"/>
      <c r="M675" s="99"/>
      <c r="N675" s="28" t="s">
        <v>1469</v>
      </c>
      <c r="O675" s="100">
        <v>13500</v>
      </c>
      <c r="P675" s="27"/>
      <c r="Q675" s="100"/>
      <c r="R675" s="101" t="s">
        <v>140</v>
      </c>
      <c r="S675" s="94"/>
    </row>
    <row r="676" spans="1:19" ht="18" customHeight="1">
      <c r="A676" s="17">
        <v>2</v>
      </c>
      <c r="B676" s="18" t="s">
        <v>1061</v>
      </c>
      <c r="C676" s="18">
        <v>1</v>
      </c>
      <c r="D676" s="18" t="s">
        <v>1062</v>
      </c>
      <c r="E676" s="18">
        <v>14</v>
      </c>
      <c r="F676" s="18" t="s">
        <v>755</v>
      </c>
      <c r="G676" s="18">
        <v>9</v>
      </c>
      <c r="H676" s="18" t="s">
        <v>944</v>
      </c>
      <c r="I676" s="18">
        <v>1</v>
      </c>
      <c r="J676" s="25" t="s">
        <v>945</v>
      </c>
      <c r="K676" s="99"/>
      <c r="L676" s="99"/>
      <c r="M676" s="99"/>
      <c r="N676" s="28" t="s">
        <v>1470</v>
      </c>
      <c r="O676" s="100">
        <v>12600</v>
      </c>
      <c r="P676" s="27"/>
      <c r="Q676" s="100"/>
      <c r="R676" s="101" t="s">
        <v>140</v>
      </c>
      <c r="S676" s="94"/>
    </row>
    <row r="677" spans="1:19" ht="18" customHeight="1">
      <c r="A677" s="17">
        <v>2</v>
      </c>
      <c r="B677" s="18" t="s">
        <v>1061</v>
      </c>
      <c r="C677" s="18">
        <v>1</v>
      </c>
      <c r="D677" s="18" t="s">
        <v>1062</v>
      </c>
      <c r="E677" s="18">
        <v>14</v>
      </c>
      <c r="F677" s="18" t="s">
        <v>755</v>
      </c>
      <c r="G677" s="18">
        <v>9</v>
      </c>
      <c r="H677" s="18" t="s">
        <v>944</v>
      </c>
      <c r="I677" s="18">
        <v>1</v>
      </c>
      <c r="J677" s="25" t="s">
        <v>945</v>
      </c>
      <c r="K677" s="99"/>
      <c r="L677" s="99"/>
      <c r="M677" s="99"/>
      <c r="N677" s="28" t="s">
        <v>1471</v>
      </c>
      <c r="O677" s="100">
        <v>10000</v>
      </c>
      <c r="P677" s="27"/>
      <c r="Q677" s="100"/>
      <c r="R677" s="101" t="s">
        <v>140</v>
      </c>
      <c r="S677" s="94"/>
    </row>
    <row r="678" spans="1:19" ht="18" customHeight="1">
      <c r="A678" s="17">
        <v>2</v>
      </c>
      <c r="B678" s="18" t="s">
        <v>1061</v>
      </c>
      <c r="C678" s="18">
        <v>1</v>
      </c>
      <c r="D678" s="18" t="s">
        <v>1062</v>
      </c>
      <c r="E678" s="18">
        <v>14</v>
      </c>
      <c r="F678" s="18" t="s">
        <v>755</v>
      </c>
      <c r="G678" s="18">
        <v>9</v>
      </c>
      <c r="H678" s="18" t="s">
        <v>944</v>
      </c>
      <c r="I678" s="18">
        <v>1</v>
      </c>
      <c r="J678" s="25" t="s">
        <v>945</v>
      </c>
      <c r="K678" s="99"/>
      <c r="L678" s="99"/>
      <c r="M678" s="99"/>
      <c r="N678" s="28" t="s">
        <v>1472</v>
      </c>
      <c r="O678" s="100">
        <v>9990</v>
      </c>
      <c r="P678" s="27"/>
      <c r="Q678" s="100"/>
      <c r="R678" s="101" t="s">
        <v>140</v>
      </c>
      <c r="S678" s="94"/>
    </row>
    <row r="679" spans="1:19" ht="18" customHeight="1">
      <c r="A679" s="17">
        <v>2</v>
      </c>
      <c r="B679" s="18" t="s">
        <v>1061</v>
      </c>
      <c r="C679" s="18">
        <v>1</v>
      </c>
      <c r="D679" s="18" t="s">
        <v>1062</v>
      </c>
      <c r="E679" s="18">
        <v>14</v>
      </c>
      <c r="F679" s="18" t="s">
        <v>755</v>
      </c>
      <c r="G679" s="18">
        <v>9</v>
      </c>
      <c r="H679" s="18" t="s">
        <v>944</v>
      </c>
      <c r="I679" s="19">
        <v>2</v>
      </c>
      <c r="J679" s="24" t="s">
        <v>978</v>
      </c>
      <c r="K679" s="99">
        <v>2</v>
      </c>
      <c r="L679" s="99">
        <v>2</v>
      </c>
      <c r="M679" s="99">
        <f t="shared" ref="M679:M680" si="39">K679-L679</f>
        <v>0</v>
      </c>
      <c r="N679" s="28" t="s">
        <v>1473</v>
      </c>
      <c r="O679" s="100">
        <v>1800</v>
      </c>
      <c r="P679" s="27"/>
      <c r="Q679" s="100"/>
      <c r="R679" s="101" t="s">
        <v>140</v>
      </c>
      <c r="S679" s="94"/>
    </row>
    <row r="680" spans="1:19" ht="18" customHeight="1">
      <c r="A680" s="17">
        <v>2</v>
      </c>
      <c r="B680" s="18" t="s">
        <v>1061</v>
      </c>
      <c r="C680" s="18">
        <v>1</v>
      </c>
      <c r="D680" s="18" t="s">
        <v>1062</v>
      </c>
      <c r="E680" s="18">
        <v>14</v>
      </c>
      <c r="F680" s="18" t="s">
        <v>755</v>
      </c>
      <c r="G680" s="18">
        <v>9</v>
      </c>
      <c r="H680" s="18" t="s">
        <v>944</v>
      </c>
      <c r="I680" s="19">
        <v>3</v>
      </c>
      <c r="J680" s="24" t="s">
        <v>987</v>
      </c>
      <c r="K680" s="99">
        <v>7</v>
      </c>
      <c r="L680" s="99">
        <v>62</v>
      </c>
      <c r="M680" s="99">
        <f t="shared" si="39"/>
        <v>-55</v>
      </c>
      <c r="N680" s="28" t="s">
        <v>1474</v>
      </c>
      <c r="O680" s="100"/>
      <c r="P680" s="27"/>
      <c r="Q680" s="100"/>
      <c r="R680" s="101" t="s">
        <v>140</v>
      </c>
      <c r="S680" s="94"/>
    </row>
    <row r="681" spans="1:19" ht="18" customHeight="1">
      <c r="A681" s="17">
        <v>2</v>
      </c>
      <c r="B681" s="18" t="s">
        <v>1061</v>
      </c>
      <c r="C681" s="18">
        <v>1</v>
      </c>
      <c r="D681" s="18" t="s">
        <v>1062</v>
      </c>
      <c r="E681" s="18">
        <v>14</v>
      </c>
      <c r="F681" s="18" t="s">
        <v>755</v>
      </c>
      <c r="G681" s="18">
        <v>9</v>
      </c>
      <c r="H681" s="18" t="s">
        <v>944</v>
      </c>
      <c r="I681" s="18">
        <v>3</v>
      </c>
      <c r="J681" s="25" t="s">
        <v>987</v>
      </c>
      <c r="K681" s="99"/>
      <c r="L681" s="99"/>
      <c r="M681" s="99"/>
      <c r="N681" s="28" t="s">
        <v>1475</v>
      </c>
      <c r="O681" s="100">
        <v>6300</v>
      </c>
      <c r="P681" s="27"/>
      <c r="Q681" s="100"/>
      <c r="R681" s="101" t="s">
        <v>140</v>
      </c>
      <c r="S681" s="94"/>
    </row>
    <row r="682" spans="1:19" ht="18" customHeight="1">
      <c r="A682" s="17">
        <v>2</v>
      </c>
      <c r="B682" s="18" t="s">
        <v>1061</v>
      </c>
      <c r="C682" s="18">
        <v>1</v>
      </c>
      <c r="D682" s="18" t="s">
        <v>1062</v>
      </c>
      <c r="E682" s="18">
        <v>14</v>
      </c>
      <c r="F682" s="18" t="s">
        <v>755</v>
      </c>
      <c r="G682" s="19">
        <v>11</v>
      </c>
      <c r="H682" s="19" t="s">
        <v>1002</v>
      </c>
      <c r="I682" s="19"/>
      <c r="J682" s="24"/>
      <c r="K682" s="99"/>
      <c r="L682" s="99"/>
      <c r="M682" s="99"/>
      <c r="N682" s="28"/>
      <c r="O682" s="100"/>
      <c r="P682" s="27"/>
      <c r="Q682" s="100"/>
      <c r="R682" s="101" t="s">
        <v>140</v>
      </c>
      <c r="S682" s="94"/>
    </row>
    <row r="683" spans="1:19" ht="18" customHeight="1">
      <c r="A683" s="17">
        <v>2</v>
      </c>
      <c r="B683" s="18" t="s">
        <v>1061</v>
      </c>
      <c r="C683" s="18">
        <v>1</v>
      </c>
      <c r="D683" s="18" t="s">
        <v>1062</v>
      </c>
      <c r="E683" s="18">
        <v>14</v>
      </c>
      <c r="F683" s="18" t="s">
        <v>755</v>
      </c>
      <c r="G683" s="18">
        <v>11</v>
      </c>
      <c r="H683" s="18" t="s">
        <v>1002</v>
      </c>
      <c r="I683" s="19">
        <v>1</v>
      </c>
      <c r="J683" s="24" t="s">
        <v>1003</v>
      </c>
      <c r="K683" s="99">
        <v>236</v>
      </c>
      <c r="L683" s="99">
        <v>276</v>
      </c>
      <c r="M683" s="99">
        <f>K683-L683</f>
        <v>-40</v>
      </c>
      <c r="N683" s="28" t="s">
        <v>1476</v>
      </c>
      <c r="O683" s="100">
        <v>7560</v>
      </c>
      <c r="P683" s="27"/>
      <c r="Q683" s="100"/>
      <c r="R683" s="101" t="s">
        <v>140</v>
      </c>
      <c r="S683" s="94"/>
    </row>
    <row r="684" spans="1:19" ht="18" customHeight="1">
      <c r="A684" s="17">
        <v>2</v>
      </c>
      <c r="B684" s="18" t="s">
        <v>1061</v>
      </c>
      <c r="C684" s="18">
        <v>1</v>
      </c>
      <c r="D684" s="18" t="s">
        <v>1062</v>
      </c>
      <c r="E684" s="18">
        <v>14</v>
      </c>
      <c r="F684" s="18" t="s">
        <v>755</v>
      </c>
      <c r="G684" s="18">
        <v>11</v>
      </c>
      <c r="H684" s="18" t="s">
        <v>1002</v>
      </c>
      <c r="I684" s="18">
        <v>1</v>
      </c>
      <c r="J684" s="25" t="s">
        <v>1003</v>
      </c>
      <c r="K684" s="99"/>
      <c r="L684" s="99"/>
      <c r="M684" s="99"/>
      <c r="N684" s="28" t="s">
        <v>1477</v>
      </c>
      <c r="O684" s="100">
        <v>7560</v>
      </c>
      <c r="P684" s="27"/>
      <c r="Q684" s="100"/>
      <c r="R684" s="101" t="s">
        <v>140</v>
      </c>
      <c r="S684" s="94"/>
    </row>
    <row r="685" spans="1:19" ht="18" customHeight="1">
      <c r="A685" s="17">
        <v>2</v>
      </c>
      <c r="B685" s="18" t="s">
        <v>1061</v>
      </c>
      <c r="C685" s="18">
        <v>1</v>
      </c>
      <c r="D685" s="18" t="s">
        <v>1062</v>
      </c>
      <c r="E685" s="18">
        <v>14</v>
      </c>
      <c r="F685" s="18" t="s">
        <v>755</v>
      </c>
      <c r="G685" s="18">
        <v>11</v>
      </c>
      <c r="H685" s="18" t="s">
        <v>1002</v>
      </c>
      <c r="I685" s="18">
        <v>1</v>
      </c>
      <c r="J685" s="25" t="s">
        <v>1003</v>
      </c>
      <c r="K685" s="99"/>
      <c r="L685" s="99"/>
      <c r="M685" s="99"/>
      <c r="N685" s="28" t="s">
        <v>1478</v>
      </c>
      <c r="O685" s="100">
        <v>10000</v>
      </c>
      <c r="P685" s="27"/>
      <c r="Q685" s="100"/>
      <c r="R685" s="101" t="s">
        <v>140</v>
      </c>
      <c r="S685" s="94"/>
    </row>
    <row r="686" spans="1:19" ht="18" customHeight="1">
      <c r="A686" s="17">
        <v>2</v>
      </c>
      <c r="B686" s="18" t="s">
        <v>1061</v>
      </c>
      <c r="C686" s="18">
        <v>1</v>
      </c>
      <c r="D686" s="18" t="s">
        <v>1062</v>
      </c>
      <c r="E686" s="18">
        <v>14</v>
      </c>
      <c r="F686" s="18" t="s">
        <v>755</v>
      </c>
      <c r="G686" s="18">
        <v>11</v>
      </c>
      <c r="H686" s="18" t="s">
        <v>1002</v>
      </c>
      <c r="I686" s="18">
        <v>1</v>
      </c>
      <c r="J686" s="25" t="s">
        <v>1003</v>
      </c>
      <c r="K686" s="99"/>
      <c r="L686" s="99"/>
      <c r="M686" s="99"/>
      <c r="N686" s="28" t="s">
        <v>1479</v>
      </c>
      <c r="O686" s="100">
        <v>120600</v>
      </c>
      <c r="P686" s="27"/>
      <c r="Q686" s="100"/>
      <c r="R686" s="101" t="s">
        <v>140</v>
      </c>
      <c r="S686" s="94"/>
    </row>
    <row r="687" spans="1:19" ht="18" customHeight="1">
      <c r="A687" s="17">
        <v>2</v>
      </c>
      <c r="B687" s="18" t="s">
        <v>1061</v>
      </c>
      <c r="C687" s="18">
        <v>1</v>
      </c>
      <c r="D687" s="18" t="s">
        <v>1062</v>
      </c>
      <c r="E687" s="18">
        <v>14</v>
      </c>
      <c r="F687" s="18" t="s">
        <v>755</v>
      </c>
      <c r="G687" s="18">
        <v>11</v>
      </c>
      <c r="H687" s="18" t="s">
        <v>1002</v>
      </c>
      <c r="I687" s="18">
        <v>1</v>
      </c>
      <c r="J687" s="25" t="s">
        <v>1003</v>
      </c>
      <c r="K687" s="99"/>
      <c r="L687" s="99"/>
      <c r="M687" s="99"/>
      <c r="N687" s="28" t="s">
        <v>1480</v>
      </c>
      <c r="O687" s="100">
        <v>90000</v>
      </c>
      <c r="P687" s="27"/>
      <c r="Q687" s="100"/>
      <c r="R687" s="101" t="s">
        <v>140</v>
      </c>
      <c r="S687" s="94"/>
    </row>
    <row r="688" spans="1:19" ht="18" customHeight="1">
      <c r="A688" s="17">
        <v>2</v>
      </c>
      <c r="B688" s="18" t="s">
        <v>1061</v>
      </c>
      <c r="C688" s="18">
        <v>1</v>
      </c>
      <c r="D688" s="18" t="s">
        <v>1062</v>
      </c>
      <c r="E688" s="18">
        <v>14</v>
      </c>
      <c r="F688" s="18" t="s">
        <v>755</v>
      </c>
      <c r="G688" s="18">
        <v>11</v>
      </c>
      <c r="H688" s="18" t="s">
        <v>1002</v>
      </c>
      <c r="I688" s="19">
        <v>3</v>
      </c>
      <c r="J688" s="24" t="s">
        <v>1021</v>
      </c>
      <c r="K688" s="99">
        <v>16</v>
      </c>
      <c r="L688" s="99">
        <v>16</v>
      </c>
      <c r="M688" s="99">
        <f t="shared" ref="M688:M689" si="40">K688-L688</f>
        <v>0</v>
      </c>
      <c r="N688" s="28" t="s">
        <v>6786</v>
      </c>
      <c r="O688" s="100">
        <v>15600</v>
      </c>
      <c r="P688" s="27"/>
      <c r="Q688" s="100"/>
      <c r="R688" s="101" t="s">
        <v>140</v>
      </c>
      <c r="S688" s="94"/>
    </row>
    <row r="689" spans="1:19" ht="18" customHeight="1">
      <c r="A689" s="17">
        <v>2</v>
      </c>
      <c r="B689" s="18" t="s">
        <v>1061</v>
      </c>
      <c r="C689" s="18">
        <v>1</v>
      </c>
      <c r="D689" s="18" t="s">
        <v>1062</v>
      </c>
      <c r="E689" s="18">
        <v>14</v>
      </c>
      <c r="F689" s="18" t="s">
        <v>755</v>
      </c>
      <c r="G689" s="18">
        <v>11</v>
      </c>
      <c r="H689" s="18" t="s">
        <v>1002</v>
      </c>
      <c r="I689" s="19">
        <v>4</v>
      </c>
      <c r="J689" s="24" t="s">
        <v>1023</v>
      </c>
      <c r="K689" s="99">
        <v>30</v>
      </c>
      <c r="L689" s="99">
        <v>30</v>
      </c>
      <c r="M689" s="99">
        <f t="shared" si="40"/>
        <v>0</v>
      </c>
      <c r="N689" s="28" t="s">
        <v>1481</v>
      </c>
      <c r="O689" s="100">
        <v>30000</v>
      </c>
      <c r="P689" s="27"/>
      <c r="Q689" s="100"/>
      <c r="R689" s="101" t="s">
        <v>140</v>
      </c>
      <c r="S689" s="94"/>
    </row>
    <row r="690" spans="1:19" ht="18" customHeight="1">
      <c r="A690" s="17">
        <v>2</v>
      </c>
      <c r="B690" s="18" t="s">
        <v>1061</v>
      </c>
      <c r="C690" s="18">
        <v>1</v>
      </c>
      <c r="D690" s="18" t="s">
        <v>1062</v>
      </c>
      <c r="E690" s="18">
        <v>14</v>
      </c>
      <c r="F690" s="18" t="s">
        <v>755</v>
      </c>
      <c r="G690" s="19">
        <v>12</v>
      </c>
      <c r="H690" s="19" t="s">
        <v>1026</v>
      </c>
      <c r="I690" s="19"/>
      <c r="J690" s="24"/>
      <c r="K690" s="99"/>
      <c r="L690" s="99"/>
      <c r="M690" s="99"/>
      <c r="N690" s="28"/>
      <c r="O690" s="100"/>
      <c r="P690" s="27"/>
      <c r="Q690" s="100"/>
      <c r="R690" s="101" t="s">
        <v>140</v>
      </c>
      <c r="S690" s="94"/>
    </row>
    <row r="691" spans="1:19" ht="18" customHeight="1">
      <c r="A691" s="17">
        <v>2</v>
      </c>
      <c r="B691" s="18" t="s">
        <v>1061</v>
      </c>
      <c r="C691" s="18">
        <v>1</v>
      </c>
      <c r="D691" s="18" t="s">
        <v>1062</v>
      </c>
      <c r="E691" s="18">
        <v>14</v>
      </c>
      <c r="F691" s="18" t="s">
        <v>755</v>
      </c>
      <c r="G691" s="18">
        <v>12</v>
      </c>
      <c r="H691" s="18" t="s">
        <v>1026</v>
      </c>
      <c r="I691" s="19">
        <v>1</v>
      </c>
      <c r="J691" s="24" t="s">
        <v>1027</v>
      </c>
      <c r="K691" s="99">
        <v>10</v>
      </c>
      <c r="L691" s="99">
        <v>10</v>
      </c>
      <c r="M691" s="99">
        <f>K691-L691</f>
        <v>0</v>
      </c>
      <c r="N691" s="28" t="s">
        <v>1482</v>
      </c>
      <c r="O691" s="100">
        <v>4920</v>
      </c>
      <c r="P691" s="27"/>
      <c r="Q691" s="100"/>
      <c r="R691" s="101" t="s">
        <v>140</v>
      </c>
      <c r="S691" s="94"/>
    </row>
    <row r="692" spans="1:19" ht="18" customHeight="1">
      <c r="A692" s="17">
        <v>2</v>
      </c>
      <c r="B692" s="18" t="s">
        <v>1061</v>
      </c>
      <c r="C692" s="18">
        <v>1</v>
      </c>
      <c r="D692" s="18" t="s">
        <v>1062</v>
      </c>
      <c r="E692" s="18">
        <v>14</v>
      </c>
      <c r="F692" s="18" t="s">
        <v>755</v>
      </c>
      <c r="G692" s="18">
        <v>12</v>
      </c>
      <c r="H692" s="18" t="s">
        <v>1026</v>
      </c>
      <c r="I692" s="18">
        <v>1</v>
      </c>
      <c r="J692" s="25" t="s">
        <v>1027</v>
      </c>
      <c r="K692" s="99"/>
      <c r="L692" s="99"/>
      <c r="M692" s="99"/>
      <c r="N692" s="28" t="s">
        <v>6787</v>
      </c>
      <c r="O692" s="100">
        <v>4920</v>
      </c>
      <c r="P692" s="27"/>
      <c r="Q692" s="100"/>
      <c r="R692" s="101" t="s">
        <v>140</v>
      </c>
      <c r="S692" s="94"/>
    </row>
    <row r="693" spans="1:19" ht="18" customHeight="1">
      <c r="A693" s="17">
        <v>2</v>
      </c>
      <c r="B693" s="18" t="s">
        <v>1061</v>
      </c>
      <c r="C693" s="18">
        <v>1</v>
      </c>
      <c r="D693" s="18" t="s">
        <v>1062</v>
      </c>
      <c r="E693" s="18">
        <v>14</v>
      </c>
      <c r="F693" s="18" t="s">
        <v>755</v>
      </c>
      <c r="G693" s="19">
        <v>14</v>
      </c>
      <c r="H693" s="19" t="s">
        <v>1050</v>
      </c>
      <c r="I693" s="19"/>
      <c r="J693" s="24"/>
      <c r="K693" s="99"/>
      <c r="L693" s="99"/>
      <c r="M693" s="99"/>
      <c r="N693" s="28"/>
      <c r="O693" s="100"/>
      <c r="P693" s="27"/>
      <c r="Q693" s="100"/>
      <c r="R693" s="101" t="s">
        <v>140</v>
      </c>
      <c r="S693" s="94"/>
    </row>
    <row r="694" spans="1:19" ht="18" customHeight="1">
      <c r="A694" s="17">
        <v>2</v>
      </c>
      <c r="B694" s="18" t="s">
        <v>1061</v>
      </c>
      <c r="C694" s="18">
        <v>1</v>
      </c>
      <c r="D694" s="18" t="s">
        <v>1062</v>
      </c>
      <c r="E694" s="18">
        <v>14</v>
      </c>
      <c r="F694" s="18" t="s">
        <v>755</v>
      </c>
      <c r="G694" s="18">
        <v>14</v>
      </c>
      <c r="H694" s="18" t="s">
        <v>1050</v>
      </c>
      <c r="I694" s="19">
        <v>1</v>
      </c>
      <c r="J694" s="24" t="s">
        <v>1051</v>
      </c>
      <c r="K694" s="99">
        <v>20</v>
      </c>
      <c r="L694" s="99">
        <v>20</v>
      </c>
      <c r="M694" s="99">
        <f>K694-L694</f>
        <v>0</v>
      </c>
      <c r="N694" s="28" t="s">
        <v>1483</v>
      </c>
      <c r="O694" s="100">
        <v>20000</v>
      </c>
      <c r="P694" s="27"/>
      <c r="Q694" s="100"/>
      <c r="R694" s="101" t="s">
        <v>140</v>
      </c>
      <c r="S694" s="94"/>
    </row>
    <row r="695" spans="1:19" ht="18" customHeight="1">
      <c r="A695" s="17">
        <v>2</v>
      </c>
      <c r="B695" s="18" t="s">
        <v>1061</v>
      </c>
      <c r="C695" s="18">
        <v>1</v>
      </c>
      <c r="D695" s="18" t="s">
        <v>1062</v>
      </c>
      <c r="E695" s="18">
        <v>14</v>
      </c>
      <c r="F695" s="18" t="s">
        <v>755</v>
      </c>
      <c r="G695" s="19">
        <v>19</v>
      </c>
      <c r="H695" s="19" t="s">
        <v>1056</v>
      </c>
      <c r="I695" s="19"/>
      <c r="J695" s="24"/>
      <c r="K695" s="99"/>
      <c r="L695" s="99"/>
      <c r="M695" s="99"/>
      <c r="N695" s="28"/>
      <c r="O695" s="100"/>
      <c r="P695" s="27"/>
      <c r="Q695" s="100"/>
      <c r="R695" s="101" t="s">
        <v>140</v>
      </c>
      <c r="S695" s="94"/>
    </row>
    <row r="696" spans="1:19" ht="18" customHeight="1">
      <c r="A696" s="17">
        <v>2</v>
      </c>
      <c r="B696" s="18" t="s">
        <v>1061</v>
      </c>
      <c r="C696" s="18">
        <v>1</v>
      </c>
      <c r="D696" s="18" t="s">
        <v>1062</v>
      </c>
      <c r="E696" s="18">
        <v>14</v>
      </c>
      <c r="F696" s="18" t="s">
        <v>755</v>
      </c>
      <c r="G696" s="18">
        <v>19</v>
      </c>
      <c r="H696" s="18" t="s">
        <v>1056</v>
      </c>
      <c r="I696" s="19">
        <v>6</v>
      </c>
      <c r="J696" s="24" t="s">
        <v>1484</v>
      </c>
      <c r="K696" s="99">
        <v>10</v>
      </c>
      <c r="L696" s="99">
        <v>10</v>
      </c>
      <c r="M696" s="99">
        <f t="shared" ref="M696:M697" si="41">K696-L696</f>
        <v>0</v>
      </c>
      <c r="N696" s="28" t="s">
        <v>1484</v>
      </c>
      <c r="O696" s="100">
        <v>10000</v>
      </c>
      <c r="P696" s="27"/>
      <c r="Q696" s="100"/>
      <c r="R696" s="101" t="s">
        <v>140</v>
      </c>
      <c r="S696" s="94"/>
    </row>
    <row r="697" spans="1:19" ht="18" customHeight="1">
      <c r="A697" s="17">
        <v>2</v>
      </c>
      <c r="B697" s="18" t="s">
        <v>1061</v>
      </c>
      <c r="C697" s="18">
        <v>1</v>
      </c>
      <c r="D697" s="18" t="s">
        <v>1062</v>
      </c>
      <c r="E697" s="18">
        <v>14</v>
      </c>
      <c r="F697" s="18" t="s">
        <v>755</v>
      </c>
      <c r="G697" s="18">
        <v>19</v>
      </c>
      <c r="H697" s="18" t="s">
        <v>1056</v>
      </c>
      <c r="I697" s="19">
        <v>11</v>
      </c>
      <c r="J697" s="24" t="s">
        <v>1057</v>
      </c>
      <c r="K697" s="99">
        <v>86</v>
      </c>
      <c r="L697" s="99">
        <v>47</v>
      </c>
      <c r="M697" s="99">
        <f t="shared" si="41"/>
        <v>39</v>
      </c>
      <c r="N697" s="28" t="s">
        <v>1485</v>
      </c>
      <c r="O697" s="100">
        <v>2000</v>
      </c>
      <c r="P697" s="27"/>
      <c r="Q697" s="100"/>
      <c r="R697" s="101" t="s">
        <v>140</v>
      </c>
      <c r="S697" s="94"/>
    </row>
    <row r="698" spans="1:19" ht="18" customHeight="1">
      <c r="A698" s="17">
        <v>2</v>
      </c>
      <c r="B698" s="18" t="s">
        <v>1061</v>
      </c>
      <c r="C698" s="18">
        <v>1</v>
      </c>
      <c r="D698" s="18" t="s">
        <v>1062</v>
      </c>
      <c r="E698" s="18">
        <v>14</v>
      </c>
      <c r="F698" s="18" t="s">
        <v>755</v>
      </c>
      <c r="G698" s="18">
        <v>19</v>
      </c>
      <c r="H698" s="18" t="s">
        <v>1056</v>
      </c>
      <c r="I698" s="18">
        <v>11</v>
      </c>
      <c r="J698" s="25" t="s">
        <v>1057</v>
      </c>
      <c r="K698" s="99"/>
      <c r="L698" s="99"/>
      <c r="M698" s="99"/>
      <c r="N698" s="28" t="s">
        <v>1486</v>
      </c>
      <c r="O698" s="100">
        <v>15000</v>
      </c>
      <c r="P698" s="27"/>
      <c r="Q698" s="100"/>
      <c r="R698" s="101" t="s">
        <v>140</v>
      </c>
      <c r="S698" s="94"/>
    </row>
    <row r="699" spans="1:19" ht="18" customHeight="1">
      <c r="A699" s="17">
        <v>2</v>
      </c>
      <c r="B699" s="18" t="s">
        <v>1061</v>
      </c>
      <c r="C699" s="18">
        <v>1</v>
      </c>
      <c r="D699" s="18" t="s">
        <v>1062</v>
      </c>
      <c r="E699" s="18">
        <v>14</v>
      </c>
      <c r="F699" s="18" t="s">
        <v>755</v>
      </c>
      <c r="G699" s="18">
        <v>19</v>
      </c>
      <c r="H699" s="18" t="s">
        <v>1056</v>
      </c>
      <c r="I699" s="18">
        <v>11</v>
      </c>
      <c r="J699" s="25" t="s">
        <v>1057</v>
      </c>
      <c r="K699" s="99"/>
      <c r="L699" s="99"/>
      <c r="M699" s="99"/>
      <c r="N699" s="28" t="s">
        <v>1487</v>
      </c>
      <c r="O699" s="100">
        <v>29000</v>
      </c>
      <c r="P699" s="27"/>
      <c r="Q699" s="100"/>
      <c r="R699" s="101" t="s">
        <v>140</v>
      </c>
      <c r="S699" s="94"/>
    </row>
    <row r="700" spans="1:19" ht="18" customHeight="1">
      <c r="A700" s="17">
        <v>2</v>
      </c>
      <c r="B700" s="18" t="s">
        <v>1061</v>
      </c>
      <c r="C700" s="18">
        <v>1</v>
      </c>
      <c r="D700" s="18" t="s">
        <v>1062</v>
      </c>
      <c r="E700" s="18">
        <v>14</v>
      </c>
      <c r="F700" s="18" t="s">
        <v>755</v>
      </c>
      <c r="G700" s="18">
        <v>19</v>
      </c>
      <c r="H700" s="18" t="s">
        <v>1056</v>
      </c>
      <c r="I700" s="18">
        <v>11</v>
      </c>
      <c r="J700" s="25" t="s">
        <v>1057</v>
      </c>
      <c r="K700" s="99"/>
      <c r="L700" s="99"/>
      <c r="M700" s="99"/>
      <c r="N700" s="28" t="s">
        <v>1488</v>
      </c>
      <c r="O700" s="100">
        <v>40000</v>
      </c>
      <c r="P700" s="27"/>
      <c r="Q700" s="100"/>
      <c r="R700" s="101" t="s">
        <v>140</v>
      </c>
      <c r="S700" s="94"/>
    </row>
    <row r="701" spans="1:19" ht="18" customHeight="1">
      <c r="A701" s="17">
        <v>2</v>
      </c>
      <c r="B701" s="18" t="s">
        <v>1061</v>
      </c>
      <c r="C701" s="18">
        <v>1</v>
      </c>
      <c r="D701" s="18" t="s">
        <v>1062</v>
      </c>
      <c r="E701" s="18">
        <v>14</v>
      </c>
      <c r="F701" s="18" t="s">
        <v>755</v>
      </c>
      <c r="G701" s="18">
        <v>19</v>
      </c>
      <c r="H701" s="18" t="s">
        <v>1056</v>
      </c>
      <c r="I701" s="19">
        <v>30</v>
      </c>
      <c r="J701" s="24" t="s">
        <v>6792</v>
      </c>
      <c r="K701" s="99">
        <v>40</v>
      </c>
      <c r="L701" s="99">
        <v>0</v>
      </c>
      <c r="M701" s="99">
        <f t="shared" ref="M701" si="42">K701-L701</f>
        <v>40</v>
      </c>
      <c r="N701" s="339" t="s">
        <v>6793</v>
      </c>
      <c r="O701" s="100">
        <v>40000</v>
      </c>
      <c r="P701" s="27"/>
      <c r="Q701" s="100"/>
      <c r="R701" s="101" t="s">
        <v>140</v>
      </c>
      <c r="S701" s="94"/>
    </row>
    <row r="702" spans="1:19" ht="18" customHeight="1">
      <c r="A702" s="17">
        <v>2</v>
      </c>
      <c r="B702" s="18" t="s">
        <v>1061</v>
      </c>
      <c r="C702" s="18">
        <v>1</v>
      </c>
      <c r="D702" s="18" t="s">
        <v>1062</v>
      </c>
      <c r="E702" s="18">
        <v>14</v>
      </c>
      <c r="F702" s="18" t="s">
        <v>755</v>
      </c>
      <c r="G702" s="18">
        <v>19</v>
      </c>
      <c r="H702" s="18" t="s">
        <v>1056</v>
      </c>
      <c r="I702" s="19">
        <v>31</v>
      </c>
      <c r="J702" s="24" t="s">
        <v>1489</v>
      </c>
      <c r="K702" s="99">
        <v>38</v>
      </c>
      <c r="L702" s="99">
        <v>38</v>
      </c>
      <c r="M702" s="99">
        <f t="shared" ref="M702:M703" si="43">K702-L702</f>
        <v>0</v>
      </c>
      <c r="N702" s="28" t="s">
        <v>1489</v>
      </c>
      <c r="O702" s="100">
        <v>38000</v>
      </c>
      <c r="P702" s="27"/>
      <c r="Q702" s="100"/>
      <c r="R702" s="101" t="s">
        <v>140</v>
      </c>
      <c r="S702" s="94"/>
    </row>
    <row r="703" spans="1:19" ht="18" customHeight="1">
      <c r="A703" s="17">
        <v>2</v>
      </c>
      <c r="B703" s="18" t="s">
        <v>1061</v>
      </c>
      <c r="C703" s="18">
        <v>1</v>
      </c>
      <c r="D703" s="18" t="s">
        <v>1062</v>
      </c>
      <c r="E703" s="18">
        <v>14</v>
      </c>
      <c r="F703" s="18" t="s">
        <v>755</v>
      </c>
      <c r="G703" s="18">
        <v>19</v>
      </c>
      <c r="H703" s="18" t="s">
        <v>1056</v>
      </c>
      <c r="I703" s="19">
        <v>32</v>
      </c>
      <c r="J703" s="24" t="s">
        <v>1490</v>
      </c>
      <c r="K703" s="99">
        <v>1600</v>
      </c>
      <c r="L703" s="99">
        <v>2100</v>
      </c>
      <c r="M703" s="99">
        <f t="shared" si="43"/>
        <v>-500</v>
      </c>
      <c r="N703" s="28" t="s">
        <v>1491</v>
      </c>
      <c r="O703" s="100">
        <v>1000000</v>
      </c>
      <c r="P703" s="27"/>
      <c r="Q703" s="100"/>
      <c r="R703" s="101" t="s">
        <v>140</v>
      </c>
      <c r="S703" s="94"/>
    </row>
    <row r="704" spans="1:19" ht="18" customHeight="1">
      <c r="A704" s="17">
        <v>2</v>
      </c>
      <c r="B704" s="18" t="s">
        <v>1061</v>
      </c>
      <c r="C704" s="18">
        <v>1</v>
      </c>
      <c r="D704" s="18" t="s">
        <v>1062</v>
      </c>
      <c r="E704" s="18">
        <v>14</v>
      </c>
      <c r="F704" s="18" t="s">
        <v>755</v>
      </c>
      <c r="G704" s="18">
        <v>19</v>
      </c>
      <c r="H704" s="18" t="s">
        <v>1056</v>
      </c>
      <c r="I704" s="18">
        <v>32</v>
      </c>
      <c r="J704" s="25" t="s">
        <v>1490</v>
      </c>
      <c r="K704" s="99"/>
      <c r="L704" s="99"/>
      <c r="M704" s="99"/>
      <c r="N704" s="28" t="s">
        <v>6788</v>
      </c>
      <c r="O704" s="100">
        <v>600000</v>
      </c>
      <c r="P704" s="27"/>
      <c r="Q704" s="100"/>
      <c r="R704" s="101" t="s">
        <v>140</v>
      </c>
      <c r="S704" s="94"/>
    </row>
    <row r="705" spans="1:19" ht="18" customHeight="1">
      <c r="A705" s="43">
        <v>2</v>
      </c>
      <c r="B705" s="44" t="s">
        <v>1061</v>
      </c>
      <c r="C705" s="52">
        <v>1</v>
      </c>
      <c r="D705" s="44" t="s">
        <v>1062</v>
      </c>
      <c r="E705" s="53">
        <v>15</v>
      </c>
      <c r="F705" s="54" t="s">
        <v>756</v>
      </c>
      <c r="G705" s="53"/>
      <c r="H705" s="54"/>
      <c r="I705" s="53"/>
      <c r="J705" s="53"/>
      <c r="K705" s="97">
        <f>IF(C705="",SUMIFS($K706:$K$5645,$A706:$A$5645,A705,$E706:$E$5645,""),IF(E705="",SUMIFS($K706:$K$5645,$A706:$A$5645,A705,$C706:$C$5645,C705,$G706:$G$5645,""),IF(G705="",SUMIFS($K706:$K$5645,$A706:$A$5645,A705,$C706:$C$5645,C705,$E706:$E$5645,E705,$R706:$R$5645,R705),0)))</f>
        <v>8550</v>
      </c>
      <c r="L705" s="97">
        <f>IF(C705="",SUMIFS($L706:$L$5645,$A706:$A$5645,A705,$E706:$E$5645,""),IF(E705="",SUMIFS($L706:$L$5645,$A706:$A$5645,A705,$C706:$C$5645,C705,$G706:$G$5645,""),IF(G705="",SUMIFS($L706:$L$5645,$A706:$A$5645,A705,$C706:$C$5645,C705,$E706:$E$5645,E705,$R706:$R$5645,R705),0)))</f>
        <v>8200</v>
      </c>
      <c r="M705" s="98">
        <f t="shared" ref="M705" si="44">K705-L705</f>
        <v>350</v>
      </c>
      <c r="N705" s="55"/>
      <c r="O705" s="56"/>
      <c r="P705" s="57"/>
      <c r="Q705" s="58">
        <f>IF(C705="",SUMIFS($Q$3:$Q$5514,$A$3:$A$5514,A705,$C$3:$C$5514,"&gt;0",$E$3:$E$5514,""),IF(E705="",SUMIFS($Q$3:$Q$5514,$A$3:$A$5514,A705,$C$3:$C$5514,C705,$E$3:$E$5514,"&gt;0",$G$3:$G$5514,""),IF(G705="",SUMIFS($Q$3:$Q$5514,$A$3:$A$5514,A705,$C$3:$C$5514,C705,$E$3:$E$5514,E705,$G$3:$G$5514,"&gt;0",$R$3:$R$5514,R705))))</f>
        <v>8520</v>
      </c>
      <c r="R705" s="59" t="s">
        <v>133</v>
      </c>
      <c r="S705" s="94"/>
    </row>
    <row r="706" spans="1:19" ht="18" customHeight="1">
      <c r="A706" s="17">
        <v>2</v>
      </c>
      <c r="B706" s="18" t="s">
        <v>1061</v>
      </c>
      <c r="C706" s="18">
        <v>1</v>
      </c>
      <c r="D706" s="18" t="s">
        <v>1062</v>
      </c>
      <c r="E706" s="18">
        <v>15</v>
      </c>
      <c r="F706" s="18" t="s">
        <v>756</v>
      </c>
      <c r="G706" s="19">
        <v>19</v>
      </c>
      <c r="H706" s="19" t="s">
        <v>1056</v>
      </c>
      <c r="I706" s="19"/>
      <c r="J706" s="24"/>
      <c r="K706" s="99"/>
      <c r="L706" s="99"/>
      <c r="M706" s="99"/>
      <c r="N706" s="28"/>
      <c r="O706" s="100"/>
      <c r="P706" s="27" t="s">
        <v>496</v>
      </c>
      <c r="Q706" s="100">
        <v>120</v>
      </c>
      <c r="R706" s="101" t="s">
        <v>133</v>
      </c>
      <c r="S706" s="94"/>
    </row>
    <row r="707" spans="1:19" ht="18" customHeight="1">
      <c r="A707" s="17">
        <v>2</v>
      </c>
      <c r="B707" s="18" t="s">
        <v>1061</v>
      </c>
      <c r="C707" s="18">
        <v>1</v>
      </c>
      <c r="D707" s="18" t="s">
        <v>1062</v>
      </c>
      <c r="E707" s="18">
        <v>15</v>
      </c>
      <c r="F707" s="18" t="s">
        <v>756</v>
      </c>
      <c r="G707" s="18">
        <v>19</v>
      </c>
      <c r="H707" s="18" t="s">
        <v>1056</v>
      </c>
      <c r="I707" s="19">
        <v>21</v>
      </c>
      <c r="J707" s="24" t="s">
        <v>1492</v>
      </c>
      <c r="K707" s="99">
        <v>8400</v>
      </c>
      <c r="L707" s="99">
        <v>8000</v>
      </c>
      <c r="M707" s="99">
        <f>K707-L707</f>
        <v>400</v>
      </c>
      <c r="N707" s="28" t="s">
        <v>1493</v>
      </c>
      <c r="O707" s="100"/>
      <c r="P707" s="27" t="s">
        <v>525</v>
      </c>
      <c r="Q707" s="100">
        <v>8400</v>
      </c>
      <c r="R707" s="101" t="s">
        <v>133</v>
      </c>
      <c r="S707" s="94"/>
    </row>
    <row r="708" spans="1:19" ht="18" customHeight="1">
      <c r="A708" s="17">
        <v>2</v>
      </c>
      <c r="B708" s="18" t="s">
        <v>1061</v>
      </c>
      <c r="C708" s="18">
        <v>1</v>
      </c>
      <c r="D708" s="18" t="s">
        <v>1062</v>
      </c>
      <c r="E708" s="18">
        <v>15</v>
      </c>
      <c r="F708" s="18" t="s">
        <v>756</v>
      </c>
      <c r="G708" s="18">
        <v>19</v>
      </c>
      <c r="H708" s="18" t="s">
        <v>1056</v>
      </c>
      <c r="I708" s="18">
        <v>21</v>
      </c>
      <c r="J708" s="25" t="s">
        <v>1492</v>
      </c>
      <c r="K708" s="99"/>
      <c r="L708" s="99"/>
      <c r="M708" s="99"/>
      <c r="N708" s="28" t="s">
        <v>1494</v>
      </c>
      <c r="O708" s="100">
        <v>3800000</v>
      </c>
      <c r="P708" s="27"/>
      <c r="Q708" s="100"/>
      <c r="R708" s="101" t="s">
        <v>133</v>
      </c>
      <c r="S708" s="94"/>
    </row>
    <row r="709" spans="1:19" ht="18" customHeight="1">
      <c r="A709" s="17">
        <v>2</v>
      </c>
      <c r="B709" s="18" t="s">
        <v>1061</v>
      </c>
      <c r="C709" s="18">
        <v>1</v>
      </c>
      <c r="D709" s="18" t="s">
        <v>1062</v>
      </c>
      <c r="E709" s="18">
        <v>15</v>
      </c>
      <c r="F709" s="18" t="s">
        <v>756</v>
      </c>
      <c r="G709" s="18">
        <v>19</v>
      </c>
      <c r="H709" s="18" t="s">
        <v>1056</v>
      </c>
      <c r="I709" s="18">
        <v>21</v>
      </c>
      <c r="J709" s="25" t="s">
        <v>1492</v>
      </c>
      <c r="K709" s="99"/>
      <c r="L709" s="99"/>
      <c r="M709" s="99"/>
      <c r="N709" s="28" t="s">
        <v>1495</v>
      </c>
      <c r="O709" s="100"/>
      <c r="P709" s="27"/>
      <c r="Q709" s="100"/>
      <c r="R709" s="101" t="s">
        <v>133</v>
      </c>
      <c r="S709" s="94"/>
    </row>
    <row r="710" spans="1:19" ht="18" customHeight="1">
      <c r="A710" s="17">
        <v>2</v>
      </c>
      <c r="B710" s="18" t="s">
        <v>1061</v>
      </c>
      <c r="C710" s="18">
        <v>1</v>
      </c>
      <c r="D710" s="18" t="s">
        <v>1062</v>
      </c>
      <c r="E710" s="18">
        <v>15</v>
      </c>
      <c r="F710" s="18" t="s">
        <v>756</v>
      </c>
      <c r="G710" s="18">
        <v>19</v>
      </c>
      <c r="H710" s="18" t="s">
        <v>1056</v>
      </c>
      <c r="I710" s="18">
        <v>21</v>
      </c>
      <c r="J710" s="25" t="s">
        <v>1492</v>
      </c>
      <c r="K710" s="99"/>
      <c r="L710" s="99"/>
      <c r="M710" s="99"/>
      <c r="N710" s="28" t="s">
        <v>1496</v>
      </c>
      <c r="O710" s="100"/>
      <c r="P710" s="27"/>
      <c r="Q710" s="100"/>
      <c r="R710" s="101" t="s">
        <v>133</v>
      </c>
      <c r="S710" s="94"/>
    </row>
    <row r="711" spans="1:19" ht="18" customHeight="1">
      <c r="A711" s="17">
        <v>2</v>
      </c>
      <c r="B711" s="18" t="s">
        <v>1061</v>
      </c>
      <c r="C711" s="18">
        <v>1</v>
      </c>
      <c r="D711" s="18" t="s">
        <v>1062</v>
      </c>
      <c r="E711" s="18">
        <v>15</v>
      </c>
      <c r="F711" s="18" t="s">
        <v>756</v>
      </c>
      <c r="G711" s="18">
        <v>19</v>
      </c>
      <c r="H711" s="18" t="s">
        <v>1056</v>
      </c>
      <c r="I711" s="18">
        <v>21</v>
      </c>
      <c r="J711" s="25" t="s">
        <v>1492</v>
      </c>
      <c r="K711" s="99"/>
      <c r="L711" s="99"/>
      <c r="M711" s="99"/>
      <c r="N711" s="28" t="s">
        <v>1497</v>
      </c>
      <c r="O711" s="100"/>
      <c r="P711" s="27"/>
      <c r="Q711" s="100"/>
      <c r="R711" s="101" t="s">
        <v>133</v>
      </c>
      <c r="S711" s="94"/>
    </row>
    <row r="712" spans="1:19" ht="18" customHeight="1">
      <c r="A712" s="17">
        <v>2</v>
      </c>
      <c r="B712" s="18" t="s">
        <v>1061</v>
      </c>
      <c r="C712" s="18">
        <v>1</v>
      </c>
      <c r="D712" s="18" t="s">
        <v>1062</v>
      </c>
      <c r="E712" s="18">
        <v>15</v>
      </c>
      <c r="F712" s="18" t="s">
        <v>756</v>
      </c>
      <c r="G712" s="18">
        <v>19</v>
      </c>
      <c r="H712" s="18" t="s">
        <v>1056</v>
      </c>
      <c r="I712" s="18">
        <v>21</v>
      </c>
      <c r="J712" s="25" t="s">
        <v>1492</v>
      </c>
      <c r="K712" s="99"/>
      <c r="L712" s="99"/>
      <c r="M712" s="99"/>
      <c r="N712" s="28" t="s">
        <v>1498</v>
      </c>
      <c r="O712" s="100">
        <v>1600000</v>
      </c>
      <c r="P712" s="27"/>
      <c r="Q712" s="100"/>
      <c r="R712" s="101" t="s">
        <v>133</v>
      </c>
      <c r="S712" s="94"/>
    </row>
    <row r="713" spans="1:19" ht="18" customHeight="1">
      <c r="A713" s="17">
        <v>2</v>
      </c>
      <c r="B713" s="18" t="s">
        <v>1061</v>
      </c>
      <c r="C713" s="18">
        <v>1</v>
      </c>
      <c r="D713" s="18" t="s">
        <v>1062</v>
      </c>
      <c r="E713" s="18">
        <v>15</v>
      </c>
      <c r="F713" s="18" t="s">
        <v>756</v>
      </c>
      <c r="G713" s="18">
        <v>19</v>
      </c>
      <c r="H713" s="18" t="s">
        <v>1056</v>
      </c>
      <c r="I713" s="18">
        <v>21</v>
      </c>
      <c r="J713" s="25" t="s">
        <v>1492</v>
      </c>
      <c r="K713" s="99"/>
      <c r="L713" s="99"/>
      <c r="M713" s="99"/>
      <c r="N713" s="28" t="s">
        <v>1499</v>
      </c>
      <c r="O713" s="100"/>
      <c r="P713" s="27"/>
      <c r="Q713" s="100"/>
      <c r="R713" s="101" t="s">
        <v>133</v>
      </c>
      <c r="S713" s="94"/>
    </row>
    <row r="714" spans="1:19" ht="18" customHeight="1">
      <c r="A714" s="17">
        <v>2</v>
      </c>
      <c r="B714" s="18" t="s">
        <v>1061</v>
      </c>
      <c r="C714" s="18">
        <v>1</v>
      </c>
      <c r="D714" s="18" t="s">
        <v>1062</v>
      </c>
      <c r="E714" s="18">
        <v>15</v>
      </c>
      <c r="F714" s="18" t="s">
        <v>756</v>
      </c>
      <c r="G714" s="18">
        <v>19</v>
      </c>
      <c r="H714" s="18" t="s">
        <v>1056</v>
      </c>
      <c r="I714" s="18">
        <v>21</v>
      </c>
      <c r="J714" s="25" t="s">
        <v>1492</v>
      </c>
      <c r="K714" s="99"/>
      <c r="L714" s="99"/>
      <c r="M714" s="99"/>
      <c r="N714" s="28" t="s">
        <v>1500</v>
      </c>
      <c r="O714" s="100"/>
      <c r="P714" s="27"/>
      <c r="Q714" s="100"/>
      <c r="R714" s="101" t="s">
        <v>133</v>
      </c>
      <c r="S714" s="94"/>
    </row>
    <row r="715" spans="1:19" ht="18" customHeight="1">
      <c r="A715" s="17">
        <v>2</v>
      </c>
      <c r="B715" s="18" t="s">
        <v>1061</v>
      </c>
      <c r="C715" s="18">
        <v>1</v>
      </c>
      <c r="D715" s="18" t="s">
        <v>1062</v>
      </c>
      <c r="E715" s="18">
        <v>15</v>
      </c>
      <c r="F715" s="18" t="s">
        <v>756</v>
      </c>
      <c r="G715" s="18">
        <v>19</v>
      </c>
      <c r="H715" s="18" t="s">
        <v>1056</v>
      </c>
      <c r="I715" s="18">
        <v>21</v>
      </c>
      <c r="J715" s="25" t="s">
        <v>1492</v>
      </c>
      <c r="K715" s="99"/>
      <c r="L715" s="99"/>
      <c r="M715" s="99"/>
      <c r="N715" s="28" t="s">
        <v>1501</v>
      </c>
      <c r="O715" s="100">
        <v>1800000</v>
      </c>
      <c r="P715" s="27"/>
      <c r="Q715" s="100"/>
      <c r="R715" s="101" t="s">
        <v>133</v>
      </c>
      <c r="S715" s="94"/>
    </row>
    <row r="716" spans="1:19" ht="18" customHeight="1">
      <c r="A716" s="17">
        <v>2</v>
      </c>
      <c r="B716" s="18" t="s">
        <v>1061</v>
      </c>
      <c r="C716" s="18">
        <v>1</v>
      </c>
      <c r="D716" s="18" t="s">
        <v>1062</v>
      </c>
      <c r="E716" s="18">
        <v>15</v>
      </c>
      <c r="F716" s="18" t="s">
        <v>756</v>
      </c>
      <c r="G716" s="18">
        <v>19</v>
      </c>
      <c r="H716" s="18" t="s">
        <v>1056</v>
      </c>
      <c r="I716" s="18">
        <v>21</v>
      </c>
      <c r="J716" s="25" t="s">
        <v>1492</v>
      </c>
      <c r="K716" s="99"/>
      <c r="L716" s="99"/>
      <c r="M716" s="99"/>
      <c r="N716" s="28" t="s">
        <v>1502</v>
      </c>
      <c r="O716" s="100"/>
      <c r="P716" s="27"/>
      <c r="Q716" s="100"/>
      <c r="R716" s="101" t="s">
        <v>133</v>
      </c>
      <c r="S716" s="94"/>
    </row>
    <row r="717" spans="1:19" ht="18" customHeight="1">
      <c r="A717" s="17">
        <v>2</v>
      </c>
      <c r="B717" s="18" t="s">
        <v>1061</v>
      </c>
      <c r="C717" s="18">
        <v>1</v>
      </c>
      <c r="D717" s="18" t="s">
        <v>1062</v>
      </c>
      <c r="E717" s="18">
        <v>15</v>
      </c>
      <c r="F717" s="18" t="s">
        <v>756</v>
      </c>
      <c r="G717" s="18">
        <v>19</v>
      </c>
      <c r="H717" s="18" t="s">
        <v>1056</v>
      </c>
      <c r="I717" s="18">
        <v>21</v>
      </c>
      <c r="J717" s="25" t="s">
        <v>1492</v>
      </c>
      <c r="K717" s="99"/>
      <c r="L717" s="99"/>
      <c r="M717" s="99"/>
      <c r="N717" s="28" t="s">
        <v>1503</v>
      </c>
      <c r="O717" s="100">
        <v>900000</v>
      </c>
      <c r="P717" s="27"/>
      <c r="Q717" s="100"/>
      <c r="R717" s="101" t="s">
        <v>133</v>
      </c>
      <c r="S717" s="94"/>
    </row>
    <row r="718" spans="1:19" ht="18" customHeight="1">
      <c r="A718" s="17">
        <v>2</v>
      </c>
      <c r="B718" s="18" t="s">
        <v>1061</v>
      </c>
      <c r="C718" s="18">
        <v>1</v>
      </c>
      <c r="D718" s="18" t="s">
        <v>1062</v>
      </c>
      <c r="E718" s="18">
        <v>15</v>
      </c>
      <c r="F718" s="18" t="s">
        <v>756</v>
      </c>
      <c r="G718" s="18">
        <v>19</v>
      </c>
      <c r="H718" s="18" t="s">
        <v>1056</v>
      </c>
      <c r="I718" s="18">
        <v>21</v>
      </c>
      <c r="J718" s="25" t="s">
        <v>1492</v>
      </c>
      <c r="K718" s="99"/>
      <c r="L718" s="99"/>
      <c r="M718" s="99"/>
      <c r="N718" s="28" t="s">
        <v>1504</v>
      </c>
      <c r="O718" s="100"/>
      <c r="P718" s="27"/>
      <c r="Q718" s="100"/>
      <c r="R718" s="101" t="s">
        <v>133</v>
      </c>
      <c r="S718" s="94"/>
    </row>
    <row r="719" spans="1:19" ht="18" customHeight="1">
      <c r="A719" s="17">
        <v>2</v>
      </c>
      <c r="B719" s="18" t="s">
        <v>1061</v>
      </c>
      <c r="C719" s="18">
        <v>1</v>
      </c>
      <c r="D719" s="18" t="s">
        <v>1062</v>
      </c>
      <c r="E719" s="18">
        <v>15</v>
      </c>
      <c r="F719" s="18" t="s">
        <v>756</v>
      </c>
      <c r="G719" s="18">
        <v>19</v>
      </c>
      <c r="H719" s="18" t="s">
        <v>1056</v>
      </c>
      <c r="I719" s="18">
        <v>21</v>
      </c>
      <c r="J719" s="25" t="s">
        <v>1492</v>
      </c>
      <c r="K719" s="99"/>
      <c r="L719" s="99"/>
      <c r="M719" s="99"/>
      <c r="N719" s="28" t="s">
        <v>1505</v>
      </c>
      <c r="O719" s="100">
        <v>300000</v>
      </c>
      <c r="P719" s="27"/>
      <c r="Q719" s="100"/>
      <c r="R719" s="101" t="s">
        <v>133</v>
      </c>
      <c r="S719" s="94"/>
    </row>
    <row r="720" spans="1:19" ht="18" customHeight="1">
      <c r="A720" s="17">
        <v>2</v>
      </c>
      <c r="B720" s="18" t="s">
        <v>1061</v>
      </c>
      <c r="C720" s="18">
        <v>1</v>
      </c>
      <c r="D720" s="18" t="s">
        <v>1062</v>
      </c>
      <c r="E720" s="18">
        <v>15</v>
      </c>
      <c r="F720" s="18" t="s">
        <v>756</v>
      </c>
      <c r="G720" s="18">
        <v>19</v>
      </c>
      <c r="H720" s="18" t="s">
        <v>1056</v>
      </c>
      <c r="I720" s="18">
        <v>21</v>
      </c>
      <c r="J720" s="25" t="s">
        <v>1492</v>
      </c>
      <c r="K720" s="99"/>
      <c r="L720" s="99"/>
      <c r="M720" s="99"/>
      <c r="N720" s="28" t="s">
        <v>1506</v>
      </c>
      <c r="O720" s="100"/>
      <c r="P720" s="27"/>
      <c r="Q720" s="100"/>
      <c r="R720" s="101" t="s">
        <v>133</v>
      </c>
      <c r="S720" s="94"/>
    </row>
    <row r="721" spans="1:19" ht="18" customHeight="1">
      <c r="A721" s="17">
        <v>2</v>
      </c>
      <c r="B721" s="18" t="s">
        <v>1061</v>
      </c>
      <c r="C721" s="18">
        <v>1</v>
      </c>
      <c r="D721" s="18" t="s">
        <v>1062</v>
      </c>
      <c r="E721" s="18">
        <v>15</v>
      </c>
      <c r="F721" s="18" t="s">
        <v>756</v>
      </c>
      <c r="G721" s="19">
        <v>25</v>
      </c>
      <c r="H721" s="19" t="s">
        <v>1276</v>
      </c>
      <c r="I721" s="19"/>
      <c r="J721" s="24"/>
      <c r="K721" s="99"/>
      <c r="L721" s="99"/>
      <c r="M721" s="99"/>
      <c r="N721" s="28"/>
      <c r="O721" s="100"/>
      <c r="P721" s="27"/>
      <c r="Q721" s="100"/>
      <c r="R721" s="101" t="s">
        <v>133</v>
      </c>
      <c r="S721" s="94"/>
    </row>
    <row r="722" spans="1:19" ht="18" customHeight="1">
      <c r="A722" s="17">
        <v>2</v>
      </c>
      <c r="B722" s="18" t="s">
        <v>1061</v>
      </c>
      <c r="C722" s="18">
        <v>1</v>
      </c>
      <c r="D722" s="18" t="s">
        <v>1062</v>
      </c>
      <c r="E722" s="18">
        <v>15</v>
      </c>
      <c r="F722" s="18" t="s">
        <v>756</v>
      </c>
      <c r="G722" s="18">
        <v>25</v>
      </c>
      <c r="H722" s="18" t="s">
        <v>1276</v>
      </c>
      <c r="I722" s="19">
        <v>3</v>
      </c>
      <c r="J722" s="24" t="s">
        <v>1507</v>
      </c>
      <c r="K722" s="99">
        <v>150</v>
      </c>
      <c r="L722" s="99">
        <v>200</v>
      </c>
      <c r="M722" s="99">
        <f>K722-L722</f>
        <v>-50</v>
      </c>
      <c r="N722" s="28" t="s">
        <v>1508</v>
      </c>
      <c r="O722" s="100">
        <v>150000</v>
      </c>
      <c r="P722" s="27"/>
      <c r="Q722" s="100"/>
      <c r="R722" s="101" t="s">
        <v>133</v>
      </c>
      <c r="S722" s="94"/>
    </row>
    <row r="723" spans="1:19" ht="18" customHeight="1">
      <c r="A723" s="17">
        <v>2</v>
      </c>
      <c r="B723" s="18" t="s">
        <v>1061</v>
      </c>
      <c r="C723" s="18">
        <v>1</v>
      </c>
      <c r="D723" s="18" t="s">
        <v>1062</v>
      </c>
      <c r="E723" s="18">
        <v>15</v>
      </c>
      <c r="F723" s="18" t="s">
        <v>756</v>
      </c>
      <c r="G723" s="18">
        <v>25</v>
      </c>
      <c r="H723" s="18" t="s">
        <v>1276</v>
      </c>
      <c r="I723" s="18">
        <v>3</v>
      </c>
      <c r="J723" s="25" t="s">
        <v>1507</v>
      </c>
      <c r="K723" s="99"/>
      <c r="L723" s="99"/>
      <c r="M723" s="99"/>
      <c r="N723" s="28" t="s">
        <v>1509</v>
      </c>
      <c r="O723" s="100"/>
      <c r="P723" s="27"/>
      <c r="Q723" s="100"/>
      <c r="R723" s="101" t="s">
        <v>133</v>
      </c>
      <c r="S723" s="94"/>
    </row>
    <row r="724" spans="1:19" ht="18" customHeight="1">
      <c r="A724" s="43">
        <v>2</v>
      </c>
      <c r="B724" s="44" t="s">
        <v>1061</v>
      </c>
      <c r="C724" s="52">
        <v>1</v>
      </c>
      <c r="D724" s="44" t="s">
        <v>1062</v>
      </c>
      <c r="E724" s="53">
        <v>16</v>
      </c>
      <c r="F724" s="54" t="s">
        <v>757</v>
      </c>
      <c r="G724" s="53"/>
      <c r="H724" s="54"/>
      <c r="I724" s="53"/>
      <c r="J724" s="53"/>
      <c r="K724" s="97">
        <f>IF(C724="",SUMIFS($K725:$K$5645,$A725:$A$5645,A724,$E725:$E$5645,""),IF(E724="",SUMIFS($K725:$K$5645,$A725:$A$5645,A724,$C725:$C$5645,C724,$G725:$G$5645,""),IF(G724="",SUMIFS($K725:$K$5645,$A725:$A$5645,A724,$C725:$C$5645,C724,$E725:$E$5645,E724,$R725:$R$5645,R724),0)))</f>
        <v>35736</v>
      </c>
      <c r="L724" s="97">
        <f>IF(C724="",SUMIFS($L725:$L$5645,$A725:$A$5645,A724,$E725:$E$5645,""),IF(E724="",SUMIFS($L725:$L$5645,$A725:$A$5645,A724,$C725:$C$5645,C724,$G725:$G$5645,""),IF(G724="",SUMIFS($L725:$L$5645,$A725:$A$5645,A724,$C725:$C$5645,C724,$E725:$E$5645,E724,$R725:$R$5645,R724),0)))</f>
        <v>36041</v>
      </c>
      <c r="M724" s="98">
        <f t="shared" ref="M724" si="45">K724-L724</f>
        <v>-305</v>
      </c>
      <c r="N724" s="55"/>
      <c r="O724" s="56"/>
      <c r="P724" s="57"/>
      <c r="Q724" s="58">
        <f>IF(C724="",SUMIFS($Q$3:$Q$5514,$A$3:$A$5514,A724,$C$3:$C$5514,"&gt;0",$E$3:$E$5514,""),IF(E724="",SUMIFS($Q$3:$Q$5514,$A$3:$A$5514,A724,$C$3:$C$5514,C724,$E$3:$E$5514,"&gt;0",$G$3:$G$5514,""),IF(G724="",SUMIFS($Q$3:$Q$5514,$A$3:$A$5514,A724,$C$3:$C$5514,C724,$E$3:$E$5514,E724,$G$3:$G$5514,"&gt;0",$R$3:$R$5514,R724))))</f>
        <v>22004</v>
      </c>
      <c r="R724" s="59" t="s">
        <v>140</v>
      </c>
      <c r="S724" s="94"/>
    </row>
    <row r="725" spans="1:19" ht="18" customHeight="1">
      <c r="A725" s="17">
        <v>2</v>
      </c>
      <c r="B725" s="18" t="s">
        <v>1061</v>
      </c>
      <c r="C725" s="18">
        <v>1</v>
      </c>
      <c r="D725" s="18" t="s">
        <v>1062</v>
      </c>
      <c r="E725" s="18">
        <v>16</v>
      </c>
      <c r="F725" s="18" t="s">
        <v>757</v>
      </c>
      <c r="G725" s="19">
        <v>1</v>
      </c>
      <c r="H725" s="19" t="s">
        <v>914</v>
      </c>
      <c r="I725" s="19"/>
      <c r="J725" s="24"/>
      <c r="K725" s="99"/>
      <c r="L725" s="99"/>
      <c r="M725" s="99"/>
      <c r="N725" s="28"/>
      <c r="O725" s="100"/>
      <c r="P725" s="27" t="s">
        <v>139</v>
      </c>
      <c r="Q725" s="100">
        <v>2004</v>
      </c>
      <c r="R725" s="101" t="s">
        <v>140</v>
      </c>
      <c r="S725" s="94"/>
    </row>
    <row r="726" spans="1:19" ht="18" customHeight="1">
      <c r="A726" s="17">
        <v>2</v>
      </c>
      <c r="B726" s="18" t="s">
        <v>1061</v>
      </c>
      <c r="C726" s="18">
        <v>1</v>
      </c>
      <c r="D726" s="18" t="s">
        <v>1062</v>
      </c>
      <c r="E726" s="18">
        <v>16</v>
      </c>
      <c r="F726" s="18" t="s">
        <v>757</v>
      </c>
      <c r="G726" s="18">
        <v>1</v>
      </c>
      <c r="H726" s="18" t="s">
        <v>914</v>
      </c>
      <c r="I726" s="19">
        <v>21</v>
      </c>
      <c r="J726" s="24" t="s">
        <v>1064</v>
      </c>
      <c r="K726" s="99">
        <v>76</v>
      </c>
      <c r="L726" s="99">
        <v>76</v>
      </c>
      <c r="M726" s="99">
        <f>K726-L726</f>
        <v>0</v>
      </c>
      <c r="N726" s="28" t="s">
        <v>1510</v>
      </c>
      <c r="O726" s="100">
        <v>75600</v>
      </c>
      <c r="P726" s="27" t="s">
        <v>529</v>
      </c>
      <c r="Q726" s="100">
        <v>20000</v>
      </c>
      <c r="R726" s="101" t="s">
        <v>140</v>
      </c>
      <c r="S726" s="94"/>
    </row>
    <row r="727" spans="1:19" ht="18" customHeight="1">
      <c r="A727" s="17">
        <v>2</v>
      </c>
      <c r="B727" s="18" t="s">
        <v>1061</v>
      </c>
      <c r="C727" s="18">
        <v>1</v>
      </c>
      <c r="D727" s="18" t="s">
        <v>1062</v>
      </c>
      <c r="E727" s="18">
        <v>16</v>
      </c>
      <c r="F727" s="18" t="s">
        <v>757</v>
      </c>
      <c r="G727" s="19">
        <v>11</v>
      </c>
      <c r="H727" s="19" t="s">
        <v>1002</v>
      </c>
      <c r="I727" s="19"/>
      <c r="J727" s="24"/>
      <c r="K727" s="99"/>
      <c r="L727" s="99"/>
      <c r="M727" s="99"/>
      <c r="N727" s="28"/>
      <c r="O727" s="100"/>
      <c r="P727" s="27"/>
      <c r="Q727" s="100"/>
      <c r="R727" s="101" t="s">
        <v>140</v>
      </c>
      <c r="S727" s="94"/>
    </row>
    <row r="728" spans="1:19" ht="18" customHeight="1">
      <c r="A728" s="17">
        <v>2</v>
      </c>
      <c r="B728" s="18" t="s">
        <v>1061</v>
      </c>
      <c r="C728" s="18">
        <v>1</v>
      </c>
      <c r="D728" s="18" t="s">
        <v>1062</v>
      </c>
      <c r="E728" s="18">
        <v>16</v>
      </c>
      <c r="F728" s="18" t="s">
        <v>757</v>
      </c>
      <c r="G728" s="18">
        <v>11</v>
      </c>
      <c r="H728" s="18" t="s">
        <v>1002</v>
      </c>
      <c r="I728" s="19">
        <v>1</v>
      </c>
      <c r="J728" s="24" t="s">
        <v>1003</v>
      </c>
      <c r="K728" s="99">
        <v>117</v>
      </c>
      <c r="L728" s="99">
        <v>535</v>
      </c>
      <c r="M728" s="99">
        <f>K728-L728</f>
        <v>-418</v>
      </c>
      <c r="N728" s="28" t="s">
        <v>1511</v>
      </c>
      <c r="O728" s="100"/>
      <c r="P728" s="27"/>
      <c r="Q728" s="100"/>
      <c r="R728" s="101" t="s">
        <v>140</v>
      </c>
      <c r="S728" s="94"/>
    </row>
    <row r="729" spans="1:19" ht="18" customHeight="1">
      <c r="A729" s="17">
        <v>2</v>
      </c>
      <c r="B729" s="18" t="s">
        <v>1061</v>
      </c>
      <c r="C729" s="18">
        <v>1</v>
      </c>
      <c r="D729" s="18" t="s">
        <v>1062</v>
      </c>
      <c r="E729" s="18">
        <v>16</v>
      </c>
      <c r="F729" s="18" t="s">
        <v>757</v>
      </c>
      <c r="G729" s="18">
        <v>11</v>
      </c>
      <c r="H729" s="18" t="s">
        <v>1002</v>
      </c>
      <c r="I729" s="18">
        <v>1</v>
      </c>
      <c r="J729" s="25" t="s">
        <v>1003</v>
      </c>
      <c r="K729" s="99"/>
      <c r="L729" s="99"/>
      <c r="M729" s="99"/>
      <c r="N729" s="28" t="s">
        <v>1512</v>
      </c>
      <c r="O729" s="100">
        <v>42120</v>
      </c>
      <c r="P729" s="27"/>
      <c r="Q729" s="100"/>
      <c r="R729" s="101" t="s">
        <v>140</v>
      </c>
      <c r="S729" s="94"/>
    </row>
    <row r="730" spans="1:19" ht="18" customHeight="1">
      <c r="A730" s="17">
        <v>2</v>
      </c>
      <c r="B730" s="18" t="s">
        <v>1061</v>
      </c>
      <c r="C730" s="18">
        <v>1</v>
      </c>
      <c r="D730" s="18" t="s">
        <v>1062</v>
      </c>
      <c r="E730" s="18">
        <v>16</v>
      </c>
      <c r="F730" s="18" t="s">
        <v>757</v>
      </c>
      <c r="G730" s="18">
        <v>11</v>
      </c>
      <c r="H730" s="18" t="s">
        <v>1002</v>
      </c>
      <c r="I730" s="18">
        <v>1</v>
      </c>
      <c r="J730" s="25" t="s">
        <v>1003</v>
      </c>
      <c r="K730" s="99"/>
      <c r="L730" s="99"/>
      <c r="M730" s="99"/>
      <c r="N730" s="28" t="s">
        <v>1513</v>
      </c>
      <c r="O730" s="100">
        <v>10000</v>
      </c>
      <c r="P730" s="27"/>
      <c r="Q730" s="100"/>
      <c r="R730" s="101" t="s">
        <v>140</v>
      </c>
      <c r="S730" s="94"/>
    </row>
    <row r="731" spans="1:19" ht="18" customHeight="1">
      <c r="A731" s="17">
        <v>2</v>
      </c>
      <c r="B731" s="18" t="s">
        <v>1061</v>
      </c>
      <c r="C731" s="18">
        <v>1</v>
      </c>
      <c r="D731" s="18" t="s">
        <v>1062</v>
      </c>
      <c r="E731" s="18">
        <v>16</v>
      </c>
      <c r="F731" s="18" t="s">
        <v>757</v>
      </c>
      <c r="G731" s="18">
        <v>11</v>
      </c>
      <c r="H731" s="18" t="s">
        <v>1002</v>
      </c>
      <c r="I731" s="18">
        <v>1</v>
      </c>
      <c r="J731" s="25" t="s">
        <v>1003</v>
      </c>
      <c r="K731" s="99"/>
      <c r="L731" s="99"/>
      <c r="M731" s="99"/>
      <c r="N731" s="28" t="s">
        <v>1514</v>
      </c>
      <c r="O731" s="100">
        <v>60000</v>
      </c>
      <c r="P731" s="27"/>
      <c r="Q731" s="100"/>
      <c r="R731" s="101" t="s">
        <v>140</v>
      </c>
      <c r="S731" s="94"/>
    </row>
    <row r="732" spans="1:19" ht="18" customHeight="1">
      <c r="A732" s="17">
        <v>2</v>
      </c>
      <c r="B732" s="18" t="s">
        <v>1061</v>
      </c>
      <c r="C732" s="18">
        <v>1</v>
      </c>
      <c r="D732" s="18" t="s">
        <v>1062</v>
      </c>
      <c r="E732" s="18">
        <v>16</v>
      </c>
      <c r="F732" s="18" t="s">
        <v>757</v>
      </c>
      <c r="G732" s="18">
        <v>11</v>
      </c>
      <c r="H732" s="18" t="s">
        <v>1002</v>
      </c>
      <c r="I732" s="18">
        <v>1</v>
      </c>
      <c r="J732" s="25" t="s">
        <v>1003</v>
      </c>
      <c r="K732" s="99"/>
      <c r="L732" s="99"/>
      <c r="M732" s="99"/>
      <c r="N732" s="28" t="s">
        <v>1515</v>
      </c>
      <c r="O732" s="100">
        <v>4400</v>
      </c>
      <c r="P732" s="27"/>
      <c r="Q732" s="100"/>
      <c r="R732" s="101" t="s">
        <v>140</v>
      </c>
      <c r="S732" s="94"/>
    </row>
    <row r="733" spans="1:19" ht="18" customHeight="1">
      <c r="A733" s="17">
        <v>2</v>
      </c>
      <c r="B733" s="18" t="s">
        <v>1061</v>
      </c>
      <c r="C733" s="18">
        <v>1</v>
      </c>
      <c r="D733" s="18" t="s">
        <v>1062</v>
      </c>
      <c r="E733" s="18">
        <v>16</v>
      </c>
      <c r="F733" s="18" t="s">
        <v>757</v>
      </c>
      <c r="G733" s="18">
        <v>11</v>
      </c>
      <c r="H733" s="18" t="s">
        <v>1002</v>
      </c>
      <c r="I733" s="19">
        <v>3</v>
      </c>
      <c r="J733" s="24" t="s">
        <v>1021</v>
      </c>
      <c r="K733" s="99">
        <v>5</v>
      </c>
      <c r="L733" s="99">
        <v>5</v>
      </c>
      <c r="M733" s="99">
        <f>K733-L733</f>
        <v>0</v>
      </c>
      <c r="N733" s="28" t="s">
        <v>1516</v>
      </c>
      <c r="O733" s="100"/>
      <c r="P733" s="27"/>
      <c r="Q733" s="100"/>
      <c r="R733" s="101" t="s">
        <v>140</v>
      </c>
      <c r="S733" s="94"/>
    </row>
    <row r="734" spans="1:19" ht="18" customHeight="1">
      <c r="A734" s="17">
        <v>2</v>
      </c>
      <c r="B734" s="18" t="s">
        <v>1061</v>
      </c>
      <c r="C734" s="18">
        <v>1</v>
      </c>
      <c r="D734" s="18" t="s">
        <v>1062</v>
      </c>
      <c r="E734" s="18">
        <v>16</v>
      </c>
      <c r="F734" s="18" t="s">
        <v>757</v>
      </c>
      <c r="G734" s="18">
        <v>11</v>
      </c>
      <c r="H734" s="18" t="s">
        <v>1002</v>
      </c>
      <c r="I734" s="18">
        <v>3</v>
      </c>
      <c r="J734" s="25" t="s">
        <v>1021</v>
      </c>
      <c r="K734" s="99"/>
      <c r="L734" s="99"/>
      <c r="M734" s="99"/>
      <c r="N734" s="28" t="s">
        <v>1517</v>
      </c>
      <c r="O734" s="100">
        <v>4800</v>
      </c>
      <c r="P734" s="27"/>
      <c r="Q734" s="100"/>
      <c r="R734" s="101" t="s">
        <v>140</v>
      </c>
      <c r="S734" s="94"/>
    </row>
    <row r="735" spans="1:19" ht="18" customHeight="1">
      <c r="A735" s="17">
        <v>2</v>
      </c>
      <c r="B735" s="18" t="s">
        <v>1061</v>
      </c>
      <c r="C735" s="18">
        <v>1</v>
      </c>
      <c r="D735" s="18" t="s">
        <v>1062</v>
      </c>
      <c r="E735" s="18">
        <v>16</v>
      </c>
      <c r="F735" s="18" t="s">
        <v>757</v>
      </c>
      <c r="G735" s="18">
        <v>11</v>
      </c>
      <c r="H735" s="18" t="s">
        <v>1002</v>
      </c>
      <c r="I735" s="19">
        <v>4</v>
      </c>
      <c r="J735" s="24" t="s">
        <v>1023</v>
      </c>
      <c r="K735" s="99">
        <v>100</v>
      </c>
      <c r="L735" s="99">
        <v>100</v>
      </c>
      <c r="M735" s="99">
        <f t="shared" ref="M735:M736" si="46">K735-L735</f>
        <v>0</v>
      </c>
      <c r="N735" s="28" t="s">
        <v>1518</v>
      </c>
      <c r="O735" s="100">
        <v>100000</v>
      </c>
      <c r="P735" s="27"/>
      <c r="Q735" s="100"/>
      <c r="R735" s="101" t="s">
        <v>140</v>
      </c>
      <c r="S735" s="94"/>
    </row>
    <row r="736" spans="1:19" ht="18" customHeight="1">
      <c r="A736" s="17">
        <v>2</v>
      </c>
      <c r="B736" s="18" t="s">
        <v>1061</v>
      </c>
      <c r="C736" s="18">
        <v>1</v>
      </c>
      <c r="D736" s="18" t="s">
        <v>1062</v>
      </c>
      <c r="E736" s="18">
        <v>16</v>
      </c>
      <c r="F736" s="18" t="s">
        <v>757</v>
      </c>
      <c r="G736" s="18">
        <v>11</v>
      </c>
      <c r="H736" s="18" t="s">
        <v>1002</v>
      </c>
      <c r="I736" s="19">
        <v>6</v>
      </c>
      <c r="J736" s="24" t="s">
        <v>1215</v>
      </c>
      <c r="K736" s="99">
        <v>2425</v>
      </c>
      <c r="L736" s="99">
        <v>2425</v>
      </c>
      <c r="M736" s="99">
        <f t="shared" si="46"/>
        <v>0</v>
      </c>
      <c r="N736" s="28" t="s">
        <v>1519</v>
      </c>
      <c r="O736" s="100">
        <v>600000</v>
      </c>
      <c r="P736" s="27"/>
      <c r="Q736" s="100"/>
      <c r="R736" s="101" t="s">
        <v>140</v>
      </c>
      <c r="S736" s="94"/>
    </row>
    <row r="737" spans="1:19" ht="18" customHeight="1">
      <c r="A737" s="17">
        <v>2</v>
      </c>
      <c r="B737" s="18" t="s">
        <v>1061</v>
      </c>
      <c r="C737" s="18">
        <v>1</v>
      </c>
      <c r="D737" s="18" t="s">
        <v>1062</v>
      </c>
      <c r="E737" s="18">
        <v>16</v>
      </c>
      <c r="F737" s="18" t="s">
        <v>757</v>
      </c>
      <c r="G737" s="18">
        <v>11</v>
      </c>
      <c r="H737" s="18" t="s">
        <v>1002</v>
      </c>
      <c r="I737" s="18">
        <v>6</v>
      </c>
      <c r="J737" s="25" t="s">
        <v>1215</v>
      </c>
      <c r="K737" s="99"/>
      <c r="L737" s="99"/>
      <c r="M737" s="99"/>
      <c r="N737" s="28" t="s">
        <v>1520</v>
      </c>
      <c r="O737" s="100">
        <v>400000</v>
      </c>
      <c r="P737" s="27"/>
      <c r="Q737" s="100"/>
      <c r="R737" s="101" t="s">
        <v>140</v>
      </c>
      <c r="S737" s="94"/>
    </row>
    <row r="738" spans="1:19" ht="18" customHeight="1">
      <c r="A738" s="17">
        <v>2</v>
      </c>
      <c r="B738" s="18" t="s">
        <v>1061</v>
      </c>
      <c r="C738" s="18">
        <v>1</v>
      </c>
      <c r="D738" s="18" t="s">
        <v>1062</v>
      </c>
      <c r="E738" s="18">
        <v>16</v>
      </c>
      <c r="F738" s="18" t="s">
        <v>757</v>
      </c>
      <c r="G738" s="18">
        <v>11</v>
      </c>
      <c r="H738" s="18" t="s">
        <v>1002</v>
      </c>
      <c r="I738" s="18">
        <v>6</v>
      </c>
      <c r="J738" s="25" t="s">
        <v>1215</v>
      </c>
      <c r="K738" s="99"/>
      <c r="L738" s="99"/>
      <c r="M738" s="99"/>
      <c r="N738" s="28" t="s">
        <v>1521</v>
      </c>
      <c r="O738" s="100">
        <v>240000</v>
      </c>
      <c r="P738" s="27"/>
      <c r="Q738" s="100"/>
      <c r="R738" s="101" t="s">
        <v>140</v>
      </c>
      <c r="S738" s="94"/>
    </row>
    <row r="739" spans="1:19" ht="18" customHeight="1">
      <c r="A739" s="17">
        <v>2</v>
      </c>
      <c r="B739" s="18" t="s">
        <v>1061</v>
      </c>
      <c r="C739" s="18">
        <v>1</v>
      </c>
      <c r="D739" s="18" t="s">
        <v>1062</v>
      </c>
      <c r="E739" s="18">
        <v>16</v>
      </c>
      <c r="F739" s="18" t="s">
        <v>757</v>
      </c>
      <c r="G739" s="18">
        <v>11</v>
      </c>
      <c r="H739" s="18" t="s">
        <v>1002</v>
      </c>
      <c r="I739" s="18">
        <v>6</v>
      </c>
      <c r="J739" s="25" t="s">
        <v>1215</v>
      </c>
      <c r="K739" s="99"/>
      <c r="L739" s="99"/>
      <c r="M739" s="99"/>
      <c r="N739" s="28" t="s">
        <v>1522</v>
      </c>
      <c r="O739" s="100">
        <v>160000</v>
      </c>
      <c r="P739" s="27"/>
      <c r="Q739" s="100"/>
      <c r="R739" s="101" t="s">
        <v>140</v>
      </c>
      <c r="S739" s="94"/>
    </row>
    <row r="740" spans="1:19" ht="18" customHeight="1">
      <c r="A740" s="17">
        <v>2</v>
      </c>
      <c r="B740" s="18" t="s">
        <v>1061</v>
      </c>
      <c r="C740" s="18">
        <v>1</v>
      </c>
      <c r="D740" s="18" t="s">
        <v>1062</v>
      </c>
      <c r="E740" s="18">
        <v>16</v>
      </c>
      <c r="F740" s="18" t="s">
        <v>757</v>
      </c>
      <c r="G740" s="18">
        <v>11</v>
      </c>
      <c r="H740" s="18" t="s">
        <v>1002</v>
      </c>
      <c r="I740" s="18">
        <v>6</v>
      </c>
      <c r="J740" s="25" t="s">
        <v>1215</v>
      </c>
      <c r="K740" s="99"/>
      <c r="L740" s="99"/>
      <c r="M740" s="99"/>
      <c r="N740" s="28" t="s">
        <v>1523</v>
      </c>
      <c r="O740" s="100">
        <v>1000000</v>
      </c>
      <c r="P740" s="27"/>
      <c r="Q740" s="100"/>
      <c r="R740" s="101" t="s">
        <v>140</v>
      </c>
      <c r="S740" s="94"/>
    </row>
    <row r="741" spans="1:19" ht="18" customHeight="1">
      <c r="A741" s="17">
        <v>2</v>
      </c>
      <c r="B741" s="18" t="s">
        <v>1061</v>
      </c>
      <c r="C741" s="18">
        <v>1</v>
      </c>
      <c r="D741" s="18" t="s">
        <v>1062</v>
      </c>
      <c r="E741" s="18">
        <v>16</v>
      </c>
      <c r="F741" s="18" t="s">
        <v>757</v>
      </c>
      <c r="G741" s="18">
        <v>11</v>
      </c>
      <c r="H741" s="18" t="s">
        <v>1002</v>
      </c>
      <c r="I741" s="18">
        <v>6</v>
      </c>
      <c r="J741" s="25" t="s">
        <v>1215</v>
      </c>
      <c r="K741" s="99"/>
      <c r="L741" s="99"/>
      <c r="M741" s="99"/>
      <c r="N741" s="28" t="s">
        <v>1524</v>
      </c>
      <c r="O741" s="100">
        <v>25000</v>
      </c>
      <c r="P741" s="27"/>
      <c r="Q741" s="100"/>
      <c r="R741" s="101" t="s">
        <v>140</v>
      </c>
      <c r="S741" s="94"/>
    </row>
    <row r="742" spans="1:19" ht="18" customHeight="1">
      <c r="A742" s="17">
        <v>2</v>
      </c>
      <c r="B742" s="18" t="s">
        <v>1061</v>
      </c>
      <c r="C742" s="18">
        <v>1</v>
      </c>
      <c r="D742" s="18" t="s">
        <v>1062</v>
      </c>
      <c r="E742" s="18">
        <v>16</v>
      </c>
      <c r="F742" s="18" t="s">
        <v>757</v>
      </c>
      <c r="G742" s="19">
        <v>12</v>
      </c>
      <c r="H742" s="19" t="s">
        <v>1026</v>
      </c>
      <c r="I742" s="19"/>
      <c r="J742" s="24"/>
      <c r="K742" s="99"/>
      <c r="L742" s="99"/>
      <c r="M742" s="99"/>
      <c r="N742" s="28"/>
      <c r="O742" s="100"/>
      <c r="P742" s="27"/>
      <c r="Q742" s="100"/>
      <c r="R742" s="101" t="s">
        <v>140</v>
      </c>
      <c r="S742" s="94"/>
    </row>
    <row r="743" spans="1:19" ht="18" customHeight="1">
      <c r="A743" s="17">
        <v>2</v>
      </c>
      <c r="B743" s="18" t="s">
        <v>1061</v>
      </c>
      <c r="C743" s="18">
        <v>1</v>
      </c>
      <c r="D743" s="18" t="s">
        <v>1062</v>
      </c>
      <c r="E743" s="18">
        <v>16</v>
      </c>
      <c r="F743" s="18" t="s">
        <v>757</v>
      </c>
      <c r="G743" s="18">
        <v>12</v>
      </c>
      <c r="H743" s="18" t="s">
        <v>1026</v>
      </c>
      <c r="I743" s="19">
        <v>1</v>
      </c>
      <c r="J743" s="24" t="s">
        <v>1027</v>
      </c>
      <c r="K743" s="99">
        <v>172</v>
      </c>
      <c r="L743" s="99">
        <v>172</v>
      </c>
      <c r="M743" s="99">
        <f t="shared" ref="M743:M745" si="47">K743-L743</f>
        <v>0</v>
      </c>
      <c r="N743" s="28" t="s">
        <v>1525</v>
      </c>
      <c r="O743" s="100">
        <v>171072</v>
      </c>
      <c r="P743" s="27"/>
      <c r="Q743" s="100"/>
      <c r="R743" s="101" t="s">
        <v>140</v>
      </c>
      <c r="S743" s="94"/>
    </row>
    <row r="744" spans="1:19" ht="18" customHeight="1">
      <c r="A744" s="17">
        <v>2</v>
      </c>
      <c r="B744" s="18" t="s">
        <v>1061</v>
      </c>
      <c r="C744" s="18">
        <v>1</v>
      </c>
      <c r="D744" s="18" t="s">
        <v>1062</v>
      </c>
      <c r="E744" s="18">
        <v>16</v>
      </c>
      <c r="F744" s="18" t="s">
        <v>757</v>
      </c>
      <c r="G744" s="18">
        <v>12</v>
      </c>
      <c r="H744" s="18" t="s">
        <v>1026</v>
      </c>
      <c r="I744" s="19">
        <v>3</v>
      </c>
      <c r="J744" s="24" t="s">
        <v>202</v>
      </c>
      <c r="K744" s="99">
        <v>29</v>
      </c>
      <c r="L744" s="99">
        <v>29</v>
      </c>
      <c r="M744" s="99">
        <f t="shared" si="47"/>
        <v>0</v>
      </c>
      <c r="N744" s="28" t="s">
        <v>1526</v>
      </c>
      <c r="O744" s="100">
        <v>28080</v>
      </c>
      <c r="P744" s="27"/>
      <c r="Q744" s="100"/>
      <c r="R744" s="101" t="s">
        <v>140</v>
      </c>
      <c r="S744" s="94"/>
    </row>
    <row r="745" spans="1:19" ht="18" customHeight="1">
      <c r="A745" s="17">
        <v>2</v>
      </c>
      <c r="B745" s="18" t="s">
        <v>1061</v>
      </c>
      <c r="C745" s="18">
        <v>1</v>
      </c>
      <c r="D745" s="18" t="s">
        <v>1062</v>
      </c>
      <c r="E745" s="18">
        <v>16</v>
      </c>
      <c r="F745" s="18" t="s">
        <v>757</v>
      </c>
      <c r="G745" s="18">
        <v>12</v>
      </c>
      <c r="H745" s="18" t="s">
        <v>1026</v>
      </c>
      <c r="I745" s="19">
        <v>11</v>
      </c>
      <c r="J745" s="24" t="s">
        <v>1039</v>
      </c>
      <c r="K745" s="99">
        <v>293</v>
      </c>
      <c r="L745" s="99">
        <v>305</v>
      </c>
      <c r="M745" s="99">
        <f t="shared" si="47"/>
        <v>-12</v>
      </c>
      <c r="N745" s="28" t="s">
        <v>1527</v>
      </c>
      <c r="O745" s="100">
        <v>49260</v>
      </c>
      <c r="P745" s="27"/>
      <c r="Q745" s="100"/>
      <c r="R745" s="101" t="s">
        <v>140</v>
      </c>
      <c r="S745" s="94"/>
    </row>
    <row r="746" spans="1:19" ht="18" customHeight="1">
      <c r="A746" s="17">
        <v>2</v>
      </c>
      <c r="B746" s="18" t="s">
        <v>1061</v>
      </c>
      <c r="C746" s="18">
        <v>1</v>
      </c>
      <c r="D746" s="18" t="s">
        <v>1062</v>
      </c>
      <c r="E746" s="18">
        <v>16</v>
      </c>
      <c r="F746" s="18" t="s">
        <v>757</v>
      </c>
      <c r="G746" s="18">
        <v>12</v>
      </c>
      <c r="H746" s="18" t="s">
        <v>1026</v>
      </c>
      <c r="I746" s="18">
        <v>11</v>
      </c>
      <c r="J746" s="25" t="s">
        <v>1039</v>
      </c>
      <c r="K746" s="99"/>
      <c r="L746" s="99"/>
      <c r="M746" s="99"/>
      <c r="N746" s="28" t="s">
        <v>1528</v>
      </c>
      <c r="O746" s="100">
        <v>16420</v>
      </c>
      <c r="P746" s="27"/>
      <c r="Q746" s="100"/>
      <c r="R746" s="101" t="s">
        <v>140</v>
      </c>
      <c r="S746" s="94"/>
    </row>
    <row r="747" spans="1:19" ht="18" customHeight="1">
      <c r="A747" s="17">
        <v>2</v>
      </c>
      <c r="B747" s="18" t="s">
        <v>1061</v>
      </c>
      <c r="C747" s="18">
        <v>1</v>
      </c>
      <c r="D747" s="18" t="s">
        <v>1062</v>
      </c>
      <c r="E747" s="18">
        <v>16</v>
      </c>
      <c r="F747" s="18" t="s">
        <v>757</v>
      </c>
      <c r="G747" s="18">
        <v>12</v>
      </c>
      <c r="H747" s="18" t="s">
        <v>1026</v>
      </c>
      <c r="I747" s="18">
        <v>11</v>
      </c>
      <c r="J747" s="25" t="s">
        <v>1039</v>
      </c>
      <c r="K747" s="99"/>
      <c r="L747" s="99"/>
      <c r="M747" s="99"/>
      <c r="N747" s="28" t="s">
        <v>1529</v>
      </c>
      <c r="O747" s="100">
        <v>62510</v>
      </c>
      <c r="P747" s="27"/>
      <c r="Q747" s="100"/>
      <c r="R747" s="101" t="s">
        <v>140</v>
      </c>
      <c r="S747" s="94"/>
    </row>
    <row r="748" spans="1:19" ht="18" customHeight="1">
      <c r="A748" s="17">
        <v>2</v>
      </c>
      <c r="B748" s="18" t="s">
        <v>1061</v>
      </c>
      <c r="C748" s="18">
        <v>1</v>
      </c>
      <c r="D748" s="18" t="s">
        <v>1062</v>
      </c>
      <c r="E748" s="18">
        <v>16</v>
      </c>
      <c r="F748" s="18" t="s">
        <v>757</v>
      </c>
      <c r="G748" s="18">
        <v>12</v>
      </c>
      <c r="H748" s="18" t="s">
        <v>1026</v>
      </c>
      <c r="I748" s="18">
        <v>11</v>
      </c>
      <c r="J748" s="25" t="s">
        <v>1039</v>
      </c>
      <c r="K748" s="99"/>
      <c r="L748" s="99"/>
      <c r="M748" s="99"/>
      <c r="N748" s="28" t="s">
        <v>1530</v>
      </c>
      <c r="O748" s="100">
        <v>109200</v>
      </c>
      <c r="P748" s="27"/>
      <c r="Q748" s="100"/>
      <c r="R748" s="101" t="s">
        <v>140</v>
      </c>
      <c r="S748" s="94"/>
    </row>
    <row r="749" spans="1:19" ht="18" customHeight="1">
      <c r="A749" s="17">
        <v>2</v>
      </c>
      <c r="B749" s="18" t="s">
        <v>1061</v>
      </c>
      <c r="C749" s="18">
        <v>1</v>
      </c>
      <c r="D749" s="18" t="s">
        <v>1062</v>
      </c>
      <c r="E749" s="18">
        <v>16</v>
      </c>
      <c r="F749" s="18" t="s">
        <v>757</v>
      </c>
      <c r="G749" s="18">
        <v>12</v>
      </c>
      <c r="H749" s="18" t="s">
        <v>1026</v>
      </c>
      <c r="I749" s="18">
        <v>11</v>
      </c>
      <c r="J749" s="25" t="s">
        <v>1039</v>
      </c>
      <c r="K749" s="99"/>
      <c r="L749" s="99"/>
      <c r="M749" s="99"/>
      <c r="N749" s="28" t="s">
        <v>1531</v>
      </c>
      <c r="O749" s="100">
        <v>55350</v>
      </c>
      <c r="P749" s="27"/>
      <c r="Q749" s="100"/>
      <c r="R749" s="101" t="s">
        <v>140</v>
      </c>
      <c r="S749" s="94"/>
    </row>
    <row r="750" spans="1:19" ht="18" customHeight="1">
      <c r="A750" s="17">
        <v>2</v>
      </c>
      <c r="B750" s="18" t="s">
        <v>1061</v>
      </c>
      <c r="C750" s="18">
        <v>1</v>
      </c>
      <c r="D750" s="18" t="s">
        <v>1062</v>
      </c>
      <c r="E750" s="18">
        <v>16</v>
      </c>
      <c r="F750" s="18" t="s">
        <v>757</v>
      </c>
      <c r="G750" s="19">
        <v>13</v>
      </c>
      <c r="H750" s="19" t="s">
        <v>1045</v>
      </c>
      <c r="I750" s="19"/>
      <c r="J750" s="24"/>
      <c r="K750" s="99"/>
      <c r="L750" s="99"/>
      <c r="M750" s="99"/>
      <c r="N750" s="28"/>
      <c r="O750" s="100"/>
      <c r="P750" s="27"/>
      <c r="Q750" s="100"/>
      <c r="R750" s="101" t="s">
        <v>140</v>
      </c>
      <c r="S750" s="94"/>
    </row>
    <row r="751" spans="1:19" ht="18" customHeight="1">
      <c r="A751" s="17">
        <v>2</v>
      </c>
      <c r="B751" s="18" t="s">
        <v>1061</v>
      </c>
      <c r="C751" s="18">
        <v>1</v>
      </c>
      <c r="D751" s="18" t="s">
        <v>1062</v>
      </c>
      <c r="E751" s="18">
        <v>16</v>
      </c>
      <c r="F751" s="18" t="s">
        <v>757</v>
      </c>
      <c r="G751" s="18">
        <v>13</v>
      </c>
      <c r="H751" s="18" t="s">
        <v>1045</v>
      </c>
      <c r="I751" s="19">
        <v>21</v>
      </c>
      <c r="J751" s="24" t="s">
        <v>1046</v>
      </c>
      <c r="K751" s="99">
        <v>30300</v>
      </c>
      <c r="L751" s="99">
        <v>24366</v>
      </c>
      <c r="M751" s="99">
        <f>K751-L751</f>
        <v>5934</v>
      </c>
      <c r="N751" s="28" t="s">
        <v>1532</v>
      </c>
      <c r="O751" s="100"/>
      <c r="P751" s="27"/>
      <c r="Q751" s="100"/>
      <c r="R751" s="101" t="s">
        <v>140</v>
      </c>
      <c r="S751" s="94"/>
    </row>
    <row r="752" spans="1:19" ht="18" customHeight="1">
      <c r="A752" s="17">
        <v>2</v>
      </c>
      <c r="B752" s="18" t="s">
        <v>1061</v>
      </c>
      <c r="C752" s="18">
        <v>1</v>
      </c>
      <c r="D752" s="18" t="s">
        <v>1062</v>
      </c>
      <c r="E752" s="18">
        <v>16</v>
      </c>
      <c r="F752" s="18" t="s">
        <v>757</v>
      </c>
      <c r="G752" s="18">
        <v>13</v>
      </c>
      <c r="H752" s="18" t="s">
        <v>1045</v>
      </c>
      <c r="I752" s="18">
        <v>21</v>
      </c>
      <c r="J752" s="25" t="s">
        <v>1046</v>
      </c>
      <c r="K752" s="99"/>
      <c r="L752" s="99"/>
      <c r="M752" s="99"/>
      <c r="N752" s="28" t="s">
        <v>1533</v>
      </c>
      <c r="O752" s="100">
        <v>30000000</v>
      </c>
      <c r="P752" s="27"/>
      <c r="Q752" s="100"/>
      <c r="R752" s="101" t="s">
        <v>140</v>
      </c>
      <c r="S752" s="94"/>
    </row>
    <row r="753" spans="1:19" ht="18" customHeight="1">
      <c r="A753" s="17">
        <v>2</v>
      </c>
      <c r="B753" s="18" t="s">
        <v>1061</v>
      </c>
      <c r="C753" s="18">
        <v>1</v>
      </c>
      <c r="D753" s="18" t="s">
        <v>1062</v>
      </c>
      <c r="E753" s="18">
        <v>16</v>
      </c>
      <c r="F753" s="18" t="s">
        <v>757</v>
      </c>
      <c r="G753" s="18">
        <v>13</v>
      </c>
      <c r="H753" s="18" t="s">
        <v>1045</v>
      </c>
      <c r="I753" s="18">
        <v>21</v>
      </c>
      <c r="J753" s="25" t="s">
        <v>1046</v>
      </c>
      <c r="K753" s="99"/>
      <c r="L753" s="99"/>
      <c r="M753" s="99"/>
      <c r="N753" s="28" t="s">
        <v>1534</v>
      </c>
      <c r="O753" s="100">
        <v>300000</v>
      </c>
      <c r="P753" s="27"/>
      <c r="Q753" s="100"/>
      <c r="R753" s="101" t="s">
        <v>140</v>
      </c>
      <c r="S753" s="94"/>
    </row>
    <row r="754" spans="1:19" ht="18" customHeight="1">
      <c r="A754" s="17">
        <v>2</v>
      </c>
      <c r="B754" s="18" t="s">
        <v>1061</v>
      </c>
      <c r="C754" s="18">
        <v>1</v>
      </c>
      <c r="D754" s="18" t="s">
        <v>1062</v>
      </c>
      <c r="E754" s="18">
        <v>16</v>
      </c>
      <c r="F754" s="18" t="s">
        <v>757</v>
      </c>
      <c r="G754" s="19">
        <v>14</v>
      </c>
      <c r="H754" s="19" t="s">
        <v>1050</v>
      </c>
      <c r="I754" s="19"/>
      <c r="J754" s="24"/>
      <c r="K754" s="99"/>
      <c r="L754" s="99"/>
      <c r="M754" s="99"/>
      <c r="N754" s="28"/>
      <c r="O754" s="100"/>
      <c r="P754" s="27"/>
      <c r="Q754" s="100"/>
      <c r="R754" s="101" t="s">
        <v>140</v>
      </c>
      <c r="S754" s="94"/>
    </row>
    <row r="755" spans="1:19" ht="18" customHeight="1">
      <c r="A755" s="17">
        <v>2</v>
      </c>
      <c r="B755" s="18" t="s">
        <v>1061</v>
      </c>
      <c r="C755" s="18">
        <v>1</v>
      </c>
      <c r="D755" s="18" t="s">
        <v>1062</v>
      </c>
      <c r="E755" s="18">
        <v>16</v>
      </c>
      <c r="F755" s="18" t="s">
        <v>757</v>
      </c>
      <c r="G755" s="18">
        <v>14</v>
      </c>
      <c r="H755" s="18" t="s">
        <v>1050</v>
      </c>
      <c r="I755" s="19">
        <v>1</v>
      </c>
      <c r="J755" s="24" t="s">
        <v>1051</v>
      </c>
      <c r="K755" s="99">
        <v>2045</v>
      </c>
      <c r="L755" s="99">
        <v>4547</v>
      </c>
      <c r="M755" s="99">
        <f>K755-L755</f>
        <v>-2502</v>
      </c>
      <c r="N755" s="28" t="s">
        <v>1535</v>
      </c>
      <c r="O755" s="100"/>
      <c r="P755" s="27"/>
      <c r="Q755" s="100"/>
      <c r="R755" s="101" t="s">
        <v>140</v>
      </c>
      <c r="S755" s="94"/>
    </row>
    <row r="756" spans="1:19" ht="18" customHeight="1">
      <c r="A756" s="17">
        <v>2</v>
      </c>
      <c r="B756" s="18" t="s">
        <v>1061</v>
      </c>
      <c r="C756" s="18">
        <v>1</v>
      </c>
      <c r="D756" s="18" t="s">
        <v>1062</v>
      </c>
      <c r="E756" s="18">
        <v>16</v>
      </c>
      <c r="F756" s="18" t="s">
        <v>757</v>
      </c>
      <c r="G756" s="18">
        <v>14</v>
      </c>
      <c r="H756" s="18" t="s">
        <v>1050</v>
      </c>
      <c r="I756" s="18">
        <v>1</v>
      </c>
      <c r="J756" s="25" t="s">
        <v>1051</v>
      </c>
      <c r="K756" s="99"/>
      <c r="L756" s="99"/>
      <c r="M756" s="99"/>
      <c r="N756" s="28" t="s">
        <v>1536</v>
      </c>
      <c r="O756" s="100">
        <v>1894752</v>
      </c>
      <c r="P756" s="27"/>
      <c r="Q756" s="100"/>
      <c r="R756" s="101" t="s">
        <v>140</v>
      </c>
      <c r="S756" s="94"/>
    </row>
    <row r="757" spans="1:19" ht="18" customHeight="1">
      <c r="A757" s="17">
        <v>2</v>
      </c>
      <c r="B757" s="18" t="s">
        <v>1061</v>
      </c>
      <c r="C757" s="18">
        <v>1</v>
      </c>
      <c r="D757" s="18" t="s">
        <v>1062</v>
      </c>
      <c r="E757" s="18">
        <v>16</v>
      </c>
      <c r="F757" s="18" t="s">
        <v>757</v>
      </c>
      <c r="G757" s="18">
        <v>14</v>
      </c>
      <c r="H757" s="18" t="s">
        <v>1050</v>
      </c>
      <c r="I757" s="18">
        <v>1</v>
      </c>
      <c r="J757" s="25" t="s">
        <v>1051</v>
      </c>
      <c r="K757" s="99"/>
      <c r="L757" s="99"/>
      <c r="M757" s="99"/>
      <c r="N757" s="28" t="s">
        <v>1537</v>
      </c>
      <c r="O757" s="100">
        <v>150000</v>
      </c>
      <c r="P757" s="27"/>
      <c r="Q757" s="100"/>
      <c r="R757" s="101" t="s">
        <v>140</v>
      </c>
      <c r="S757" s="94"/>
    </row>
    <row r="758" spans="1:19" ht="18" customHeight="1">
      <c r="A758" s="17">
        <v>2</v>
      </c>
      <c r="B758" s="18" t="s">
        <v>1061</v>
      </c>
      <c r="C758" s="18">
        <v>1</v>
      </c>
      <c r="D758" s="18" t="s">
        <v>1062</v>
      </c>
      <c r="E758" s="18">
        <v>16</v>
      </c>
      <c r="F758" s="18" t="s">
        <v>757</v>
      </c>
      <c r="G758" s="19">
        <v>18</v>
      </c>
      <c r="H758" s="19" t="s">
        <v>1054</v>
      </c>
      <c r="I758" s="19"/>
      <c r="J758" s="24"/>
      <c r="K758" s="99"/>
      <c r="L758" s="99"/>
      <c r="M758" s="99"/>
      <c r="N758" s="28"/>
      <c r="O758" s="100"/>
      <c r="P758" s="27"/>
      <c r="Q758" s="100"/>
      <c r="R758" s="101" t="s">
        <v>140</v>
      </c>
      <c r="S758" s="94"/>
    </row>
    <row r="759" spans="1:19" ht="18" customHeight="1">
      <c r="A759" s="17">
        <v>2</v>
      </c>
      <c r="B759" s="18" t="s">
        <v>1061</v>
      </c>
      <c r="C759" s="18">
        <v>1</v>
      </c>
      <c r="D759" s="18" t="s">
        <v>1062</v>
      </c>
      <c r="E759" s="18">
        <v>16</v>
      </c>
      <c r="F759" s="18" t="s">
        <v>757</v>
      </c>
      <c r="G759" s="18">
        <v>18</v>
      </c>
      <c r="H759" s="18" t="s">
        <v>1054</v>
      </c>
      <c r="I759" s="19">
        <v>31</v>
      </c>
      <c r="J759" s="24" t="s">
        <v>1269</v>
      </c>
      <c r="K759" s="99">
        <v>49</v>
      </c>
      <c r="L759" s="99">
        <v>3332</v>
      </c>
      <c r="M759" s="99">
        <f>K759-L759</f>
        <v>-3283</v>
      </c>
      <c r="N759" s="28" t="s">
        <v>1538</v>
      </c>
      <c r="O759" s="100">
        <v>48600</v>
      </c>
      <c r="P759" s="27"/>
      <c r="Q759" s="100"/>
      <c r="R759" s="101" t="s">
        <v>140</v>
      </c>
      <c r="S759" s="94"/>
    </row>
    <row r="760" spans="1:19" ht="18" customHeight="1">
      <c r="A760" s="17">
        <v>2</v>
      </c>
      <c r="B760" s="18" t="s">
        <v>1061</v>
      </c>
      <c r="C760" s="18">
        <v>1</v>
      </c>
      <c r="D760" s="18" t="s">
        <v>1062</v>
      </c>
      <c r="E760" s="18">
        <v>16</v>
      </c>
      <c r="F760" s="18" t="s">
        <v>757</v>
      </c>
      <c r="G760" s="19">
        <v>23</v>
      </c>
      <c r="H760" s="19" t="s">
        <v>1539</v>
      </c>
      <c r="I760" s="19"/>
      <c r="J760" s="24"/>
      <c r="K760" s="99"/>
      <c r="L760" s="99"/>
      <c r="M760" s="99"/>
      <c r="N760" s="28"/>
      <c r="O760" s="100"/>
      <c r="P760" s="27"/>
      <c r="Q760" s="100"/>
      <c r="R760" s="101" t="s">
        <v>140</v>
      </c>
      <c r="S760" s="94"/>
    </row>
    <row r="761" spans="1:19" ht="18" customHeight="1">
      <c r="A761" s="17">
        <v>2</v>
      </c>
      <c r="B761" s="18" t="s">
        <v>1061</v>
      </c>
      <c r="C761" s="18">
        <v>1</v>
      </c>
      <c r="D761" s="18" t="s">
        <v>1062</v>
      </c>
      <c r="E761" s="18">
        <v>16</v>
      </c>
      <c r="F761" s="18" t="s">
        <v>757</v>
      </c>
      <c r="G761" s="18">
        <v>23</v>
      </c>
      <c r="H761" s="18" t="s">
        <v>1539</v>
      </c>
      <c r="I761" s="19">
        <v>1</v>
      </c>
      <c r="J761" s="24" t="s">
        <v>1540</v>
      </c>
      <c r="K761" s="99">
        <v>10</v>
      </c>
      <c r="L761" s="99">
        <v>10</v>
      </c>
      <c r="M761" s="99">
        <f>K761-L761</f>
        <v>0</v>
      </c>
      <c r="N761" s="28" t="s">
        <v>1541</v>
      </c>
      <c r="O761" s="100">
        <v>10000</v>
      </c>
      <c r="P761" s="27"/>
      <c r="Q761" s="100"/>
      <c r="R761" s="101" t="s">
        <v>140</v>
      </c>
      <c r="S761" s="94"/>
    </row>
    <row r="762" spans="1:19" ht="18" customHeight="1">
      <c r="A762" s="17">
        <v>2</v>
      </c>
      <c r="B762" s="18" t="s">
        <v>1061</v>
      </c>
      <c r="C762" s="18">
        <v>1</v>
      </c>
      <c r="D762" s="18" t="s">
        <v>1062</v>
      </c>
      <c r="E762" s="18">
        <v>16</v>
      </c>
      <c r="F762" s="18" t="s">
        <v>757</v>
      </c>
      <c r="G762" s="19">
        <v>27</v>
      </c>
      <c r="H762" s="19" t="s">
        <v>1273</v>
      </c>
      <c r="I762" s="19"/>
      <c r="J762" s="24"/>
      <c r="K762" s="99"/>
      <c r="L762" s="99"/>
      <c r="M762" s="99"/>
      <c r="N762" s="28"/>
      <c r="O762" s="100"/>
      <c r="P762" s="27"/>
      <c r="Q762" s="100"/>
      <c r="R762" s="101" t="s">
        <v>140</v>
      </c>
      <c r="S762" s="94"/>
    </row>
    <row r="763" spans="1:19" ht="18" customHeight="1">
      <c r="A763" s="17">
        <v>2</v>
      </c>
      <c r="B763" s="18" t="s">
        <v>1061</v>
      </c>
      <c r="C763" s="18">
        <v>1</v>
      </c>
      <c r="D763" s="18" t="s">
        <v>1062</v>
      </c>
      <c r="E763" s="18">
        <v>16</v>
      </c>
      <c r="F763" s="18" t="s">
        <v>757</v>
      </c>
      <c r="G763" s="18">
        <v>27</v>
      </c>
      <c r="H763" s="18" t="s">
        <v>1273</v>
      </c>
      <c r="I763" s="19">
        <v>1</v>
      </c>
      <c r="J763" s="24" t="s">
        <v>1274</v>
      </c>
      <c r="K763" s="99">
        <v>115</v>
      </c>
      <c r="L763" s="99">
        <v>139</v>
      </c>
      <c r="M763" s="99">
        <f>K763-L763</f>
        <v>-24</v>
      </c>
      <c r="N763" s="28" t="s">
        <v>1542</v>
      </c>
      <c r="O763" s="100">
        <v>73800</v>
      </c>
      <c r="P763" s="27"/>
      <c r="Q763" s="100"/>
      <c r="R763" s="101" t="s">
        <v>140</v>
      </c>
      <c r="S763" s="94"/>
    </row>
    <row r="764" spans="1:19" ht="18" customHeight="1">
      <c r="A764" s="17">
        <v>2</v>
      </c>
      <c r="B764" s="18" t="s">
        <v>1061</v>
      </c>
      <c r="C764" s="18">
        <v>1</v>
      </c>
      <c r="D764" s="18" t="s">
        <v>1062</v>
      </c>
      <c r="E764" s="18">
        <v>16</v>
      </c>
      <c r="F764" s="18" t="s">
        <v>757</v>
      </c>
      <c r="G764" s="18">
        <v>27</v>
      </c>
      <c r="H764" s="18" t="s">
        <v>1273</v>
      </c>
      <c r="I764" s="18">
        <v>1</v>
      </c>
      <c r="J764" s="25" t="s">
        <v>1274</v>
      </c>
      <c r="K764" s="99"/>
      <c r="L764" s="99"/>
      <c r="M764" s="99"/>
      <c r="N764" s="28" t="s">
        <v>1543</v>
      </c>
      <c r="O764" s="100">
        <v>41000</v>
      </c>
      <c r="P764" s="27"/>
      <c r="Q764" s="100"/>
      <c r="R764" s="101" t="s">
        <v>140</v>
      </c>
      <c r="S764" s="94"/>
    </row>
    <row r="765" spans="1:19" ht="18" customHeight="1">
      <c r="A765" s="43">
        <v>2</v>
      </c>
      <c r="B765" s="44" t="s">
        <v>1061</v>
      </c>
      <c r="C765" s="52">
        <v>1</v>
      </c>
      <c r="D765" s="44" t="s">
        <v>1062</v>
      </c>
      <c r="E765" s="53">
        <v>17</v>
      </c>
      <c r="F765" s="54" t="s">
        <v>758</v>
      </c>
      <c r="G765" s="53"/>
      <c r="H765" s="54"/>
      <c r="I765" s="53"/>
      <c r="J765" s="53"/>
      <c r="K765" s="97">
        <f>IF(C765="",SUMIFS($K766:$K$5645,$A766:$A$5645,A765,$E766:$E$5645,""),IF(E765="",SUMIFS($K766:$K$5645,$A766:$A$5645,A765,$C766:$C$5645,C765,$G766:$G$5645,""),IF(G765="",SUMIFS($K766:$K$5645,$A766:$A$5645,A765,$C766:$C$5645,C765,$E766:$E$5645,E765,$R766:$R$5645,R765),0)))</f>
        <v>25122</v>
      </c>
      <c r="L765" s="97">
        <f>IF(C765="",SUMIFS($L766:$L$5645,$A766:$A$5645,A765,$E766:$E$5645,""),IF(E765="",SUMIFS($L766:$L$5645,$A766:$A$5645,A765,$C766:$C$5645,C765,$G766:$G$5645,""),IF(G765="",SUMIFS($L766:$L$5645,$A766:$A$5645,A765,$C766:$C$5645,C765,$E766:$E$5645,E765,$R766:$R$5645,R765),0)))</f>
        <v>42553</v>
      </c>
      <c r="M765" s="98">
        <f t="shared" ref="M765" si="48">K765-L765</f>
        <v>-17431</v>
      </c>
      <c r="N765" s="55"/>
      <c r="O765" s="56"/>
      <c r="P765" s="57"/>
      <c r="Q765" s="58">
        <f>IF(C765="",SUMIFS($Q$3:$Q$5514,$A$3:$A$5514,A765,$C$3:$C$5514,"&gt;0",$E$3:$E$5514,""),IF(E765="",SUMIFS($Q$3:$Q$5514,$A$3:$A$5514,A765,$C$3:$C$5514,C765,$E$3:$E$5514,"&gt;0",$G$3:$G$5514,""),IF(G765="",SUMIFS($Q$3:$Q$5514,$A$3:$A$5514,A765,$C$3:$C$5514,C765,$E$3:$E$5514,E765,$G$3:$G$5514,"&gt;0",$R$3:$R$5514,R765))))</f>
        <v>9453</v>
      </c>
      <c r="R765" s="59" t="s">
        <v>133</v>
      </c>
      <c r="S765" s="94"/>
    </row>
    <row r="766" spans="1:19" ht="18" customHeight="1">
      <c r="A766" s="17">
        <v>2</v>
      </c>
      <c r="B766" s="18" t="s">
        <v>1061</v>
      </c>
      <c r="C766" s="18">
        <v>1</v>
      </c>
      <c r="D766" s="18" t="s">
        <v>1062</v>
      </c>
      <c r="E766" s="18">
        <v>17</v>
      </c>
      <c r="F766" s="18" t="s">
        <v>758</v>
      </c>
      <c r="G766" s="19">
        <v>11</v>
      </c>
      <c r="H766" s="19" t="s">
        <v>1002</v>
      </c>
      <c r="I766" s="19"/>
      <c r="J766" s="24"/>
      <c r="K766" s="99"/>
      <c r="L766" s="99"/>
      <c r="M766" s="99"/>
      <c r="N766" s="28"/>
      <c r="O766" s="100"/>
      <c r="P766" s="27" t="s">
        <v>143</v>
      </c>
      <c r="Q766" s="100">
        <v>6089</v>
      </c>
      <c r="R766" s="101" t="s">
        <v>133</v>
      </c>
      <c r="S766" s="94"/>
    </row>
    <row r="767" spans="1:19" ht="18" customHeight="1">
      <c r="A767" s="17">
        <v>2</v>
      </c>
      <c r="B767" s="18" t="s">
        <v>1061</v>
      </c>
      <c r="C767" s="18">
        <v>1</v>
      </c>
      <c r="D767" s="18" t="s">
        <v>1062</v>
      </c>
      <c r="E767" s="18">
        <v>17</v>
      </c>
      <c r="F767" s="18" t="s">
        <v>758</v>
      </c>
      <c r="G767" s="18">
        <v>11</v>
      </c>
      <c r="H767" s="18" t="s">
        <v>1002</v>
      </c>
      <c r="I767" s="19">
        <v>1</v>
      </c>
      <c r="J767" s="24" t="s">
        <v>1003</v>
      </c>
      <c r="K767" s="99">
        <v>87</v>
      </c>
      <c r="L767" s="99">
        <v>70</v>
      </c>
      <c r="M767" s="99">
        <f>K767-L767</f>
        <v>17</v>
      </c>
      <c r="N767" s="28" t="s">
        <v>1544</v>
      </c>
      <c r="O767" s="100">
        <v>6210</v>
      </c>
      <c r="P767" s="27" t="s">
        <v>1546</v>
      </c>
      <c r="Q767" s="100">
        <v>3364</v>
      </c>
      <c r="R767" s="101" t="s">
        <v>133</v>
      </c>
      <c r="S767" s="94"/>
    </row>
    <row r="768" spans="1:19" ht="18" customHeight="1">
      <c r="A768" s="17">
        <v>2</v>
      </c>
      <c r="B768" s="18" t="s">
        <v>1061</v>
      </c>
      <c r="C768" s="18">
        <v>1</v>
      </c>
      <c r="D768" s="18" t="s">
        <v>1062</v>
      </c>
      <c r="E768" s="18">
        <v>17</v>
      </c>
      <c r="F768" s="18" t="s">
        <v>758</v>
      </c>
      <c r="G768" s="18">
        <v>11</v>
      </c>
      <c r="H768" s="18" t="s">
        <v>1002</v>
      </c>
      <c r="I768" s="18">
        <v>1</v>
      </c>
      <c r="J768" s="25" t="s">
        <v>1003</v>
      </c>
      <c r="K768" s="99"/>
      <c r="L768" s="99"/>
      <c r="M768" s="99"/>
      <c r="N768" s="28" t="s">
        <v>1545</v>
      </c>
      <c r="O768" s="100">
        <v>6900</v>
      </c>
      <c r="P768" s="27" t="s">
        <v>1548</v>
      </c>
      <c r="Q768" s="100"/>
      <c r="R768" s="101" t="s">
        <v>133</v>
      </c>
      <c r="S768" s="94"/>
    </row>
    <row r="769" spans="1:19" ht="18" customHeight="1">
      <c r="A769" s="17">
        <v>2</v>
      </c>
      <c r="B769" s="18" t="s">
        <v>1061</v>
      </c>
      <c r="C769" s="18">
        <v>1</v>
      </c>
      <c r="D769" s="18" t="s">
        <v>1062</v>
      </c>
      <c r="E769" s="18">
        <v>17</v>
      </c>
      <c r="F769" s="18" t="s">
        <v>758</v>
      </c>
      <c r="G769" s="18">
        <v>11</v>
      </c>
      <c r="H769" s="18" t="s">
        <v>1002</v>
      </c>
      <c r="I769" s="18">
        <v>1</v>
      </c>
      <c r="J769" s="25" t="s">
        <v>1003</v>
      </c>
      <c r="K769" s="99"/>
      <c r="L769" s="99"/>
      <c r="M769" s="99"/>
      <c r="N769" s="28" t="s">
        <v>1547</v>
      </c>
      <c r="O769" s="100">
        <v>24300</v>
      </c>
      <c r="P769" s="27"/>
      <c r="Q769" s="100"/>
      <c r="R769" s="101" t="s">
        <v>133</v>
      </c>
      <c r="S769" s="94"/>
    </row>
    <row r="770" spans="1:19" ht="18" customHeight="1">
      <c r="A770" s="17">
        <v>2</v>
      </c>
      <c r="B770" s="18" t="s">
        <v>1061</v>
      </c>
      <c r="C770" s="18">
        <v>1</v>
      </c>
      <c r="D770" s="18" t="s">
        <v>1062</v>
      </c>
      <c r="E770" s="18">
        <v>17</v>
      </c>
      <c r="F770" s="18" t="s">
        <v>758</v>
      </c>
      <c r="G770" s="18">
        <v>11</v>
      </c>
      <c r="H770" s="18" t="s">
        <v>1002</v>
      </c>
      <c r="I770" s="18">
        <v>1</v>
      </c>
      <c r="J770" s="25" t="s">
        <v>1003</v>
      </c>
      <c r="K770" s="99"/>
      <c r="L770" s="99"/>
      <c r="M770" s="99"/>
      <c r="N770" s="28" t="s">
        <v>1549</v>
      </c>
      <c r="O770" s="100">
        <v>40000</v>
      </c>
      <c r="P770" s="27"/>
      <c r="Q770" s="100"/>
      <c r="R770" s="101" t="s">
        <v>133</v>
      </c>
      <c r="S770" s="94"/>
    </row>
    <row r="771" spans="1:19" ht="18" customHeight="1">
      <c r="A771" s="17">
        <v>2</v>
      </c>
      <c r="B771" s="18" t="s">
        <v>1061</v>
      </c>
      <c r="C771" s="18">
        <v>1</v>
      </c>
      <c r="D771" s="18" t="s">
        <v>1062</v>
      </c>
      <c r="E771" s="18">
        <v>17</v>
      </c>
      <c r="F771" s="18" t="s">
        <v>758</v>
      </c>
      <c r="G771" s="18">
        <v>11</v>
      </c>
      <c r="H771" s="18" t="s">
        <v>1002</v>
      </c>
      <c r="I771" s="18">
        <v>1</v>
      </c>
      <c r="J771" s="25" t="s">
        <v>1003</v>
      </c>
      <c r="K771" s="99"/>
      <c r="L771" s="99"/>
      <c r="M771" s="99"/>
      <c r="N771" s="28" t="s">
        <v>1550</v>
      </c>
      <c r="O771" s="100">
        <v>8640</v>
      </c>
      <c r="P771" s="27"/>
      <c r="Q771" s="100"/>
      <c r="R771" s="101" t="s">
        <v>133</v>
      </c>
      <c r="S771" s="94"/>
    </row>
    <row r="772" spans="1:19" ht="18" customHeight="1">
      <c r="A772" s="17">
        <v>2</v>
      </c>
      <c r="B772" s="18" t="s">
        <v>1061</v>
      </c>
      <c r="C772" s="18">
        <v>1</v>
      </c>
      <c r="D772" s="18" t="s">
        <v>1062</v>
      </c>
      <c r="E772" s="18">
        <v>17</v>
      </c>
      <c r="F772" s="18" t="s">
        <v>758</v>
      </c>
      <c r="G772" s="18">
        <v>11</v>
      </c>
      <c r="H772" s="18" t="s">
        <v>1002</v>
      </c>
      <c r="I772" s="19">
        <v>6</v>
      </c>
      <c r="J772" s="24" t="s">
        <v>1215</v>
      </c>
      <c r="K772" s="99">
        <v>216</v>
      </c>
      <c r="L772" s="99">
        <v>216</v>
      </c>
      <c r="M772" s="99">
        <f>K772-L772</f>
        <v>0</v>
      </c>
      <c r="N772" s="28" t="s">
        <v>1551</v>
      </c>
      <c r="O772" s="100">
        <v>216000</v>
      </c>
      <c r="P772" s="27"/>
      <c r="Q772" s="100"/>
      <c r="R772" s="101" t="s">
        <v>133</v>
      </c>
      <c r="S772" s="94"/>
    </row>
    <row r="773" spans="1:19" ht="18" customHeight="1">
      <c r="A773" s="17">
        <v>2</v>
      </c>
      <c r="B773" s="18" t="s">
        <v>1061</v>
      </c>
      <c r="C773" s="18">
        <v>1</v>
      </c>
      <c r="D773" s="18" t="s">
        <v>1062</v>
      </c>
      <c r="E773" s="18">
        <v>17</v>
      </c>
      <c r="F773" s="18" t="s">
        <v>758</v>
      </c>
      <c r="G773" s="19">
        <v>12</v>
      </c>
      <c r="H773" s="19" t="s">
        <v>1026</v>
      </c>
      <c r="I773" s="19"/>
      <c r="J773" s="24"/>
      <c r="K773" s="99"/>
      <c r="L773" s="99"/>
      <c r="M773" s="99"/>
      <c r="N773" s="28"/>
      <c r="O773" s="100"/>
      <c r="P773" s="27"/>
      <c r="Q773" s="100"/>
      <c r="R773" s="101" t="s">
        <v>133</v>
      </c>
      <c r="S773" s="94"/>
    </row>
    <row r="774" spans="1:19" ht="18" customHeight="1">
      <c r="A774" s="17">
        <v>2</v>
      </c>
      <c r="B774" s="18" t="s">
        <v>1061</v>
      </c>
      <c r="C774" s="18">
        <v>1</v>
      </c>
      <c r="D774" s="18" t="s">
        <v>1062</v>
      </c>
      <c r="E774" s="18">
        <v>17</v>
      </c>
      <c r="F774" s="18" t="s">
        <v>758</v>
      </c>
      <c r="G774" s="18">
        <v>12</v>
      </c>
      <c r="H774" s="18" t="s">
        <v>1026</v>
      </c>
      <c r="I774" s="19">
        <v>1</v>
      </c>
      <c r="J774" s="24" t="s">
        <v>1027</v>
      </c>
      <c r="K774" s="99">
        <v>1306</v>
      </c>
      <c r="L774" s="99">
        <v>1297</v>
      </c>
      <c r="M774" s="99">
        <f>K774-L774</f>
        <v>9</v>
      </c>
      <c r="N774" s="339" t="s">
        <v>7006</v>
      </c>
      <c r="O774" s="100">
        <v>321408</v>
      </c>
      <c r="P774" s="27"/>
      <c r="Q774" s="100"/>
      <c r="R774" s="101" t="s">
        <v>133</v>
      </c>
      <c r="S774" s="94"/>
    </row>
    <row r="775" spans="1:19" ht="18" customHeight="1">
      <c r="A775" s="17">
        <v>2</v>
      </c>
      <c r="B775" s="18" t="s">
        <v>1061</v>
      </c>
      <c r="C775" s="18">
        <v>1</v>
      </c>
      <c r="D775" s="18" t="s">
        <v>1062</v>
      </c>
      <c r="E775" s="18">
        <v>17</v>
      </c>
      <c r="F775" s="18" t="s">
        <v>758</v>
      </c>
      <c r="G775" s="18">
        <v>12</v>
      </c>
      <c r="H775" s="18" t="s">
        <v>1026</v>
      </c>
      <c r="I775" s="18">
        <v>1</v>
      </c>
      <c r="J775" s="25" t="s">
        <v>1027</v>
      </c>
      <c r="K775" s="99"/>
      <c r="L775" s="99"/>
      <c r="M775" s="99"/>
      <c r="N775" s="339" t="s">
        <v>7007</v>
      </c>
      <c r="O775" s="100">
        <v>100800</v>
      </c>
      <c r="P775" s="27"/>
      <c r="Q775" s="100"/>
      <c r="R775" s="101" t="s">
        <v>133</v>
      </c>
      <c r="S775" s="94"/>
    </row>
    <row r="776" spans="1:19" ht="18" customHeight="1">
      <c r="A776" s="17">
        <v>2</v>
      </c>
      <c r="B776" s="18" t="s">
        <v>1061</v>
      </c>
      <c r="C776" s="18">
        <v>1</v>
      </c>
      <c r="D776" s="18" t="s">
        <v>1062</v>
      </c>
      <c r="E776" s="18">
        <v>17</v>
      </c>
      <c r="F776" s="18" t="s">
        <v>758</v>
      </c>
      <c r="G776" s="18">
        <v>12</v>
      </c>
      <c r="H776" s="18" t="s">
        <v>1026</v>
      </c>
      <c r="I776" s="18">
        <v>1</v>
      </c>
      <c r="J776" s="25" t="s">
        <v>1027</v>
      </c>
      <c r="K776" s="99"/>
      <c r="L776" s="99"/>
      <c r="M776" s="99"/>
      <c r="N776" s="339" t="s">
        <v>7008</v>
      </c>
      <c r="O776" s="100">
        <v>98400</v>
      </c>
      <c r="P776" s="27"/>
      <c r="Q776" s="100"/>
      <c r="R776" s="101" t="s">
        <v>133</v>
      </c>
      <c r="S776" s="94"/>
    </row>
    <row r="777" spans="1:19" ht="18" customHeight="1">
      <c r="A777" s="17">
        <v>2</v>
      </c>
      <c r="B777" s="18" t="s">
        <v>1061</v>
      </c>
      <c r="C777" s="18">
        <v>1</v>
      </c>
      <c r="D777" s="18" t="s">
        <v>1062</v>
      </c>
      <c r="E777" s="18">
        <v>17</v>
      </c>
      <c r="F777" s="18" t="s">
        <v>758</v>
      </c>
      <c r="G777" s="18">
        <v>12</v>
      </c>
      <c r="H777" s="18" t="s">
        <v>1026</v>
      </c>
      <c r="I777" s="18">
        <v>1</v>
      </c>
      <c r="J777" s="25" t="s">
        <v>1027</v>
      </c>
      <c r="K777" s="99"/>
      <c r="L777" s="99"/>
      <c r="M777" s="99"/>
      <c r="N777" s="339" t="s">
        <v>7009</v>
      </c>
      <c r="O777" s="100">
        <v>81648</v>
      </c>
      <c r="P777" s="27"/>
      <c r="Q777" s="100"/>
      <c r="R777" s="101" t="s">
        <v>133</v>
      </c>
      <c r="S777" s="94"/>
    </row>
    <row r="778" spans="1:19" ht="18" customHeight="1">
      <c r="A778" s="17">
        <v>2</v>
      </c>
      <c r="B778" s="18" t="s">
        <v>1061</v>
      </c>
      <c r="C778" s="18">
        <v>1</v>
      </c>
      <c r="D778" s="18" t="s">
        <v>1062</v>
      </c>
      <c r="E778" s="18">
        <v>17</v>
      </c>
      <c r="F778" s="18" t="s">
        <v>758</v>
      </c>
      <c r="G778" s="18">
        <v>12</v>
      </c>
      <c r="H778" s="18" t="s">
        <v>1026</v>
      </c>
      <c r="I778" s="18">
        <v>1</v>
      </c>
      <c r="J778" s="25" t="s">
        <v>1027</v>
      </c>
      <c r="K778" s="99"/>
      <c r="L778" s="99"/>
      <c r="M778" s="99"/>
      <c r="N778" s="339" t="s">
        <v>7010</v>
      </c>
      <c r="O778" s="100">
        <v>54324</v>
      </c>
      <c r="P778" s="27"/>
      <c r="Q778" s="100"/>
      <c r="R778" s="101" t="s">
        <v>133</v>
      </c>
      <c r="S778" s="94"/>
    </row>
    <row r="779" spans="1:19" ht="18" customHeight="1">
      <c r="A779" s="17">
        <v>2</v>
      </c>
      <c r="B779" s="18" t="s">
        <v>1061</v>
      </c>
      <c r="C779" s="18">
        <v>1</v>
      </c>
      <c r="D779" s="18" t="s">
        <v>1062</v>
      </c>
      <c r="E779" s="18">
        <v>17</v>
      </c>
      <c r="F779" s="18" t="s">
        <v>758</v>
      </c>
      <c r="G779" s="18">
        <v>12</v>
      </c>
      <c r="H779" s="18" t="s">
        <v>1026</v>
      </c>
      <c r="I779" s="18">
        <v>1</v>
      </c>
      <c r="J779" s="25" t="s">
        <v>1027</v>
      </c>
      <c r="K779" s="99"/>
      <c r="L779" s="99"/>
      <c r="M779" s="99"/>
      <c r="N779" s="339" t="s">
        <v>7011</v>
      </c>
      <c r="O779" s="100">
        <v>298080</v>
      </c>
      <c r="P779" s="27"/>
      <c r="Q779" s="100"/>
      <c r="R779" s="101" t="s">
        <v>133</v>
      </c>
      <c r="S779" s="94"/>
    </row>
    <row r="780" spans="1:19" ht="18" customHeight="1">
      <c r="A780" s="17">
        <v>2</v>
      </c>
      <c r="B780" s="18" t="s">
        <v>1061</v>
      </c>
      <c r="C780" s="18">
        <v>1</v>
      </c>
      <c r="D780" s="18" t="s">
        <v>1062</v>
      </c>
      <c r="E780" s="18">
        <v>17</v>
      </c>
      <c r="F780" s="18" t="s">
        <v>758</v>
      </c>
      <c r="G780" s="18">
        <v>12</v>
      </c>
      <c r="H780" s="18" t="s">
        <v>1026</v>
      </c>
      <c r="I780" s="18">
        <v>1</v>
      </c>
      <c r="J780" s="25" t="s">
        <v>1027</v>
      </c>
      <c r="K780" s="99"/>
      <c r="L780" s="99"/>
      <c r="M780" s="99"/>
      <c r="N780" s="339" t="s">
        <v>7012</v>
      </c>
      <c r="O780" s="100">
        <v>134592</v>
      </c>
      <c r="P780" s="27"/>
      <c r="Q780" s="100"/>
      <c r="R780" s="101" t="s">
        <v>133</v>
      </c>
      <c r="S780" s="94"/>
    </row>
    <row r="781" spans="1:19" ht="18" customHeight="1">
      <c r="A781" s="17">
        <v>2</v>
      </c>
      <c r="B781" s="18" t="s">
        <v>1061</v>
      </c>
      <c r="C781" s="18">
        <v>1</v>
      </c>
      <c r="D781" s="18" t="s">
        <v>1062</v>
      </c>
      <c r="E781" s="18">
        <v>17</v>
      </c>
      <c r="F781" s="18" t="s">
        <v>758</v>
      </c>
      <c r="G781" s="18">
        <v>12</v>
      </c>
      <c r="H781" s="18" t="s">
        <v>1026</v>
      </c>
      <c r="I781" s="18">
        <v>1</v>
      </c>
      <c r="J781" s="25" t="s">
        <v>1027</v>
      </c>
      <c r="K781" s="99"/>
      <c r="L781" s="99"/>
      <c r="M781" s="99"/>
      <c r="N781" s="339" t="s">
        <v>7013</v>
      </c>
      <c r="O781" s="100">
        <v>143208</v>
      </c>
      <c r="P781" s="27"/>
      <c r="Q781" s="100"/>
      <c r="R781" s="101" t="s">
        <v>133</v>
      </c>
      <c r="S781" s="94"/>
    </row>
    <row r="782" spans="1:19" ht="18" customHeight="1">
      <c r="A782" s="17">
        <v>2</v>
      </c>
      <c r="B782" s="18" t="s">
        <v>1061</v>
      </c>
      <c r="C782" s="18">
        <v>1</v>
      </c>
      <c r="D782" s="18" t="s">
        <v>1062</v>
      </c>
      <c r="E782" s="18">
        <v>17</v>
      </c>
      <c r="F782" s="18" t="s">
        <v>758</v>
      </c>
      <c r="G782" s="18">
        <v>12</v>
      </c>
      <c r="H782" s="18" t="s">
        <v>1026</v>
      </c>
      <c r="I782" s="18">
        <v>1</v>
      </c>
      <c r="J782" s="25" t="s">
        <v>1027</v>
      </c>
      <c r="K782" s="99"/>
      <c r="L782" s="99"/>
      <c r="M782" s="99"/>
      <c r="N782" s="339" t="s">
        <v>7014</v>
      </c>
      <c r="O782" s="100">
        <v>72576</v>
      </c>
      <c r="P782" s="27"/>
      <c r="Q782" s="100"/>
      <c r="R782" s="101" t="s">
        <v>133</v>
      </c>
      <c r="S782" s="94"/>
    </row>
    <row r="783" spans="1:19" ht="18" customHeight="1">
      <c r="A783" s="17">
        <v>2</v>
      </c>
      <c r="B783" s="18" t="s">
        <v>1061</v>
      </c>
      <c r="C783" s="18">
        <v>1</v>
      </c>
      <c r="D783" s="18" t="s">
        <v>1062</v>
      </c>
      <c r="E783" s="18">
        <v>17</v>
      </c>
      <c r="F783" s="18" t="s">
        <v>758</v>
      </c>
      <c r="G783" s="19">
        <v>13</v>
      </c>
      <c r="H783" s="19" t="s">
        <v>1045</v>
      </c>
      <c r="I783" s="19"/>
      <c r="J783" s="24"/>
      <c r="K783" s="99"/>
      <c r="L783" s="99"/>
      <c r="M783" s="99"/>
      <c r="N783" s="28"/>
      <c r="O783" s="100"/>
      <c r="P783" s="27"/>
      <c r="Q783" s="100"/>
      <c r="R783" s="101" t="s">
        <v>133</v>
      </c>
      <c r="S783" s="94"/>
    </row>
    <row r="784" spans="1:19" ht="18" customHeight="1">
      <c r="A784" s="17">
        <v>2</v>
      </c>
      <c r="B784" s="18" t="s">
        <v>1061</v>
      </c>
      <c r="C784" s="18">
        <v>1</v>
      </c>
      <c r="D784" s="18" t="s">
        <v>1062</v>
      </c>
      <c r="E784" s="18">
        <v>17</v>
      </c>
      <c r="F784" s="18" t="s">
        <v>758</v>
      </c>
      <c r="G784" s="18">
        <v>13</v>
      </c>
      <c r="H784" s="18" t="s">
        <v>1045</v>
      </c>
      <c r="I784" s="19">
        <v>21</v>
      </c>
      <c r="J784" s="24" t="s">
        <v>1046</v>
      </c>
      <c r="K784" s="99">
        <v>5248</v>
      </c>
      <c r="L784" s="99">
        <v>4512</v>
      </c>
      <c r="M784" s="99">
        <f>K784-L784</f>
        <v>736</v>
      </c>
      <c r="N784" s="28" t="s">
        <v>1552</v>
      </c>
      <c r="O784" s="100"/>
      <c r="P784" s="27"/>
      <c r="Q784" s="100"/>
      <c r="R784" s="101" t="s">
        <v>133</v>
      </c>
      <c r="S784" s="94"/>
    </row>
    <row r="785" spans="1:19" ht="18" customHeight="1">
      <c r="A785" s="17">
        <v>2</v>
      </c>
      <c r="B785" s="18" t="s">
        <v>1061</v>
      </c>
      <c r="C785" s="18">
        <v>1</v>
      </c>
      <c r="D785" s="18" t="s">
        <v>1062</v>
      </c>
      <c r="E785" s="18">
        <v>17</v>
      </c>
      <c r="F785" s="18" t="s">
        <v>758</v>
      </c>
      <c r="G785" s="18">
        <v>13</v>
      </c>
      <c r="H785" s="18" t="s">
        <v>1045</v>
      </c>
      <c r="I785" s="18">
        <v>21</v>
      </c>
      <c r="J785" s="25" t="s">
        <v>1046</v>
      </c>
      <c r="K785" s="99"/>
      <c r="L785" s="99"/>
      <c r="M785" s="99"/>
      <c r="N785" s="28" t="s">
        <v>1553</v>
      </c>
      <c r="O785" s="100">
        <v>1950480</v>
      </c>
      <c r="P785" s="27"/>
      <c r="Q785" s="100"/>
      <c r="R785" s="101" t="s">
        <v>133</v>
      </c>
      <c r="S785" s="94"/>
    </row>
    <row r="786" spans="1:19" ht="18" customHeight="1">
      <c r="A786" s="17">
        <v>2</v>
      </c>
      <c r="B786" s="18" t="s">
        <v>1061</v>
      </c>
      <c r="C786" s="18">
        <v>1</v>
      </c>
      <c r="D786" s="18" t="s">
        <v>1062</v>
      </c>
      <c r="E786" s="18">
        <v>17</v>
      </c>
      <c r="F786" s="18" t="s">
        <v>758</v>
      </c>
      <c r="G786" s="18">
        <v>13</v>
      </c>
      <c r="H786" s="18" t="s">
        <v>1045</v>
      </c>
      <c r="I786" s="18">
        <v>21</v>
      </c>
      <c r="J786" s="25" t="s">
        <v>1046</v>
      </c>
      <c r="K786" s="99"/>
      <c r="L786" s="99"/>
      <c r="M786" s="99"/>
      <c r="N786" s="28" t="s">
        <v>1554</v>
      </c>
      <c r="O786" s="100">
        <v>1132704</v>
      </c>
      <c r="P786" s="27"/>
      <c r="Q786" s="100"/>
      <c r="R786" s="101" t="s">
        <v>133</v>
      </c>
      <c r="S786" s="94"/>
    </row>
    <row r="787" spans="1:19" ht="18" customHeight="1">
      <c r="A787" s="17">
        <v>2</v>
      </c>
      <c r="B787" s="18" t="s">
        <v>1061</v>
      </c>
      <c r="C787" s="18">
        <v>1</v>
      </c>
      <c r="D787" s="18" t="s">
        <v>1062</v>
      </c>
      <c r="E787" s="18">
        <v>17</v>
      </c>
      <c r="F787" s="18" t="s">
        <v>758</v>
      </c>
      <c r="G787" s="18">
        <v>13</v>
      </c>
      <c r="H787" s="18" t="s">
        <v>1045</v>
      </c>
      <c r="I787" s="18">
        <v>21</v>
      </c>
      <c r="J787" s="25" t="s">
        <v>1046</v>
      </c>
      <c r="K787" s="99"/>
      <c r="L787" s="99"/>
      <c r="M787" s="99"/>
      <c r="N787" s="28" t="s">
        <v>1555</v>
      </c>
      <c r="O787" s="100">
        <v>117936</v>
      </c>
      <c r="P787" s="27"/>
      <c r="Q787" s="100"/>
      <c r="R787" s="101" t="s">
        <v>133</v>
      </c>
      <c r="S787" s="94"/>
    </row>
    <row r="788" spans="1:19" ht="18" customHeight="1">
      <c r="A788" s="17">
        <v>2</v>
      </c>
      <c r="B788" s="18" t="s">
        <v>1061</v>
      </c>
      <c r="C788" s="18">
        <v>1</v>
      </c>
      <c r="D788" s="18" t="s">
        <v>1062</v>
      </c>
      <c r="E788" s="18">
        <v>17</v>
      </c>
      <c r="F788" s="18" t="s">
        <v>758</v>
      </c>
      <c r="G788" s="18">
        <v>13</v>
      </c>
      <c r="H788" s="18" t="s">
        <v>1045</v>
      </c>
      <c r="I788" s="18">
        <v>21</v>
      </c>
      <c r="J788" s="25" t="s">
        <v>1046</v>
      </c>
      <c r="K788" s="99"/>
      <c r="L788" s="99"/>
      <c r="M788" s="99"/>
      <c r="N788" s="28" t="s">
        <v>1556</v>
      </c>
      <c r="O788" s="100">
        <v>32011</v>
      </c>
      <c r="P788" s="27"/>
      <c r="Q788" s="100"/>
      <c r="R788" s="101" t="s">
        <v>133</v>
      </c>
      <c r="S788" s="94"/>
    </row>
    <row r="789" spans="1:19" ht="18" customHeight="1">
      <c r="A789" s="17">
        <v>2</v>
      </c>
      <c r="B789" s="18" t="s">
        <v>1061</v>
      </c>
      <c r="C789" s="18">
        <v>1</v>
      </c>
      <c r="D789" s="18" t="s">
        <v>1062</v>
      </c>
      <c r="E789" s="18">
        <v>17</v>
      </c>
      <c r="F789" s="18" t="s">
        <v>758</v>
      </c>
      <c r="G789" s="18">
        <v>13</v>
      </c>
      <c r="H789" s="18" t="s">
        <v>1045</v>
      </c>
      <c r="I789" s="18">
        <v>21</v>
      </c>
      <c r="J789" s="25" t="s">
        <v>1046</v>
      </c>
      <c r="K789" s="99"/>
      <c r="L789" s="99"/>
      <c r="M789" s="99"/>
      <c r="N789" s="28" t="s">
        <v>1557</v>
      </c>
      <c r="O789" s="100">
        <v>2014200</v>
      </c>
      <c r="P789" s="27"/>
      <c r="Q789" s="100"/>
      <c r="R789" s="101" t="s">
        <v>133</v>
      </c>
      <c r="S789" s="94"/>
    </row>
    <row r="790" spans="1:19" ht="18" customHeight="1">
      <c r="A790" s="17">
        <v>2</v>
      </c>
      <c r="B790" s="18" t="s">
        <v>1061</v>
      </c>
      <c r="C790" s="18">
        <v>1</v>
      </c>
      <c r="D790" s="18" t="s">
        <v>1062</v>
      </c>
      <c r="E790" s="18">
        <v>17</v>
      </c>
      <c r="F790" s="18" t="s">
        <v>758</v>
      </c>
      <c r="G790" s="18">
        <v>13</v>
      </c>
      <c r="H790" s="18" t="s">
        <v>1045</v>
      </c>
      <c r="I790" s="19">
        <v>51</v>
      </c>
      <c r="J790" s="24" t="s">
        <v>1126</v>
      </c>
      <c r="K790" s="99">
        <v>2352</v>
      </c>
      <c r="L790" s="99">
        <v>7797</v>
      </c>
      <c r="M790" s="99">
        <f>K790-L790</f>
        <v>-5445</v>
      </c>
      <c r="N790" s="28" t="s">
        <v>1558</v>
      </c>
      <c r="O790" s="100">
        <v>39420</v>
      </c>
      <c r="P790" s="27"/>
      <c r="Q790" s="100"/>
      <c r="R790" s="101" t="s">
        <v>133</v>
      </c>
      <c r="S790" s="94"/>
    </row>
    <row r="791" spans="1:19" ht="18" customHeight="1">
      <c r="A791" s="17">
        <v>2</v>
      </c>
      <c r="B791" s="18" t="s">
        <v>1061</v>
      </c>
      <c r="C791" s="18">
        <v>1</v>
      </c>
      <c r="D791" s="18" t="s">
        <v>1062</v>
      </c>
      <c r="E791" s="18">
        <v>17</v>
      </c>
      <c r="F791" s="18" t="s">
        <v>758</v>
      </c>
      <c r="G791" s="18">
        <v>13</v>
      </c>
      <c r="H791" s="18" t="s">
        <v>1045</v>
      </c>
      <c r="I791" s="18">
        <v>51</v>
      </c>
      <c r="J791" s="25" t="s">
        <v>1126</v>
      </c>
      <c r="K791" s="99"/>
      <c r="L791" s="99"/>
      <c r="M791" s="99"/>
      <c r="N791" s="28" t="s">
        <v>1559</v>
      </c>
      <c r="O791" s="100">
        <v>95904</v>
      </c>
      <c r="P791" s="27"/>
      <c r="Q791" s="100"/>
      <c r="R791" s="101" t="s">
        <v>133</v>
      </c>
      <c r="S791" s="94"/>
    </row>
    <row r="792" spans="1:19" ht="18" customHeight="1">
      <c r="A792" s="17">
        <v>2</v>
      </c>
      <c r="B792" s="18" t="s">
        <v>1061</v>
      </c>
      <c r="C792" s="18">
        <v>1</v>
      </c>
      <c r="D792" s="18" t="s">
        <v>1062</v>
      </c>
      <c r="E792" s="18">
        <v>17</v>
      </c>
      <c r="F792" s="18" t="s">
        <v>758</v>
      </c>
      <c r="G792" s="18">
        <v>13</v>
      </c>
      <c r="H792" s="18" t="s">
        <v>1045</v>
      </c>
      <c r="I792" s="18">
        <v>51</v>
      </c>
      <c r="J792" s="25" t="s">
        <v>1126</v>
      </c>
      <c r="K792" s="99"/>
      <c r="L792" s="99"/>
      <c r="M792" s="99"/>
      <c r="N792" s="339" t="s">
        <v>7015</v>
      </c>
      <c r="O792" s="100">
        <v>145800</v>
      </c>
      <c r="P792" s="27"/>
      <c r="Q792" s="100"/>
      <c r="R792" s="101" t="s">
        <v>133</v>
      </c>
      <c r="S792" s="94"/>
    </row>
    <row r="793" spans="1:19" ht="18" customHeight="1">
      <c r="A793" s="17">
        <v>2</v>
      </c>
      <c r="B793" s="18" t="s">
        <v>1061</v>
      </c>
      <c r="C793" s="18">
        <v>1</v>
      </c>
      <c r="D793" s="18" t="s">
        <v>1062</v>
      </c>
      <c r="E793" s="18">
        <v>17</v>
      </c>
      <c r="F793" s="18" t="s">
        <v>758</v>
      </c>
      <c r="G793" s="18">
        <v>13</v>
      </c>
      <c r="H793" s="18" t="s">
        <v>1045</v>
      </c>
      <c r="I793" s="18">
        <v>51</v>
      </c>
      <c r="J793" s="25" t="s">
        <v>1126</v>
      </c>
      <c r="K793" s="99"/>
      <c r="L793" s="99"/>
      <c r="M793" s="99"/>
      <c r="N793" s="28" t="s">
        <v>1560</v>
      </c>
      <c r="O793" s="100">
        <v>189000</v>
      </c>
      <c r="P793" s="27"/>
      <c r="Q793" s="100"/>
      <c r="R793" s="101" t="s">
        <v>133</v>
      </c>
      <c r="S793" s="94"/>
    </row>
    <row r="794" spans="1:19" ht="18" customHeight="1">
      <c r="A794" s="17">
        <v>2</v>
      </c>
      <c r="B794" s="18" t="s">
        <v>1061</v>
      </c>
      <c r="C794" s="18">
        <v>1</v>
      </c>
      <c r="D794" s="18" t="s">
        <v>1062</v>
      </c>
      <c r="E794" s="18">
        <v>17</v>
      </c>
      <c r="F794" s="18" t="s">
        <v>758</v>
      </c>
      <c r="G794" s="18">
        <v>13</v>
      </c>
      <c r="H794" s="18" t="s">
        <v>1045</v>
      </c>
      <c r="I794" s="18">
        <v>51</v>
      </c>
      <c r="J794" s="25" t="s">
        <v>1126</v>
      </c>
      <c r="K794" s="99"/>
      <c r="L794" s="99"/>
      <c r="M794" s="99"/>
      <c r="N794" s="339" t="s">
        <v>7016</v>
      </c>
      <c r="O794" s="100">
        <v>1166400</v>
      </c>
      <c r="P794" s="27"/>
      <c r="Q794" s="100"/>
      <c r="R794" s="101" t="s">
        <v>133</v>
      </c>
      <c r="S794" s="94"/>
    </row>
    <row r="795" spans="1:19" ht="18" customHeight="1">
      <c r="A795" s="17">
        <v>2</v>
      </c>
      <c r="B795" s="18" t="s">
        <v>1061</v>
      </c>
      <c r="C795" s="18">
        <v>1</v>
      </c>
      <c r="D795" s="18" t="s">
        <v>1062</v>
      </c>
      <c r="E795" s="18">
        <v>17</v>
      </c>
      <c r="F795" s="18" t="s">
        <v>758</v>
      </c>
      <c r="G795" s="18">
        <v>13</v>
      </c>
      <c r="H795" s="18" t="s">
        <v>1045</v>
      </c>
      <c r="I795" s="18">
        <v>51</v>
      </c>
      <c r="J795" s="25" t="s">
        <v>1126</v>
      </c>
      <c r="K795" s="99"/>
      <c r="L795" s="99"/>
      <c r="M795" s="99"/>
      <c r="N795" s="28" t="s">
        <v>1561</v>
      </c>
      <c r="O795" s="100">
        <v>233280</v>
      </c>
      <c r="P795" s="27"/>
      <c r="Q795" s="100"/>
      <c r="R795" s="101" t="s">
        <v>133</v>
      </c>
      <c r="S795" s="94"/>
    </row>
    <row r="796" spans="1:19" ht="18" customHeight="1">
      <c r="A796" s="17">
        <v>2</v>
      </c>
      <c r="B796" s="18" t="s">
        <v>1061</v>
      </c>
      <c r="C796" s="18">
        <v>1</v>
      </c>
      <c r="D796" s="18" t="s">
        <v>1062</v>
      </c>
      <c r="E796" s="18">
        <v>17</v>
      </c>
      <c r="F796" s="18" t="s">
        <v>758</v>
      </c>
      <c r="G796" s="18">
        <v>13</v>
      </c>
      <c r="H796" s="18" t="s">
        <v>1045</v>
      </c>
      <c r="I796" s="18">
        <v>51</v>
      </c>
      <c r="J796" s="25" t="s">
        <v>1126</v>
      </c>
      <c r="K796" s="99"/>
      <c r="L796" s="99"/>
      <c r="M796" s="99"/>
      <c r="N796" s="28" t="s">
        <v>1562</v>
      </c>
      <c r="O796" s="100">
        <v>172800</v>
      </c>
      <c r="P796" s="27"/>
      <c r="Q796" s="100"/>
      <c r="R796" s="101" t="s">
        <v>133</v>
      </c>
      <c r="S796" s="94"/>
    </row>
    <row r="797" spans="1:19" ht="18" customHeight="1">
      <c r="A797" s="17">
        <v>2</v>
      </c>
      <c r="B797" s="18" t="s">
        <v>1061</v>
      </c>
      <c r="C797" s="18">
        <v>1</v>
      </c>
      <c r="D797" s="18" t="s">
        <v>1062</v>
      </c>
      <c r="E797" s="18">
        <v>17</v>
      </c>
      <c r="F797" s="18" t="s">
        <v>758</v>
      </c>
      <c r="G797" s="18">
        <v>13</v>
      </c>
      <c r="H797" s="18" t="s">
        <v>1045</v>
      </c>
      <c r="I797" s="18">
        <v>51</v>
      </c>
      <c r="J797" s="25" t="s">
        <v>1126</v>
      </c>
      <c r="K797" s="99"/>
      <c r="L797" s="99"/>
      <c r="M797" s="99"/>
      <c r="N797" s="339" t="s">
        <v>7017</v>
      </c>
      <c r="O797" s="100">
        <v>308400</v>
      </c>
      <c r="P797" s="27"/>
      <c r="Q797" s="100"/>
      <c r="R797" s="101" t="s">
        <v>133</v>
      </c>
      <c r="S797" s="94"/>
    </row>
    <row r="798" spans="1:19" ht="18" customHeight="1">
      <c r="A798" s="17">
        <v>2</v>
      </c>
      <c r="B798" s="18" t="s">
        <v>1061</v>
      </c>
      <c r="C798" s="18">
        <v>1</v>
      </c>
      <c r="D798" s="18" t="s">
        <v>1062</v>
      </c>
      <c r="E798" s="18">
        <v>17</v>
      </c>
      <c r="F798" s="18" t="s">
        <v>758</v>
      </c>
      <c r="G798" s="19">
        <v>14</v>
      </c>
      <c r="H798" s="19" t="s">
        <v>1050</v>
      </c>
      <c r="I798" s="19"/>
      <c r="J798" s="24"/>
      <c r="K798" s="99"/>
      <c r="L798" s="99"/>
      <c r="M798" s="99"/>
      <c r="N798" s="28"/>
      <c r="O798" s="100"/>
      <c r="P798" s="27"/>
      <c r="Q798" s="100"/>
      <c r="R798" s="101" t="s">
        <v>133</v>
      </c>
      <c r="S798" s="94"/>
    </row>
    <row r="799" spans="1:19" ht="18" customHeight="1">
      <c r="A799" s="17">
        <v>2</v>
      </c>
      <c r="B799" s="18" t="s">
        <v>1061</v>
      </c>
      <c r="C799" s="18">
        <v>1</v>
      </c>
      <c r="D799" s="18" t="s">
        <v>1062</v>
      </c>
      <c r="E799" s="18">
        <v>17</v>
      </c>
      <c r="F799" s="18" t="s">
        <v>758</v>
      </c>
      <c r="G799" s="18">
        <v>14</v>
      </c>
      <c r="H799" s="18" t="s">
        <v>1050</v>
      </c>
      <c r="I799" s="19">
        <v>21</v>
      </c>
      <c r="J799" s="24" t="s">
        <v>1349</v>
      </c>
      <c r="K799" s="99">
        <v>2888</v>
      </c>
      <c r="L799" s="99">
        <v>2888</v>
      </c>
      <c r="M799" s="99">
        <f>K799-L799</f>
        <v>0</v>
      </c>
      <c r="N799" s="28" t="s">
        <v>1563</v>
      </c>
      <c r="O799" s="100">
        <v>2171930</v>
      </c>
      <c r="P799" s="27"/>
      <c r="Q799" s="100"/>
      <c r="R799" s="101" t="s">
        <v>133</v>
      </c>
      <c r="S799" s="94"/>
    </row>
    <row r="800" spans="1:19" ht="18" customHeight="1">
      <c r="A800" s="17">
        <v>2</v>
      </c>
      <c r="B800" s="18" t="s">
        <v>1061</v>
      </c>
      <c r="C800" s="18">
        <v>1</v>
      </c>
      <c r="D800" s="18" t="s">
        <v>1062</v>
      </c>
      <c r="E800" s="18">
        <v>17</v>
      </c>
      <c r="F800" s="18" t="s">
        <v>758</v>
      </c>
      <c r="G800" s="18">
        <v>14</v>
      </c>
      <c r="H800" s="18" t="s">
        <v>1050</v>
      </c>
      <c r="I800" s="18">
        <v>21</v>
      </c>
      <c r="J800" s="25" t="s">
        <v>1349</v>
      </c>
      <c r="K800" s="99"/>
      <c r="L800" s="99"/>
      <c r="M800" s="99"/>
      <c r="N800" s="28" t="s">
        <v>1564</v>
      </c>
      <c r="O800" s="100">
        <v>3240</v>
      </c>
      <c r="P800" s="27"/>
      <c r="Q800" s="100"/>
      <c r="R800" s="101" t="s">
        <v>133</v>
      </c>
      <c r="S800" s="94"/>
    </row>
    <row r="801" spans="1:19" ht="18" customHeight="1">
      <c r="A801" s="17">
        <v>2</v>
      </c>
      <c r="B801" s="18" t="s">
        <v>1061</v>
      </c>
      <c r="C801" s="18">
        <v>1</v>
      </c>
      <c r="D801" s="18" t="s">
        <v>1062</v>
      </c>
      <c r="E801" s="18">
        <v>17</v>
      </c>
      <c r="F801" s="18" t="s">
        <v>758</v>
      </c>
      <c r="G801" s="18">
        <v>14</v>
      </c>
      <c r="H801" s="18" t="s">
        <v>1050</v>
      </c>
      <c r="I801" s="18">
        <v>21</v>
      </c>
      <c r="J801" s="25" t="s">
        <v>1349</v>
      </c>
      <c r="K801" s="99"/>
      <c r="L801" s="99"/>
      <c r="M801" s="99"/>
      <c r="N801" s="28" t="s">
        <v>1565</v>
      </c>
      <c r="O801" s="100">
        <v>324000</v>
      </c>
      <c r="P801" s="27"/>
      <c r="Q801" s="100"/>
      <c r="R801" s="101" t="s">
        <v>133</v>
      </c>
      <c r="S801" s="94"/>
    </row>
    <row r="802" spans="1:19" ht="18" customHeight="1">
      <c r="A802" s="17">
        <v>2</v>
      </c>
      <c r="B802" s="18" t="s">
        <v>1061</v>
      </c>
      <c r="C802" s="18">
        <v>1</v>
      </c>
      <c r="D802" s="18" t="s">
        <v>1062</v>
      </c>
      <c r="E802" s="18">
        <v>17</v>
      </c>
      <c r="F802" s="18" t="s">
        <v>758</v>
      </c>
      <c r="G802" s="18">
        <v>14</v>
      </c>
      <c r="H802" s="18" t="s">
        <v>1050</v>
      </c>
      <c r="I802" s="18">
        <v>21</v>
      </c>
      <c r="J802" s="25" t="s">
        <v>1349</v>
      </c>
      <c r="K802" s="99"/>
      <c r="L802" s="99"/>
      <c r="M802" s="99"/>
      <c r="N802" s="28" t="s">
        <v>1566</v>
      </c>
      <c r="O802" s="100">
        <v>388800</v>
      </c>
      <c r="P802" s="27"/>
      <c r="Q802" s="100"/>
      <c r="R802" s="101" t="s">
        <v>133</v>
      </c>
      <c r="S802" s="94"/>
    </row>
    <row r="803" spans="1:19" ht="18" customHeight="1">
      <c r="A803" s="17">
        <v>2</v>
      </c>
      <c r="B803" s="18" t="s">
        <v>1061</v>
      </c>
      <c r="C803" s="18">
        <v>1</v>
      </c>
      <c r="D803" s="18" t="s">
        <v>1062</v>
      </c>
      <c r="E803" s="18">
        <v>17</v>
      </c>
      <c r="F803" s="18" t="s">
        <v>758</v>
      </c>
      <c r="G803" s="18">
        <v>14</v>
      </c>
      <c r="H803" s="18" t="s">
        <v>1050</v>
      </c>
      <c r="I803" s="19">
        <v>41</v>
      </c>
      <c r="J803" s="24" t="s">
        <v>1133</v>
      </c>
      <c r="K803" s="99">
        <v>10798</v>
      </c>
      <c r="L803" s="99">
        <v>12490</v>
      </c>
      <c r="M803" s="99">
        <f>K803-L803</f>
        <v>-1692</v>
      </c>
      <c r="N803" s="28" t="s">
        <v>1567</v>
      </c>
      <c r="O803" s="100">
        <v>388800</v>
      </c>
      <c r="P803" s="27"/>
      <c r="Q803" s="100"/>
      <c r="R803" s="101" t="s">
        <v>133</v>
      </c>
      <c r="S803" s="94"/>
    </row>
    <row r="804" spans="1:19" ht="18" customHeight="1">
      <c r="A804" s="17">
        <v>2</v>
      </c>
      <c r="B804" s="18" t="s">
        <v>1061</v>
      </c>
      <c r="C804" s="18">
        <v>1</v>
      </c>
      <c r="D804" s="18" t="s">
        <v>1062</v>
      </c>
      <c r="E804" s="18">
        <v>17</v>
      </c>
      <c r="F804" s="18" t="s">
        <v>758</v>
      </c>
      <c r="G804" s="18">
        <v>14</v>
      </c>
      <c r="H804" s="18" t="s">
        <v>1050</v>
      </c>
      <c r="I804" s="18">
        <v>41</v>
      </c>
      <c r="J804" s="25" t="s">
        <v>1133</v>
      </c>
      <c r="K804" s="99"/>
      <c r="L804" s="99"/>
      <c r="M804" s="99"/>
      <c r="N804" s="28" t="s">
        <v>1568</v>
      </c>
      <c r="O804" s="100">
        <v>997920</v>
      </c>
      <c r="P804" s="27"/>
      <c r="Q804" s="100"/>
      <c r="R804" s="101" t="s">
        <v>133</v>
      </c>
      <c r="S804" s="94"/>
    </row>
    <row r="805" spans="1:19" ht="18" customHeight="1">
      <c r="A805" s="17">
        <v>2</v>
      </c>
      <c r="B805" s="18" t="s">
        <v>1061</v>
      </c>
      <c r="C805" s="18">
        <v>1</v>
      </c>
      <c r="D805" s="18" t="s">
        <v>1062</v>
      </c>
      <c r="E805" s="18">
        <v>17</v>
      </c>
      <c r="F805" s="18" t="s">
        <v>758</v>
      </c>
      <c r="G805" s="18">
        <v>14</v>
      </c>
      <c r="H805" s="18" t="s">
        <v>1050</v>
      </c>
      <c r="I805" s="18">
        <v>41</v>
      </c>
      <c r="J805" s="25" t="s">
        <v>1133</v>
      </c>
      <c r="K805" s="99"/>
      <c r="L805" s="99"/>
      <c r="M805" s="99"/>
      <c r="N805" s="28" t="s">
        <v>1569</v>
      </c>
      <c r="O805" s="100">
        <v>511488</v>
      </c>
      <c r="P805" s="27"/>
      <c r="Q805" s="100"/>
      <c r="R805" s="101" t="s">
        <v>133</v>
      </c>
      <c r="S805" s="94"/>
    </row>
    <row r="806" spans="1:19" ht="18" customHeight="1">
      <c r="A806" s="17">
        <v>2</v>
      </c>
      <c r="B806" s="18" t="s">
        <v>1061</v>
      </c>
      <c r="C806" s="18">
        <v>1</v>
      </c>
      <c r="D806" s="18" t="s">
        <v>1062</v>
      </c>
      <c r="E806" s="18">
        <v>17</v>
      </c>
      <c r="F806" s="18" t="s">
        <v>758</v>
      </c>
      <c r="G806" s="18">
        <v>14</v>
      </c>
      <c r="H806" s="18" t="s">
        <v>1050</v>
      </c>
      <c r="I806" s="18">
        <v>41</v>
      </c>
      <c r="J806" s="25" t="s">
        <v>1133</v>
      </c>
      <c r="K806" s="99"/>
      <c r="L806" s="99"/>
      <c r="M806" s="99"/>
      <c r="N806" s="339" t="s">
        <v>7018</v>
      </c>
      <c r="O806" s="100">
        <v>259200</v>
      </c>
      <c r="P806" s="27"/>
      <c r="Q806" s="100"/>
      <c r="R806" s="101" t="s">
        <v>133</v>
      </c>
      <c r="S806" s="94"/>
    </row>
    <row r="807" spans="1:19" ht="18" customHeight="1">
      <c r="A807" s="17">
        <v>2</v>
      </c>
      <c r="B807" s="18" t="s">
        <v>1061</v>
      </c>
      <c r="C807" s="18">
        <v>1</v>
      </c>
      <c r="D807" s="18" t="s">
        <v>1062</v>
      </c>
      <c r="E807" s="18">
        <v>17</v>
      </c>
      <c r="F807" s="18" t="s">
        <v>758</v>
      </c>
      <c r="G807" s="18">
        <v>14</v>
      </c>
      <c r="H807" s="18" t="s">
        <v>1050</v>
      </c>
      <c r="I807" s="18">
        <v>41</v>
      </c>
      <c r="J807" s="25" t="s">
        <v>1133</v>
      </c>
      <c r="K807" s="99"/>
      <c r="L807" s="99"/>
      <c r="M807" s="99"/>
      <c r="N807" s="28" t="s">
        <v>1570</v>
      </c>
      <c r="O807" s="100">
        <v>7855056</v>
      </c>
      <c r="P807" s="27"/>
      <c r="Q807" s="100"/>
      <c r="R807" s="101" t="s">
        <v>133</v>
      </c>
      <c r="S807" s="94"/>
    </row>
    <row r="808" spans="1:19" ht="18" customHeight="1">
      <c r="A808" s="17">
        <v>2</v>
      </c>
      <c r="B808" s="18" t="s">
        <v>1061</v>
      </c>
      <c r="C808" s="18">
        <v>1</v>
      </c>
      <c r="D808" s="18" t="s">
        <v>1062</v>
      </c>
      <c r="E808" s="18">
        <v>17</v>
      </c>
      <c r="F808" s="18" t="s">
        <v>758</v>
      </c>
      <c r="G808" s="18">
        <v>14</v>
      </c>
      <c r="H808" s="18" t="s">
        <v>1050</v>
      </c>
      <c r="I808" s="18">
        <v>41</v>
      </c>
      <c r="J808" s="25" t="s">
        <v>1133</v>
      </c>
      <c r="K808" s="99"/>
      <c r="L808" s="99"/>
      <c r="M808" s="99"/>
      <c r="N808" s="28" t="s">
        <v>1571</v>
      </c>
      <c r="O808" s="100">
        <v>784544</v>
      </c>
      <c r="P808" s="27"/>
      <c r="Q808" s="100"/>
      <c r="R808" s="101" t="s">
        <v>133</v>
      </c>
      <c r="S808" s="94"/>
    </row>
    <row r="809" spans="1:19" ht="18" customHeight="1">
      <c r="A809" s="17">
        <v>2</v>
      </c>
      <c r="B809" s="18" t="s">
        <v>1061</v>
      </c>
      <c r="C809" s="18">
        <v>1</v>
      </c>
      <c r="D809" s="18" t="s">
        <v>1062</v>
      </c>
      <c r="E809" s="18">
        <v>17</v>
      </c>
      <c r="F809" s="18" t="s">
        <v>758</v>
      </c>
      <c r="G809" s="19">
        <v>18</v>
      </c>
      <c r="H809" s="19" t="s">
        <v>1054</v>
      </c>
      <c r="I809" s="19"/>
      <c r="J809" s="24"/>
      <c r="K809" s="99"/>
      <c r="L809" s="99"/>
      <c r="M809" s="99"/>
      <c r="N809" s="28"/>
      <c r="O809" s="100"/>
      <c r="P809" s="27"/>
      <c r="Q809" s="100"/>
      <c r="R809" s="101" t="s">
        <v>133</v>
      </c>
      <c r="S809" s="94"/>
    </row>
    <row r="810" spans="1:19" ht="18" customHeight="1">
      <c r="A810" s="17">
        <v>2</v>
      </c>
      <c r="B810" s="18" t="s">
        <v>1061</v>
      </c>
      <c r="C810" s="18">
        <v>1</v>
      </c>
      <c r="D810" s="18" t="s">
        <v>1062</v>
      </c>
      <c r="E810" s="18">
        <v>17</v>
      </c>
      <c r="F810" s="18" t="s">
        <v>758</v>
      </c>
      <c r="G810" s="18">
        <v>18</v>
      </c>
      <c r="H810" s="18" t="s">
        <v>1054</v>
      </c>
      <c r="I810" s="19">
        <v>21</v>
      </c>
      <c r="J810" s="24" t="s">
        <v>1267</v>
      </c>
      <c r="K810" s="99">
        <v>614</v>
      </c>
      <c r="L810" s="99">
        <v>8679</v>
      </c>
      <c r="M810" s="99">
        <f>K810-L810</f>
        <v>-8065</v>
      </c>
      <c r="N810" s="28" t="s">
        <v>1572</v>
      </c>
      <c r="O810" s="100">
        <v>189864</v>
      </c>
      <c r="P810" s="27"/>
      <c r="Q810" s="100"/>
      <c r="R810" s="101" t="s">
        <v>133</v>
      </c>
      <c r="S810" s="94"/>
    </row>
    <row r="811" spans="1:19" ht="18" customHeight="1">
      <c r="A811" s="17">
        <v>2</v>
      </c>
      <c r="B811" s="18" t="s">
        <v>1061</v>
      </c>
      <c r="C811" s="18">
        <v>1</v>
      </c>
      <c r="D811" s="18" t="s">
        <v>1062</v>
      </c>
      <c r="E811" s="18">
        <v>17</v>
      </c>
      <c r="F811" s="18" t="s">
        <v>758</v>
      </c>
      <c r="G811" s="18">
        <v>18</v>
      </c>
      <c r="H811" s="18" t="s">
        <v>1054</v>
      </c>
      <c r="I811" s="18">
        <v>21</v>
      </c>
      <c r="J811" s="25" t="s">
        <v>1267</v>
      </c>
      <c r="K811" s="99"/>
      <c r="L811" s="99"/>
      <c r="M811" s="99"/>
      <c r="N811" s="28" t="s">
        <v>1573</v>
      </c>
      <c r="O811" s="100">
        <v>386100</v>
      </c>
      <c r="P811" s="27"/>
      <c r="Q811" s="100"/>
      <c r="R811" s="101" t="s">
        <v>133</v>
      </c>
      <c r="S811" s="94"/>
    </row>
    <row r="812" spans="1:19" ht="18" customHeight="1">
      <c r="A812" s="17">
        <v>2</v>
      </c>
      <c r="B812" s="18" t="s">
        <v>1061</v>
      </c>
      <c r="C812" s="18">
        <v>1</v>
      </c>
      <c r="D812" s="18" t="s">
        <v>1062</v>
      </c>
      <c r="E812" s="18">
        <v>17</v>
      </c>
      <c r="F812" s="18" t="s">
        <v>758</v>
      </c>
      <c r="G812" s="18">
        <v>18</v>
      </c>
      <c r="H812" s="18" t="s">
        <v>1054</v>
      </c>
      <c r="I812" s="18">
        <v>21</v>
      </c>
      <c r="J812" s="25" t="s">
        <v>1267</v>
      </c>
      <c r="K812" s="99"/>
      <c r="L812" s="99"/>
      <c r="M812" s="99"/>
      <c r="N812" s="28" t="s">
        <v>1574</v>
      </c>
      <c r="O812" s="100">
        <v>37213</v>
      </c>
      <c r="P812" s="27"/>
      <c r="Q812" s="100"/>
      <c r="R812" s="101" t="s">
        <v>133</v>
      </c>
      <c r="S812" s="94"/>
    </row>
    <row r="813" spans="1:19" ht="18" customHeight="1">
      <c r="A813" s="17">
        <v>2</v>
      </c>
      <c r="B813" s="18" t="s">
        <v>1061</v>
      </c>
      <c r="C813" s="18">
        <v>1</v>
      </c>
      <c r="D813" s="18" t="s">
        <v>1062</v>
      </c>
      <c r="E813" s="18">
        <v>17</v>
      </c>
      <c r="F813" s="18" t="s">
        <v>758</v>
      </c>
      <c r="G813" s="19">
        <v>19</v>
      </c>
      <c r="H813" s="19" t="s">
        <v>1056</v>
      </c>
      <c r="I813" s="19"/>
      <c r="J813" s="24"/>
      <c r="K813" s="99"/>
      <c r="L813" s="99"/>
      <c r="M813" s="99"/>
      <c r="N813" s="28"/>
      <c r="O813" s="100"/>
      <c r="P813" s="27"/>
      <c r="Q813" s="100"/>
      <c r="R813" s="101" t="s">
        <v>133</v>
      </c>
      <c r="S813" s="94"/>
    </row>
    <row r="814" spans="1:19" ht="18" customHeight="1">
      <c r="A814" s="17">
        <v>2</v>
      </c>
      <c r="B814" s="18" t="s">
        <v>1061</v>
      </c>
      <c r="C814" s="18">
        <v>1</v>
      </c>
      <c r="D814" s="18" t="s">
        <v>1062</v>
      </c>
      <c r="E814" s="18">
        <v>17</v>
      </c>
      <c r="F814" s="18" t="s">
        <v>758</v>
      </c>
      <c r="G814" s="18">
        <v>19</v>
      </c>
      <c r="H814" s="18" t="s">
        <v>1056</v>
      </c>
      <c r="I814" s="19">
        <v>11</v>
      </c>
      <c r="J814" s="24" t="s">
        <v>1057</v>
      </c>
      <c r="K814" s="99">
        <v>1568</v>
      </c>
      <c r="L814" s="99">
        <v>4559</v>
      </c>
      <c r="M814" s="99">
        <f>K814-L814</f>
        <v>-2991</v>
      </c>
      <c r="N814" s="28" t="s">
        <v>1575</v>
      </c>
      <c r="O814" s="100">
        <v>7000</v>
      </c>
      <c r="P814" s="27"/>
      <c r="Q814" s="100"/>
      <c r="R814" s="101" t="s">
        <v>133</v>
      </c>
      <c r="S814" s="94"/>
    </row>
    <row r="815" spans="1:19" ht="18" customHeight="1">
      <c r="A815" s="17">
        <v>2</v>
      </c>
      <c r="B815" s="18" t="s">
        <v>1061</v>
      </c>
      <c r="C815" s="18">
        <v>1</v>
      </c>
      <c r="D815" s="18" t="s">
        <v>1062</v>
      </c>
      <c r="E815" s="18">
        <v>17</v>
      </c>
      <c r="F815" s="18" t="s">
        <v>758</v>
      </c>
      <c r="G815" s="18">
        <v>19</v>
      </c>
      <c r="H815" s="18" t="s">
        <v>1056</v>
      </c>
      <c r="I815" s="18">
        <v>11</v>
      </c>
      <c r="J815" s="25" t="s">
        <v>1057</v>
      </c>
      <c r="K815" s="99"/>
      <c r="L815" s="99"/>
      <c r="M815" s="99"/>
      <c r="N815" s="28" t="s">
        <v>1576</v>
      </c>
      <c r="O815" s="100">
        <v>134040</v>
      </c>
      <c r="P815" s="27"/>
      <c r="Q815" s="100"/>
      <c r="R815" s="101" t="s">
        <v>133</v>
      </c>
      <c r="S815" s="94"/>
    </row>
    <row r="816" spans="1:19" ht="18" customHeight="1">
      <c r="A816" s="17">
        <v>2</v>
      </c>
      <c r="B816" s="18" t="s">
        <v>1061</v>
      </c>
      <c r="C816" s="18">
        <v>1</v>
      </c>
      <c r="D816" s="18" t="s">
        <v>1062</v>
      </c>
      <c r="E816" s="18">
        <v>17</v>
      </c>
      <c r="F816" s="18" t="s">
        <v>758</v>
      </c>
      <c r="G816" s="18">
        <v>19</v>
      </c>
      <c r="H816" s="18" t="s">
        <v>1056</v>
      </c>
      <c r="I816" s="18">
        <v>11</v>
      </c>
      <c r="J816" s="25" t="s">
        <v>1057</v>
      </c>
      <c r="K816" s="99"/>
      <c r="L816" s="99"/>
      <c r="M816" s="99"/>
      <c r="N816" s="28" t="s">
        <v>1577</v>
      </c>
      <c r="O816" s="100">
        <v>1426000</v>
      </c>
      <c r="P816" s="27"/>
      <c r="Q816" s="100"/>
      <c r="R816" s="101" t="s">
        <v>133</v>
      </c>
      <c r="S816" s="94"/>
    </row>
    <row r="817" spans="1:19" ht="18" customHeight="1">
      <c r="A817" s="17">
        <v>2</v>
      </c>
      <c r="B817" s="18" t="s">
        <v>1061</v>
      </c>
      <c r="C817" s="18">
        <v>1</v>
      </c>
      <c r="D817" s="18" t="s">
        <v>1062</v>
      </c>
      <c r="E817" s="18">
        <v>17</v>
      </c>
      <c r="F817" s="18" t="s">
        <v>758</v>
      </c>
      <c r="G817" s="18">
        <v>19</v>
      </c>
      <c r="H817" s="18" t="s">
        <v>1056</v>
      </c>
      <c r="I817" s="19">
        <v>41</v>
      </c>
      <c r="J817" s="24" t="s">
        <v>1153</v>
      </c>
      <c r="K817" s="99">
        <v>45</v>
      </c>
      <c r="L817" s="99">
        <v>45</v>
      </c>
      <c r="M817" s="99">
        <f>K817-L817</f>
        <v>0</v>
      </c>
      <c r="N817" s="28" t="s">
        <v>1578</v>
      </c>
      <c r="O817" s="100">
        <v>45000</v>
      </c>
      <c r="P817" s="27"/>
      <c r="Q817" s="100"/>
      <c r="R817" s="101" t="s">
        <v>133</v>
      </c>
      <c r="S817" s="94"/>
    </row>
    <row r="818" spans="1:19" ht="18" customHeight="1">
      <c r="A818" s="43">
        <v>2</v>
      </c>
      <c r="B818" s="44" t="s">
        <v>1061</v>
      </c>
      <c r="C818" s="45">
        <v>2</v>
      </c>
      <c r="D818" s="45" t="s">
        <v>1579</v>
      </c>
      <c r="E818" s="46"/>
      <c r="F818" s="45"/>
      <c r="G818" s="46"/>
      <c r="H818" s="45"/>
      <c r="I818" s="46"/>
      <c r="J818" s="46"/>
      <c r="K818" s="95">
        <f>IF(C818="",SUMIFS($K819:$K$5645,$A819:$A$5645,A818,$E819:$E$5645,""),IF(E818="",SUMIFS($K819:$K$5645,$A819:$A$5645,A818,$C819:$C$5645,C818,$G819:$G$5645,""),IF(G818="",SUMIFS($K819:$K$5645,$A819:$A$5645,A818,$C819:$C$5645,C818,$E819:$E$5645,E818,$R819:$R$5645,R818),0)))</f>
        <v>124503</v>
      </c>
      <c r="L818" s="95">
        <f>IF(C818="",SUMIFS($L819:$L$5645,$A819:$A$5645,A818,$E819:$E$5645,""),IF(E818="",SUMIFS($L819:$L$5645,$A819:$A$5645,A818,$C819:$C$5645,C818,$G819:$G$5645,""),IF(G818="",SUMIFS($L819:$L$5645,$A819:$A$5645,A818,$C819:$C$5645,C818,$E819:$E$5645,E818,$R819:$R$5645,R818),0)))</f>
        <v>121649</v>
      </c>
      <c r="M818" s="96">
        <f t="shared" ref="M818:M819" si="49">K818-L818</f>
        <v>2854</v>
      </c>
      <c r="N818" s="47"/>
      <c r="O818" s="48"/>
      <c r="P818" s="49"/>
      <c r="Q818" s="50">
        <f>IF(C818="",SUMIFS($Q$3:$Q$5514,$A$3:$A$5514,A818,$C$3:$C$5514,"&gt;0",$E$3:$E$5514,""),IF(E818="",SUMIFS($Q$3:$Q$5514,$A$3:$A$5514,A818,$C$3:$C$5514,C818,$E$3:$E$5514,"&gt;0",$G$3:$G$5514,""),IF(G818="",SUMIFS($Q$3:$Q$5514,$A$3:$A$5514,A818,$C$3:$C$5514,C818,$E$3:$E$5514,E818,$G$3:$G$5514,"&gt;0",$R$3:$R$5514,R818))))</f>
        <v>14009</v>
      </c>
      <c r="R818" s="51"/>
      <c r="S818" s="94"/>
    </row>
    <row r="819" spans="1:19" ht="18" customHeight="1">
      <c r="A819" s="43">
        <v>2</v>
      </c>
      <c r="B819" s="44" t="s">
        <v>1061</v>
      </c>
      <c r="C819" s="52">
        <v>2</v>
      </c>
      <c r="D819" s="44" t="s">
        <v>1579</v>
      </c>
      <c r="E819" s="53">
        <v>1</v>
      </c>
      <c r="F819" s="54" t="s">
        <v>1580</v>
      </c>
      <c r="G819" s="53"/>
      <c r="H819" s="54"/>
      <c r="I819" s="53"/>
      <c r="J819" s="53"/>
      <c r="K819" s="97">
        <f>IF(C819="",SUMIFS($K820:$K$5645,$A820:$A$5645,A819,$E820:$E$5645,""),IF(E819="",SUMIFS($K820:$K$5645,$A820:$A$5645,A819,$C820:$C$5645,C819,$G820:$G$5645,""),IF(G819="",SUMIFS($K820:$K$5645,$A820:$A$5645,A819,$C820:$C$5645,C819,$E820:$E$5645,E819,$R820:$R$5645,R819),0)))</f>
        <v>98531</v>
      </c>
      <c r="L819" s="97">
        <f>IF(C819="",SUMIFS($L820:$L$5645,$A820:$A$5645,A819,$E820:$E$5645,""),IF(E819="",SUMIFS($L820:$L$5645,$A820:$A$5645,A819,$C820:$C$5645,C819,$G820:$G$5645,""),IF(G819="",SUMIFS($L820:$L$5645,$A820:$A$5645,A819,$C820:$C$5645,C819,$E820:$E$5645,E819,$R820:$R$5645,R819),0)))</f>
        <v>93071</v>
      </c>
      <c r="M819" s="98">
        <f t="shared" si="49"/>
        <v>5460</v>
      </c>
      <c r="N819" s="55"/>
      <c r="O819" s="56"/>
      <c r="P819" s="57"/>
      <c r="Q819" s="58">
        <f>IF(C819="",SUMIFS($Q$3:$Q$5514,$A$3:$A$5514,A819,$C$3:$C$5514,"&gt;0",$E$3:$E$5514,""),IF(E819="",SUMIFS($Q$3:$Q$5514,$A$3:$A$5514,A819,$C$3:$C$5514,C819,$E$3:$E$5514,"&gt;0",$G$3:$G$5514,""),IF(G819="",SUMIFS($Q$3:$Q$5514,$A$3:$A$5514,A819,$C$3:$C$5514,C819,$E$3:$E$5514,E819,$G$3:$G$5514,"&gt;0",$R$3:$R$5514,R819))))</f>
        <v>0</v>
      </c>
      <c r="R819" s="59" t="s">
        <v>9</v>
      </c>
      <c r="S819" s="94"/>
    </row>
    <row r="820" spans="1:19" ht="18" customHeight="1">
      <c r="A820" s="17">
        <v>2</v>
      </c>
      <c r="B820" s="18" t="s">
        <v>1061</v>
      </c>
      <c r="C820" s="18">
        <v>2</v>
      </c>
      <c r="D820" s="18" t="s">
        <v>1579</v>
      </c>
      <c r="E820" s="18">
        <v>1</v>
      </c>
      <c r="F820" s="18" t="s">
        <v>1580</v>
      </c>
      <c r="G820" s="19">
        <v>1</v>
      </c>
      <c r="H820" s="19" t="s">
        <v>914</v>
      </c>
      <c r="I820" s="19"/>
      <c r="J820" s="24"/>
      <c r="K820" s="99"/>
      <c r="L820" s="99"/>
      <c r="M820" s="99"/>
      <c r="N820" s="28"/>
      <c r="O820" s="100"/>
      <c r="P820" s="27"/>
      <c r="Q820" s="100"/>
      <c r="R820" s="101" t="s">
        <v>7513</v>
      </c>
      <c r="S820" s="94"/>
    </row>
    <row r="821" spans="1:19" ht="18" customHeight="1">
      <c r="A821" s="17">
        <v>2</v>
      </c>
      <c r="B821" s="18" t="s">
        <v>1061</v>
      </c>
      <c r="C821" s="18">
        <v>2</v>
      </c>
      <c r="D821" s="18" t="s">
        <v>1579</v>
      </c>
      <c r="E821" s="18">
        <v>1</v>
      </c>
      <c r="F821" s="18" t="s">
        <v>1580</v>
      </c>
      <c r="G821" s="18">
        <v>1</v>
      </c>
      <c r="H821" s="18" t="s">
        <v>914</v>
      </c>
      <c r="I821" s="19">
        <v>21</v>
      </c>
      <c r="J821" s="24" t="s">
        <v>1064</v>
      </c>
      <c r="K821" s="99">
        <v>51</v>
      </c>
      <c r="L821" s="99">
        <v>63</v>
      </c>
      <c r="M821" s="99">
        <f>K821-L821</f>
        <v>-12</v>
      </c>
      <c r="N821" s="28" t="s">
        <v>1581</v>
      </c>
      <c r="O821" s="100">
        <v>25200</v>
      </c>
      <c r="P821" s="27"/>
      <c r="Q821" s="100"/>
      <c r="R821" s="101" t="s">
        <v>9</v>
      </c>
      <c r="S821" s="94"/>
    </row>
    <row r="822" spans="1:19" ht="18" customHeight="1">
      <c r="A822" s="17">
        <v>2</v>
      </c>
      <c r="B822" s="18" t="s">
        <v>1061</v>
      </c>
      <c r="C822" s="18">
        <v>2</v>
      </c>
      <c r="D822" s="18" t="s">
        <v>1579</v>
      </c>
      <c r="E822" s="18">
        <v>1</v>
      </c>
      <c r="F822" s="18" t="s">
        <v>1580</v>
      </c>
      <c r="G822" s="18">
        <v>1</v>
      </c>
      <c r="H822" s="18" t="s">
        <v>914</v>
      </c>
      <c r="I822" s="18">
        <v>21</v>
      </c>
      <c r="J822" s="25" t="s">
        <v>1064</v>
      </c>
      <c r="K822" s="99"/>
      <c r="L822" s="99"/>
      <c r="M822" s="99"/>
      <c r="N822" s="28" t="s">
        <v>1582</v>
      </c>
      <c r="O822" s="100">
        <v>25200</v>
      </c>
      <c r="P822" s="27"/>
      <c r="Q822" s="100"/>
      <c r="R822" s="101" t="s">
        <v>9</v>
      </c>
      <c r="S822" s="94"/>
    </row>
    <row r="823" spans="1:19" ht="18" customHeight="1">
      <c r="A823" s="17">
        <v>2</v>
      </c>
      <c r="B823" s="18" t="s">
        <v>1061</v>
      </c>
      <c r="C823" s="18">
        <v>2</v>
      </c>
      <c r="D823" s="18" t="s">
        <v>1579</v>
      </c>
      <c r="E823" s="18">
        <v>1</v>
      </c>
      <c r="F823" s="18" t="s">
        <v>1580</v>
      </c>
      <c r="G823" s="19">
        <v>2</v>
      </c>
      <c r="H823" s="19" t="s">
        <v>916</v>
      </c>
      <c r="I823" s="19"/>
      <c r="J823" s="24"/>
      <c r="K823" s="99"/>
      <c r="L823" s="99"/>
      <c r="M823" s="99"/>
      <c r="N823" s="28"/>
      <c r="O823" s="100"/>
      <c r="P823" s="27"/>
      <c r="Q823" s="100"/>
      <c r="R823" s="101" t="s">
        <v>7513</v>
      </c>
      <c r="S823" s="94"/>
    </row>
    <row r="824" spans="1:19" ht="18" customHeight="1">
      <c r="A824" s="17">
        <v>2</v>
      </c>
      <c r="B824" s="18" t="s">
        <v>1061</v>
      </c>
      <c r="C824" s="18">
        <v>2</v>
      </c>
      <c r="D824" s="18" t="s">
        <v>1579</v>
      </c>
      <c r="E824" s="18">
        <v>1</v>
      </c>
      <c r="F824" s="18" t="s">
        <v>1580</v>
      </c>
      <c r="G824" s="18">
        <v>2</v>
      </c>
      <c r="H824" s="18" t="s">
        <v>916</v>
      </c>
      <c r="I824" s="19">
        <v>3</v>
      </c>
      <c r="J824" s="24" t="s">
        <v>917</v>
      </c>
      <c r="K824" s="99">
        <v>39125</v>
      </c>
      <c r="L824" s="99">
        <v>39718</v>
      </c>
      <c r="M824" s="99">
        <f>K824-L824</f>
        <v>-593</v>
      </c>
      <c r="N824" s="28" t="s">
        <v>1583</v>
      </c>
      <c r="O824" s="100">
        <v>39124800</v>
      </c>
      <c r="P824" s="27"/>
      <c r="Q824" s="100"/>
      <c r="R824" s="101" t="s">
        <v>9</v>
      </c>
      <c r="S824" s="94"/>
    </row>
    <row r="825" spans="1:19" ht="18" customHeight="1">
      <c r="A825" s="17">
        <v>2</v>
      </c>
      <c r="B825" s="18" t="s">
        <v>1061</v>
      </c>
      <c r="C825" s="18">
        <v>2</v>
      </c>
      <c r="D825" s="18" t="s">
        <v>1579</v>
      </c>
      <c r="E825" s="18">
        <v>1</v>
      </c>
      <c r="F825" s="18" t="s">
        <v>1580</v>
      </c>
      <c r="G825" s="19">
        <v>3</v>
      </c>
      <c r="H825" s="19" t="s">
        <v>919</v>
      </c>
      <c r="I825" s="19"/>
      <c r="J825" s="24"/>
      <c r="K825" s="99"/>
      <c r="L825" s="99"/>
      <c r="M825" s="99"/>
      <c r="N825" s="28"/>
      <c r="O825" s="100"/>
      <c r="P825" s="27"/>
      <c r="Q825" s="100"/>
      <c r="R825" s="101" t="s">
        <v>7513</v>
      </c>
      <c r="S825" s="94"/>
    </row>
    <row r="826" spans="1:19" ht="18" customHeight="1">
      <c r="A826" s="17">
        <v>2</v>
      </c>
      <c r="B826" s="18" t="s">
        <v>1061</v>
      </c>
      <c r="C826" s="18">
        <v>2</v>
      </c>
      <c r="D826" s="18" t="s">
        <v>1579</v>
      </c>
      <c r="E826" s="18">
        <v>1</v>
      </c>
      <c r="F826" s="18" t="s">
        <v>1580</v>
      </c>
      <c r="G826" s="18">
        <v>3</v>
      </c>
      <c r="H826" s="18" t="s">
        <v>919</v>
      </c>
      <c r="I826" s="19">
        <v>31</v>
      </c>
      <c r="J826" s="24" t="s">
        <v>929</v>
      </c>
      <c r="K826" s="99">
        <v>390</v>
      </c>
      <c r="L826" s="99">
        <v>756</v>
      </c>
      <c r="M826" s="99">
        <f t="shared" ref="M826:M829" si="50">K826-L826</f>
        <v>-366</v>
      </c>
      <c r="N826" s="28" t="s">
        <v>918</v>
      </c>
      <c r="O826" s="100">
        <v>390000</v>
      </c>
      <c r="P826" s="27"/>
      <c r="Q826" s="100"/>
      <c r="R826" s="101" t="s">
        <v>9</v>
      </c>
      <c r="S826" s="94"/>
    </row>
    <row r="827" spans="1:19" ht="18" customHeight="1">
      <c r="A827" s="17">
        <v>2</v>
      </c>
      <c r="B827" s="18" t="s">
        <v>1061</v>
      </c>
      <c r="C827" s="18">
        <v>2</v>
      </c>
      <c r="D827" s="18" t="s">
        <v>1579</v>
      </c>
      <c r="E827" s="18">
        <v>1</v>
      </c>
      <c r="F827" s="18" t="s">
        <v>1580</v>
      </c>
      <c r="G827" s="18">
        <v>3</v>
      </c>
      <c r="H827" s="18" t="s">
        <v>919</v>
      </c>
      <c r="I827" s="19">
        <v>32</v>
      </c>
      <c r="J827" s="24" t="s">
        <v>1073</v>
      </c>
      <c r="K827" s="99">
        <v>822</v>
      </c>
      <c r="L827" s="99">
        <v>588</v>
      </c>
      <c r="M827" s="99">
        <f t="shared" si="50"/>
        <v>234</v>
      </c>
      <c r="N827" s="28" t="s">
        <v>918</v>
      </c>
      <c r="O827" s="100">
        <v>822000</v>
      </c>
      <c r="P827" s="27"/>
      <c r="Q827" s="100"/>
      <c r="R827" s="101" t="s">
        <v>9</v>
      </c>
      <c r="S827" s="94"/>
    </row>
    <row r="828" spans="1:19" ht="18" customHeight="1">
      <c r="A828" s="17">
        <v>2</v>
      </c>
      <c r="B828" s="18" t="s">
        <v>1061</v>
      </c>
      <c r="C828" s="18">
        <v>2</v>
      </c>
      <c r="D828" s="18" t="s">
        <v>1579</v>
      </c>
      <c r="E828" s="18">
        <v>1</v>
      </c>
      <c r="F828" s="18" t="s">
        <v>1580</v>
      </c>
      <c r="G828" s="18">
        <v>3</v>
      </c>
      <c r="H828" s="18" t="s">
        <v>919</v>
      </c>
      <c r="I828" s="19">
        <v>33</v>
      </c>
      <c r="J828" s="24" t="s">
        <v>1075</v>
      </c>
      <c r="K828" s="99">
        <v>470</v>
      </c>
      <c r="L828" s="99">
        <v>652</v>
      </c>
      <c r="M828" s="99">
        <f t="shared" si="50"/>
        <v>-182</v>
      </c>
      <c r="N828" s="28" t="s">
        <v>1289</v>
      </c>
      <c r="O828" s="100">
        <v>469200</v>
      </c>
      <c r="P828" s="27"/>
      <c r="Q828" s="100"/>
      <c r="R828" s="101" t="s">
        <v>9</v>
      </c>
      <c r="S828" s="94"/>
    </row>
    <row r="829" spans="1:19" ht="18" customHeight="1">
      <c r="A829" s="17">
        <v>2</v>
      </c>
      <c r="B829" s="18" t="s">
        <v>1061</v>
      </c>
      <c r="C829" s="18">
        <v>2</v>
      </c>
      <c r="D829" s="18" t="s">
        <v>1579</v>
      </c>
      <c r="E829" s="18">
        <v>1</v>
      </c>
      <c r="F829" s="18" t="s">
        <v>1580</v>
      </c>
      <c r="G829" s="18">
        <v>3</v>
      </c>
      <c r="H829" s="18" t="s">
        <v>919</v>
      </c>
      <c r="I829" s="19">
        <v>35</v>
      </c>
      <c r="J829" s="24" t="s">
        <v>930</v>
      </c>
      <c r="K829" s="99">
        <v>2021</v>
      </c>
      <c r="L829" s="99">
        <v>2059</v>
      </c>
      <c r="M829" s="99">
        <f t="shared" si="50"/>
        <v>-38</v>
      </c>
      <c r="N829" s="28" t="s">
        <v>1584</v>
      </c>
      <c r="O829" s="100">
        <v>238080</v>
      </c>
      <c r="P829" s="27"/>
      <c r="Q829" s="100"/>
      <c r="R829" s="101" t="s">
        <v>9</v>
      </c>
      <c r="S829" s="94"/>
    </row>
    <row r="830" spans="1:19" ht="18" customHeight="1">
      <c r="A830" s="17">
        <v>2</v>
      </c>
      <c r="B830" s="18" t="s">
        <v>1061</v>
      </c>
      <c r="C830" s="18">
        <v>2</v>
      </c>
      <c r="D830" s="18" t="s">
        <v>1579</v>
      </c>
      <c r="E830" s="18">
        <v>1</v>
      </c>
      <c r="F830" s="18" t="s">
        <v>1580</v>
      </c>
      <c r="G830" s="18">
        <v>3</v>
      </c>
      <c r="H830" s="18" t="s">
        <v>919</v>
      </c>
      <c r="I830" s="18">
        <v>35</v>
      </c>
      <c r="J830" s="25" t="s">
        <v>930</v>
      </c>
      <c r="K830" s="99"/>
      <c r="L830" s="99"/>
      <c r="M830" s="99"/>
      <c r="N830" s="28" t="s">
        <v>1585</v>
      </c>
      <c r="O830" s="100">
        <v>1321600</v>
      </c>
      <c r="P830" s="27"/>
      <c r="Q830" s="100"/>
      <c r="R830" s="101" t="s">
        <v>9</v>
      </c>
      <c r="S830" s="94"/>
    </row>
    <row r="831" spans="1:19" ht="18" customHeight="1">
      <c r="A831" s="17">
        <v>2</v>
      </c>
      <c r="B831" s="18" t="s">
        <v>1061</v>
      </c>
      <c r="C831" s="18">
        <v>2</v>
      </c>
      <c r="D831" s="18" t="s">
        <v>1579</v>
      </c>
      <c r="E831" s="18">
        <v>1</v>
      </c>
      <c r="F831" s="18" t="s">
        <v>1580</v>
      </c>
      <c r="G831" s="18">
        <v>3</v>
      </c>
      <c r="H831" s="18" t="s">
        <v>919</v>
      </c>
      <c r="I831" s="18">
        <v>35</v>
      </c>
      <c r="J831" s="25" t="s">
        <v>930</v>
      </c>
      <c r="K831" s="99"/>
      <c r="L831" s="99"/>
      <c r="M831" s="99"/>
      <c r="N831" s="28" t="s">
        <v>1586</v>
      </c>
      <c r="O831" s="100">
        <v>246840</v>
      </c>
      <c r="P831" s="27"/>
      <c r="Q831" s="100"/>
      <c r="R831" s="101" t="s">
        <v>9</v>
      </c>
      <c r="S831" s="94"/>
    </row>
    <row r="832" spans="1:19" ht="18" customHeight="1">
      <c r="A832" s="17">
        <v>2</v>
      </c>
      <c r="B832" s="18" t="s">
        <v>1061</v>
      </c>
      <c r="C832" s="18">
        <v>2</v>
      </c>
      <c r="D832" s="18" t="s">
        <v>1579</v>
      </c>
      <c r="E832" s="18">
        <v>1</v>
      </c>
      <c r="F832" s="18" t="s">
        <v>1580</v>
      </c>
      <c r="G832" s="18">
        <v>3</v>
      </c>
      <c r="H832" s="18" t="s">
        <v>919</v>
      </c>
      <c r="I832" s="18">
        <v>35</v>
      </c>
      <c r="J832" s="25" t="s">
        <v>930</v>
      </c>
      <c r="K832" s="99"/>
      <c r="L832" s="99"/>
      <c r="M832" s="99"/>
      <c r="N832" s="28" t="s">
        <v>1587</v>
      </c>
      <c r="O832" s="100">
        <v>214440</v>
      </c>
      <c r="P832" s="27"/>
      <c r="Q832" s="100"/>
      <c r="R832" s="101" t="s">
        <v>9</v>
      </c>
      <c r="S832" s="94"/>
    </row>
    <row r="833" spans="1:19" ht="18" customHeight="1">
      <c r="A833" s="17">
        <v>2</v>
      </c>
      <c r="B833" s="18" t="s">
        <v>1061</v>
      </c>
      <c r="C833" s="18">
        <v>2</v>
      </c>
      <c r="D833" s="18" t="s">
        <v>1579</v>
      </c>
      <c r="E833" s="18">
        <v>1</v>
      </c>
      <c r="F833" s="18" t="s">
        <v>1580</v>
      </c>
      <c r="G833" s="18">
        <v>3</v>
      </c>
      <c r="H833" s="18" t="s">
        <v>919</v>
      </c>
      <c r="I833" s="19">
        <v>38</v>
      </c>
      <c r="J833" s="24" t="s">
        <v>932</v>
      </c>
      <c r="K833" s="99">
        <v>748</v>
      </c>
      <c r="L833" s="99">
        <v>748</v>
      </c>
      <c r="M833" s="99">
        <f t="shared" ref="M833:M836" si="51">K833-L833</f>
        <v>0</v>
      </c>
      <c r="N833" s="28" t="s">
        <v>933</v>
      </c>
      <c r="O833" s="100">
        <v>747600</v>
      </c>
      <c r="P833" s="27"/>
      <c r="Q833" s="100"/>
      <c r="R833" s="101" t="s">
        <v>9</v>
      </c>
      <c r="S833" s="94"/>
    </row>
    <row r="834" spans="1:19" ht="18" customHeight="1">
      <c r="A834" s="17">
        <v>2</v>
      </c>
      <c r="B834" s="18" t="s">
        <v>1061</v>
      </c>
      <c r="C834" s="18">
        <v>2</v>
      </c>
      <c r="D834" s="18" t="s">
        <v>1579</v>
      </c>
      <c r="E834" s="18">
        <v>1</v>
      </c>
      <c r="F834" s="18" t="s">
        <v>1580</v>
      </c>
      <c r="G834" s="18">
        <v>3</v>
      </c>
      <c r="H834" s="18" t="s">
        <v>919</v>
      </c>
      <c r="I834" s="19">
        <v>39</v>
      </c>
      <c r="J834" s="24" t="s">
        <v>934</v>
      </c>
      <c r="K834" s="99">
        <v>9038</v>
      </c>
      <c r="L834" s="99">
        <v>9239</v>
      </c>
      <c r="M834" s="99">
        <f t="shared" si="51"/>
        <v>-201</v>
      </c>
      <c r="N834" s="28" t="s">
        <v>1583</v>
      </c>
      <c r="O834" s="100">
        <v>9037501</v>
      </c>
      <c r="P834" s="27"/>
      <c r="Q834" s="100"/>
      <c r="R834" s="101" t="s">
        <v>9</v>
      </c>
      <c r="S834" s="94"/>
    </row>
    <row r="835" spans="1:19" ht="18" customHeight="1">
      <c r="A835" s="17">
        <v>2</v>
      </c>
      <c r="B835" s="18" t="s">
        <v>1061</v>
      </c>
      <c r="C835" s="18">
        <v>2</v>
      </c>
      <c r="D835" s="18" t="s">
        <v>1579</v>
      </c>
      <c r="E835" s="18">
        <v>1</v>
      </c>
      <c r="F835" s="18" t="s">
        <v>1580</v>
      </c>
      <c r="G835" s="18">
        <v>3</v>
      </c>
      <c r="H835" s="18" t="s">
        <v>919</v>
      </c>
      <c r="I835" s="19">
        <v>40</v>
      </c>
      <c r="J835" s="24" t="s">
        <v>935</v>
      </c>
      <c r="K835" s="99">
        <v>5214</v>
      </c>
      <c r="L835" s="99">
        <v>5331</v>
      </c>
      <c r="M835" s="99">
        <f t="shared" si="51"/>
        <v>-117</v>
      </c>
      <c r="N835" s="28" t="s">
        <v>1583</v>
      </c>
      <c r="O835" s="100">
        <v>5213944</v>
      </c>
      <c r="P835" s="27"/>
      <c r="Q835" s="100"/>
      <c r="R835" s="101" t="s">
        <v>9</v>
      </c>
      <c r="S835" s="94"/>
    </row>
    <row r="836" spans="1:19" ht="18" customHeight="1">
      <c r="A836" s="17">
        <v>2</v>
      </c>
      <c r="B836" s="18" t="s">
        <v>1061</v>
      </c>
      <c r="C836" s="18">
        <v>2</v>
      </c>
      <c r="D836" s="18" t="s">
        <v>1579</v>
      </c>
      <c r="E836" s="18">
        <v>1</v>
      </c>
      <c r="F836" s="18" t="s">
        <v>1580</v>
      </c>
      <c r="G836" s="18">
        <v>3</v>
      </c>
      <c r="H836" s="18" t="s">
        <v>919</v>
      </c>
      <c r="I836" s="19">
        <v>41</v>
      </c>
      <c r="J836" s="24" t="s">
        <v>936</v>
      </c>
      <c r="K836" s="99">
        <v>603</v>
      </c>
      <c r="L836" s="99">
        <v>693</v>
      </c>
      <c r="M836" s="99">
        <f t="shared" si="51"/>
        <v>-90</v>
      </c>
      <c r="N836" s="28" t="s">
        <v>1583</v>
      </c>
      <c r="O836" s="100">
        <v>602800</v>
      </c>
      <c r="P836" s="27"/>
      <c r="Q836" s="100"/>
      <c r="R836" s="101" t="s">
        <v>9</v>
      </c>
      <c r="S836" s="94"/>
    </row>
    <row r="837" spans="1:19" ht="18" customHeight="1">
      <c r="A837" s="17">
        <v>2</v>
      </c>
      <c r="B837" s="18" t="s">
        <v>1061</v>
      </c>
      <c r="C837" s="18">
        <v>2</v>
      </c>
      <c r="D837" s="18" t="s">
        <v>1579</v>
      </c>
      <c r="E837" s="18">
        <v>1</v>
      </c>
      <c r="F837" s="18" t="s">
        <v>1580</v>
      </c>
      <c r="G837" s="19">
        <v>4</v>
      </c>
      <c r="H837" s="19" t="s">
        <v>937</v>
      </c>
      <c r="I837" s="19"/>
      <c r="J837" s="24"/>
      <c r="K837" s="99"/>
      <c r="L837" s="99"/>
      <c r="M837" s="99"/>
      <c r="N837" s="28"/>
      <c r="O837" s="100"/>
      <c r="P837" s="27"/>
      <c r="Q837" s="100"/>
      <c r="R837" s="101" t="s">
        <v>7513</v>
      </c>
      <c r="S837" s="94"/>
    </row>
    <row r="838" spans="1:19" ht="18" customHeight="1">
      <c r="A838" s="17">
        <v>2</v>
      </c>
      <c r="B838" s="18" t="s">
        <v>1061</v>
      </c>
      <c r="C838" s="18">
        <v>2</v>
      </c>
      <c r="D838" s="18" t="s">
        <v>1579</v>
      </c>
      <c r="E838" s="18">
        <v>1</v>
      </c>
      <c r="F838" s="18" t="s">
        <v>1580</v>
      </c>
      <c r="G838" s="18">
        <v>4</v>
      </c>
      <c r="H838" s="18" t="s">
        <v>937</v>
      </c>
      <c r="I838" s="19">
        <v>31</v>
      </c>
      <c r="J838" s="24" t="s">
        <v>940</v>
      </c>
      <c r="K838" s="99">
        <v>12300</v>
      </c>
      <c r="L838" s="99">
        <v>12942</v>
      </c>
      <c r="M838" s="99">
        <f t="shared" ref="M838:M839" si="52">K838-L838</f>
        <v>-642</v>
      </c>
      <c r="N838" s="28" t="s">
        <v>1583</v>
      </c>
      <c r="O838" s="100">
        <v>12299825</v>
      </c>
      <c r="P838" s="27"/>
      <c r="Q838" s="100"/>
      <c r="R838" s="101" t="s">
        <v>9</v>
      </c>
      <c r="S838" s="94"/>
    </row>
    <row r="839" spans="1:19" ht="18" customHeight="1">
      <c r="A839" s="17">
        <v>2</v>
      </c>
      <c r="B839" s="18" t="s">
        <v>1061</v>
      </c>
      <c r="C839" s="18">
        <v>2</v>
      </c>
      <c r="D839" s="18" t="s">
        <v>1579</v>
      </c>
      <c r="E839" s="18">
        <v>1</v>
      </c>
      <c r="F839" s="18" t="s">
        <v>1580</v>
      </c>
      <c r="G839" s="18">
        <v>4</v>
      </c>
      <c r="H839" s="18" t="s">
        <v>937</v>
      </c>
      <c r="I839" s="19">
        <v>41</v>
      </c>
      <c r="J839" s="24" t="s">
        <v>1088</v>
      </c>
      <c r="K839" s="99">
        <v>55</v>
      </c>
      <c r="L839" s="99">
        <v>54</v>
      </c>
      <c r="M839" s="99">
        <f t="shared" si="52"/>
        <v>1</v>
      </c>
      <c r="N839" s="28" t="s">
        <v>1588</v>
      </c>
      <c r="O839" s="100"/>
      <c r="P839" s="27"/>
      <c r="Q839" s="100"/>
      <c r="R839" s="101" t="s">
        <v>9</v>
      </c>
      <c r="S839" s="94"/>
    </row>
    <row r="840" spans="1:19" ht="18" customHeight="1">
      <c r="A840" s="17">
        <v>2</v>
      </c>
      <c r="B840" s="18" t="s">
        <v>1061</v>
      </c>
      <c r="C840" s="18">
        <v>2</v>
      </c>
      <c r="D840" s="18" t="s">
        <v>1579</v>
      </c>
      <c r="E840" s="18">
        <v>1</v>
      </c>
      <c r="F840" s="18" t="s">
        <v>1580</v>
      </c>
      <c r="G840" s="18">
        <v>4</v>
      </c>
      <c r="H840" s="18" t="s">
        <v>937</v>
      </c>
      <c r="I840" s="18">
        <v>41</v>
      </c>
      <c r="J840" s="25" t="s">
        <v>1088</v>
      </c>
      <c r="K840" s="99"/>
      <c r="L840" s="99"/>
      <c r="M840" s="99"/>
      <c r="N840" s="339" t="s">
        <v>7019</v>
      </c>
      <c r="O840" s="100">
        <v>50400</v>
      </c>
      <c r="P840" s="27"/>
      <c r="Q840" s="100"/>
      <c r="R840" s="101" t="s">
        <v>9</v>
      </c>
      <c r="S840" s="94"/>
    </row>
    <row r="841" spans="1:19" ht="18" customHeight="1">
      <c r="A841" s="17">
        <v>2</v>
      </c>
      <c r="B841" s="18" t="s">
        <v>1061</v>
      </c>
      <c r="C841" s="18">
        <v>2</v>
      </c>
      <c r="D841" s="18" t="s">
        <v>1579</v>
      </c>
      <c r="E841" s="18">
        <v>1</v>
      </c>
      <c r="F841" s="18" t="s">
        <v>1580</v>
      </c>
      <c r="G841" s="18">
        <v>4</v>
      </c>
      <c r="H841" s="18" t="s">
        <v>937</v>
      </c>
      <c r="I841" s="18">
        <v>41</v>
      </c>
      <c r="J841" s="25" t="s">
        <v>1088</v>
      </c>
      <c r="K841" s="99"/>
      <c r="L841" s="99"/>
      <c r="M841" s="99"/>
      <c r="N841" s="339" t="s">
        <v>7020</v>
      </c>
      <c r="O841" s="100">
        <v>3933</v>
      </c>
      <c r="P841" s="27"/>
      <c r="Q841" s="100"/>
      <c r="R841" s="101" t="s">
        <v>9</v>
      </c>
      <c r="S841" s="94"/>
    </row>
    <row r="842" spans="1:19" ht="18" customHeight="1">
      <c r="A842" s="17">
        <v>2</v>
      </c>
      <c r="B842" s="18" t="s">
        <v>1061</v>
      </c>
      <c r="C842" s="18">
        <v>2</v>
      </c>
      <c r="D842" s="18" t="s">
        <v>1579</v>
      </c>
      <c r="E842" s="18">
        <v>1</v>
      </c>
      <c r="F842" s="18" t="s">
        <v>1580</v>
      </c>
      <c r="G842" s="19">
        <v>7</v>
      </c>
      <c r="H842" s="19" t="s">
        <v>1093</v>
      </c>
      <c r="I842" s="19"/>
      <c r="J842" s="24"/>
      <c r="K842" s="99"/>
      <c r="L842" s="99"/>
      <c r="M842" s="99"/>
      <c r="N842" s="28"/>
      <c r="O842" s="100"/>
      <c r="P842" s="27"/>
      <c r="Q842" s="100"/>
      <c r="R842" s="101" t="s">
        <v>7513</v>
      </c>
      <c r="S842" s="94"/>
    </row>
    <row r="843" spans="1:19" ht="18" customHeight="1">
      <c r="A843" s="17">
        <v>2</v>
      </c>
      <c r="B843" s="18" t="s">
        <v>1061</v>
      </c>
      <c r="C843" s="18">
        <v>2</v>
      </c>
      <c r="D843" s="18" t="s">
        <v>1579</v>
      </c>
      <c r="E843" s="18">
        <v>1</v>
      </c>
      <c r="F843" s="18" t="s">
        <v>1580</v>
      </c>
      <c r="G843" s="18">
        <v>7</v>
      </c>
      <c r="H843" s="18" t="s">
        <v>1093</v>
      </c>
      <c r="I843" s="19">
        <v>1</v>
      </c>
      <c r="J843" s="24" t="s">
        <v>1589</v>
      </c>
      <c r="K843" s="99">
        <v>342</v>
      </c>
      <c r="L843" s="99">
        <v>336</v>
      </c>
      <c r="M843" s="99">
        <f t="shared" ref="M843:M844" si="53">K843-L843</f>
        <v>6</v>
      </c>
      <c r="N843" s="28" t="s">
        <v>1590</v>
      </c>
      <c r="O843" s="100">
        <v>342000</v>
      </c>
      <c r="P843" s="27"/>
      <c r="Q843" s="100"/>
      <c r="R843" s="101" t="s">
        <v>9</v>
      </c>
      <c r="S843" s="94"/>
    </row>
    <row r="844" spans="1:19" ht="18" customHeight="1">
      <c r="A844" s="17">
        <v>2</v>
      </c>
      <c r="B844" s="18" t="s">
        <v>1061</v>
      </c>
      <c r="C844" s="18">
        <v>2</v>
      </c>
      <c r="D844" s="18" t="s">
        <v>1579</v>
      </c>
      <c r="E844" s="18">
        <v>1</v>
      </c>
      <c r="F844" s="18" t="s">
        <v>1580</v>
      </c>
      <c r="G844" s="18">
        <v>7</v>
      </c>
      <c r="H844" s="18" t="s">
        <v>1093</v>
      </c>
      <c r="I844" s="19">
        <v>80</v>
      </c>
      <c r="J844" s="24" t="s">
        <v>1591</v>
      </c>
      <c r="K844" s="99">
        <v>0</v>
      </c>
      <c r="L844" s="99">
        <v>30</v>
      </c>
      <c r="M844" s="99">
        <f t="shared" si="53"/>
        <v>-30</v>
      </c>
      <c r="N844" s="28"/>
      <c r="O844" s="100"/>
      <c r="P844" s="27"/>
      <c r="Q844" s="100"/>
      <c r="R844" s="101" t="s">
        <v>9</v>
      </c>
      <c r="S844" s="94"/>
    </row>
    <row r="845" spans="1:19" ht="18" customHeight="1">
      <c r="A845" s="17">
        <v>2</v>
      </c>
      <c r="B845" s="18" t="s">
        <v>1061</v>
      </c>
      <c r="C845" s="18">
        <v>2</v>
      </c>
      <c r="D845" s="18" t="s">
        <v>1579</v>
      </c>
      <c r="E845" s="18">
        <v>1</v>
      </c>
      <c r="F845" s="18" t="s">
        <v>1580</v>
      </c>
      <c r="G845" s="19">
        <v>9</v>
      </c>
      <c r="H845" s="19" t="s">
        <v>944</v>
      </c>
      <c r="I845" s="19"/>
      <c r="J845" s="24"/>
      <c r="K845" s="99"/>
      <c r="L845" s="99"/>
      <c r="M845" s="99"/>
      <c r="N845" s="28"/>
      <c r="O845" s="100"/>
      <c r="P845" s="27"/>
      <c r="Q845" s="100"/>
      <c r="R845" s="101" t="s">
        <v>7513</v>
      </c>
      <c r="S845" s="94"/>
    </row>
    <row r="846" spans="1:19" ht="18" customHeight="1">
      <c r="A846" s="17">
        <v>2</v>
      </c>
      <c r="B846" s="18" t="s">
        <v>1061</v>
      </c>
      <c r="C846" s="18">
        <v>2</v>
      </c>
      <c r="D846" s="18" t="s">
        <v>1579</v>
      </c>
      <c r="E846" s="18">
        <v>1</v>
      </c>
      <c r="F846" s="18" t="s">
        <v>1580</v>
      </c>
      <c r="G846" s="18">
        <v>9</v>
      </c>
      <c r="H846" s="18" t="s">
        <v>944</v>
      </c>
      <c r="I846" s="19">
        <v>1</v>
      </c>
      <c r="J846" s="24" t="s">
        <v>945</v>
      </c>
      <c r="K846" s="99">
        <v>13</v>
      </c>
      <c r="L846" s="99">
        <v>13</v>
      </c>
      <c r="M846" s="99">
        <f t="shared" ref="M846:M848" si="54">K846-L846</f>
        <v>0</v>
      </c>
      <c r="N846" s="28" t="s">
        <v>1592</v>
      </c>
      <c r="O846" s="100">
        <v>12600</v>
      </c>
      <c r="P846" s="27"/>
      <c r="Q846" s="100"/>
      <c r="R846" s="101" t="s">
        <v>9</v>
      </c>
      <c r="S846" s="94"/>
    </row>
    <row r="847" spans="1:19" ht="18" customHeight="1">
      <c r="A847" s="17">
        <v>2</v>
      </c>
      <c r="B847" s="18" t="s">
        <v>1061</v>
      </c>
      <c r="C847" s="18">
        <v>2</v>
      </c>
      <c r="D847" s="18" t="s">
        <v>1579</v>
      </c>
      <c r="E847" s="18">
        <v>1</v>
      </c>
      <c r="F847" s="18" t="s">
        <v>1580</v>
      </c>
      <c r="G847" s="18">
        <v>9</v>
      </c>
      <c r="H847" s="18" t="s">
        <v>944</v>
      </c>
      <c r="I847" s="19">
        <v>2</v>
      </c>
      <c r="J847" s="24" t="s">
        <v>978</v>
      </c>
      <c r="K847" s="99">
        <v>10</v>
      </c>
      <c r="L847" s="99">
        <v>10</v>
      </c>
      <c r="M847" s="99">
        <f t="shared" si="54"/>
        <v>0</v>
      </c>
      <c r="N847" s="28" t="s">
        <v>1593</v>
      </c>
      <c r="O847" s="100">
        <v>10000</v>
      </c>
      <c r="P847" s="27"/>
      <c r="Q847" s="100"/>
      <c r="R847" s="101" t="s">
        <v>9</v>
      </c>
      <c r="S847" s="94"/>
    </row>
    <row r="848" spans="1:19" ht="18" customHeight="1">
      <c r="A848" s="17">
        <v>2</v>
      </c>
      <c r="B848" s="18" t="s">
        <v>1061</v>
      </c>
      <c r="C848" s="18">
        <v>2</v>
      </c>
      <c r="D848" s="18" t="s">
        <v>1579</v>
      </c>
      <c r="E848" s="18">
        <v>1</v>
      </c>
      <c r="F848" s="18" t="s">
        <v>1580</v>
      </c>
      <c r="G848" s="18">
        <v>9</v>
      </c>
      <c r="H848" s="18" t="s">
        <v>944</v>
      </c>
      <c r="I848" s="19">
        <v>3</v>
      </c>
      <c r="J848" s="24" t="s">
        <v>987</v>
      </c>
      <c r="K848" s="99">
        <v>32</v>
      </c>
      <c r="L848" s="99">
        <v>18</v>
      </c>
      <c r="M848" s="99">
        <f t="shared" si="54"/>
        <v>14</v>
      </c>
      <c r="N848" s="28" t="s">
        <v>1594</v>
      </c>
      <c r="O848" s="100">
        <v>31590</v>
      </c>
      <c r="P848" s="27"/>
      <c r="Q848" s="100"/>
      <c r="R848" s="101" t="s">
        <v>9</v>
      </c>
      <c r="S848" s="94"/>
    </row>
    <row r="849" spans="1:19" ht="18" customHeight="1">
      <c r="A849" s="17">
        <v>2</v>
      </c>
      <c r="B849" s="18" t="s">
        <v>1061</v>
      </c>
      <c r="C849" s="18">
        <v>2</v>
      </c>
      <c r="D849" s="18" t="s">
        <v>1579</v>
      </c>
      <c r="E849" s="18">
        <v>1</v>
      </c>
      <c r="F849" s="18" t="s">
        <v>1580</v>
      </c>
      <c r="G849" s="19">
        <v>11</v>
      </c>
      <c r="H849" s="19" t="s">
        <v>1002</v>
      </c>
      <c r="I849" s="19"/>
      <c r="J849" s="24"/>
      <c r="K849" s="99"/>
      <c r="L849" s="99"/>
      <c r="M849" s="99"/>
      <c r="N849" s="28"/>
      <c r="O849" s="100"/>
      <c r="P849" s="27"/>
      <c r="Q849" s="100"/>
      <c r="R849" s="101" t="s">
        <v>7513</v>
      </c>
      <c r="S849" s="94"/>
    </row>
    <row r="850" spans="1:19" ht="18" customHeight="1">
      <c r="A850" s="17">
        <v>2</v>
      </c>
      <c r="B850" s="18" t="s">
        <v>1061</v>
      </c>
      <c r="C850" s="18">
        <v>2</v>
      </c>
      <c r="D850" s="18" t="s">
        <v>1579</v>
      </c>
      <c r="E850" s="18">
        <v>1</v>
      </c>
      <c r="F850" s="18" t="s">
        <v>1580</v>
      </c>
      <c r="G850" s="18">
        <v>11</v>
      </c>
      <c r="H850" s="18" t="s">
        <v>1002</v>
      </c>
      <c r="I850" s="19">
        <v>1</v>
      </c>
      <c r="J850" s="24" t="s">
        <v>1003</v>
      </c>
      <c r="K850" s="99">
        <v>2266</v>
      </c>
      <c r="L850" s="99">
        <v>2185</v>
      </c>
      <c r="M850" s="99">
        <f>K850-L850</f>
        <v>81</v>
      </c>
      <c r="N850" s="28" t="s">
        <v>1595</v>
      </c>
      <c r="O850" s="100">
        <v>10000</v>
      </c>
      <c r="P850" s="27"/>
      <c r="Q850" s="100"/>
      <c r="R850" s="101" t="s">
        <v>9</v>
      </c>
      <c r="S850" s="94"/>
    </row>
    <row r="851" spans="1:19" ht="18" customHeight="1">
      <c r="A851" s="17">
        <v>2</v>
      </c>
      <c r="B851" s="18" t="s">
        <v>1061</v>
      </c>
      <c r="C851" s="18">
        <v>2</v>
      </c>
      <c r="D851" s="18" t="s">
        <v>1579</v>
      </c>
      <c r="E851" s="18">
        <v>1</v>
      </c>
      <c r="F851" s="18" t="s">
        <v>1580</v>
      </c>
      <c r="G851" s="18">
        <v>11</v>
      </c>
      <c r="H851" s="18" t="s">
        <v>1002</v>
      </c>
      <c r="I851" s="18">
        <v>1</v>
      </c>
      <c r="J851" s="25" t="s">
        <v>1003</v>
      </c>
      <c r="K851" s="99"/>
      <c r="L851" s="99"/>
      <c r="M851" s="99"/>
      <c r="N851" s="28" t="s">
        <v>1596</v>
      </c>
      <c r="O851" s="100">
        <v>10000</v>
      </c>
      <c r="P851" s="27"/>
      <c r="Q851" s="100"/>
      <c r="R851" s="101" t="s">
        <v>9</v>
      </c>
      <c r="S851" s="94"/>
    </row>
    <row r="852" spans="1:19" ht="18" customHeight="1">
      <c r="A852" s="17">
        <v>2</v>
      </c>
      <c r="B852" s="18" t="s">
        <v>1061</v>
      </c>
      <c r="C852" s="18">
        <v>2</v>
      </c>
      <c r="D852" s="18" t="s">
        <v>1579</v>
      </c>
      <c r="E852" s="18">
        <v>1</v>
      </c>
      <c r="F852" s="18" t="s">
        <v>1580</v>
      </c>
      <c r="G852" s="18">
        <v>11</v>
      </c>
      <c r="H852" s="18" t="s">
        <v>1002</v>
      </c>
      <c r="I852" s="18">
        <v>1</v>
      </c>
      <c r="J852" s="25" t="s">
        <v>1003</v>
      </c>
      <c r="K852" s="99"/>
      <c r="L852" s="99"/>
      <c r="M852" s="99"/>
      <c r="N852" s="28" t="s">
        <v>1597</v>
      </c>
      <c r="O852" s="100">
        <v>300000</v>
      </c>
      <c r="P852" s="27"/>
      <c r="Q852" s="100"/>
      <c r="R852" s="101" t="s">
        <v>9</v>
      </c>
      <c r="S852" s="94"/>
    </row>
    <row r="853" spans="1:19" ht="18" customHeight="1">
      <c r="A853" s="17">
        <v>2</v>
      </c>
      <c r="B853" s="18" t="s">
        <v>1061</v>
      </c>
      <c r="C853" s="18">
        <v>2</v>
      </c>
      <c r="D853" s="18" t="s">
        <v>1579</v>
      </c>
      <c r="E853" s="18">
        <v>1</v>
      </c>
      <c r="F853" s="18" t="s">
        <v>1580</v>
      </c>
      <c r="G853" s="18">
        <v>11</v>
      </c>
      <c r="H853" s="18" t="s">
        <v>1002</v>
      </c>
      <c r="I853" s="18">
        <v>1</v>
      </c>
      <c r="J853" s="25" t="s">
        <v>1003</v>
      </c>
      <c r="K853" s="99"/>
      <c r="L853" s="99"/>
      <c r="M853" s="99"/>
      <c r="N853" s="28" t="s">
        <v>1598</v>
      </c>
      <c r="O853" s="100">
        <v>8000</v>
      </c>
      <c r="P853" s="27"/>
      <c r="Q853" s="100"/>
      <c r="R853" s="101" t="s">
        <v>9</v>
      </c>
      <c r="S853" s="94"/>
    </row>
    <row r="854" spans="1:19" ht="18" customHeight="1">
      <c r="A854" s="17">
        <v>2</v>
      </c>
      <c r="B854" s="18" t="s">
        <v>1061</v>
      </c>
      <c r="C854" s="18">
        <v>2</v>
      </c>
      <c r="D854" s="18" t="s">
        <v>1579</v>
      </c>
      <c r="E854" s="18">
        <v>1</v>
      </c>
      <c r="F854" s="18" t="s">
        <v>1580</v>
      </c>
      <c r="G854" s="18">
        <v>11</v>
      </c>
      <c r="H854" s="18" t="s">
        <v>1002</v>
      </c>
      <c r="I854" s="18">
        <v>1</v>
      </c>
      <c r="J854" s="25" t="s">
        <v>1003</v>
      </c>
      <c r="K854" s="99"/>
      <c r="L854" s="99"/>
      <c r="M854" s="99"/>
      <c r="N854" s="28" t="s">
        <v>1599</v>
      </c>
      <c r="O854" s="100">
        <v>18000</v>
      </c>
      <c r="P854" s="27"/>
      <c r="Q854" s="100"/>
      <c r="R854" s="101" t="s">
        <v>9</v>
      </c>
      <c r="S854" s="94"/>
    </row>
    <row r="855" spans="1:19" ht="18" customHeight="1">
      <c r="A855" s="17">
        <v>2</v>
      </c>
      <c r="B855" s="18" t="s">
        <v>1061</v>
      </c>
      <c r="C855" s="18">
        <v>2</v>
      </c>
      <c r="D855" s="18" t="s">
        <v>1579</v>
      </c>
      <c r="E855" s="18">
        <v>1</v>
      </c>
      <c r="F855" s="18" t="s">
        <v>1580</v>
      </c>
      <c r="G855" s="18">
        <v>11</v>
      </c>
      <c r="H855" s="18" t="s">
        <v>1002</v>
      </c>
      <c r="I855" s="18">
        <v>1</v>
      </c>
      <c r="J855" s="25" t="s">
        <v>1003</v>
      </c>
      <c r="K855" s="99"/>
      <c r="L855" s="99"/>
      <c r="M855" s="99"/>
      <c r="N855" s="28" t="s">
        <v>1600</v>
      </c>
      <c r="O855" s="100">
        <v>3000</v>
      </c>
      <c r="P855" s="27"/>
      <c r="Q855" s="100"/>
      <c r="R855" s="101" t="s">
        <v>9</v>
      </c>
      <c r="S855" s="94"/>
    </row>
    <row r="856" spans="1:19" ht="18" customHeight="1">
      <c r="A856" s="17">
        <v>2</v>
      </c>
      <c r="B856" s="18" t="s">
        <v>1061</v>
      </c>
      <c r="C856" s="18">
        <v>2</v>
      </c>
      <c r="D856" s="18" t="s">
        <v>1579</v>
      </c>
      <c r="E856" s="18">
        <v>1</v>
      </c>
      <c r="F856" s="18" t="s">
        <v>1580</v>
      </c>
      <c r="G856" s="18">
        <v>11</v>
      </c>
      <c r="H856" s="18" t="s">
        <v>1002</v>
      </c>
      <c r="I856" s="18">
        <v>1</v>
      </c>
      <c r="J856" s="25" t="s">
        <v>1003</v>
      </c>
      <c r="K856" s="99"/>
      <c r="L856" s="99"/>
      <c r="M856" s="99"/>
      <c r="N856" s="28" t="s">
        <v>1601</v>
      </c>
      <c r="O856" s="100">
        <v>27650</v>
      </c>
      <c r="P856" s="27"/>
      <c r="Q856" s="100"/>
      <c r="R856" s="101" t="s">
        <v>9</v>
      </c>
      <c r="S856" s="94"/>
    </row>
    <row r="857" spans="1:19" ht="18" customHeight="1">
      <c r="A857" s="17">
        <v>2</v>
      </c>
      <c r="B857" s="18" t="s">
        <v>1061</v>
      </c>
      <c r="C857" s="18">
        <v>2</v>
      </c>
      <c r="D857" s="18" t="s">
        <v>1579</v>
      </c>
      <c r="E857" s="18">
        <v>1</v>
      </c>
      <c r="F857" s="18" t="s">
        <v>1580</v>
      </c>
      <c r="G857" s="18">
        <v>11</v>
      </c>
      <c r="H857" s="18" t="s">
        <v>1002</v>
      </c>
      <c r="I857" s="18">
        <v>1</v>
      </c>
      <c r="J857" s="25" t="s">
        <v>1003</v>
      </c>
      <c r="K857" s="99"/>
      <c r="L857" s="99"/>
      <c r="M857" s="99"/>
      <c r="N857" s="28" t="s">
        <v>1602</v>
      </c>
      <c r="O857" s="100">
        <v>7600</v>
      </c>
      <c r="P857" s="27"/>
      <c r="Q857" s="100"/>
      <c r="R857" s="101" t="s">
        <v>9</v>
      </c>
      <c r="S857" s="94"/>
    </row>
    <row r="858" spans="1:19" ht="18" customHeight="1">
      <c r="A858" s="17">
        <v>2</v>
      </c>
      <c r="B858" s="18" t="s">
        <v>1061</v>
      </c>
      <c r="C858" s="18">
        <v>2</v>
      </c>
      <c r="D858" s="18" t="s">
        <v>1579</v>
      </c>
      <c r="E858" s="18">
        <v>1</v>
      </c>
      <c r="F858" s="18" t="s">
        <v>1580</v>
      </c>
      <c r="G858" s="18">
        <v>11</v>
      </c>
      <c r="H858" s="18" t="s">
        <v>1002</v>
      </c>
      <c r="I858" s="18">
        <v>1</v>
      </c>
      <c r="J858" s="25" t="s">
        <v>1003</v>
      </c>
      <c r="K858" s="99"/>
      <c r="L858" s="99"/>
      <c r="M858" s="99"/>
      <c r="N858" s="28" t="s">
        <v>1603</v>
      </c>
      <c r="O858" s="100">
        <v>41150</v>
      </c>
      <c r="P858" s="27"/>
      <c r="Q858" s="100"/>
      <c r="R858" s="101" t="s">
        <v>9</v>
      </c>
      <c r="S858" s="94"/>
    </row>
    <row r="859" spans="1:19" ht="18" customHeight="1">
      <c r="A859" s="17">
        <v>2</v>
      </c>
      <c r="B859" s="18" t="s">
        <v>1061</v>
      </c>
      <c r="C859" s="18">
        <v>2</v>
      </c>
      <c r="D859" s="18" t="s">
        <v>1579</v>
      </c>
      <c r="E859" s="18">
        <v>1</v>
      </c>
      <c r="F859" s="18" t="s">
        <v>1580</v>
      </c>
      <c r="G859" s="18">
        <v>11</v>
      </c>
      <c r="H859" s="18" t="s">
        <v>1002</v>
      </c>
      <c r="I859" s="18">
        <v>1</v>
      </c>
      <c r="J859" s="25" t="s">
        <v>1003</v>
      </c>
      <c r="K859" s="99"/>
      <c r="L859" s="99"/>
      <c r="M859" s="99"/>
      <c r="N859" s="28" t="s">
        <v>1604</v>
      </c>
      <c r="O859" s="100">
        <v>30000</v>
      </c>
      <c r="P859" s="27"/>
      <c r="Q859" s="100"/>
      <c r="R859" s="101" t="s">
        <v>9</v>
      </c>
      <c r="S859" s="94"/>
    </row>
    <row r="860" spans="1:19" ht="18" customHeight="1">
      <c r="A860" s="17">
        <v>2</v>
      </c>
      <c r="B860" s="18" t="s">
        <v>1061</v>
      </c>
      <c r="C860" s="18">
        <v>2</v>
      </c>
      <c r="D860" s="18" t="s">
        <v>1579</v>
      </c>
      <c r="E860" s="18">
        <v>1</v>
      </c>
      <c r="F860" s="18" t="s">
        <v>1580</v>
      </c>
      <c r="G860" s="18">
        <v>11</v>
      </c>
      <c r="H860" s="18" t="s">
        <v>1002</v>
      </c>
      <c r="I860" s="18">
        <v>1</v>
      </c>
      <c r="J860" s="25" t="s">
        <v>1003</v>
      </c>
      <c r="K860" s="99"/>
      <c r="L860" s="99"/>
      <c r="M860" s="99"/>
      <c r="N860" s="28" t="s">
        <v>1605</v>
      </c>
      <c r="O860" s="100">
        <v>562464</v>
      </c>
      <c r="P860" s="27"/>
      <c r="Q860" s="100"/>
      <c r="R860" s="101" t="s">
        <v>9</v>
      </c>
      <c r="S860" s="94"/>
    </row>
    <row r="861" spans="1:19" ht="18" customHeight="1">
      <c r="A861" s="17">
        <v>2</v>
      </c>
      <c r="B861" s="18" t="s">
        <v>1061</v>
      </c>
      <c r="C861" s="18">
        <v>2</v>
      </c>
      <c r="D861" s="18" t="s">
        <v>1579</v>
      </c>
      <c r="E861" s="18">
        <v>1</v>
      </c>
      <c r="F861" s="18" t="s">
        <v>1580</v>
      </c>
      <c r="G861" s="18">
        <v>11</v>
      </c>
      <c r="H861" s="18" t="s">
        <v>1002</v>
      </c>
      <c r="I861" s="18">
        <v>1</v>
      </c>
      <c r="J861" s="25" t="s">
        <v>1003</v>
      </c>
      <c r="K861" s="99"/>
      <c r="L861" s="99"/>
      <c r="M861" s="99"/>
      <c r="N861" s="28" t="s">
        <v>1606</v>
      </c>
      <c r="O861" s="100">
        <v>355860</v>
      </c>
      <c r="P861" s="27"/>
      <c r="Q861" s="100"/>
      <c r="R861" s="101" t="s">
        <v>9</v>
      </c>
      <c r="S861" s="94"/>
    </row>
    <row r="862" spans="1:19" ht="18" customHeight="1">
      <c r="A862" s="17">
        <v>2</v>
      </c>
      <c r="B862" s="18" t="s">
        <v>1061</v>
      </c>
      <c r="C862" s="18">
        <v>2</v>
      </c>
      <c r="D862" s="18" t="s">
        <v>1579</v>
      </c>
      <c r="E862" s="18">
        <v>1</v>
      </c>
      <c r="F862" s="18" t="s">
        <v>1580</v>
      </c>
      <c r="G862" s="18">
        <v>11</v>
      </c>
      <c r="H862" s="18" t="s">
        <v>1002</v>
      </c>
      <c r="I862" s="18">
        <v>1</v>
      </c>
      <c r="J862" s="25" t="s">
        <v>1003</v>
      </c>
      <c r="K862" s="99"/>
      <c r="L862" s="99"/>
      <c r="M862" s="99"/>
      <c r="N862" s="28" t="s">
        <v>1607</v>
      </c>
      <c r="O862" s="100">
        <v>96200</v>
      </c>
      <c r="P862" s="27"/>
      <c r="Q862" s="100"/>
      <c r="R862" s="101" t="s">
        <v>9</v>
      </c>
      <c r="S862" s="94"/>
    </row>
    <row r="863" spans="1:19" ht="18" customHeight="1">
      <c r="A863" s="17">
        <v>2</v>
      </c>
      <c r="B863" s="18" t="s">
        <v>1061</v>
      </c>
      <c r="C863" s="18">
        <v>2</v>
      </c>
      <c r="D863" s="18" t="s">
        <v>1579</v>
      </c>
      <c r="E863" s="18">
        <v>1</v>
      </c>
      <c r="F863" s="18" t="s">
        <v>1580</v>
      </c>
      <c r="G863" s="18">
        <v>11</v>
      </c>
      <c r="H863" s="18" t="s">
        <v>1002</v>
      </c>
      <c r="I863" s="18">
        <v>1</v>
      </c>
      <c r="J863" s="25" t="s">
        <v>1003</v>
      </c>
      <c r="K863" s="99"/>
      <c r="L863" s="99"/>
      <c r="M863" s="99"/>
      <c r="N863" s="28" t="s">
        <v>1608</v>
      </c>
      <c r="O863" s="100">
        <v>190382</v>
      </c>
      <c r="P863" s="27"/>
      <c r="Q863" s="100"/>
      <c r="R863" s="101" t="s">
        <v>9</v>
      </c>
      <c r="S863" s="94"/>
    </row>
    <row r="864" spans="1:19" ht="18" customHeight="1">
      <c r="A864" s="17">
        <v>2</v>
      </c>
      <c r="B864" s="18" t="s">
        <v>1061</v>
      </c>
      <c r="C864" s="18">
        <v>2</v>
      </c>
      <c r="D864" s="18" t="s">
        <v>1579</v>
      </c>
      <c r="E864" s="18">
        <v>1</v>
      </c>
      <c r="F864" s="18" t="s">
        <v>1580</v>
      </c>
      <c r="G864" s="18">
        <v>11</v>
      </c>
      <c r="H864" s="18" t="s">
        <v>1002</v>
      </c>
      <c r="I864" s="18">
        <v>1</v>
      </c>
      <c r="J864" s="25" t="s">
        <v>1003</v>
      </c>
      <c r="K864" s="99"/>
      <c r="L864" s="99"/>
      <c r="M864" s="99"/>
      <c r="N864" s="339" t="s">
        <v>7037</v>
      </c>
      <c r="O864" s="100">
        <v>102000</v>
      </c>
      <c r="P864" s="27"/>
      <c r="Q864" s="100"/>
      <c r="R864" s="101" t="s">
        <v>9</v>
      </c>
      <c r="S864" s="94"/>
    </row>
    <row r="865" spans="1:19" ht="18" customHeight="1">
      <c r="A865" s="17">
        <v>2</v>
      </c>
      <c r="B865" s="18" t="s">
        <v>1061</v>
      </c>
      <c r="C865" s="18">
        <v>2</v>
      </c>
      <c r="D865" s="18" t="s">
        <v>1579</v>
      </c>
      <c r="E865" s="18">
        <v>1</v>
      </c>
      <c r="F865" s="18" t="s">
        <v>1580</v>
      </c>
      <c r="G865" s="18">
        <v>11</v>
      </c>
      <c r="H865" s="18" t="s">
        <v>1002</v>
      </c>
      <c r="I865" s="18">
        <v>1</v>
      </c>
      <c r="J865" s="25" t="s">
        <v>1003</v>
      </c>
      <c r="K865" s="99"/>
      <c r="L865" s="99"/>
      <c r="M865" s="99"/>
      <c r="N865" s="28" t="s">
        <v>1609</v>
      </c>
      <c r="O865" s="100">
        <v>53352</v>
      </c>
      <c r="P865" s="27"/>
      <c r="Q865" s="100"/>
      <c r="R865" s="101" t="s">
        <v>9</v>
      </c>
      <c r="S865" s="94"/>
    </row>
    <row r="866" spans="1:19" ht="18" customHeight="1">
      <c r="A866" s="17">
        <v>2</v>
      </c>
      <c r="B866" s="18" t="s">
        <v>1061</v>
      </c>
      <c r="C866" s="18">
        <v>2</v>
      </c>
      <c r="D866" s="18" t="s">
        <v>1579</v>
      </c>
      <c r="E866" s="18">
        <v>1</v>
      </c>
      <c r="F866" s="18" t="s">
        <v>1580</v>
      </c>
      <c r="G866" s="18">
        <v>11</v>
      </c>
      <c r="H866" s="18" t="s">
        <v>1002</v>
      </c>
      <c r="I866" s="18">
        <v>1</v>
      </c>
      <c r="J866" s="25" t="s">
        <v>1003</v>
      </c>
      <c r="K866" s="99"/>
      <c r="L866" s="99"/>
      <c r="M866" s="99"/>
      <c r="N866" s="28" t="s">
        <v>1610</v>
      </c>
      <c r="O866" s="100">
        <v>450000</v>
      </c>
      <c r="P866" s="27"/>
      <c r="Q866" s="100"/>
      <c r="R866" s="101" t="s">
        <v>9</v>
      </c>
      <c r="S866" s="94"/>
    </row>
    <row r="867" spans="1:19" ht="18" customHeight="1">
      <c r="A867" s="17">
        <v>2</v>
      </c>
      <c r="B867" s="18" t="s">
        <v>1061</v>
      </c>
      <c r="C867" s="18">
        <v>2</v>
      </c>
      <c r="D867" s="18" t="s">
        <v>1579</v>
      </c>
      <c r="E867" s="18">
        <v>1</v>
      </c>
      <c r="F867" s="18" t="s">
        <v>1580</v>
      </c>
      <c r="G867" s="18">
        <v>11</v>
      </c>
      <c r="H867" s="18" t="s">
        <v>1002</v>
      </c>
      <c r="I867" s="19">
        <v>4</v>
      </c>
      <c r="J867" s="24" t="s">
        <v>1023</v>
      </c>
      <c r="K867" s="99">
        <v>457</v>
      </c>
      <c r="L867" s="99">
        <v>457</v>
      </c>
      <c r="M867" s="99">
        <f>K867-L867</f>
        <v>0</v>
      </c>
      <c r="N867" s="28" t="s">
        <v>1611</v>
      </c>
      <c r="O867" s="100">
        <v>307800</v>
      </c>
      <c r="P867" s="27"/>
      <c r="Q867" s="100"/>
      <c r="R867" s="101" t="s">
        <v>9</v>
      </c>
      <c r="S867" s="94"/>
    </row>
    <row r="868" spans="1:19" ht="18" customHeight="1">
      <c r="A868" s="17">
        <v>2</v>
      </c>
      <c r="B868" s="18" t="s">
        <v>1061</v>
      </c>
      <c r="C868" s="18">
        <v>2</v>
      </c>
      <c r="D868" s="18" t="s">
        <v>1579</v>
      </c>
      <c r="E868" s="18">
        <v>1</v>
      </c>
      <c r="F868" s="18" t="s">
        <v>1580</v>
      </c>
      <c r="G868" s="18">
        <v>11</v>
      </c>
      <c r="H868" s="18" t="s">
        <v>1002</v>
      </c>
      <c r="I868" s="18">
        <v>4</v>
      </c>
      <c r="J868" s="25" t="s">
        <v>1023</v>
      </c>
      <c r="K868" s="99"/>
      <c r="L868" s="99"/>
      <c r="M868" s="99"/>
      <c r="N868" s="28" t="s">
        <v>1612</v>
      </c>
      <c r="O868" s="100">
        <v>25704</v>
      </c>
      <c r="P868" s="27"/>
      <c r="Q868" s="100"/>
      <c r="R868" s="101" t="s">
        <v>9</v>
      </c>
      <c r="S868" s="94"/>
    </row>
    <row r="869" spans="1:19" ht="18" customHeight="1">
      <c r="A869" s="17">
        <v>2</v>
      </c>
      <c r="B869" s="18" t="s">
        <v>1061</v>
      </c>
      <c r="C869" s="18">
        <v>2</v>
      </c>
      <c r="D869" s="18" t="s">
        <v>1579</v>
      </c>
      <c r="E869" s="18">
        <v>1</v>
      </c>
      <c r="F869" s="18" t="s">
        <v>1580</v>
      </c>
      <c r="G869" s="18">
        <v>11</v>
      </c>
      <c r="H869" s="18" t="s">
        <v>1002</v>
      </c>
      <c r="I869" s="18">
        <v>4</v>
      </c>
      <c r="J869" s="25" t="s">
        <v>1023</v>
      </c>
      <c r="K869" s="99"/>
      <c r="L869" s="99"/>
      <c r="M869" s="99"/>
      <c r="N869" s="28" t="s">
        <v>1613</v>
      </c>
      <c r="O869" s="100">
        <v>25704</v>
      </c>
      <c r="P869" s="27"/>
      <c r="Q869" s="100"/>
      <c r="R869" s="101" t="s">
        <v>9</v>
      </c>
      <c r="S869" s="94"/>
    </row>
    <row r="870" spans="1:19" ht="18" customHeight="1">
      <c r="A870" s="17">
        <v>2</v>
      </c>
      <c r="B870" s="18" t="s">
        <v>1061</v>
      </c>
      <c r="C870" s="18">
        <v>2</v>
      </c>
      <c r="D870" s="18" t="s">
        <v>1579</v>
      </c>
      <c r="E870" s="18">
        <v>1</v>
      </c>
      <c r="F870" s="18" t="s">
        <v>1580</v>
      </c>
      <c r="G870" s="18">
        <v>11</v>
      </c>
      <c r="H870" s="18" t="s">
        <v>1002</v>
      </c>
      <c r="I870" s="18">
        <v>4</v>
      </c>
      <c r="J870" s="25" t="s">
        <v>1023</v>
      </c>
      <c r="K870" s="99"/>
      <c r="L870" s="99"/>
      <c r="M870" s="99"/>
      <c r="N870" s="28" t="s">
        <v>1614</v>
      </c>
      <c r="O870" s="100">
        <v>23760</v>
      </c>
      <c r="P870" s="27"/>
      <c r="Q870" s="100"/>
      <c r="R870" s="101" t="s">
        <v>9</v>
      </c>
      <c r="S870" s="94"/>
    </row>
    <row r="871" spans="1:19" ht="18" customHeight="1">
      <c r="A871" s="17">
        <v>2</v>
      </c>
      <c r="B871" s="18" t="s">
        <v>1061</v>
      </c>
      <c r="C871" s="18">
        <v>2</v>
      </c>
      <c r="D871" s="18" t="s">
        <v>1579</v>
      </c>
      <c r="E871" s="18">
        <v>1</v>
      </c>
      <c r="F871" s="18" t="s">
        <v>1580</v>
      </c>
      <c r="G871" s="18">
        <v>11</v>
      </c>
      <c r="H871" s="18" t="s">
        <v>1002</v>
      </c>
      <c r="I871" s="18">
        <v>4</v>
      </c>
      <c r="J871" s="25" t="s">
        <v>1023</v>
      </c>
      <c r="K871" s="99"/>
      <c r="L871" s="99"/>
      <c r="M871" s="99"/>
      <c r="N871" s="28" t="s">
        <v>1615</v>
      </c>
      <c r="O871" s="100">
        <v>20000</v>
      </c>
      <c r="P871" s="27"/>
      <c r="Q871" s="100"/>
      <c r="R871" s="101" t="s">
        <v>9</v>
      </c>
      <c r="S871" s="94"/>
    </row>
    <row r="872" spans="1:19" ht="18" customHeight="1">
      <c r="A872" s="17">
        <v>2</v>
      </c>
      <c r="B872" s="18" t="s">
        <v>1061</v>
      </c>
      <c r="C872" s="18">
        <v>2</v>
      </c>
      <c r="D872" s="18" t="s">
        <v>1579</v>
      </c>
      <c r="E872" s="18">
        <v>1</v>
      </c>
      <c r="F872" s="18" t="s">
        <v>1580</v>
      </c>
      <c r="G872" s="18">
        <v>11</v>
      </c>
      <c r="H872" s="18" t="s">
        <v>1002</v>
      </c>
      <c r="I872" s="18">
        <v>4</v>
      </c>
      <c r="J872" s="25" t="s">
        <v>1023</v>
      </c>
      <c r="K872" s="99"/>
      <c r="L872" s="99"/>
      <c r="M872" s="99"/>
      <c r="N872" s="28" t="s">
        <v>1616</v>
      </c>
      <c r="O872" s="100">
        <v>31350</v>
      </c>
      <c r="P872" s="27"/>
      <c r="Q872" s="100"/>
      <c r="R872" s="101" t="s">
        <v>9</v>
      </c>
      <c r="S872" s="94"/>
    </row>
    <row r="873" spans="1:19" ht="18" customHeight="1">
      <c r="A873" s="17">
        <v>2</v>
      </c>
      <c r="B873" s="18" t="s">
        <v>1061</v>
      </c>
      <c r="C873" s="18">
        <v>2</v>
      </c>
      <c r="D873" s="18" t="s">
        <v>1579</v>
      </c>
      <c r="E873" s="18">
        <v>1</v>
      </c>
      <c r="F873" s="18" t="s">
        <v>1580</v>
      </c>
      <c r="G873" s="18">
        <v>11</v>
      </c>
      <c r="H873" s="18" t="s">
        <v>1002</v>
      </c>
      <c r="I873" s="18">
        <v>4</v>
      </c>
      <c r="J873" s="25" t="s">
        <v>1023</v>
      </c>
      <c r="K873" s="99"/>
      <c r="L873" s="99"/>
      <c r="M873" s="99"/>
      <c r="N873" s="28" t="s">
        <v>1617</v>
      </c>
      <c r="O873" s="100">
        <v>10000</v>
      </c>
      <c r="P873" s="27"/>
      <c r="Q873" s="100"/>
      <c r="R873" s="101" t="s">
        <v>9</v>
      </c>
      <c r="S873" s="94"/>
    </row>
    <row r="874" spans="1:19" ht="18" customHeight="1">
      <c r="A874" s="17">
        <v>2</v>
      </c>
      <c r="B874" s="18" t="s">
        <v>1061</v>
      </c>
      <c r="C874" s="18">
        <v>2</v>
      </c>
      <c r="D874" s="18" t="s">
        <v>1579</v>
      </c>
      <c r="E874" s="18">
        <v>1</v>
      </c>
      <c r="F874" s="18" t="s">
        <v>1580</v>
      </c>
      <c r="G874" s="18">
        <v>11</v>
      </c>
      <c r="H874" s="18" t="s">
        <v>1002</v>
      </c>
      <c r="I874" s="18">
        <v>4</v>
      </c>
      <c r="J874" s="25" t="s">
        <v>1023</v>
      </c>
      <c r="K874" s="99"/>
      <c r="L874" s="99"/>
      <c r="M874" s="99"/>
      <c r="N874" s="28" t="s">
        <v>1618</v>
      </c>
      <c r="O874" s="100">
        <v>12000</v>
      </c>
      <c r="P874" s="27"/>
      <c r="Q874" s="100"/>
      <c r="R874" s="101" t="s">
        <v>9</v>
      </c>
      <c r="S874" s="94"/>
    </row>
    <row r="875" spans="1:19" ht="18" customHeight="1">
      <c r="A875" s="17">
        <v>2</v>
      </c>
      <c r="B875" s="18" t="s">
        <v>1061</v>
      </c>
      <c r="C875" s="18">
        <v>2</v>
      </c>
      <c r="D875" s="18" t="s">
        <v>1579</v>
      </c>
      <c r="E875" s="18">
        <v>1</v>
      </c>
      <c r="F875" s="18" t="s">
        <v>1580</v>
      </c>
      <c r="G875" s="18">
        <v>11</v>
      </c>
      <c r="H875" s="18" t="s">
        <v>1002</v>
      </c>
      <c r="I875" s="19">
        <v>6</v>
      </c>
      <c r="J875" s="24" t="s">
        <v>1215</v>
      </c>
      <c r="K875" s="99">
        <v>20</v>
      </c>
      <c r="L875" s="99">
        <v>20</v>
      </c>
      <c r="M875" s="99">
        <f>K875-L875</f>
        <v>0</v>
      </c>
      <c r="N875" s="28" t="s">
        <v>1619</v>
      </c>
      <c r="O875" s="100">
        <v>20000</v>
      </c>
      <c r="P875" s="27"/>
      <c r="Q875" s="100"/>
      <c r="R875" s="101" t="s">
        <v>9</v>
      </c>
      <c r="S875" s="94"/>
    </row>
    <row r="876" spans="1:19" ht="18" customHeight="1">
      <c r="A876" s="17">
        <v>2</v>
      </c>
      <c r="B876" s="18" t="s">
        <v>1061</v>
      </c>
      <c r="C876" s="18">
        <v>2</v>
      </c>
      <c r="D876" s="18" t="s">
        <v>1579</v>
      </c>
      <c r="E876" s="18">
        <v>1</v>
      </c>
      <c r="F876" s="18" t="s">
        <v>1580</v>
      </c>
      <c r="G876" s="19">
        <v>12</v>
      </c>
      <c r="H876" s="19" t="s">
        <v>1026</v>
      </c>
      <c r="I876" s="19"/>
      <c r="J876" s="24"/>
      <c r="K876" s="99"/>
      <c r="L876" s="99"/>
      <c r="M876" s="99"/>
      <c r="N876" s="28"/>
      <c r="O876" s="100"/>
      <c r="P876" s="27"/>
      <c r="Q876" s="100"/>
      <c r="R876" s="101" t="s">
        <v>7513</v>
      </c>
      <c r="S876" s="94"/>
    </row>
    <row r="877" spans="1:19" ht="18" customHeight="1">
      <c r="A877" s="17">
        <v>2</v>
      </c>
      <c r="B877" s="18" t="s">
        <v>1061</v>
      </c>
      <c r="C877" s="18">
        <v>2</v>
      </c>
      <c r="D877" s="18" t="s">
        <v>1579</v>
      </c>
      <c r="E877" s="18">
        <v>1</v>
      </c>
      <c r="F877" s="18" t="s">
        <v>1580</v>
      </c>
      <c r="G877" s="18">
        <v>12</v>
      </c>
      <c r="H877" s="18" t="s">
        <v>1026</v>
      </c>
      <c r="I877" s="19">
        <v>1</v>
      </c>
      <c r="J877" s="24" t="s">
        <v>1027</v>
      </c>
      <c r="K877" s="99">
        <v>1537</v>
      </c>
      <c r="L877" s="99">
        <v>1319</v>
      </c>
      <c r="M877" s="99">
        <f>K877-L877</f>
        <v>218</v>
      </c>
      <c r="N877" s="28" t="s">
        <v>1620</v>
      </c>
      <c r="O877" s="100">
        <v>432400</v>
      </c>
      <c r="P877" s="27"/>
      <c r="Q877" s="100"/>
      <c r="R877" s="101" t="s">
        <v>9</v>
      </c>
      <c r="S877" s="94"/>
    </row>
    <row r="878" spans="1:19" ht="18" customHeight="1">
      <c r="A878" s="17">
        <v>2</v>
      </c>
      <c r="B878" s="18" t="s">
        <v>1061</v>
      </c>
      <c r="C878" s="18">
        <v>2</v>
      </c>
      <c r="D878" s="18" t="s">
        <v>1579</v>
      </c>
      <c r="E878" s="18">
        <v>1</v>
      </c>
      <c r="F878" s="18" t="s">
        <v>1580</v>
      </c>
      <c r="G878" s="18">
        <v>12</v>
      </c>
      <c r="H878" s="18" t="s">
        <v>1026</v>
      </c>
      <c r="I878" s="18">
        <v>1</v>
      </c>
      <c r="J878" s="25" t="s">
        <v>1027</v>
      </c>
      <c r="K878" s="99"/>
      <c r="L878" s="99"/>
      <c r="M878" s="99"/>
      <c r="N878" s="28" t="s">
        <v>1621</v>
      </c>
      <c r="O878" s="100">
        <v>460000</v>
      </c>
      <c r="P878" s="27"/>
      <c r="Q878" s="100"/>
      <c r="R878" s="101" t="s">
        <v>9</v>
      </c>
      <c r="S878" s="94"/>
    </row>
    <row r="879" spans="1:19" ht="18" customHeight="1">
      <c r="A879" s="17">
        <v>2</v>
      </c>
      <c r="B879" s="18" t="s">
        <v>1061</v>
      </c>
      <c r="C879" s="18">
        <v>2</v>
      </c>
      <c r="D879" s="18" t="s">
        <v>1579</v>
      </c>
      <c r="E879" s="18">
        <v>1</v>
      </c>
      <c r="F879" s="18" t="s">
        <v>1580</v>
      </c>
      <c r="G879" s="18">
        <v>12</v>
      </c>
      <c r="H879" s="18" t="s">
        <v>1026</v>
      </c>
      <c r="I879" s="18">
        <v>1</v>
      </c>
      <c r="J879" s="25" t="s">
        <v>1027</v>
      </c>
      <c r="K879" s="99"/>
      <c r="L879" s="99"/>
      <c r="M879" s="99"/>
      <c r="N879" s="28" t="s">
        <v>1622</v>
      </c>
      <c r="O879" s="100">
        <v>140000</v>
      </c>
      <c r="P879" s="27"/>
      <c r="Q879" s="100"/>
      <c r="R879" s="101" t="s">
        <v>9</v>
      </c>
      <c r="S879" s="94"/>
    </row>
    <row r="880" spans="1:19" ht="18" customHeight="1">
      <c r="A880" s="17">
        <v>2</v>
      </c>
      <c r="B880" s="18" t="s">
        <v>1061</v>
      </c>
      <c r="C880" s="18">
        <v>2</v>
      </c>
      <c r="D880" s="18" t="s">
        <v>1579</v>
      </c>
      <c r="E880" s="18">
        <v>1</v>
      </c>
      <c r="F880" s="18" t="s">
        <v>1580</v>
      </c>
      <c r="G880" s="18">
        <v>12</v>
      </c>
      <c r="H880" s="18" t="s">
        <v>1026</v>
      </c>
      <c r="I880" s="18">
        <v>1</v>
      </c>
      <c r="J880" s="25" t="s">
        <v>1027</v>
      </c>
      <c r="K880" s="99"/>
      <c r="L880" s="99"/>
      <c r="M880" s="99"/>
      <c r="N880" s="28" t="s">
        <v>1623</v>
      </c>
      <c r="O880" s="100">
        <v>123000</v>
      </c>
      <c r="P880" s="27"/>
      <c r="Q880" s="100"/>
      <c r="R880" s="101" t="s">
        <v>9</v>
      </c>
      <c r="S880" s="94"/>
    </row>
    <row r="881" spans="1:19" ht="18" customHeight="1">
      <c r="A881" s="17">
        <v>2</v>
      </c>
      <c r="B881" s="18" t="s">
        <v>1061</v>
      </c>
      <c r="C881" s="18">
        <v>2</v>
      </c>
      <c r="D881" s="18" t="s">
        <v>1579</v>
      </c>
      <c r="E881" s="18">
        <v>1</v>
      </c>
      <c r="F881" s="18" t="s">
        <v>1580</v>
      </c>
      <c r="G881" s="18">
        <v>12</v>
      </c>
      <c r="H881" s="18" t="s">
        <v>1026</v>
      </c>
      <c r="I881" s="18">
        <v>1</v>
      </c>
      <c r="J881" s="25" t="s">
        <v>1027</v>
      </c>
      <c r="K881" s="99"/>
      <c r="L881" s="99"/>
      <c r="M881" s="99"/>
      <c r="N881" s="28" t="s">
        <v>1624</v>
      </c>
      <c r="O881" s="100">
        <v>131200</v>
      </c>
      <c r="P881" s="27"/>
      <c r="Q881" s="100"/>
      <c r="R881" s="101" t="s">
        <v>9</v>
      </c>
      <c r="S881" s="94"/>
    </row>
    <row r="882" spans="1:19" ht="18" customHeight="1">
      <c r="A882" s="17">
        <v>2</v>
      </c>
      <c r="B882" s="18" t="s">
        <v>1061</v>
      </c>
      <c r="C882" s="18">
        <v>2</v>
      </c>
      <c r="D882" s="18" t="s">
        <v>1579</v>
      </c>
      <c r="E882" s="18">
        <v>1</v>
      </c>
      <c r="F882" s="18" t="s">
        <v>1580</v>
      </c>
      <c r="G882" s="18">
        <v>12</v>
      </c>
      <c r="H882" s="18" t="s">
        <v>1026</v>
      </c>
      <c r="I882" s="18">
        <v>1</v>
      </c>
      <c r="J882" s="25" t="s">
        <v>1027</v>
      </c>
      <c r="K882" s="99"/>
      <c r="L882" s="99"/>
      <c r="M882" s="99"/>
      <c r="N882" s="28" t="s">
        <v>1625</v>
      </c>
      <c r="O882" s="100">
        <v>250000</v>
      </c>
      <c r="P882" s="27"/>
      <c r="Q882" s="100"/>
      <c r="R882" s="101" t="s">
        <v>9</v>
      </c>
      <c r="S882" s="94"/>
    </row>
    <row r="883" spans="1:19" ht="18" customHeight="1">
      <c r="A883" s="17">
        <v>2</v>
      </c>
      <c r="B883" s="18" t="s">
        <v>1061</v>
      </c>
      <c r="C883" s="18">
        <v>2</v>
      </c>
      <c r="D883" s="18" t="s">
        <v>1579</v>
      </c>
      <c r="E883" s="18">
        <v>1</v>
      </c>
      <c r="F883" s="18" t="s">
        <v>1580</v>
      </c>
      <c r="G883" s="18">
        <v>12</v>
      </c>
      <c r="H883" s="18" t="s">
        <v>1026</v>
      </c>
      <c r="I883" s="19">
        <v>3</v>
      </c>
      <c r="J883" s="24" t="s">
        <v>202</v>
      </c>
      <c r="K883" s="99">
        <v>118</v>
      </c>
      <c r="L883" s="99">
        <v>33</v>
      </c>
      <c r="M883" s="99">
        <f>K883-L883</f>
        <v>85</v>
      </c>
      <c r="N883" s="28" t="s">
        <v>1626</v>
      </c>
      <c r="O883" s="100">
        <v>7000</v>
      </c>
      <c r="P883" s="27"/>
      <c r="Q883" s="100"/>
      <c r="R883" s="101" t="s">
        <v>9</v>
      </c>
      <c r="S883" s="94"/>
    </row>
    <row r="884" spans="1:19" ht="18" customHeight="1">
      <c r="A884" s="17">
        <v>2</v>
      </c>
      <c r="B884" s="18" t="s">
        <v>1061</v>
      </c>
      <c r="C884" s="18">
        <v>2</v>
      </c>
      <c r="D884" s="18" t="s">
        <v>1579</v>
      </c>
      <c r="E884" s="18">
        <v>1</v>
      </c>
      <c r="F884" s="18" t="s">
        <v>1580</v>
      </c>
      <c r="G884" s="18">
        <v>12</v>
      </c>
      <c r="H884" s="18" t="s">
        <v>1026</v>
      </c>
      <c r="I884" s="18">
        <v>3</v>
      </c>
      <c r="J884" s="25" t="s">
        <v>202</v>
      </c>
      <c r="K884" s="99"/>
      <c r="L884" s="99"/>
      <c r="M884" s="99"/>
      <c r="N884" s="28" t="s">
        <v>1627</v>
      </c>
      <c r="O884" s="100">
        <v>16000</v>
      </c>
      <c r="P884" s="27"/>
      <c r="Q884" s="100"/>
      <c r="R884" s="101" t="s">
        <v>9</v>
      </c>
      <c r="S884" s="94"/>
    </row>
    <row r="885" spans="1:19" ht="18" customHeight="1">
      <c r="A885" s="17">
        <v>2</v>
      </c>
      <c r="B885" s="18" t="s">
        <v>1061</v>
      </c>
      <c r="C885" s="18">
        <v>2</v>
      </c>
      <c r="D885" s="18" t="s">
        <v>1579</v>
      </c>
      <c r="E885" s="18">
        <v>1</v>
      </c>
      <c r="F885" s="18" t="s">
        <v>1580</v>
      </c>
      <c r="G885" s="18">
        <v>12</v>
      </c>
      <c r="H885" s="18" t="s">
        <v>1026</v>
      </c>
      <c r="I885" s="18">
        <v>3</v>
      </c>
      <c r="J885" s="25" t="s">
        <v>202</v>
      </c>
      <c r="K885" s="99"/>
      <c r="L885" s="99"/>
      <c r="M885" s="99"/>
      <c r="N885" s="28" t="s">
        <v>1628</v>
      </c>
      <c r="O885" s="100">
        <v>10000</v>
      </c>
      <c r="P885" s="27"/>
      <c r="Q885" s="100"/>
      <c r="R885" s="101" t="s">
        <v>9</v>
      </c>
      <c r="S885" s="94"/>
    </row>
    <row r="886" spans="1:19" ht="18" customHeight="1">
      <c r="A886" s="17">
        <v>2</v>
      </c>
      <c r="B886" s="18" t="s">
        <v>1061</v>
      </c>
      <c r="C886" s="18">
        <v>2</v>
      </c>
      <c r="D886" s="18" t="s">
        <v>1579</v>
      </c>
      <c r="E886" s="18">
        <v>1</v>
      </c>
      <c r="F886" s="18" t="s">
        <v>1580</v>
      </c>
      <c r="G886" s="18">
        <v>12</v>
      </c>
      <c r="H886" s="18" t="s">
        <v>1026</v>
      </c>
      <c r="I886" s="18">
        <v>3</v>
      </c>
      <c r="J886" s="25" t="s">
        <v>202</v>
      </c>
      <c r="K886" s="99"/>
      <c r="L886" s="99"/>
      <c r="M886" s="99"/>
      <c r="N886" s="28" t="s">
        <v>1629</v>
      </c>
      <c r="O886" s="100">
        <v>85000</v>
      </c>
      <c r="P886" s="27"/>
      <c r="Q886" s="100"/>
      <c r="R886" s="101" t="s">
        <v>9</v>
      </c>
      <c r="S886" s="94"/>
    </row>
    <row r="887" spans="1:19" ht="18" customHeight="1">
      <c r="A887" s="17">
        <v>2</v>
      </c>
      <c r="B887" s="18" t="s">
        <v>1061</v>
      </c>
      <c r="C887" s="18">
        <v>2</v>
      </c>
      <c r="D887" s="18" t="s">
        <v>1579</v>
      </c>
      <c r="E887" s="18">
        <v>1</v>
      </c>
      <c r="F887" s="18" t="s">
        <v>1580</v>
      </c>
      <c r="G887" s="19">
        <v>13</v>
      </c>
      <c r="H887" s="19" t="s">
        <v>1045</v>
      </c>
      <c r="I887" s="19"/>
      <c r="J887" s="24"/>
      <c r="K887" s="99"/>
      <c r="L887" s="99"/>
      <c r="M887" s="99"/>
      <c r="N887" s="28"/>
      <c r="O887" s="100"/>
      <c r="P887" s="27"/>
      <c r="Q887" s="100"/>
      <c r="R887" s="101" t="s">
        <v>7513</v>
      </c>
      <c r="S887" s="94"/>
    </row>
    <row r="888" spans="1:19" ht="18" customHeight="1">
      <c r="A888" s="17">
        <v>2</v>
      </c>
      <c r="B888" s="18" t="s">
        <v>1061</v>
      </c>
      <c r="C888" s="18">
        <v>2</v>
      </c>
      <c r="D888" s="18" t="s">
        <v>1579</v>
      </c>
      <c r="E888" s="18">
        <v>1</v>
      </c>
      <c r="F888" s="18" t="s">
        <v>1580</v>
      </c>
      <c r="G888" s="18">
        <v>13</v>
      </c>
      <c r="H888" s="18" t="s">
        <v>1045</v>
      </c>
      <c r="I888" s="19">
        <v>21</v>
      </c>
      <c r="J888" s="24" t="s">
        <v>1046</v>
      </c>
      <c r="K888" s="99">
        <v>3962</v>
      </c>
      <c r="L888" s="99">
        <v>462</v>
      </c>
      <c r="M888" s="99">
        <f>K888-L888</f>
        <v>3500</v>
      </c>
      <c r="N888" s="28" t="s">
        <v>1630</v>
      </c>
      <c r="O888" s="100">
        <v>300000</v>
      </c>
      <c r="P888" s="27"/>
      <c r="Q888" s="100"/>
      <c r="R888" s="101" t="s">
        <v>9</v>
      </c>
      <c r="S888" s="94"/>
    </row>
    <row r="889" spans="1:19" ht="18" customHeight="1">
      <c r="A889" s="17">
        <v>2</v>
      </c>
      <c r="B889" s="18" t="s">
        <v>1061</v>
      </c>
      <c r="C889" s="18">
        <v>2</v>
      </c>
      <c r="D889" s="18" t="s">
        <v>1579</v>
      </c>
      <c r="E889" s="18">
        <v>1</v>
      </c>
      <c r="F889" s="18" t="s">
        <v>1580</v>
      </c>
      <c r="G889" s="18">
        <v>13</v>
      </c>
      <c r="H889" s="18" t="s">
        <v>1045</v>
      </c>
      <c r="I889" s="18">
        <v>21</v>
      </c>
      <c r="J889" s="25" t="s">
        <v>1046</v>
      </c>
      <c r="K889" s="99"/>
      <c r="L889" s="99"/>
      <c r="M889" s="99"/>
      <c r="N889" s="339" t="s">
        <v>7021</v>
      </c>
      <c r="O889" s="100">
        <v>162000</v>
      </c>
      <c r="P889" s="27"/>
      <c r="Q889" s="100"/>
      <c r="R889" s="101" t="s">
        <v>9</v>
      </c>
      <c r="S889" s="94"/>
    </row>
    <row r="890" spans="1:19" ht="18" customHeight="1">
      <c r="A890" s="17">
        <v>2</v>
      </c>
      <c r="B890" s="18" t="s">
        <v>1061</v>
      </c>
      <c r="C890" s="18">
        <v>2</v>
      </c>
      <c r="D890" s="18" t="s">
        <v>1579</v>
      </c>
      <c r="E890" s="18">
        <v>1</v>
      </c>
      <c r="F890" s="18" t="s">
        <v>1580</v>
      </c>
      <c r="G890" s="18">
        <v>13</v>
      </c>
      <c r="H890" s="18" t="s">
        <v>1045</v>
      </c>
      <c r="I890" s="18">
        <v>21</v>
      </c>
      <c r="J890" s="25" t="s">
        <v>1046</v>
      </c>
      <c r="K890" s="99"/>
      <c r="L890" s="99"/>
      <c r="M890" s="99"/>
      <c r="N890" s="339" t="s">
        <v>7022</v>
      </c>
      <c r="O890" s="100">
        <v>2095200</v>
      </c>
      <c r="P890" s="27"/>
      <c r="Q890" s="100"/>
      <c r="R890" s="101" t="s">
        <v>9</v>
      </c>
      <c r="S890" s="94"/>
    </row>
    <row r="891" spans="1:19" ht="18" customHeight="1">
      <c r="A891" s="17">
        <v>2</v>
      </c>
      <c r="B891" s="18" t="s">
        <v>1061</v>
      </c>
      <c r="C891" s="18">
        <v>2</v>
      </c>
      <c r="D891" s="18" t="s">
        <v>1579</v>
      </c>
      <c r="E891" s="18">
        <v>1</v>
      </c>
      <c r="F891" s="18" t="s">
        <v>1580</v>
      </c>
      <c r="G891" s="18">
        <v>13</v>
      </c>
      <c r="H891" s="18" t="s">
        <v>1045</v>
      </c>
      <c r="I891" s="18">
        <v>21</v>
      </c>
      <c r="J891" s="25" t="s">
        <v>1046</v>
      </c>
      <c r="K891" s="99"/>
      <c r="L891" s="99"/>
      <c r="M891" s="99"/>
      <c r="N891" s="28" t="s">
        <v>1631</v>
      </c>
      <c r="O891" s="100">
        <v>1404000</v>
      </c>
      <c r="P891" s="27"/>
      <c r="Q891" s="100"/>
      <c r="R891" s="101" t="s">
        <v>9</v>
      </c>
      <c r="S891" s="94"/>
    </row>
    <row r="892" spans="1:19" ht="18" customHeight="1">
      <c r="A892" s="17">
        <v>2</v>
      </c>
      <c r="B892" s="18" t="s">
        <v>1061</v>
      </c>
      <c r="C892" s="18">
        <v>2</v>
      </c>
      <c r="D892" s="18" t="s">
        <v>1579</v>
      </c>
      <c r="E892" s="18">
        <v>1</v>
      </c>
      <c r="F892" s="18" t="s">
        <v>1580</v>
      </c>
      <c r="G892" s="18">
        <v>13</v>
      </c>
      <c r="H892" s="18" t="s">
        <v>1045</v>
      </c>
      <c r="I892" s="18">
        <v>21</v>
      </c>
      <c r="J892" s="25" t="s">
        <v>1046</v>
      </c>
      <c r="K892" s="99"/>
      <c r="L892" s="99"/>
      <c r="M892" s="99"/>
      <c r="N892" s="28" t="s">
        <v>1632</v>
      </c>
      <c r="O892" s="100"/>
      <c r="P892" s="27"/>
      <c r="Q892" s="100"/>
      <c r="R892" s="101" t="s">
        <v>9</v>
      </c>
      <c r="S892" s="94"/>
    </row>
    <row r="893" spans="1:19" ht="18" customHeight="1">
      <c r="A893" s="17">
        <v>2</v>
      </c>
      <c r="B893" s="18" t="s">
        <v>1061</v>
      </c>
      <c r="C893" s="18">
        <v>2</v>
      </c>
      <c r="D893" s="18" t="s">
        <v>1579</v>
      </c>
      <c r="E893" s="18">
        <v>1</v>
      </c>
      <c r="F893" s="18" t="s">
        <v>1580</v>
      </c>
      <c r="G893" s="18">
        <v>13</v>
      </c>
      <c r="H893" s="18" t="s">
        <v>1045</v>
      </c>
      <c r="I893" s="18">
        <v>21</v>
      </c>
      <c r="J893" s="25" t="s">
        <v>1046</v>
      </c>
      <c r="K893" s="99"/>
      <c r="L893" s="99"/>
      <c r="M893" s="99"/>
      <c r="N893" s="28" t="s">
        <v>1633</v>
      </c>
      <c r="O893" s="100"/>
      <c r="P893" s="27"/>
      <c r="Q893" s="100"/>
      <c r="R893" s="101" t="s">
        <v>9</v>
      </c>
      <c r="S893" s="94"/>
    </row>
    <row r="894" spans="1:19" ht="18" customHeight="1">
      <c r="A894" s="17">
        <v>2</v>
      </c>
      <c r="B894" s="18" t="s">
        <v>1061</v>
      </c>
      <c r="C894" s="18">
        <v>2</v>
      </c>
      <c r="D894" s="18" t="s">
        <v>1579</v>
      </c>
      <c r="E894" s="18">
        <v>1</v>
      </c>
      <c r="F894" s="18" t="s">
        <v>1580</v>
      </c>
      <c r="G894" s="18">
        <v>13</v>
      </c>
      <c r="H894" s="18" t="s">
        <v>1045</v>
      </c>
      <c r="I894" s="19">
        <v>51</v>
      </c>
      <c r="J894" s="24" t="s">
        <v>1126</v>
      </c>
      <c r="K894" s="99">
        <v>6329</v>
      </c>
      <c r="L894" s="99">
        <v>4356</v>
      </c>
      <c r="M894" s="99">
        <f>K894-L894</f>
        <v>1973</v>
      </c>
      <c r="N894" s="28" t="s">
        <v>1634</v>
      </c>
      <c r="O894" s="100">
        <v>385560</v>
      </c>
      <c r="P894" s="27"/>
      <c r="Q894" s="100"/>
      <c r="R894" s="101" t="s">
        <v>9</v>
      </c>
      <c r="S894" s="94"/>
    </row>
    <row r="895" spans="1:19" ht="18" customHeight="1">
      <c r="A895" s="17">
        <v>2</v>
      </c>
      <c r="B895" s="18" t="s">
        <v>1061</v>
      </c>
      <c r="C895" s="18">
        <v>2</v>
      </c>
      <c r="D895" s="18" t="s">
        <v>1579</v>
      </c>
      <c r="E895" s="18">
        <v>1</v>
      </c>
      <c r="F895" s="18" t="s">
        <v>1580</v>
      </c>
      <c r="G895" s="18">
        <v>13</v>
      </c>
      <c r="H895" s="18" t="s">
        <v>1045</v>
      </c>
      <c r="I895" s="18">
        <v>51</v>
      </c>
      <c r="J895" s="25" t="s">
        <v>1126</v>
      </c>
      <c r="K895" s="99"/>
      <c r="L895" s="99"/>
      <c r="M895" s="99"/>
      <c r="N895" s="28" t="s">
        <v>1635</v>
      </c>
      <c r="O895" s="100">
        <v>928260</v>
      </c>
      <c r="P895" s="27"/>
      <c r="Q895" s="100"/>
      <c r="R895" s="101" t="s">
        <v>9</v>
      </c>
      <c r="S895" s="94"/>
    </row>
    <row r="896" spans="1:19" ht="18" customHeight="1">
      <c r="A896" s="17">
        <v>2</v>
      </c>
      <c r="B896" s="18" t="s">
        <v>1061</v>
      </c>
      <c r="C896" s="18">
        <v>2</v>
      </c>
      <c r="D896" s="18" t="s">
        <v>1579</v>
      </c>
      <c r="E896" s="18">
        <v>1</v>
      </c>
      <c r="F896" s="18" t="s">
        <v>1580</v>
      </c>
      <c r="G896" s="18">
        <v>13</v>
      </c>
      <c r="H896" s="18" t="s">
        <v>1045</v>
      </c>
      <c r="I896" s="18">
        <v>51</v>
      </c>
      <c r="J896" s="25" t="s">
        <v>1126</v>
      </c>
      <c r="K896" s="99"/>
      <c r="L896" s="99"/>
      <c r="M896" s="99"/>
      <c r="N896" s="28" t="s">
        <v>1636</v>
      </c>
      <c r="O896" s="100"/>
      <c r="P896" s="27"/>
      <c r="Q896" s="100"/>
      <c r="R896" s="101" t="s">
        <v>9</v>
      </c>
      <c r="S896" s="94"/>
    </row>
    <row r="897" spans="1:19" ht="18" customHeight="1">
      <c r="A897" s="17">
        <v>2</v>
      </c>
      <c r="B897" s="18" t="s">
        <v>1061</v>
      </c>
      <c r="C897" s="18">
        <v>2</v>
      </c>
      <c r="D897" s="18" t="s">
        <v>1579</v>
      </c>
      <c r="E897" s="18">
        <v>1</v>
      </c>
      <c r="F897" s="18" t="s">
        <v>1580</v>
      </c>
      <c r="G897" s="18">
        <v>13</v>
      </c>
      <c r="H897" s="18" t="s">
        <v>1045</v>
      </c>
      <c r="I897" s="18">
        <v>51</v>
      </c>
      <c r="J897" s="25" t="s">
        <v>1126</v>
      </c>
      <c r="K897" s="99"/>
      <c r="L897" s="99"/>
      <c r="M897" s="99"/>
      <c r="N897" s="28" t="s">
        <v>1637</v>
      </c>
      <c r="O897" s="100"/>
      <c r="P897" s="27"/>
      <c r="Q897" s="100"/>
      <c r="R897" s="101" t="s">
        <v>9</v>
      </c>
      <c r="S897" s="94"/>
    </row>
    <row r="898" spans="1:19" ht="18" customHeight="1">
      <c r="A898" s="17">
        <v>2</v>
      </c>
      <c r="B898" s="18" t="s">
        <v>1061</v>
      </c>
      <c r="C898" s="18">
        <v>2</v>
      </c>
      <c r="D898" s="18" t="s">
        <v>1579</v>
      </c>
      <c r="E898" s="18">
        <v>1</v>
      </c>
      <c r="F898" s="18" t="s">
        <v>1580</v>
      </c>
      <c r="G898" s="18">
        <v>13</v>
      </c>
      <c r="H898" s="18" t="s">
        <v>1045</v>
      </c>
      <c r="I898" s="18">
        <v>51</v>
      </c>
      <c r="J898" s="25" t="s">
        <v>1126</v>
      </c>
      <c r="K898" s="99"/>
      <c r="L898" s="99"/>
      <c r="M898" s="99"/>
      <c r="N898" s="28" t="s">
        <v>1638</v>
      </c>
      <c r="O898" s="100">
        <v>986904</v>
      </c>
      <c r="P898" s="27"/>
      <c r="Q898" s="100"/>
      <c r="R898" s="101" t="s">
        <v>9</v>
      </c>
      <c r="S898" s="94"/>
    </row>
    <row r="899" spans="1:19" ht="18" customHeight="1">
      <c r="A899" s="17">
        <v>2</v>
      </c>
      <c r="B899" s="18" t="s">
        <v>1061</v>
      </c>
      <c r="C899" s="18">
        <v>2</v>
      </c>
      <c r="D899" s="18" t="s">
        <v>1579</v>
      </c>
      <c r="E899" s="18">
        <v>1</v>
      </c>
      <c r="F899" s="18" t="s">
        <v>1580</v>
      </c>
      <c r="G899" s="18">
        <v>13</v>
      </c>
      <c r="H899" s="18" t="s">
        <v>1045</v>
      </c>
      <c r="I899" s="18">
        <v>51</v>
      </c>
      <c r="J899" s="25" t="s">
        <v>1126</v>
      </c>
      <c r="K899" s="99"/>
      <c r="L899" s="99"/>
      <c r="M899" s="99"/>
      <c r="N899" s="28" t="s">
        <v>1639</v>
      </c>
      <c r="O899" s="100">
        <v>2310120</v>
      </c>
      <c r="P899" s="27"/>
      <c r="Q899" s="100"/>
      <c r="R899" s="101" t="s">
        <v>9</v>
      </c>
      <c r="S899" s="94"/>
    </row>
    <row r="900" spans="1:19" ht="18" customHeight="1">
      <c r="A900" s="17">
        <v>2</v>
      </c>
      <c r="B900" s="18" t="s">
        <v>1061</v>
      </c>
      <c r="C900" s="18">
        <v>2</v>
      </c>
      <c r="D900" s="18" t="s">
        <v>1579</v>
      </c>
      <c r="E900" s="18">
        <v>1</v>
      </c>
      <c r="F900" s="18" t="s">
        <v>1580</v>
      </c>
      <c r="G900" s="18">
        <v>13</v>
      </c>
      <c r="H900" s="18" t="s">
        <v>1045</v>
      </c>
      <c r="I900" s="18">
        <v>51</v>
      </c>
      <c r="J900" s="25" t="s">
        <v>1126</v>
      </c>
      <c r="K900" s="99"/>
      <c r="L900" s="99"/>
      <c r="M900" s="99"/>
      <c r="N900" s="28" t="s">
        <v>1640</v>
      </c>
      <c r="O900" s="100">
        <v>298274</v>
      </c>
      <c r="P900" s="27"/>
      <c r="Q900" s="100"/>
      <c r="R900" s="101" t="s">
        <v>9</v>
      </c>
      <c r="S900" s="94"/>
    </row>
    <row r="901" spans="1:19" ht="18" customHeight="1">
      <c r="A901" s="17">
        <v>2</v>
      </c>
      <c r="B901" s="18" t="s">
        <v>1061</v>
      </c>
      <c r="C901" s="18">
        <v>2</v>
      </c>
      <c r="D901" s="18" t="s">
        <v>1579</v>
      </c>
      <c r="E901" s="18">
        <v>1</v>
      </c>
      <c r="F901" s="18" t="s">
        <v>1580</v>
      </c>
      <c r="G901" s="18">
        <v>13</v>
      </c>
      <c r="H901" s="18" t="s">
        <v>1045</v>
      </c>
      <c r="I901" s="18">
        <v>51</v>
      </c>
      <c r="J901" s="25" t="s">
        <v>1126</v>
      </c>
      <c r="K901" s="99"/>
      <c r="L901" s="99"/>
      <c r="M901" s="99"/>
      <c r="N901" s="28" t="s">
        <v>1641</v>
      </c>
      <c r="O901" s="100"/>
      <c r="P901" s="27"/>
      <c r="Q901" s="100"/>
      <c r="R901" s="101" t="s">
        <v>9</v>
      </c>
      <c r="S901" s="94"/>
    </row>
    <row r="902" spans="1:19" ht="18" customHeight="1">
      <c r="A902" s="17">
        <v>2</v>
      </c>
      <c r="B902" s="18" t="s">
        <v>1061</v>
      </c>
      <c r="C902" s="18">
        <v>2</v>
      </c>
      <c r="D902" s="18" t="s">
        <v>1579</v>
      </c>
      <c r="E902" s="18">
        <v>1</v>
      </c>
      <c r="F902" s="18" t="s">
        <v>1580</v>
      </c>
      <c r="G902" s="18">
        <v>13</v>
      </c>
      <c r="H902" s="18" t="s">
        <v>1045</v>
      </c>
      <c r="I902" s="18">
        <v>51</v>
      </c>
      <c r="J902" s="25" t="s">
        <v>1126</v>
      </c>
      <c r="K902" s="99"/>
      <c r="L902" s="99"/>
      <c r="M902" s="99"/>
      <c r="N902" s="28" t="s">
        <v>1642</v>
      </c>
      <c r="O902" s="100">
        <v>972000</v>
      </c>
      <c r="P902" s="27"/>
      <c r="Q902" s="100"/>
      <c r="R902" s="101" t="s">
        <v>9</v>
      </c>
      <c r="S902" s="94"/>
    </row>
    <row r="903" spans="1:19" ht="18" customHeight="1">
      <c r="A903" s="17">
        <v>2</v>
      </c>
      <c r="B903" s="18" t="s">
        <v>1061</v>
      </c>
      <c r="C903" s="18">
        <v>2</v>
      </c>
      <c r="D903" s="18" t="s">
        <v>1579</v>
      </c>
      <c r="E903" s="18">
        <v>1</v>
      </c>
      <c r="F903" s="18" t="s">
        <v>1580</v>
      </c>
      <c r="G903" s="18">
        <v>13</v>
      </c>
      <c r="H903" s="18" t="s">
        <v>1045</v>
      </c>
      <c r="I903" s="18">
        <v>51</v>
      </c>
      <c r="J903" s="25" t="s">
        <v>1126</v>
      </c>
      <c r="K903" s="99"/>
      <c r="L903" s="99"/>
      <c r="M903" s="99"/>
      <c r="N903" s="28" t="s">
        <v>1643</v>
      </c>
      <c r="O903" s="100"/>
      <c r="P903" s="27"/>
      <c r="Q903" s="100"/>
      <c r="R903" s="101" t="s">
        <v>9</v>
      </c>
      <c r="S903" s="94"/>
    </row>
    <row r="904" spans="1:19" ht="18" customHeight="1">
      <c r="A904" s="17">
        <v>2</v>
      </c>
      <c r="B904" s="18" t="s">
        <v>1061</v>
      </c>
      <c r="C904" s="18">
        <v>2</v>
      </c>
      <c r="D904" s="18" t="s">
        <v>1579</v>
      </c>
      <c r="E904" s="18">
        <v>1</v>
      </c>
      <c r="F904" s="18" t="s">
        <v>1580</v>
      </c>
      <c r="G904" s="18">
        <v>13</v>
      </c>
      <c r="H904" s="18" t="s">
        <v>1045</v>
      </c>
      <c r="I904" s="18">
        <v>51</v>
      </c>
      <c r="J904" s="25" t="s">
        <v>1126</v>
      </c>
      <c r="K904" s="99"/>
      <c r="L904" s="99"/>
      <c r="M904" s="99"/>
      <c r="N904" s="28" t="s">
        <v>1644</v>
      </c>
      <c r="O904" s="100">
        <v>447120</v>
      </c>
      <c r="P904" s="27"/>
      <c r="Q904" s="100"/>
      <c r="R904" s="101" t="s">
        <v>9</v>
      </c>
      <c r="S904" s="94"/>
    </row>
    <row r="905" spans="1:19" ht="18" customHeight="1">
      <c r="A905" s="17">
        <v>2</v>
      </c>
      <c r="B905" s="18" t="s">
        <v>1061</v>
      </c>
      <c r="C905" s="18">
        <v>2</v>
      </c>
      <c r="D905" s="18" t="s">
        <v>1579</v>
      </c>
      <c r="E905" s="18">
        <v>1</v>
      </c>
      <c r="F905" s="18" t="s">
        <v>1580</v>
      </c>
      <c r="G905" s="19">
        <v>14</v>
      </c>
      <c r="H905" s="19" t="s">
        <v>1050</v>
      </c>
      <c r="I905" s="19"/>
      <c r="J905" s="24"/>
      <c r="K905" s="99"/>
      <c r="L905" s="99"/>
      <c r="M905" s="99"/>
      <c r="N905" s="28"/>
      <c r="O905" s="100"/>
      <c r="P905" s="27"/>
      <c r="Q905" s="100"/>
      <c r="R905" s="101" t="s">
        <v>7513</v>
      </c>
      <c r="S905" s="94"/>
    </row>
    <row r="906" spans="1:19" ht="18" customHeight="1">
      <c r="A906" s="17">
        <v>2</v>
      </c>
      <c r="B906" s="18" t="s">
        <v>1061</v>
      </c>
      <c r="C906" s="18">
        <v>2</v>
      </c>
      <c r="D906" s="18" t="s">
        <v>1579</v>
      </c>
      <c r="E906" s="18">
        <v>1</v>
      </c>
      <c r="F906" s="18" t="s">
        <v>1580</v>
      </c>
      <c r="G906" s="18">
        <v>14</v>
      </c>
      <c r="H906" s="18" t="s">
        <v>1050</v>
      </c>
      <c r="I906" s="19">
        <v>1</v>
      </c>
      <c r="J906" s="24" t="s">
        <v>1051</v>
      </c>
      <c r="K906" s="99">
        <v>10</v>
      </c>
      <c r="L906" s="99">
        <v>10</v>
      </c>
      <c r="M906" s="99">
        <f t="shared" ref="M906:M907" si="55">K906-L906</f>
        <v>0</v>
      </c>
      <c r="N906" s="28" t="s">
        <v>1645</v>
      </c>
      <c r="O906" s="100">
        <v>10000</v>
      </c>
      <c r="P906" s="27"/>
      <c r="Q906" s="100"/>
      <c r="R906" s="101" t="s">
        <v>9</v>
      </c>
      <c r="S906" s="94"/>
    </row>
    <row r="907" spans="1:19" ht="18" customHeight="1">
      <c r="A907" s="17">
        <v>2</v>
      </c>
      <c r="B907" s="18" t="s">
        <v>1061</v>
      </c>
      <c r="C907" s="18">
        <v>2</v>
      </c>
      <c r="D907" s="18" t="s">
        <v>1579</v>
      </c>
      <c r="E907" s="18">
        <v>1</v>
      </c>
      <c r="F907" s="18" t="s">
        <v>1580</v>
      </c>
      <c r="G907" s="18">
        <v>14</v>
      </c>
      <c r="H907" s="18" t="s">
        <v>1050</v>
      </c>
      <c r="I907" s="19">
        <v>41</v>
      </c>
      <c r="J907" s="24" t="s">
        <v>1133</v>
      </c>
      <c r="K907" s="99">
        <v>8894</v>
      </c>
      <c r="L907" s="99">
        <v>8472</v>
      </c>
      <c r="M907" s="99">
        <f t="shared" si="55"/>
        <v>422</v>
      </c>
      <c r="N907" s="28" t="s">
        <v>1646</v>
      </c>
      <c r="O907" s="100">
        <v>2669760</v>
      </c>
      <c r="P907" s="27"/>
      <c r="Q907" s="100"/>
      <c r="R907" s="101" t="s">
        <v>9</v>
      </c>
      <c r="S907" s="94"/>
    </row>
    <row r="908" spans="1:19" ht="18" customHeight="1">
      <c r="A908" s="17">
        <v>2</v>
      </c>
      <c r="B908" s="18" t="s">
        <v>1061</v>
      </c>
      <c r="C908" s="18">
        <v>2</v>
      </c>
      <c r="D908" s="18" t="s">
        <v>1579</v>
      </c>
      <c r="E908" s="18">
        <v>1</v>
      </c>
      <c r="F908" s="18" t="s">
        <v>1580</v>
      </c>
      <c r="G908" s="18">
        <v>14</v>
      </c>
      <c r="H908" s="18" t="s">
        <v>1050</v>
      </c>
      <c r="I908" s="18">
        <v>41</v>
      </c>
      <c r="J908" s="25" t="s">
        <v>1133</v>
      </c>
      <c r="K908" s="99"/>
      <c r="L908" s="99"/>
      <c r="M908" s="99"/>
      <c r="N908" s="28" t="s">
        <v>1647</v>
      </c>
      <c r="O908" s="100">
        <v>570240</v>
      </c>
      <c r="P908" s="27"/>
      <c r="Q908" s="100"/>
      <c r="R908" s="101" t="s">
        <v>9</v>
      </c>
      <c r="S908" s="94"/>
    </row>
    <row r="909" spans="1:19" ht="18" customHeight="1">
      <c r="A909" s="17">
        <v>2</v>
      </c>
      <c r="B909" s="18" t="s">
        <v>1061</v>
      </c>
      <c r="C909" s="18">
        <v>2</v>
      </c>
      <c r="D909" s="18" t="s">
        <v>1579</v>
      </c>
      <c r="E909" s="18">
        <v>1</v>
      </c>
      <c r="F909" s="18" t="s">
        <v>1580</v>
      </c>
      <c r="G909" s="18">
        <v>14</v>
      </c>
      <c r="H909" s="18" t="s">
        <v>1050</v>
      </c>
      <c r="I909" s="18">
        <v>41</v>
      </c>
      <c r="J909" s="25" t="s">
        <v>1133</v>
      </c>
      <c r="K909" s="99"/>
      <c r="L909" s="99"/>
      <c r="M909" s="99"/>
      <c r="N909" s="28" t="s">
        <v>1648</v>
      </c>
      <c r="O909" s="100">
        <v>3378672</v>
      </c>
      <c r="P909" s="27"/>
      <c r="Q909" s="100"/>
      <c r="R909" s="101" t="s">
        <v>9</v>
      </c>
      <c r="S909" s="94"/>
    </row>
    <row r="910" spans="1:19" ht="18" customHeight="1">
      <c r="A910" s="17">
        <v>2</v>
      </c>
      <c r="B910" s="18" t="s">
        <v>1061</v>
      </c>
      <c r="C910" s="18">
        <v>2</v>
      </c>
      <c r="D910" s="18" t="s">
        <v>1579</v>
      </c>
      <c r="E910" s="18">
        <v>1</v>
      </c>
      <c r="F910" s="18" t="s">
        <v>1580</v>
      </c>
      <c r="G910" s="18">
        <v>14</v>
      </c>
      <c r="H910" s="18" t="s">
        <v>1050</v>
      </c>
      <c r="I910" s="18">
        <v>41</v>
      </c>
      <c r="J910" s="25" t="s">
        <v>1133</v>
      </c>
      <c r="K910" s="99"/>
      <c r="L910" s="99"/>
      <c r="M910" s="99"/>
      <c r="N910" s="28" t="s">
        <v>1649</v>
      </c>
      <c r="O910" s="100">
        <v>220320</v>
      </c>
      <c r="P910" s="27"/>
      <c r="Q910" s="100"/>
      <c r="R910" s="101" t="s">
        <v>9</v>
      </c>
      <c r="S910" s="94"/>
    </row>
    <row r="911" spans="1:19" ht="18" customHeight="1">
      <c r="A911" s="17">
        <v>2</v>
      </c>
      <c r="B911" s="18" t="s">
        <v>1061</v>
      </c>
      <c r="C911" s="18">
        <v>2</v>
      </c>
      <c r="D911" s="18" t="s">
        <v>1579</v>
      </c>
      <c r="E911" s="18">
        <v>1</v>
      </c>
      <c r="F911" s="18" t="s">
        <v>1580</v>
      </c>
      <c r="G911" s="18">
        <v>14</v>
      </c>
      <c r="H911" s="18" t="s">
        <v>1050</v>
      </c>
      <c r="I911" s="18">
        <v>41</v>
      </c>
      <c r="J911" s="25" t="s">
        <v>1133</v>
      </c>
      <c r="K911" s="99"/>
      <c r="L911" s="99"/>
      <c r="M911" s="99"/>
      <c r="N911" s="28" t="s">
        <v>1650</v>
      </c>
      <c r="O911" s="100">
        <v>745200</v>
      </c>
      <c r="P911" s="27"/>
      <c r="Q911" s="100"/>
      <c r="R911" s="101" t="s">
        <v>9</v>
      </c>
      <c r="S911" s="94"/>
    </row>
    <row r="912" spans="1:19" ht="18" customHeight="1">
      <c r="A912" s="17">
        <v>2</v>
      </c>
      <c r="B912" s="18" t="s">
        <v>1061</v>
      </c>
      <c r="C912" s="18">
        <v>2</v>
      </c>
      <c r="D912" s="18" t="s">
        <v>1579</v>
      </c>
      <c r="E912" s="18">
        <v>1</v>
      </c>
      <c r="F912" s="18" t="s">
        <v>1580</v>
      </c>
      <c r="G912" s="18">
        <v>14</v>
      </c>
      <c r="H912" s="18" t="s">
        <v>1050</v>
      </c>
      <c r="I912" s="18">
        <v>41</v>
      </c>
      <c r="J912" s="25" t="s">
        <v>1133</v>
      </c>
      <c r="K912" s="99"/>
      <c r="L912" s="99"/>
      <c r="M912" s="99"/>
      <c r="N912" s="28" t="s">
        <v>1651</v>
      </c>
      <c r="O912" s="100">
        <v>557280</v>
      </c>
      <c r="P912" s="27"/>
      <c r="Q912" s="100"/>
      <c r="R912" s="101" t="s">
        <v>9</v>
      </c>
      <c r="S912" s="94"/>
    </row>
    <row r="913" spans="1:19" ht="18" customHeight="1">
      <c r="A913" s="17">
        <v>2</v>
      </c>
      <c r="B913" s="18" t="s">
        <v>1061</v>
      </c>
      <c r="C913" s="18">
        <v>2</v>
      </c>
      <c r="D913" s="18" t="s">
        <v>1579</v>
      </c>
      <c r="E913" s="18">
        <v>1</v>
      </c>
      <c r="F913" s="18" t="s">
        <v>1580</v>
      </c>
      <c r="G913" s="18">
        <v>14</v>
      </c>
      <c r="H913" s="18" t="s">
        <v>1050</v>
      </c>
      <c r="I913" s="18">
        <v>41</v>
      </c>
      <c r="J913" s="25" t="s">
        <v>1133</v>
      </c>
      <c r="K913" s="99"/>
      <c r="L913" s="99"/>
      <c r="M913" s="99"/>
      <c r="N913" s="28" t="s">
        <v>1640</v>
      </c>
      <c r="O913" s="100">
        <v>544320</v>
      </c>
      <c r="P913" s="27"/>
      <c r="Q913" s="100"/>
      <c r="R913" s="101" t="s">
        <v>9</v>
      </c>
      <c r="S913" s="94"/>
    </row>
    <row r="914" spans="1:19" ht="18" customHeight="1">
      <c r="A914" s="17">
        <v>2</v>
      </c>
      <c r="B914" s="18" t="s">
        <v>1061</v>
      </c>
      <c r="C914" s="18">
        <v>2</v>
      </c>
      <c r="D914" s="18" t="s">
        <v>1579</v>
      </c>
      <c r="E914" s="18">
        <v>1</v>
      </c>
      <c r="F914" s="18" t="s">
        <v>1580</v>
      </c>
      <c r="G914" s="18">
        <v>14</v>
      </c>
      <c r="H914" s="18" t="s">
        <v>1050</v>
      </c>
      <c r="I914" s="18">
        <v>41</v>
      </c>
      <c r="J914" s="25" t="s">
        <v>1133</v>
      </c>
      <c r="K914" s="99"/>
      <c r="L914" s="99"/>
      <c r="M914" s="99"/>
      <c r="N914" s="28" t="s">
        <v>1652</v>
      </c>
      <c r="O914" s="100">
        <v>207360</v>
      </c>
      <c r="P914" s="27"/>
      <c r="Q914" s="100"/>
      <c r="R914" s="101" t="s">
        <v>9</v>
      </c>
      <c r="S914" s="94"/>
    </row>
    <row r="915" spans="1:19" ht="18" customHeight="1">
      <c r="A915" s="17">
        <v>2</v>
      </c>
      <c r="B915" s="18" t="s">
        <v>1061</v>
      </c>
      <c r="C915" s="18">
        <v>2</v>
      </c>
      <c r="D915" s="18" t="s">
        <v>1579</v>
      </c>
      <c r="E915" s="18">
        <v>1</v>
      </c>
      <c r="F915" s="18" t="s">
        <v>1580</v>
      </c>
      <c r="G915" s="19">
        <v>19</v>
      </c>
      <c r="H915" s="19" t="s">
        <v>1056</v>
      </c>
      <c r="I915" s="19"/>
      <c r="J915" s="24"/>
      <c r="K915" s="99"/>
      <c r="L915" s="99"/>
      <c r="M915" s="99"/>
      <c r="N915" s="28"/>
      <c r="O915" s="100"/>
      <c r="P915" s="27"/>
      <c r="Q915" s="100"/>
      <c r="R915" s="101" t="s">
        <v>7513</v>
      </c>
      <c r="S915" s="94"/>
    </row>
    <row r="916" spans="1:19" ht="18" customHeight="1">
      <c r="A916" s="17">
        <v>2</v>
      </c>
      <c r="B916" s="18" t="s">
        <v>1061</v>
      </c>
      <c r="C916" s="18">
        <v>2</v>
      </c>
      <c r="D916" s="18" t="s">
        <v>1579</v>
      </c>
      <c r="E916" s="18">
        <v>1</v>
      </c>
      <c r="F916" s="18" t="s">
        <v>1580</v>
      </c>
      <c r="G916" s="18">
        <v>19</v>
      </c>
      <c r="H916" s="18" t="s">
        <v>1056</v>
      </c>
      <c r="I916" s="19">
        <v>11</v>
      </c>
      <c r="J916" s="24" t="s">
        <v>1057</v>
      </c>
      <c r="K916" s="99">
        <v>244</v>
      </c>
      <c r="L916" s="99">
        <v>247</v>
      </c>
      <c r="M916" s="99">
        <f>K916-L916</f>
        <v>-3</v>
      </c>
      <c r="N916" s="28" t="s">
        <v>1653</v>
      </c>
      <c r="O916" s="100">
        <v>10000</v>
      </c>
      <c r="P916" s="27"/>
      <c r="Q916" s="100"/>
      <c r="R916" s="101" t="s">
        <v>9</v>
      </c>
      <c r="S916" s="94"/>
    </row>
    <row r="917" spans="1:19" ht="18" customHeight="1">
      <c r="A917" s="17">
        <v>2</v>
      </c>
      <c r="B917" s="18" t="s">
        <v>1061</v>
      </c>
      <c r="C917" s="18">
        <v>2</v>
      </c>
      <c r="D917" s="18" t="s">
        <v>1579</v>
      </c>
      <c r="E917" s="18">
        <v>1</v>
      </c>
      <c r="F917" s="18" t="s">
        <v>1580</v>
      </c>
      <c r="G917" s="18">
        <v>19</v>
      </c>
      <c r="H917" s="18" t="s">
        <v>1056</v>
      </c>
      <c r="I917" s="18">
        <v>11</v>
      </c>
      <c r="J917" s="25" t="s">
        <v>1057</v>
      </c>
      <c r="K917" s="99"/>
      <c r="L917" s="99"/>
      <c r="M917" s="99"/>
      <c r="N917" s="28" t="s">
        <v>1654</v>
      </c>
      <c r="O917" s="100">
        <v>45000</v>
      </c>
      <c r="P917" s="27"/>
      <c r="Q917" s="100"/>
      <c r="R917" s="101" t="s">
        <v>9</v>
      </c>
      <c r="S917" s="94"/>
    </row>
    <row r="918" spans="1:19" ht="18" customHeight="1">
      <c r="A918" s="17">
        <v>2</v>
      </c>
      <c r="B918" s="18" t="s">
        <v>1061</v>
      </c>
      <c r="C918" s="18">
        <v>2</v>
      </c>
      <c r="D918" s="18" t="s">
        <v>1579</v>
      </c>
      <c r="E918" s="18">
        <v>1</v>
      </c>
      <c r="F918" s="18" t="s">
        <v>1580</v>
      </c>
      <c r="G918" s="18">
        <v>19</v>
      </c>
      <c r="H918" s="18" t="s">
        <v>1056</v>
      </c>
      <c r="I918" s="18">
        <v>11</v>
      </c>
      <c r="J918" s="25" t="s">
        <v>1057</v>
      </c>
      <c r="K918" s="99"/>
      <c r="L918" s="99"/>
      <c r="M918" s="99"/>
      <c r="N918" s="28" t="s">
        <v>1655</v>
      </c>
      <c r="O918" s="100">
        <v>54000</v>
      </c>
      <c r="P918" s="27"/>
      <c r="Q918" s="100"/>
      <c r="R918" s="101" t="s">
        <v>9</v>
      </c>
      <c r="S918" s="94"/>
    </row>
    <row r="919" spans="1:19" ht="18" customHeight="1">
      <c r="A919" s="17">
        <v>2</v>
      </c>
      <c r="B919" s="18" t="s">
        <v>1061</v>
      </c>
      <c r="C919" s="18">
        <v>2</v>
      </c>
      <c r="D919" s="18" t="s">
        <v>1579</v>
      </c>
      <c r="E919" s="18">
        <v>1</v>
      </c>
      <c r="F919" s="18" t="s">
        <v>1580</v>
      </c>
      <c r="G919" s="18">
        <v>19</v>
      </c>
      <c r="H919" s="18" t="s">
        <v>1056</v>
      </c>
      <c r="I919" s="18">
        <v>11</v>
      </c>
      <c r="J919" s="25" t="s">
        <v>1057</v>
      </c>
      <c r="K919" s="99"/>
      <c r="L919" s="99"/>
      <c r="M919" s="99"/>
      <c r="N919" s="28" t="s">
        <v>1656</v>
      </c>
      <c r="O919" s="100"/>
      <c r="P919" s="27"/>
      <c r="Q919" s="100"/>
      <c r="R919" s="101" t="s">
        <v>9</v>
      </c>
      <c r="S919" s="94"/>
    </row>
    <row r="920" spans="1:19" ht="18" customHeight="1">
      <c r="A920" s="17">
        <v>2</v>
      </c>
      <c r="B920" s="18" t="s">
        <v>1061</v>
      </c>
      <c r="C920" s="18">
        <v>2</v>
      </c>
      <c r="D920" s="18" t="s">
        <v>1579</v>
      </c>
      <c r="E920" s="18">
        <v>1</v>
      </c>
      <c r="F920" s="18" t="s">
        <v>1580</v>
      </c>
      <c r="G920" s="18">
        <v>19</v>
      </c>
      <c r="H920" s="18" t="s">
        <v>1056</v>
      </c>
      <c r="I920" s="18">
        <v>11</v>
      </c>
      <c r="J920" s="25" t="s">
        <v>1057</v>
      </c>
      <c r="K920" s="99"/>
      <c r="L920" s="99"/>
      <c r="M920" s="99"/>
      <c r="N920" s="28" t="s">
        <v>1657</v>
      </c>
      <c r="O920" s="100"/>
      <c r="P920" s="27"/>
      <c r="Q920" s="100"/>
      <c r="R920" s="101" t="s">
        <v>9</v>
      </c>
      <c r="S920" s="94"/>
    </row>
    <row r="921" spans="1:19" ht="18" customHeight="1">
      <c r="A921" s="17">
        <v>2</v>
      </c>
      <c r="B921" s="18" t="s">
        <v>1061</v>
      </c>
      <c r="C921" s="18">
        <v>2</v>
      </c>
      <c r="D921" s="18" t="s">
        <v>1579</v>
      </c>
      <c r="E921" s="18">
        <v>1</v>
      </c>
      <c r="F921" s="18" t="s">
        <v>1580</v>
      </c>
      <c r="G921" s="18">
        <v>19</v>
      </c>
      <c r="H921" s="18" t="s">
        <v>1056</v>
      </c>
      <c r="I921" s="18">
        <v>11</v>
      </c>
      <c r="J921" s="25" t="s">
        <v>1057</v>
      </c>
      <c r="K921" s="99"/>
      <c r="L921" s="99"/>
      <c r="M921" s="99"/>
      <c r="N921" s="339" t="s">
        <v>7023</v>
      </c>
      <c r="O921" s="100">
        <v>12000</v>
      </c>
      <c r="P921" s="27"/>
      <c r="Q921" s="100"/>
      <c r="R921" s="101" t="s">
        <v>9</v>
      </c>
      <c r="S921" s="94"/>
    </row>
    <row r="922" spans="1:19" ht="18" customHeight="1">
      <c r="A922" s="17">
        <v>2</v>
      </c>
      <c r="B922" s="18" t="s">
        <v>1061</v>
      </c>
      <c r="C922" s="18">
        <v>2</v>
      </c>
      <c r="D922" s="18" t="s">
        <v>1579</v>
      </c>
      <c r="E922" s="18">
        <v>1</v>
      </c>
      <c r="F922" s="18" t="s">
        <v>1580</v>
      </c>
      <c r="G922" s="18">
        <v>19</v>
      </c>
      <c r="H922" s="18" t="s">
        <v>1056</v>
      </c>
      <c r="I922" s="18">
        <v>11</v>
      </c>
      <c r="J922" s="25" t="s">
        <v>1057</v>
      </c>
      <c r="K922" s="99"/>
      <c r="L922" s="99"/>
      <c r="M922" s="99"/>
      <c r="N922" s="28" t="s">
        <v>1658</v>
      </c>
      <c r="O922" s="100">
        <v>90000</v>
      </c>
      <c r="P922" s="27"/>
      <c r="Q922" s="100"/>
      <c r="R922" s="101" t="s">
        <v>9</v>
      </c>
      <c r="S922" s="94"/>
    </row>
    <row r="923" spans="1:19" ht="18" customHeight="1">
      <c r="A923" s="17">
        <v>2</v>
      </c>
      <c r="B923" s="18" t="s">
        <v>1061</v>
      </c>
      <c r="C923" s="18">
        <v>2</v>
      </c>
      <c r="D923" s="18" t="s">
        <v>1579</v>
      </c>
      <c r="E923" s="18">
        <v>1</v>
      </c>
      <c r="F923" s="18" t="s">
        <v>1580</v>
      </c>
      <c r="G923" s="18">
        <v>19</v>
      </c>
      <c r="H923" s="18" t="s">
        <v>1056</v>
      </c>
      <c r="I923" s="18">
        <v>11</v>
      </c>
      <c r="J923" s="25" t="s">
        <v>1057</v>
      </c>
      <c r="K923" s="99"/>
      <c r="L923" s="99"/>
      <c r="M923" s="99"/>
      <c r="N923" s="28" t="s">
        <v>1659</v>
      </c>
      <c r="O923" s="100">
        <v>7000</v>
      </c>
      <c r="P923" s="27"/>
      <c r="Q923" s="100"/>
      <c r="R923" s="101" t="s">
        <v>9</v>
      </c>
      <c r="S923" s="94"/>
    </row>
    <row r="924" spans="1:19" ht="18" customHeight="1">
      <c r="A924" s="17">
        <v>2</v>
      </c>
      <c r="B924" s="18" t="s">
        <v>1061</v>
      </c>
      <c r="C924" s="18">
        <v>2</v>
      </c>
      <c r="D924" s="18" t="s">
        <v>1579</v>
      </c>
      <c r="E924" s="18">
        <v>1</v>
      </c>
      <c r="F924" s="18" t="s">
        <v>1580</v>
      </c>
      <c r="G924" s="18">
        <v>19</v>
      </c>
      <c r="H924" s="18" t="s">
        <v>1056</v>
      </c>
      <c r="I924" s="18">
        <v>11</v>
      </c>
      <c r="J924" s="25" t="s">
        <v>1057</v>
      </c>
      <c r="K924" s="99"/>
      <c r="L924" s="99"/>
      <c r="M924" s="99"/>
      <c r="N924" s="28" t="s">
        <v>1660</v>
      </c>
      <c r="O924" s="100">
        <v>15000</v>
      </c>
      <c r="P924" s="27"/>
      <c r="Q924" s="100"/>
      <c r="R924" s="101" t="s">
        <v>9</v>
      </c>
      <c r="S924" s="94"/>
    </row>
    <row r="925" spans="1:19" ht="18" customHeight="1">
      <c r="A925" s="17">
        <v>2</v>
      </c>
      <c r="B925" s="18" t="s">
        <v>1061</v>
      </c>
      <c r="C925" s="18">
        <v>2</v>
      </c>
      <c r="D925" s="18" t="s">
        <v>1579</v>
      </c>
      <c r="E925" s="18">
        <v>1</v>
      </c>
      <c r="F925" s="18" t="s">
        <v>1580</v>
      </c>
      <c r="G925" s="18">
        <v>19</v>
      </c>
      <c r="H925" s="18" t="s">
        <v>1056</v>
      </c>
      <c r="I925" s="18">
        <v>11</v>
      </c>
      <c r="J925" s="25" t="s">
        <v>1057</v>
      </c>
      <c r="K925" s="99"/>
      <c r="L925" s="99"/>
      <c r="M925" s="99"/>
      <c r="N925" s="28" t="s">
        <v>1661</v>
      </c>
      <c r="O925" s="100">
        <v>10000</v>
      </c>
      <c r="P925" s="27"/>
      <c r="Q925" s="100"/>
      <c r="R925" s="101" t="s">
        <v>9</v>
      </c>
      <c r="S925" s="94"/>
    </row>
    <row r="926" spans="1:19" ht="18" customHeight="1">
      <c r="A926" s="17">
        <v>2</v>
      </c>
      <c r="B926" s="18" t="s">
        <v>1061</v>
      </c>
      <c r="C926" s="18">
        <v>2</v>
      </c>
      <c r="D926" s="18" t="s">
        <v>1579</v>
      </c>
      <c r="E926" s="18">
        <v>1</v>
      </c>
      <c r="F926" s="18" t="s">
        <v>1580</v>
      </c>
      <c r="G926" s="18">
        <v>19</v>
      </c>
      <c r="H926" s="18" t="s">
        <v>1056</v>
      </c>
      <c r="I926" s="18">
        <v>11</v>
      </c>
      <c r="J926" s="25" t="s">
        <v>1057</v>
      </c>
      <c r="K926" s="99"/>
      <c r="L926" s="99"/>
      <c r="M926" s="99"/>
      <c r="N926" s="28" t="s">
        <v>1662</v>
      </c>
      <c r="O926" s="100">
        <v>465</v>
      </c>
      <c r="P926" s="27"/>
      <c r="Q926" s="100"/>
      <c r="R926" s="101" t="s">
        <v>9</v>
      </c>
      <c r="S926" s="94"/>
    </row>
    <row r="927" spans="1:19" ht="18" customHeight="1">
      <c r="A927" s="17">
        <v>2</v>
      </c>
      <c r="B927" s="18" t="s">
        <v>1061</v>
      </c>
      <c r="C927" s="18">
        <v>2</v>
      </c>
      <c r="D927" s="18" t="s">
        <v>1579</v>
      </c>
      <c r="E927" s="18">
        <v>1</v>
      </c>
      <c r="F927" s="18" t="s">
        <v>1580</v>
      </c>
      <c r="G927" s="18">
        <v>19</v>
      </c>
      <c r="H927" s="18" t="s">
        <v>1056</v>
      </c>
      <c r="I927" s="19">
        <v>31</v>
      </c>
      <c r="J927" s="24" t="s">
        <v>1663</v>
      </c>
      <c r="K927" s="99">
        <v>60</v>
      </c>
      <c r="L927" s="99">
        <v>60</v>
      </c>
      <c r="M927" s="99">
        <f>K927-L927</f>
        <v>0</v>
      </c>
      <c r="N927" s="28" t="s">
        <v>1664</v>
      </c>
      <c r="O927" s="100">
        <v>34000</v>
      </c>
      <c r="P927" s="27"/>
      <c r="Q927" s="100"/>
      <c r="R927" s="101" t="s">
        <v>9</v>
      </c>
      <c r="S927" s="94"/>
    </row>
    <row r="928" spans="1:19" ht="18" customHeight="1">
      <c r="A928" s="17">
        <v>2</v>
      </c>
      <c r="B928" s="18" t="s">
        <v>1061</v>
      </c>
      <c r="C928" s="18">
        <v>2</v>
      </c>
      <c r="D928" s="18" t="s">
        <v>1579</v>
      </c>
      <c r="E928" s="18">
        <v>1</v>
      </c>
      <c r="F928" s="18" t="s">
        <v>1580</v>
      </c>
      <c r="G928" s="18">
        <v>19</v>
      </c>
      <c r="H928" s="18" t="s">
        <v>1056</v>
      </c>
      <c r="I928" s="18">
        <v>31</v>
      </c>
      <c r="J928" s="25" t="s">
        <v>1663</v>
      </c>
      <c r="K928" s="99"/>
      <c r="L928" s="99"/>
      <c r="M928" s="99"/>
      <c r="N928" s="28" t="s">
        <v>1665</v>
      </c>
      <c r="O928" s="100">
        <v>26000</v>
      </c>
      <c r="P928" s="27"/>
      <c r="Q928" s="100"/>
      <c r="R928" s="101" t="s">
        <v>9</v>
      </c>
      <c r="S928" s="94"/>
    </row>
    <row r="929" spans="1:19" ht="18" customHeight="1">
      <c r="A929" s="17">
        <v>2</v>
      </c>
      <c r="B929" s="18" t="s">
        <v>1061</v>
      </c>
      <c r="C929" s="18">
        <v>2</v>
      </c>
      <c r="D929" s="18" t="s">
        <v>1579</v>
      </c>
      <c r="E929" s="18">
        <v>1</v>
      </c>
      <c r="F929" s="18" t="s">
        <v>1580</v>
      </c>
      <c r="G929" s="19">
        <v>23</v>
      </c>
      <c r="H929" s="19" t="s">
        <v>1539</v>
      </c>
      <c r="I929" s="19"/>
      <c r="J929" s="24"/>
      <c r="K929" s="99"/>
      <c r="L929" s="99"/>
      <c r="M929" s="99"/>
      <c r="N929" s="28"/>
      <c r="O929" s="100"/>
      <c r="P929" s="27"/>
      <c r="Q929" s="100"/>
      <c r="R929" s="101" t="s">
        <v>7513</v>
      </c>
      <c r="S929" s="94"/>
    </row>
    <row r="930" spans="1:19" ht="18" customHeight="1">
      <c r="A930" s="17">
        <v>2</v>
      </c>
      <c r="B930" s="18" t="s">
        <v>1061</v>
      </c>
      <c r="C930" s="18">
        <v>2</v>
      </c>
      <c r="D930" s="18" t="s">
        <v>1579</v>
      </c>
      <c r="E930" s="18">
        <v>1</v>
      </c>
      <c r="F930" s="18" t="s">
        <v>1580</v>
      </c>
      <c r="G930" s="18">
        <v>23</v>
      </c>
      <c r="H930" s="18" t="s">
        <v>1539</v>
      </c>
      <c r="I930" s="19">
        <v>1</v>
      </c>
      <c r="J930" s="24" t="s">
        <v>1666</v>
      </c>
      <c r="K930" s="99">
        <v>3000</v>
      </c>
      <c r="L930" s="99">
        <v>2000</v>
      </c>
      <c r="M930" s="99">
        <f t="shared" ref="M930:M932" si="56">K930-L930</f>
        <v>1000</v>
      </c>
      <c r="N930" s="28" t="s">
        <v>1667</v>
      </c>
      <c r="O930" s="100">
        <v>3000000</v>
      </c>
      <c r="P930" s="27"/>
      <c r="Q930" s="100"/>
      <c r="R930" s="101" t="s">
        <v>9</v>
      </c>
      <c r="S930" s="94"/>
    </row>
    <row r="931" spans="1:19" ht="18" customHeight="1">
      <c r="A931" s="17">
        <v>2</v>
      </c>
      <c r="B931" s="18" t="s">
        <v>1061</v>
      </c>
      <c r="C931" s="18">
        <v>2</v>
      </c>
      <c r="D931" s="18" t="s">
        <v>1579</v>
      </c>
      <c r="E931" s="18">
        <v>1</v>
      </c>
      <c r="F931" s="18" t="s">
        <v>1580</v>
      </c>
      <c r="G931" s="18">
        <v>23</v>
      </c>
      <c r="H931" s="18" t="s">
        <v>1539</v>
      </c>
      <c r="I931" s="19">
        <v>2</v>
      </c>
      <c r="J931" s="24" t="s">
        <v>1668</v>
      </c>
      <c r="K931" s="99">
        <v>400</v>
      </c>
      <c r="L931" s="99">
        <v>200</v>
      </c>
      <c r="M931" s="99">
        <f t="shared" si="56"/>
        <v>200</v>
      </c>
      <c r="N931" s="28" t="s">
        <v>1669</v>
      </c>
      <c r="O931" s="100">
        <v>400000</v>
      </c>
      <c r="P931" s="27"/>
      <c r="Q931" s="100"/>
      <c r="R931" s="101" t="s">
        <v>9</v>
      </c>
      <c r="S931" s="94"/>
    </row>
    <row r="932" spans="1:19" ht="18" customHeight="1">
      <c r="A932" s="43">
        <v>2</v>
      </c>
      <c r="B932" s="44" t="s">
        <v>1061</v>
      </c>
      <c r="C932" s="52">
        <v>2</v>
      </c>
      <c r="D932" s="44" t="s">
        <v>1579</v>
      </c>
      <c r="E932" s="53">
        <v>2</v>
      </c>
      <c r="F932" s="54" t="s">
        <v>759</v>
      </c>
      <c r="G932" s="53"/>
      <c r="H932" s="54"/>
      <c r="I932" s="53"/>
      <c r="J932" s="53"/>
      <c r="K932" s="97">
        <f>IF(C932="",SUMIFS($K933:$K$5645,$A933:$A$5645,A932,$E933:$E$5645,""),IF(E932="",SUMIFS($K933:$K$5645,$A933:$A$5645,A932,$C933:$C$5645,C932,$G933:$G$5645,""),IF(G932="",SUMIFS($K933:$K$5645,$A933:$A$5645,A932,$C933:$C$5645,C932,$E933:$E$5645,E932,$R933:$R$5645,R932),0)))</f>
        <v>25972</v>
      </c>
      <c r="L932" s="97">
        <f>IF(C932="",SUMIFS($L933:$L$5645,$A933:$A$5645,A932,$E933:$E$5645,""),IF(E932="",SUMIFS($L933:$L$5645,$A933:$A$5645,A932,$C933:$C$5645,C932,$G933:$G$5645,""),IF(G932="",SUMIFS($L933:$L$5645,$A933:$A$5645,A932,$C933:$C$5645,C932,$E933:$E$5645,E932,$R933:$R$5645,R932),0)))</f>
        <v>28578</v>
      </c>
      <c r="M932" s="98">
        <f t="shared" si="56"/>
        <v>-2606</v>
      </c>
      <c r="N932" s="55"/>
      <c r="O932" s="56"/>
      <c r="P932" s="57"/>
      <c r="Q932" s="58">
        <f>IF(C932="",SUMIFS($Q$3:$Q$5514,$A$3:$A$5514,A932,$C$3:$C$5514,"&gt;0",$E$3:$E$5514,""),IF(E932="",SUMIFS($Q$3:$Q$5514,$A$3:$A$5514,A932,$C$3:$C$5514,C932,$E$3:$E$5514,"&gt;0",$G$3:$G$5514,""),IF(G932="",SUMIFS($Q$3:$Q$5514,$A$3:$A$5514,A932,$C$3:$C$5514,C932,$E$3:$E$5514,E932,$G$3:$G$5514,"&gt;0",$R$3:$R$5514,R932))))</f>
        <v>14009</v>
      </c>
      <c r="R932" s="59" t="s">
        <v>9</v>
      </c>
      <c r="S932" s="94"/>
    </row>
    <row r="933" spans="1:19" ht="18" customHeight="1">
      <c r="A933" s="17">
        <v>2</v>
      </c>
      <c r="B933" s="18" t="s">
        <v>1061</v>
      </c>
      <c r="C933" s="18">
        <v>2</v>
      </c>
      <c r="D933" s="18" t="s">
        <v>1579</v>
      </c>
      <c r="E933" s="18">
        <v>2</v>
      </c>
      <c r="F933" s="18" t="s">
        <v>759</v>
      </c>
      <c r="G933" s="19">
        <v>7</v>
      </c>
      <c r="H933" s="19" t="s">
        <v>1093</v>
      </c>
      <c r="I933" s="19"/>
      <c r="J933" s="24"/>
      <c r="K933" s="99"/>
      <c r="L933" s="99"/>
      <c r="M933" s="99"/>
      <c r="N933" s="28"/>
      <c r="O933" s="100"/>
      <c r="P933" s="27" t="s">
        <v>205</v>
      </c>
      <c r="Q933" s="100">
        <v>776</v>
      </c>
      <c r="R933" s="101" t="s">
        <v>9</v>
      </c>
      <c r="S933" s="94"/>
    </row>
    <row r="934" spans="1:19" ht="18" customHeight="1">
      <c r="A934" s="17">
        <v>2</v>
      </c>
      <c r="B934" s="18" t="s">
        <v>1061</v>
      </c>
      <c r="C934" s="18">
        <v>2</v>
      </c>
      <c r="D934" s="18" t="s">
        <v>1579</v>
      </c>
      <c r="E934" s="18">
        <v>2</v>
      </c>
      <c r="F934" s="18" t="s">
        <v>759</v>
      </c>
      <c r="G934" s="18">
        <v>7</v>
      </c>
      <c r="H934" s="18" t="s">
        <v>1093</v>
      </c>
      <c r="I934" s="19">
        <v>2</v>
      </c>
      <c r="J934" s="24" t="s">
        <v>1198</v>
      </c>
      <c r="K934" s="99">
        <v>1560</v>
      </c>
      <c r="L934" s="99">
        <v>3510</v>
      </c>
      <c r="M934" s="99">
        <f>K934-L934</f>
        <v>-1950</v>
      </c>
      <c r="N934" s="28" t="s">
        <v>1670</v>
      </c>
      <c r="O934" s="100">
        <v>1560000</v>
      </c>
      <c r="P934" s="27" t="s">
        <v>206</v>
      </c>
      <c r="Q934" s="100">
        <v>386</v>
      </c>
      <c r="R934" s="101" t="s">
        <v>9</v>
      </c>
      <c r="S934" s="94"/>
    </row>
    <row r="935" spans="1:19" ht="18" customHeight="1">
      <c r="A935" s="17">
        <v>2</v>
      </c>
      <c r="B935" s="18" t="s">
        <v>1061</v>
      </c>
      <c r="C935" s="18">
        <v>2</v>
      </c>
      <c r="D935" s="18" t="s">
        <v>1579</v>
      </c>
      <c r="E935" s="18">
        <v>2</v>
      </c>
      <c r="F935" s="18" t="s">
        <v>759</v>
      </c>
      <c r="G935" s="19">
        <v>9</v>
      </c>
      <c r="H935" s="19" t="s">
        <v>944</v>
      </c>
      <c r="I935" s="19"/>
      <c r="J935" s="24"/>
      <c r="K935" s="99"/>
      <c r="L935" s="99"/>
      <c r="M935" s="99"/>
      <c r="N935" s="28"/>
      <c r="O935" s="100"/>
      <c r="P935" s="27" t="s">
        <v>1672</v>
      </c>
      <c r="Q935" s="100">
        <v>247</v>
      </c>
      <c r="R935" s="101" t="s">
        <v>9</v>
      </c>
      <c r="S935" s="94"/>
    </row>
    <row r="936" spans="1:19" ht="18" customHeight="1">
      <c r="A936" s="17">
        <v>2</v>
      </c>
      <c r="B936" s="18" t="s">
        <v>1061</v>
      </c>
      <c r="C936" s="18">
        <v>2</v>
      </c>
      <c r="D936" s="18" t="s">
        <v>1579</v>
      </c>
      <c r="E936" s="18">
        <v>2</v>
      </c>
      <c r="F936" s="18" t="s">
        <v>759</v>
      </c>
      <c r="G936" s="18">
        <v>9</v>
      </c>
      <c r="H936" s="18" t="s">
        <v>944</v>
      </c>
      <c r="I936" s="19">
        <v>2</v>
      </c>
      <c r="J936" s="24" t="s">
        <v>978</v>
      </c>
      <c r="K936" s="99">
        <v>44</v>
      </c>
      <c r="L936" s="99">
        <v>44</v>
      </c>
      <c r="M936" s="99">
        <f>K936-L936</f>
        <v>0</v>
      </c>
      <c r="N936" s="28" t="s">
        <v>1671</v>
      </c>
      <c r="O936" s="100">
        <v>7200</v>
      </c>
      <c r="P936" s="27" t="s">
        <v>1674</v>
      </c>
      <c r="Q936" s="100"/>
      <c r="R936" s="101" t="s">
        <v>9</v>
      </c>
      <c r="S936" s="94"/>
    </row>
    <row r="937" spans="1:19" ht="18" customHeight="1">
      <c r="A937" s="17">
        <v>2</v>
      </c>
      <c r="B937" s="18" t="s">
        <v>1061</v>
      </c>
      <c r="C937" s="18">
        <v>2</v>
      </c>
      <c r="D937" s="18" t="s">
        <v>1579</v>
      </c>
      <c r="E937" s="18">
        <v>2</v>
      </c>
      <c r="F937" s="18" t="s">
        <v>759</v>
      </c>
      <c r="G937" s="18">
        <v>9</v>
      </c>
      <c r="H937" s="18" t="s">
        <v>944</v>
      </c>
      <c r="I937" s="18">
        <v>2</v>
      </c>
      <c r="J937" s="25" t="s">
        <v>978</v>
      </c>
      <c r="K937" s="99"/>
      <c r="L937" s="99"/>
      <c r="M937" s="99"/>
      <c r="N937" s="28" t="s">
        <v>1673</v>
      </c>
      <c r="O937" s="100">
        <v>36400</v>
      </c>
      <c r="P937" s="27" t="s">
        <v>459</v>
      </c>
      <c r="Q937" s="100">
        <v>12600</v>
      </c>
      <c r="R937" s="101" t="s">
        <v>9</v>
      </c>
      <c r="S937" s="94"/>
    </row>
    <row r="938" spans="1:19" ht="18" customHeight="1">
      <c r="A938" s="17">
        <v>2</v>
      </c>
      <c r="B938" s="18" t="s">
        <v>1061</v>
      </c>
      <c r="C938" s="18">
        <v>2</v>
      </c>
      <c r="D938" s="18" t="s">
        <v>1579</v>
      </c>
      <c r="E938" s="18">
        <v>2</v>
      </c>
      <c r="F938" s="18" t="s">
        <v>759</v>
      </c>
      <c r="G938" s="18">
        <v>9</v>
      </c>
      <c r="H938" s="18" t="s">
        <v>944</v>
      </c>
      <c r="I938" s="19">
        <v>3</v>
      </c>
      <c r="J938" s="24" t="s">
        <v>987</v>
      </c>
      <c r="K938" s="99">
        <v>56</v>
      </c>
      <c r="L938" s="99">
        <v>0</v>
      </c>
      <c r="M938" s="99">
        <f>K938-L938</f>
        <v>56</v>
      </c>
      <c r="N938" s="28" t="s">
        <v>1675</v>
      </c>
      <c r="O938" s="100"/>
      <c r="P938" s="27"/>
      <c r="Q938" s="100"/>
      <c r="R938" s="101" t="s">
        <v>9</v>
      </c>
      <c r="S938" s="94"/>
    </row>
    <row r="939" spans="1:19" ht="18" customHeight="1">
      <c r="A939" s="17">
        <v>2</v>
      </c>
      <c r="B939" s="18" t="s">
        <v>1061</v>
      </c>
      <c r="C939" s="18">
        <v>2</v>
      </c>
      <c r="D939" s="18" t="s">
        <v>1579</v>
      </c>
      <c r="E939" s="18">
        <v>2</v>
      </c>
      <c r="F939" s="18" t="s">
        <v>759</v>
      </c>
      <c r="G939" s="18">
        <v>9</v>
      </c>
      <c r="H939" s="18" t="s">
        <v>944</v>
      </c>
      <c r="I939" s="18">
        <v>3</v>
      </c>
      <c r="J939" s="25" t="s">
        <v>987</v>
      </c>
      <c r="K939" s="99"/>
      <c r="L939" s="99"/>
      <c r="M939" s="99"/>
      <c r="N939" s="339" t="s">
        <v>6802</v>
      </c>
      <c r="O939" s="100"/>
      <c r="P939" s="27"/>
      <c r="Q939" s="100"/>
      <c r="R939" s="101" t="s">
        <v>9</v>
      </c>
      <c r="S939" s="94"/>
    </row>
    <row r="940" spans="1:19" ht="18" customHeight="1">
      <c r="A940" s="17">
        <v>2</v>
      </c>
      <c r="B940" s="18" t="s">
        <v>1061</v>
      </c>
      <c r="C940" s="18">
        <v>2</v>
      </c>
      <c r="D940" s="18" t="s">
        <v>1579</v>
      </c>
      <c r="E940" s="18">
        <v>2</v>
      </c>
      <c r="F940" s="18" t="s">
        <v>759</v>
      </c>
      <c r="G940" s="18">
        <v>9</v>
      </c>
      <c r="H940" s="18" t="s">
        <v>944</v>
      </c>
      <c r="I940" s="18">
        <v>3</v>
      </c>
      <c r="J940" s="25" t="s">
        <v>987</v>
      </c>
      <c r="K940" s="99"/>
      <c r="L940" s="99"/>
      <c r="M940" s="99"/>
      <c r="N940" s="28" t="s">
        <v>1676</v>
      </c>
      <c r="O940" s="100">
        <v>55200</v>
      </c>
      <c r="P940" s="27"/>
      <c r="Q940" s="100"/>
      <c r="R940" s="101" t="s">
        <v>9</v>
      </c>
      <c r="S940" s="94"/>
    </row>
    <row r="941" spans="1:19" ht="18" customHeight="1">
      <c r="A941" s="17">
        <v>2</v>
      </c>
      <c r="B941" s="18" t="s">
        <v>1061</v>
      </c>
      <c r="C941" s="18">
        <v>2</v>
      </c>
      <c r="D941" s="18" t="s">
        <v>1579</v>
      </c>
      <c r="E941" s="18">
        <v>2</v>
      </c>
      <c r="F941" s="18" t="s">
        <v>759</v>
      </c>
      <c r="G941" s="19">
        <v>11</v>
      </c>
      <c r="H941" s="19" t="s">
        <v>1002</v>
      </c>
      <c r="I941" s="19"/>
      <c r="J941" s="24"/>
      <c r="K941" s="99"/>
      <c r="L941" s="99"/>
      <c r="M941" s="99"/>
      <c r="N941" s="28"/>
      <c r="O941" s="100"/>
      <c r="P941" s="27"/>
      <c r="Q941" s="100"/>
      <c r="R941" s="101" t="s">
        <v>9</v>
      </c>
      <c r="S941" s="94"/>
    </row>
    <row r="942" spans="1:19" ht="18" customHeight="1">
      <c r="A942" s="17">
        <v>2</v>
      </c>
      <c r="B942" s="18" t="s">
        <v>1061</v>
      </c>
      <c r="C942" s="18">
        <v>2</v>
      </c>
      <c r="D942" s="18" t="s">
        <v>1579</v>
      </c>
      <c r="E942" s="18">
        <v>2</v>
      </c>
      <c r="F942" s="18" t="s">
        <v>759</v>
      </c>
      <c r="G942" s="18">
        <v>11</v>
      </c>
      <c r="H942" s="18" t="s">
        <v>1002</v>
      </c>
      <c r="I942" s="19">
        <v>1</v>
      </c>
      <c r="J942" s="24" t="s">
        <v>1003</v>
      </c>
      <c r="K942" s="99">
        <v>453</v>
      </c>
      <c r="L942" s="99">
        <v>409</v>
      </c>
      <c r="M942" s="99">
        <f>K942-L942</f>
        <v>44</v>
      </c>
      <c r="N942" s="28" t="s">
        <v>1677</v>
      </c>
      <c r="O942" s="100">
        <v>15000</v>
      </c>
      <c r="P942" s="27"/>
      <c r="Q942" s="100"/>
      <c r="R942" s="101" t="s">
        <v>9</v>
      </c>
      <c r="S942" s="94"/>
    </row>
    <row r="943" spans="1:19" ht="18" customHeight="1">
      <c r="A943" s="17">
        <v>2</v>
      </c>
      <c r="B943" s="18" t="s">
        <v>1061</v>
      </c>
      <c r="C943" s="18">
        <v>2</v>
      </c>
      <c r="D943" s="18" t="s">
        <v>1579</v>
      </c>
      <c r="E943" s="18">
        <v>2</v>
      </c>
      <c r="F943" s="18" t="s">
        <v>759</v>
      </c>
      <c r="G943" s="18">
        <v>11</v>
      </c>
      <c r="H943" s="18" t="s">
        <v>1002</v>
      </c>
      <c r="I943" s="18">
        <v>1</v>
      </c>
      <c r="J943" s="25" t="s">
        <v>1003</v>
      </c>
      <c r="K943" s="99"/>
      <c r="L943" s="99"/>
      <c r="M943" s="99"/>
      <c r="N943" s="28" t="s">
        <v>1678</v>
      </c>
      <c r="O943" s="100">
        <v>10000</v>
      </c>
      <c r="P943" s="27"/>
      <c r="Q943" s="100"/>
      <c r="R943" s="101" t="s">
        <v>9</v>
      </c>
      <c r="S943" s="94"/>
    </row>
    <row r="944" spans="1:19" ht="18" customHeight="1">
      <c r="A944" s="17">
        <v>2</v>
      </c>
      <c r="B944" s="18" t="s">
        <v>1061</v>
      </c>
      <c r="C944" s="18">
        <v>2</v>
      </c>
      <c r="D944" s="18" t="s">
        <v>1579</v>
      </c>
      <c r="E944" s="18">
        <v>2</v>
      </c>
      <c r="F944" s="18" t="s">
        <v>759</v>
      </c>
      <c r="G944" s="18">
        <v>11</v>
      </c>
      <c r="H944" s="18" t="s">
        <v>1002</v>
      </c>
      <c r="I944" s="18">
        <v>1</v>
      </c>
      <c r="J944" s="25" t="s">
        <v>1003</v>
      </c>
      <c r="K944" s="99"/>
      <c r="L944" s="99"/>
      <c r="M944" s="99"/>
      <c r="N944" s="28" t="s">
        <v>1679</v>
      </c>
      <c r="O944" s="100">
        <v>137000</v>
      </c>
      <c r="P944" s="27"/>
      <c r="Q944" s="100"/>
      <c r="R944" s="101" t="s">
        <v>9</v>
      </c>
      <c r="S944" s="94"/>
    </row>
    <row r="945" spans="1:19" ht="18" customHeight="1">
      <c r="A945" s="17">
        <v>2</v>
      </c>
      <c r="B945" s="18" t="s">
        <v>1061</v>
      </c>
      <c r="C945" s="18">
        <v>2</v>
      </c>
      <c r="D945" s="18" t="s">
        <v>1579</v>
      </c>
      <c r="E945" s="18">
        <v>2</v>
      </c>
      <c r="F945" s="18" t="s">
        <v>759</v>
      </c>
      <c r="G945" s="18">
        <v>11</v>
      </c>
      <c r="H945" s="18" t="s">
        <v>1002</v>
      </c>
      <c r="I945" s="18">
        <v>1</v>
      </c>
      <c r="J945" s="25" t="s">
        <v>1003</v>
      </c>
      <c r="K945" s="99"/>
      <c r="L945" s="99"/>
      <c r="M945" s="99"/>
      <c r="N945" s="28" t="s">
        <v>1680</v>
      </c>
      <c r="O945" s="100">
        <v>45400</v>
      </c>
      <c r="P945" s="27"/>
      <c r="Q945" s="100"/>
      <c r="R945" s="101" t="s">
        <v>9</v>
      </c>
      <c r="S945" s="94"/>
    </row>
    <row r="946" spans="1:19" ht="18" customHeight="1">
      <c r="A946" s="17">
        <v>2</v>
      </c>
      <c r="B946" s="18" t="s">
        <v>1061</v>
      </c>
      <c r="C946" s="18">
        <v>2</v>
      </c>
      <c r="D946" s="18" t="s">
        <v>1579</v>
      </c>
      <c r="E946" s="18">
        <v>2</v>
      </c>
      <c r="F946" s="18" t="s">
        <v>759</v>
      </c>
      <c r="G946" s="18">
        <v>11</v>
      </c>
      <c r="H946" s="18" t="s">
        <v>1002</v>
      </c>
      <c r="I946" s="18">
        <v>1</v>
      </c>
      <c r="J946" s="25" t="s">
        <v>1003</v>
      </c>
      <c r="K946" s="99"/>
      <c r="L946" s="99"/>
      <c r="M946" s="99"/>
      <c r="N946" s="28" t="s">
        <v>1681</v>
      </c>
      <c r="O946" s="100">
        <v>21000</v>
      </c>
      <c r="P946" s="27"/>
      <c r="Q946" s="100"/>
      <c r="R946" s="101" t="s">
        <v>9</v>
      </c>
      <c r="S946" s="94"/>
    </row>
    <row r="947" spans="1:19" ht="18" customHeight="1">
      <c r="A947" s="17">
        <v>2</v>
      </c>
      <c r="B947" s="18" t="s">
        <v>1061</v>
      </c>
      <c r="C947" s="18">
        <v>2</v>
      </c>
      <c r="D947" s="18" t="s">
        <v>1579</v>
      </c>
      <c r="E947" s="18">
        <v>2</v>
      </c>
      <c r="F947" s="18" t="s">
        <v>759</v>
      </c>
      <c r="G947" s="18">
        <v>11</v>
      </c>
      <c r="H947" s="18" t="s">
        <v>1002</v>
      </c>
      <c r="I947" s="18">
        <v>1</v>
      </c>
      <c r="J947" s="25" t="s">
        <v>1003</v>
      </c>
      <c r="K947" s="99"/>
      <c r="L947" s="99"/>
      <c r="M947" s="99"/>
      <c r="N947" s="28" t="s">
        <v>1682</v>
      </c>
      <c r="O947" s="100">
        <v>15700</v>
      </c>
      <c r="P947" s="27"/>
      <c r="Q947" s="100"/>
      <c r="R947" s="101" t="s">
        <v>9</v>
      </c>
      <c r="S947" s="94"/>
    </row>
    <row r="948" spans="1:19" ht="18" customHeight="1">
      <c r="A948" s="17">
        <v>2</v>
      </c>
      <c r="B948" s="18" t="s">
        <v>1061</v>
      </c>
      <c r="C948" s="18">
        <v>2</v>
      </c>
      <c r="D948" s="18" t="s">
        <v>1579</v>
      </c>
      <c r="E948" s="18">
        <v>2</v>
      </c>
      <c r="F948" s="18" t="s">
        <v>759</v>
      </c>
      <c r="G948" s="18">
        <v>11</v>
      </c>
      <c r="H948" s="18" t="s">
        <v>1002</v>
      </c>
      <c r="I948" s="18">
        <v>1</v>
      </c>
      <c r="J948" s="25" t="s">
        <v>1003</v>
      </c>
      <c r="K948" s="99"/>
      <c r="L948" s="99"/>
      <c r="M948" s="99"/>
      <c r="N948" s="28" t="s">
        <v>1683</v>
      </c>
      <c r="O948" s="100">
        <v>60600</v>
      </c>
      <c r="P948" s="27"/>
      <c r="Q948" s="100"/>
      <c r="R948" s="101" t="s">
        <v>9</v>
      </c>
      <c r="S948" s="94"/>
    </row>
    <row r="949" spans="1:19" ht="18" customHeight="1">
      <c r="A949" s="17">
        <v>2</v>
      </c>
      <c r="B949" s="18" t="s">
        <v>1061</v>
      </c>
      <c r="C949" s="18">
        <v>2</v>
      </c>
      <c r="D949" s="18" t="s">
        <v>1579</v>
      </c>
      <c r="E949" s="18">
        <v>2</v>
      </c>
      <c r="F949" s="18" t="s">
        <v>759</v>
      </c>
      <c r="G949" s="18">
        <v>11</v>
      </c>
      <c r="H949" s="18" t="s">
        <v>1002</v>
      </c>
      <c r="I949" s="18">
        <v>1</v>
      </c>
      <c r="J949" s="25" t="s">
        <v>1003</v>
      </c>
      <c r="K949" s="99"/>
      <c r="L949" s="99"/>
      <c r="M949" s="99"/>
      <c r="N949" s="28" t="s">
        <v>1684</v>
      </c>
      <c r="O949" s="100">
        <v>40500</v>
      </c>
      <c r="P949" s="27"/>
      <c r="Q949" s="100"/>
      <c r="R949" s="101" t="s">
        <v>9</v>
      </c>
      <c r="S949" s="94"/>
    </row>
    <row r="950" spans="1:19" ht="18" customHeight="1">
      <c r="A950" s="17">
        <v>2</v>
      </c>
      <c r="B950" s="18" t="s">
        <v>1061</v>
      </c>
      <c r="C950" s="18">
        <v>2</v>
      </c>
      <c r="D950" s="18" t="s">
        <v>1579</v>
      </c>
      <c r="E950" s="18">
        <v>2</v>
      </c>
      <c r="F950" s="18" t="s">
        <v>759</v>
      </c>
      <c r="G950" s="18">
        <v>11</v>
      </c>
      <c r="H950" s="18" t="s">
        <v>1002</v>
      </c>
      <c r="I950" s="18">
        <v>1</v>
      </c>
      <c r="J950" s="25" t="s">
        <v>1003</v>
      </c>
      <c r="K950" s="99"/>
      <c r="L950" s="99"/>
      <c r="M950" s="99"/>
      <c r="N950" s="28" t="s">
        <v>1685</v>
      </c>
      <c r="O950" s="100">
        <v>40000</v>
      </c>
      <c r="P950" s="27"/>
      <c r="Q950" s="100"/>
      <c r="R950" s="101" t="s">
        <v>9</v>
      </c>
      <c r="S950" s="94"/>
    </row>
    <row r="951" spans="1:19" ht="18" customHeight="1">
      <c r="A951" s="17">
        <v>2</v>
      </c>
      <c r="B951" s="18" t="s">
        <v>1061</v>
      </c>
      <c r="C951" s="18">
        <v>2</v>
      </c>
      <c r="D951" s="18" t="s">
        <v>1579</v>
      </c>
      <c r="E951" s="18">
        <v>2</v>
      </c>
      <c r="F951" s="18" t="s">
        <v>759</v>
      </c>
      <c r="G951" s="18">
        <v>11</v>
      </c>
      <c r="H951" s="18" t="s">
        <v>1002</v>
      </c>
      <c r="I951" s="18">
        <v>1</v>
      </c>
      <c r="J951" s="25" t="s">
        <v>1003</v>
      </c>
      <c r="K951" s="99"/>
      <c r="L951" s="99"/>
      <c r="M951" s="99"/>
      <c r="N951" s="339" t="s">
        <v>7024</v>
      </c>
      <c r="O951" s="100">
        <v>67500</v>
      </c>
      <c r="P951" s="27"/>
      <c r="Q951" s="100"/>
      <c r="R951" s="101" t="s">
        <v>9</v>
      </c>
      <c r="S951" s="94"/>
    </row>
    <row r="952" spans="1:19" ht="18" customHeight="1">
      <c r="A952" s="17">
        <v>2</v>
      </c>
      <c r="B952" s="18" t="s">
        <v>1061</v>
      </c>
      <c r="C952" s="18">
        <v>2</v>
      </c>
      <c r="D952" s="18" t="s">
        <v>1579</v>
      </c>
      <c r="E952" s="18">
        <v>2</v>
      </c>
      <c r="F952" s="18" t="s">
        <v>759</v>
      </c>
      <c r="G952" s="18">
        <v>11</v>
      </c>
      <c r="H952" s="18" t="s">
        <v>1002</v>
      </c>
      <c r="I952" s="19">
        <v>2</v>
      </c>
      <c r="J952" s="24" t="s">
        <v>1208</v>
      </c>
      <c r="K952" s="99">
        <v>87</v>
      </c>
      <c r="L952" s="99">
        <v>102</v>
      </c>
      <c r="M952" s="99">
        <f t="shared" ref="M952:M953" si="57">K952-L952</f>
        <v>-15</v>
      </c>
      <c r="N952" s="28" t="s">
        <v>1686</v>
      </c>
      <c r="O952" s="100">
        <v>87000</v>
      </c>
      <c r="P952" s="27"/>
      <c r="Q952" s="100"/>
      <c r="R952" s="101" t="s">
        <v>9</v>
      </c>
      <c r="S952" s="94"/>
    </row>
    <row r="953" spans="1:19" ht="18" customHeight="1">
      <c r="A953" s="17">
        <v>2</v>
      </c>
      <c r="B953" s="18" t="s">
        <v>1061</v>
      </c>
      <c r="C953" s="18">
        <v>2</v>
      </c>
      <c r="D953" s="18" t="s">
        <v>1579</v>
      </c>
      <c r="E953" s="18">
        <v>2</v>
      </c>
      <c r="F953" s="18" t="s">
        <v>759</v>
      </c>
      <c r="G953" s="18">
        <v>11</v>
      </c>
      <c r="H953" s="18" t="s">
        <v>1002</v>
      </c>
      <c r="I953" s="19">
        <v>4</v>
      </c>
      <c r="J953" s="24" t="s">
        <v>1023</v>
      </c>
      <c r="K953" s="99">
        <v>1263</v>
      </c>
      <c r="L953" s="99">
        <v>1263</v>
      </c>
      <c r="M953" s="99">
        <f t="shared" si="57"/>
        <v>0</v>
      </c>
      <c r="N953" s="28" t="s">
        <v>1687</v>
      </c>
      <c r="O953" s="100">
        <v>127980</v>
      </c>
      <c r="P953" s="27"/>
      <c r="Q953" s="100"/>
      <c r="R953" s="101" t="s">
        <v>9</v>
      </c>
      <c r="S953" s="94"/>
    </row>
    <row r="954" spans="1:19" ht="18" customHeight="1">
      <c r="A954" s="17">
        <v>2</v>
      </c>
      <c r="B954" s="18" t="s">
        <v>1061</v>
      </c>
      <c r="C954" s="18">
        <v>2</v>
      </c>
      <c r="D954" s="18" t="s">
        <v>1579</v>
      </c>
      <c r="E954" s="18">
        <v>2</v>
      </c>
      <c r="F954" s="18" t="s">
        <v>759</v>
      </c>
      <c r="G954" s="18">
        <v>11</v>
      </c>
      <c r="H954" s="18" t="s">
        <v>1002</v>
      </c>
      <c r="I954" s="18">
        <v>4</v>
      </c>
      <c r="J954" s="25" t="s">
        <v>1023</v>
      </c>
      <c r="K954" s="99"/>
      <c r="L954" s="99"/>
      <c r="M954" s="99"/>
      <c r="N954" s="28" t="s">
        <v>1688</v>
      </c>
      <c r="O954" s="100">
        <v>28100</v>
      </c>
      <c r="P954" s="27"/>
      <c r="Q954" s="100"/>
      <c r="R954" s="101" t="s">
        <v>9</v>
      </c>
      <c r="S954" s="94"/>
    </row>
    <row r="955" spans="1:19" ht="18" customHeight="1">
      <c r="A955" s="17">
        <v>2</v>
      </c>
      <c r="B955" s="18" t="s">
        <v>1061</v>
      </c>
      <c r="C955" s="18">
        <v>2</v>
      </c>
      <c r="D955" s="18" t="s">
        <v>1579</v>
      </c>
      <c r="E955" s="18">
        <v>2</v>
      </c>
      <c r="F955" s="18" t="s">
        <v>759</v>
      </c>
      <c r="G955" s="18">
        <v>11</v>
      </c>
      <c r="H955" s="18" t="s">
        <v>1002</v>
      </c>
      <c r="I955" s="18">
        <v>4</v>
      </c>
      <c r="J955" s="25" t="s">
        <v>1023</v>
      </c>
      <c r="K955" s="99"/>
      <c r="L955" s="99"/>
      <c r="M955" s="99"/>
      <c r="N955" s="28" t="s">
        <v>1689</v>
      </c>
      <c r="O955" s="100">
        <v>81000</v>
      </c>
      <c r="P955" s="27"/>
      <c r="Q955" s="100"/>
      <c r="R955" s="101" t="s">
        <v>9</v>
      </c>
      <c r="S955" s="94"/>
    </row>
    <row r="956" spans="1:19" ht="18" customHeight="1">
      <c r="A956" s="17">
        <v>2</v>
      </c>
      <c r="B956" s="18" t="s">
        <v>1061</v>
      </c>
      <c r="C956" s="18">
        <v>2</v>
      </c>
      <c r="D956" s="18" t="s">
        <v>1579</v>
      </c>
      <c r="E956" s="18">
        <v>2</v>
      </c>
      <c r="F956" s="18" t="s">
        <v>759</v>
      </c>
      <c r="G956" s="18">
        <v>11</v>
      </c>
      <c r="H956" s="18" t="s">
        <v>1002</v>
      </c>
      <c r="I956" s="18">
        <v>4</v>
      </c>
      <c r="J956" s="25" t="s">
        <v>1023</v>
      </c>
      <c r="K956" s="99"/>
      <c r="L956" s="99"/>
      <c r="M956" s="99"/>
      <c r="N956" s="28" t="s">
        <v>1690</v>
      </c>
      <c r="O956" s="100">
        <v>32400</v>
      </c>
      <c r="P956" s="27"/>
      <c r="Q956" s="100"/>
      <c r="R956" s="101" t="s">
        <v>9</v>
      </c>
      <c r="S956" s="94"/>
    </row>
    <row r="957" spans="1:19" ht="18" customHeight="1">
      <c r="A957" s="17">
        <v>2</v>
      </c>
      <c r="B957" s="18" t="s">
        <v>1061</v>
      </c>
      <c r="C957" s="18">
        <v>2</v>
      </c>
      <c r="D957" s="18" t="s">
        <v>1579</v>
      </c>
      <c r="E957" s="18">
        <v>2</v>
      </c>
      <c r="F957" s="18" t="s">
        <v>759</v>
      </c>
      <c r="G957" s="18">
        <v>11</v>
      </c>
      <c r="H957" s="18" t="s">
        <v>1002</v>
      </c>
      <c r="I957" s="18">
        <v>4</v>
      </c>
      <c r="J957" s="25" t="s">
        <v>1023</v>
      </c>
      <c r="K957" s="99"/>
      <c r="L957" s="99"/>
      <c r="M957" s="99"/>
      <c r="N957" s="28" t="s">
        <v>1691</v>
      </c>
      <c r="O957" s="100">
        <v>48000</v>
      </c>
      <c r="P957" s="27"/>
      <c r="Q957" s="100"/>
      <c r="R957" s="101" t="s">
        <v>9</v>
      </c>
      <c r="S957" s="94"/>
    </row>
    <row r="958" spans="1:19" ht="18" customHeight="1">
      <c r="A958" s="17">
        <v>2</v>
      </c>
      <c r="B958" s="18" t="s">
        <v>1061</v>
      </c>
      <c r="C958" s="18">
        <v>2</v>
      </c>
      <c r="D958" s="18" t="s">
        <v>1579</v>
      </c>
      <c r="E958" s="18">
        <v>2</v>
      </c>
      <c r="F958" s="18" t="s">
        <v>759</v>
      </c>
      <c r="G958" s="18">
        <v>11</v>
      </c>
      <c r="H958" s="18" t="s">
        <v>1002</v>
      </c>
      <c r="I958" s="18">
        <v>4</v>
      </c>
      <c r="J958" s="25" t="s">
        <v>1023</v>
      </c>
      <c r="K958" s="99"/>
      <c r="L958" s="99"/>
      <c r="M958" s="99"/>
      <c r="N958" s="28" t="s">
        <v>1692</v>
      </c>
      <c r="O958" s="100">
        <v>945000</v>
      </c>
      <c r="P958" s="27"/>
      <c r="Q958" s="100"/>
      <c r="R958" s="101" t="s">
        <v>9</v>
      </c>
      <c r="S958" s="94"/>
    </row>
    <row r="959" spans="1:19" ht="18" customHeight="1">
      <c r="A959" s="17">
        <v>2</v>
      </c>
      <c r="B959" s="18" t="s">
        <v>1061</v>
      </c>
      <c r="C959" s="18">
        <v>2</v>
      </c>
      <c r="D959" s="18" t="s">
        <v>1579</v>
      </c>
      <c r="E959" s="18">
        <v>2</v>
      </c>
      <c r="F959" s="18" t="s">
        <v>759</v>
      </c>
      <c r="G959" s="18">
        <v>11</v>
      </c>
      <c r="H959" s="18" t="s">
        <v>1002</v>
      </c>
      <c r="I959" s="18">
        <v>4</v>
      </c>
      <c r="J959" s="25" t="s">
        <v>1023</v>
      </c>
      <c r="K959" s="99"/>
      <c r="L959" s="99"/>
      <c r="M959" s="99"/>
      <c r="N959" s="28" t="s">
        <v>1693</v>
      </c>
      <c r="O959" s="100"/>
      <c r="P959" s="27"/>
      <c r="Q959" s="100"/>
      <c r="R959" s="101" t="s">
        <v>9</v>
      </c>
      <c r="S959" s="94"/>
    </row>
    <row r="960" spans="1:19" ht="18" customHeight="1">
      <c r="A960" s="17">
        <v>2</v>
      </c>
      <c r="B960" s="18" t="s">
        <v>1061</v>
      </c>
      <c r="C960" s="18">
        <v>2</v>
      </c>
      <c r="D960" s="18" t="s">
        <v>1579</v>
      </c>
      <c r="E960" s="18">
        <v>2</v>
      </c>
      <c r="F960" s="18" t="s">
        <v>759</v>
      </c>
      <c r="G960" s="18">
        <v>11</v>
      </c>
      <c r="H960" s="18" t="s">
        <v>1002</v>
      </c>
      <c r="I960" s="18">
        <v>4</v>
      </c>
      <c r="J960" s="25" t="s">
        <v>1023</v>
      </c>
      <c r="K960" s="99"/>
      <c r="L960" s="99"/>
      <c r="M960" s="99"/>
      <c r="N960" s="28" t="s">
        <v>1694</v>
      </c>
      <c r="O960" s="100"/>
      <c r="P960" s="27"/>
      <c r="Q960" s="100"/>
      <c r="R960" s="101" t="s">
        <v>9</v>
      </c>
      <c r="S960" s="94"/>
    </row>
    <row r="961" spans="1:19" ht="18" customHeight="1">
      <c r="A961" s="17">
        <v>2</v>
      </c>
      <c r="B961" s="18" t="s">
        <v>1061</v>
      </c>
      <c r="C961" s="18">
        <v>2</v>
      </c>
      <c r="D961" s="18" t="s">
        <v>1579</v>
      </c>
      <c r="E961" s="18">
        <v>2</v>
      </c>
      <c r="F961" s="18" t="s">
        <v>759</v>
      </c>
      <c r="G961" s="18">
        <v>11</v>
      </c>
      <c r="H961" s="18" t="s">
        <v>1002</v>
      </c>
      <c r="I961" s="18">
        <v>4</v>
      </c>
      <c r="J961" s="25" t="s">
        <v>1023</v>
      </c>
      <c r="K961" s="99"/>
      <c r="L961" s="99"/>
      <c r="M961" s="99"/>
      <c r="N961" s="28" t="s">
        <v>1695</v>
      </c>
      <c r="O961" s="100"/>
      <c r="P961" s="27"/>
      <c r="Q961" s="100"/>
      <c r="R961" s="101" t="s">
        <v>9</v>
      </c>
      <c r="S961" s="94"/>
    </row>
    <row r="962" spans="1:19" ht="18" customHeight="1">
      <c r="A962" s="17">
        <v>2</v>
      </c>
      <c r="B962" s="18" t="s">
        <v>1061</v>
      </c>
      <c r="C962" s="18">
        <v>2</v>
      </c>
      <c r="D962" s="18" t="s">
        <v>1579</v>
      </c>
      <c r="E962" s="18">
        <v>2</v>
      </c>
      <c r="F962" s="18" t="s">
        <v>759</v>
      </c>
      <c r="G962" s="18">
        <v>11</v>
      </c>
      <c r="H962" s="18" t="s">
        <v>1002</v>
      </c>
      <c r="I962" s="18">
        <v>4</v>
      </c>
      <c r="J962" s="25" t="s">
        <v>1023</v>
      </c>
      <c r="K962" s="99"/>
      <c r="L962" s="99"/>
      <c r="M962" s="99"/>
      <c r="N962" s="28" t="s">
        <v>1696</v>
      </c>
      <c r="O962" s="100"/>
      <c r="P962" s="27"/>
      <c r="Q962" s="100"/>
      <c r="R962" s="101" t="s">
        <v>9</v>
      </c>
      <c r="S962" s="94"/>
    </row>
    <row r="963" spans="1:19" ht="18" customHeight="1">
      <c r="A963" s="17">
        <v>2</v>
      </c>
      <c r="B963" s="18" t="s">
        <v>1061</v>
      </c>
      <c r="C963" s="18">
        <v>2</v>
      </c>
      <c r="D963" s="18" t="s">
        <v>1579</v>
      </c>
      <c r="E963" s="18">
        <v>2</v>
      </c>
      <c r="F963" s="18" t="s">
        <v>759</v>
      </c>
      <c r="G963" s="18">
        <v>11</v>
      </c>
      <c r="H963" s="18" t="s">
        <v>1002</v>
      </c>
      <c r="I963" s="18">
        <v>4</v>
      </c>
      <c r="J963" s="25" t="s">
        <v>1023</v>
      </c>
      <c r="K963" s="99"/>
      <c r="L963" s="99"/>
      <c r="M963" s="99"/>
      <c r="N963" s="28" t="s">
        <v>1697</v>
      </c>
      <c r="O963" s="100"/>
      <c r="P963" s="27"/>
      <c r="Q963" s="100"/>
      <c r="R963" s="101" t="s">
        <v>9</v>
      </c>
      <c r="S963" s="94"/>
    </row>
    <row r="964" spans="1:19" ht="18" customHeight="1">
      <c r="A964" s="17">
        <v>2</v>
      </c>
      <c r="B964" s="18" t="s">
        <v>1061</v>
      </c>
      <c r="C964" s="18">
        <v>2</v>
      </c>
      <c r="D964" s="18" t="s">
        <v>1579</v>
      </c>
      <c r="E964" s="18">
        <v>2</v>
      </c>
      <c r="F964" s="18" t="s">
        <v>759</v>
      </c>
      <c r="G964" s="18">
        <v>11</v>
      </c>
      <c r="H964" s="18" t="s">
        <v>1002</v>
      </c>
      <c r="I964" s="18">
        <v>4</v>
      </c>
      <c r="J964" s="25" t="s">
        <v>1023</v>
      </c>
      <c r="K964" s="99"/>
      <c r="L964" s="99"/>
      <c r="M964" s="99"/>
      <c r="N964" s="28" t="s">
        <v>1698</v>
      </c>
      <c r="O964" s="100"/>
      <c r="P964" s="27"/>
      <c r="Q964" s="100"/>
      <c r="R964" s="101" t="s">
        <v>9</v>
      </c>
      <c r="S964" s="94"/>
    </row>
    <row r="965" spans="1:19" ht="18" customHeight="1">
      <c r="A965" s="17">
        <v>2</v>
      </c>
      <c r="B965" s="18" t="s">
        <v>1061</v>
      </c>
      <c r="C965" s="18">
        <v>2</v>
      </c>
      <c r="D965" s="18" t="s">
        <v>1579</v>
      </c>
      <c r="E965" s="18">
        <v>2</v>
      </c>
      <c r="F965" s="18" t="s">
        <v>759</v>
      </c>
      <c r="G965" s="18">
        <v>11</v>
      </c>
      <c r="H965" s="18" t="s">
        <v>1002</v>
      </c>
      <c r="I965" s="19">
        <v>6</v>
      </c>
      <c r="J965" s="24" t="s">
        <v>1215</v>
      </c>
      <c r="K965" s="99">
        <v>10</v>
      </c>
      <c r="L965" s="99">
        <v>58</v>
      </c>
      <c r="M965" s="99">
        <f>K965-L965</f>
        <v>-48</v>
      </c>
      <c r="N965" s="28" t="s">
        <v>1699</v>
      </c>
      <c r="O965" s="100">
        <v>10000</v>
      </c>
      <c r="P965" s="27"/>
      <c r="Q965" s="100"/>
      <c r="R965" s="101" t="s">
        <v>9</v>
      </c>
      <c r="S965" s="94"/>
    </row>
    <row r="966" spans="1:19" ht="18" customHeight="1">
      <c r="A966" s="17">
        <v>2</v>
      </c>
      <c r="B966" s="18" t="s">
        <v>1061</v>
      </c>
      <c r="C966" s="18">
        <v>2</v>
      </c>
      <c r="D966" s="18" t="s">
        <v>1579</v>
      </c>
      <c r="E966" s="18">
        <v>2</v>
      </c>
      <c r="F966" s="18" t="s">
        <v>759</v>
      </c>
      <c r="G966" s="19">
        <v>12</v>
      </c>
      <c r="H966" s="19" t="s">
        <v>1026</v>
      </c>
      <c r="I966" s="19"/>
      <c r="J966" s="24"/>
      <c r="K966" s="99"/>
      <c r="L966" s="99"/>
      <c r="M966" s="99"/>
      <c r="N966" s="28"/>
      <c r="O966" s="100"/>
      <c r="P966" s="27"/>
      <c r="Q966" s="100"/>
      <c r="R966" s="101" t="s">
        <v>9</v>
      </c>
      <c r="S966" s="94"/>
    </row>
    <row r="967" spans="1:19" ht="18" customHeight="1">
      <c r="A967" s="17">
        <v>2</v>
      </c>
      <c r="B967" s="18" t="s">
        <v>1061</v>
      </c>
      <c r="C967" s="18">
        <v>2</v>
      </c>
      <c r="D967" s="18" t="s">
        <v>1579</v>
      </c>
      <c r="E967" s="18">
        <v>2</v>
      </c>
      <c r="F967" s="18" t="s">
        <v>759</v>
      </c>
      <c r="G967" s="18">
        <v>12</v>
      </c>
      <c r="H967" s="18" t="s">
        <v>1026</v>
      </c>
      <c r="I967" s="19">
        <v>1</v>
      </c>
      <c r="J967" s="24" t="s">
        <v>1027</v>
      </c>
      <c r="K967" s="99">
        <v>983</v>
      </c>
      <c r="L967" s="99">
        <v>1188</v>
      </c>
      <c r="M967" s="99">
        <f>K967-L967</f>
        <v>-205</v>
      </c>
      <c r="N967" s="28" t="s">
        <v>1700</v>
      </c>
      <c r="O967" s="100">
        <v>60000</v>
      </c>
      <c r="P967" s="27"/>
      <c r="Q967" s="100"/>
      <c r="R967" s="101" t="s">
        <v>9</v>
      </c>
      <c r="S967" s="94"/>
    </row>
    <row r="968" spans="1:19" ht="18" customHeight="1">
      <c r="A968" s="17">
        <v>2</v>
      </c>
      <c r="B968" s="18" t="s">
        <v>1061</v>
      </c>
      <c r="C968" s="18">
        <v>2</v>
      </c>
      <c r="D968" s="18" t="s">
        <v>1579</v>
      </c>
      <c r="E968" s="18">
        <v>2</v>
      </c>
      <c r="F968" s="18" t="s">
        <v>759</v>
      </c>
      <c r="G968" s="18">
        <v>12</v>
      </c>
      <c r="H968" s="18" t="s">
        <v>1026</v>
      </c>
      <c r="I968" s="18">
        <v>1</v>
      </c>
      <c r="J968" s="25" t="s">
        <v>1027</v>
      </c>
      <c r="K968" s="99"/>
      <c r="L968" s="99"/>
      <c r="M968" s="99"/>
      <c r="N968" s="28" t="s">
        <v>1701</v>
      </c>
      <c r="O968" s="100">
        <v>80000</v>
      </c>
      <c r="P968" s="27"/>
      <c r="Q968" s="100"/>
      <c r="R968" s="101" t="s">
        <v>9</v>
      </c>
      <c r="S968" s="94"/>
    </row>
    <row r="969" spans="1:19" ht="18" customHeight="1">
      <c r="A969" s="17">
        <v>2</v>
      </c>
      <c r="B969" s="18" t="s">
        <v>1061</v>
      </c>
      <c r="C969" s="18">
        <v>2</v>
      </c>
      <c r="D969" s="18" t="s">
        <v>1579</v>
      </c>
      <c r="E969" s="18">
        <v>2</v>
      </c>
      <c r="F969" s="18" t="s">
        <v>759</v>
      </c>
      <c r="G969" s="18">
        <v>12</v>
      </c>
      <c r="H969" s="18" t="s">
        <v>1026</v>
      </c>
      <c r="I969" s="18">
        <v>1</v>
      </c>
      <c r="J969" s="25" t="s">
        <v>1027</v>
      </c>
      <c r="K969" s="99"/>
      <c r="L969" s="99"/>
      <c r="M969" s="99"/>
      <c r="N969" s="339" t="s">
        <v>7025</v>
      </c>
      <c r="O969" s="100">
        <v>80000</v>
      </c>
      <c r="P969" s="27"/>
      <c r="Q969" s="100"/>
      <c r="R969" s="101" t="s">
        <v>9</v>
      </c>
      <c r="S969" s="94"/>
    </row>
    <row r="970" spans="1:19" ht="18" customHeight="1">
      <c r="A970" s="17">
        <v>2</v>
      </c>
      <c r="B970" s="18" t="s">
        <v>1061</v>
      </c>
      <c r="C970" s="18">
        <v>2</v>
      </c>
      <c r="D970" s="18" t="s">
        <v>1579</v>
      </c>
      <c r="E970" s="18">
        <v>2</v>
      </c>
      <c r="F970" s="18" t="s">
        <v>759</v>
      </c>
      <c r="G970" s="18">
        <v>12</v>
      </c>
      <c r="H970" s="18" t="s">
        <v>1026</v>
      </c>
      <c r="I970" s="18">
        <v>1</v>
      </c>
      <c r="J970" s="25" t="s">
        <v>1027</v>
      </c>
      <c r="K970" s="99"/>
      <c r="L970" s="99"/>
      <c r="M970" s="99"/>
      <c r="N970" s="28" t="s">
        <v>1702</v>
      </c>
      <c r="O970" s="100">
        <v>410000</v>
      </c>
      <c r="P970" s="27"/>
      <c r="Q970" s="100"/>
      <c r="R970" s="101" t="s">
        <v>9</v>
      </c>
      <c r="S970" s="94"/>
    </row>
    <row r="971" spans="1:19" ht="18" customHeight="1">
      <c r="A971" s="17">
        <v>2</v>
      </c>
      <c r="B971" s="18" t="s">
        <v>1061</v>
      </c>
      <c r="C971" s="18">
        <v>2</v>
      </c>
      <c r="D971" s="18" t="s">
        <v>1579</v>
      </c>
      <c r="E971" s="18">
        <v>2</v>
      </c>
      <c r="F971" s="18" t="s">
        <v>759</v>
      </c>
      <c r="G971" s="18">
        <v>12</v>
      </c>
      <c r="H971" s="18" t="s">
        <v>1026</v>
      </c>
      <c r="I971" s="18">
        <v>1</v>
      </c>
      <c r="J971" s="25" t="s">
        <v>1027</v>
      </c>
      <c r="K971" s="99"/>
      <c r="L971" s="99"/>
      <c r="M971" s="99"/>
      <c r="N971" s="28" t="s">
        <v>1703</v>
      </c>
      <c r="O971" s="100">
        <v>287000</v>
      </c>
      <c r="P971" s="27"/>
      <c r="Q971" s="100"/>
      <c r="R971" s="101" t="s">
        <v>9</v>
      </c>
      <c r="S971" s="94"/>
    </row>
    <row r="972" spans="1:19" ht="18" customHeight="1">
      <c r="A972" s="17">
        <v>2</v>
      </c>
      <c r="B972" s="18" t="s">
        <v>1061</v>
      </c>
      <c r="C972" s="18">
        <v>2</v>
      </c>
      <c r="D972" s="18" t="s">
        <v>1579</v>
      </c>
      <c r="E972" s="18">
        <v>2</v>
      </c>
      <c r="F972" s="18" t="s">
        <v>759</v>
      </c>
      <c r="G972" s="18">
        <v>12</v>
      </c>
      <c r="H972" s="18" t="s">
        <v>1026</v>
      </c>
      <c r="I972" s="18">
        <v>1</v>
      </c>
      <c r="J972" s="25" t="s">
        <v>1027</v>
      </c>
      <c r="K972" s="99"/>
      <c r="L972" s="99"/>
      <c r="M972" s="99"/>
      <c r="N972" s="28" t="s">
        <v>1704</v>
      </c>
      <c r="O972" s="100">
        <v>65600</v>
      </c>
      <c r="P972" s="27"/>
      <c r="Q972" s="100"/>
      <c r="R972" s="101" t="s">
        <v>9</v>
      </c>
      <c r="S972" s="94"/>
    </row>
    <row r="973" spans="1:19" ht="18" customHeight="1">
      <c r="A973" s="17">
        <v>2</v>
      </c>
      <c r="B973" s="18" t="s">
        <v>1061</v>
      </c>
      <c r="C973" s="18">
        <v>2</v>
      </c>
      <c r="D973" s="18" t="s">
        <v>1579</v>
      </c>
      <c r="E973" s="18">
        <v>2</v>
      </c>
      <c r="F973" s="18" t="s">
        <v>759</v>
      </c>
      <c r="G973" s="18">
        <v>12</v>
      </c>
      <c r="H973" s="18" t="s">
        <v>1026</v>
      </c>
      <c r="I973" s="19">
        <v>3</v>
      </c>
      <c r="J973" s="24" t="s">
        <v>202</v>
      </c>
      <c r="K973" s="99">
        <v>145</v>
      </c>
      <c r="L973" s="99">
        <v>145</v>
      </c>
      <c r="M973" s="99">
        <f>K973-L973</f>
        <v>0</v>
      </c>
      <c r="N973" s="28" t="s">
        <v>1705</v>
      </c>
      <c r="O973" s="100"/>
      <c r="P973" s="27"/>
      <c r="Q973" s="100"/>
      <c r="R973" s="101" t="s">
        <v>9</v>
      </c>
      <c r="S973" s="94"/>
    </row>
    <row r="974" spans="1:19" ht="18" customHeight="1">
      <c r="A974" s="17">
        <v>2</v>
      </c>
      <c r="B974" s="18" t="s">
        <v>1061</v>
      </c>
      <c r="C974" s="18">
        <v>2</v>
      </c>
      <c r="D974" s="18" t="s">
        <v>1579</v>
      </c>
      <c r="E974" s="18">
        <v>2</v>
      </c>
      <c r="F974" s="18" t="s">
        <v>759</v>
      </c>
      <c r="G974" s="18">
        <v>12</v>
      </c>
      <c r="H974" s="18" t="s">
        <v>1026</v>
      </c>
      <c r="I974" s="18">
        <v>3</v>
      </c>
      <c r="J974" s="25" t="s">
        <v>202</v>
      </c>
      <c r="K974" s="99"/>
      <c r="L974" s="99"/>
      <c r="M974" s="99"/>
      <c r="N974" s="28" t="s">
        <v>1706</v>
      </c>
      <c r="O974" s="100">
        <v>90720</v>
      </c>
      <c r="P974" s="27"/>
      <c r="Q974" s="100"/>
      <c r="R974" s="101" t="s">
        <v>9</v>
      </c>
      <c r="S974" s="94"/>
    </row>
    <row r="975" spans="1:19" ht="18" customHeight="1">
      <c r="A975" s="17">
        <v>2</v>
      </c>
      <c r="B975" s="18" t="s">
        <v>1061</v>
      </c>
      <c r="C975" s="18">
        <v>2</v>
      </c>
      <c r="D975" s="18" t="s">
        <v>1579</v>
      </c>
      <c r="E975" s="18">
        <v>2</v>
      </c>
      <c r="F975" s="18" t="s">
        <v>759</v>
      </c>
      <c r="G975" s="18">
        <v>12</v>
      </c>
      <c r="H975" s="18" t="s">
        <v>1026</v>
      </c>
      <c r="I975" s="18">
        <v>3</v>
      </c>
      <c r="J975" s="25" t="s">
        <v>202</v>
      </c>
      <c r="K975" s="99"/>
      <c r="L975" s="99"/>
      <c r="M975" s="99"/>
      <c r="N975" s="28" t="s">
        <v>1707</v>
      </c>
      <c r="O975" s="100">
        <v>10800</v>
      </c>
      <c r="P975" s="27"/>
      <c r="Q975" s="100"/>
      <c r="R975" s="101" t="s">
        <v>9</v>
      </c>
      <c r="S975" s="94"/>
    </row>
    <row r="976" spans="1:19" ht="18" customHeight="1">
      <c r="A976" s="17">
        <v>2</v>
      </c>
      <c r="B976" s="18" t="s">
        <v>1061</v>
      </c>
      <c r="C976" s="18">
        <v>2</v>
      </c>
      <c r="D976" s="18" t="s">
        <v>1579</v>
      </c>
      <c r="E976" s="18">
        <v>2</v>
      </c>
      <c r="F976" s="18" t="s">
        <v>759</v>
      </c>
      <c r="G976" s="18">
        <v>12</v>
      </c>
      <c r="H976" s="18" t="s">
        <v>1026</v>
      </c>
      <c r="I976" s="18">
        <v>3</v>
      </c>
      <c r="J976" s="25" t="s">
        <v>202</v>
      </c>
      <c r="K976" s="99"/>
      <c r="L976" s="99"/>
      <c r="M976" s="99"/>
      <c r="N976" s="28" t="s">
        <v>1708</v>
      </c>
      <c r="O976" s="100"/>
      <c r="P976" s="27"/>
      <c r="Q976" s="100"/>
      <c r="R976" s="101" t="s">
        <v>9</v>
      </c>
      <c r="S976" s="94"/>
    </row>
    <row r="977" spans="1:19" ht="18" customHeight="1">
      <c r="A977" s="17">
        <v>2</v>
      </c>
      <c r="B977" s="18" t="s">
        <v>1061</v>
      </c>
      <c r="C977" s="18">
        <v>2</v>
      </c>
      <c r="D977" s="18" t="s">
        <v>1579</v>
      </c>
      <c r="E977" s="18">
        <v>2</v>
      </c>
      <c r="F977" s="18" t="s">
        <v>759</v>
      </c>
      <c r="G977" s="18">
        <v>12</v>
      </c>
      <c r="H977" s="18" t="s">
        <v>1026</v>
      </c>
      <c r="I977" s="18">
        <v>3</v>
      </c>
      <c r="J977" s="25" t="s">
        <v>202</v>
      </c>
      <c r="K977" s="99"/>
      <c r="L977" s="99"/>
      <c r="M977" s="99"/>
      <c r="N977" s="28" t="s">
        <v>1709</v>
      </c>
      <c r="O977" s="100">
        <v>23760</v>
      </c>
      <c r="P977" s="27"/>
      <c r="Q977" s="100"/>
      <c r="R977" s="101" t="s">
        <v>9</v>
      </c>
      <c r="S977" s="94"/>
    </row>
    <row r="978" spans="1:19" ht="18" customHeight="1">
      <c r="A978" s="17">
        <v>2</v>
      </c>
      <c r="B978" s="18" t="s">
        <v>1061</v>
      </c>
      <c r="C978" s="18">
        <v>2</v>
      </c>
      <c r="D978" s="18" t="s">
        <v>1579</v>
      </c>
      <c r="E978" s="18">
        <v>2</v>
      </c>
      <c r="F978" s="18" t="s">
        <v>759</v>
      </c>
      <c r="G978" s="18">
        <v>12</v>
      </c>
      <c r="H978" s="18" t="s">
        <v>1026</v>
      </c>
      <c r="I978" s="18">
        <v>3</v>
      </c>
      <c r="J978" s="25" t="s">
        <v>202</v>
      </c>
      <c r="K978" s="99"/>
      <c r="L978" s="99"/>
      <c r="M978" s="99"/>
      <c r="N978" s="28" t="s">
        <v>1710</v>
      </c>
      <c r="O978" s="100">
        <v>6264</v>
      </c>
      <c r="P978" s="27"/>
      <c r="Q978" s="100"/>
      <c r="R978" s="101" t="s">
        <v>9</v>
      </c>
      <c r="S978" s="94"/>
    </row>
    <row r="979" spans="1:19" ht="18" customHeight="1">
      <c r="A979" s="17">
        <v>2</v>
      </c>
      <c r="B979" s="18" t="s">
        <v>1061</v>
      </c>
      <c r="C979" s="18">
        <v>2</v>
      </c>
      <c r="D979" s="18" t="s">
        <v>1579</v>
      </c>
      <c r="E979" s="18">
        <v>2</v>
      </c>
      <c r="F979" s="18" t="s">
        <v>759</v>
      </c>
      <c r="G979" s="18">
        <v>12</v>
      </c>
      <c r="H979" s="18" t="s">
        <v>1026</v>
      </c>
      <c r="I979" s="18">
        <v>3</v>
      </c>
      <c r="J979" s="25" t="s">
        <v>202</v>
      </c>
      <c r="K979" s="99"/>
      <c r="L979" s="99"/>
      <c r="M979" s="99"/>
      <c r="N979" s="28" t="s">
        <v>1711</v>
      </c>
      <c r="O979" s="100">
        <v>7128</v>
      </c>
      <c r="P979" s="27"/>
      <c r="Q979" s="100"/>
      <c r="R979" s="101" t="s">
        <v>9</v>
      </c>
      <c r="S979" s="94"/>
    </row>
    <row r="980" spans="1:19" ht="18" customHeight="1">
      <c r="A980" s="17">
        <v>2</v>
      </c>
      <c r="B980" s="18" t="s">
        <v>1061</v>
      </c>
      <c r="C980" s="18">
        <v>2</v>
      </c>
      <c r="D980" s="18" t="s">
        <v>1579</v>
      </c>
      <c r="E980" s="18">
        <v>2</v>
      </c>
      <c r="F980" s="18" t="s">
        <v>759</v>
      </c>
      <c r="G980" s="18">
        <v>12</v>
      </c>
      <c r="H980" s="18" t="s">
        <v>1026</v>
      </c>
      <c r="I980" s="18">
        <v>3</v>
      </c>
      <c r="J980" s="25" t="s">
        <v>202</v>
      </c>
      <c r="K980" s="99"/>
      <c r="L980" s="99"/>
      <c r="M980" s="99"/>
      <c r="N980" s="28" t="s">
        <v>1712</v>
      </c>
      <c r="O980" s="100">
        <v>6000</v>
      </c>
      <c r="P980" s="27"/>
      <c r="Q980" s="100"/>
      <c r="R980" s="101" t="s">
        <v>9</v>
      </c>
      <c r="S980" s="94"/>
    </row>
    <row r="981" spans="1:19" ht="18" customHeight="1">
      <c r="A981" s="17">
        <v>2</v>
      </c>
      <c r="B981" s="18" t="s">
        <v>1061</v>
      </c>
      <c r="C981" s="18">
        <v>2</v>
      </c>
      <c r="D981" s="18" t="s">
        <v>1579</v>
      </c>
      <c r="E981" s="18">
        <v>2</v>
      </c>
      <c r="F981" s="18" t="s">
        <v>759</v>
      </c>
      <c r="G981" s="18">
        <v>12</v>
      </c>
      <c r="H981" s="18" t="s">
        <v>1026</v>
      </c>
      <c r="I981" s="19">
        <v>11</v>
      </c>
      <c r="J981" s="24" t="s">
        <v>1039</v>
      </c>
      <c r="K981" s="99">
        <v>16</v>
      </c>
      <c r="L981" s="99">
        <v>44</v>
      </c>
      <c r="M981" s="99">
        <f>K981-L981</f>
        <v>-28</v>
      </c>
      <c r="N981" s="28" t="s">
        <v>1713</v>
      </c>
      <c r="O981" s="100">
        <v>15800</v>
      </c>
      <c r="P981" s="27"/>
      <c r="Q981" s="100"/>
      <c r="R981" s="101" t="s">
        <v>9</v>
      </c>
      <c r="S981" s="94"/>
    </row>
    <row r="982" spans="1:19" ht="18" customHeight="1">
      <c r="A982" s="17">
        <v>2</v>
      </c>
      <c r="B982" s="18" t="s">
        <v>1061</v>
      </c>
      <c r="C982" s="18">
        <v>2</v>
      </c>
      <c r="D982" s="18" t="s">
        <v>1579</v>
      </c>
      <c r="E982" s="18">
        <v>2</v>
      </c>
      <c r="F982" s="18" t="s">
        <v>759</v>
      </c>
      <c r="G982" s="19">
        <v>13</v>
      </c>
      <c r="H982" s="19" t="s">
        <v>1045</v>
      </c>
      <c r="I982" s="19"/>
      <c r="J982" s="24"/>
      <c r="K982" s="99"/>
      <c r="L982" s="99"/>
      <c r="M982" s="99"/>
      <c r="N982" s="28"/>
      <c r="O982" s="100"/>
      <c r="P982" s="27"/>
      <c r="Q982" s="100"/>
      <c r="R982" s="101" t="s">
        <v>9</v>
      </c>
      <c r="S982" s="94"/>
    </row>
    <row r="983" spans="1:19" ht="18" customHeight="1">
      <c r="A983" s="17">
        <v>2</v>
      </c>
      <c r="B983" s="18" t="s">
        <v>1061</v>
      </c>
      <c r="C983" s="18">
        <v>2</v>
      </c>
      <c r="D983" s="18" t="s">
        <v>1579</v>
      </c>
      <c r="E983" s="18">
        <v>2</v>
      </c>
      <c r="F983" s="18" t="s">
        <v>759</v>
      </c>
      <c r="G983" s="18">
        <v>13</v>
      </c>
      <c r="H983" s="18" t="s">
        <v>1045</v>
      </c>
      <c r="I983" s="19">
        <v>21</v>
      </c>
      <c r="J983" s="24" t="s">
        <v>1046</v>
      </c>
      <c r="K983" s="99">
        <v>540</v>
      </c>
      <c r="L983" s="99">
        <v>540</v>
      </c>
      <c r="M983" s="99">
        <f t="shared" ref="M983:M984" si="58">K983-L983</f>
        <v>0</v>
      </c>
      <c r="N983" s="28" t="s">
        <v>1714</v>
      </c>
      <c r="O983" s="100">
        <v>540000</v>
      </c>
      <c r="P983" s="27"/>
      <c r="Q983" s="100"/>
      <c r="R983" s="101" t="s">
        <v>9</v>
      </c>
      <c r="S983" s="94"/>
    </row>
    <row r="984" spans="1:19" ht="18" customHeight="1">
      <c r="A984" s="17">
        <v>2</v>
      </c>
      <c r="B984" s="18" t="s">
        <v>1061</v>
      </c>
      <c r="C984" s="18">
        <v>2</v>
      </c>
      <c r="D984" s="18" t="s">
        <v>1579</v>
      </c>
      <c r="E984" s="18">
        <v>2</v>
      </c>
      <c r="F984" s="18" t="s">
        <v>759</v>
      </c>
      <c r="G984" s="18">
        <v>13</v>
      </c>
      <c r="H984" s="18" t="s">
        <v>1045</v>
      </c>
      <c r="I984" s="19">
        <v>51</v>
      </c>
      <c r="J984" s="24" t="s">
        <v>1126</v>
      </c>
      <c r="K984" s="99">
        <v>3830</v>
      </c>
      <c r="L984" s="99">
        <v>4933</v>
      </c>
      <c r="M984" s="99">
        <f t="shared" si="58"/>
        <v>-1103</v>
      </c>
      <c r="N984" s="28" t="s">
        <v>1715</v>
      </c>
      <c r="O984" s="100">
        <v>412344</v>
      </c>
      <c r="P984" s="27"/>
      <c r="Q984" s="100"/>
      <c r="R984" s="101" t="s">
        <v>9</v>
      </c>
      <c r="S984" s="94"/>
    </row>
    <row r="985" spans="1:19" ht="18" customHeight="1">
      <c r="A985" s="17">
        <v>2</v>
      </c>
      <c r="B985" s="18" t="s">
        <v>1061</v>
      </c>
      <c r="C985" s="18">
        <v>2</v>
      </c>
      <c r="D985" s="18" t="s">
        <v>1579</v>
      </c>
      <c r="E985" s="18">
        <v>2</v>
      </c>
      <c r="F985" s="18" t="s">
        <v>759</v>
      </c>
      <c r="G985" s="18">
        <v>13</v>
      </c>
      <c r="H985" s="18" t="s">
        <v>1045</v>
      </c>
      <c r="I985" s="18">
        <v>51</v>
      </c>
      <c r="J985" s="25" t="s">
        <v>1126</v>
      </c>
      <c r="K985" s="99"/>
      <c r="L985" s="99"/>
      <c r="M985" s="99"/>
      <c r="N985" s="28" t="s">
        <v>1716</v>
      </c>
      <c r="O985" s="100">
        <v>68688</v>
      </c>
      <c r="P985" s="27"/>
      <c r="Q985" s="100"/>
      <c r="R985" s="101" t="s">
        <v>9</v>
      </c>
      <c r="S985" s="94"/>
    </row>
    <row r="986" spans="1:19" ht="18" customHeight="1">
      <c r="A986" s="17">
        <v>2</v>
      </c>
      <c r="B986" s="18" t="s">
        <v>1061</v>
      </c>
      <c r="C986" s="18">
        <v>2</v>
      </c>
      <c r="D986" s="18" t="s">
        <v>1579</v>
      </c>
      <c r="E986" s="18">
        <v>2</v>
      </c>
      <c r="F986" s="18" t="s">
        <v>759</v>
      </c>
      <c r="G986" s="18">
        <v>13</v>
      </c>
      <c r="H986" s="18" t="s">
        <v>1045</v>
      </c>
      <c r="I986" s="18">
        <v>51</v>
      </c>
      <c r="J986" s="25" t="s">
        <v>1126</v>
      </c>
      <c r="K986" s="99"/>
      <c r="L986" s="99"/>
      <c r="M986" s="99"/>
      <c r="N986" s="28" t="s">
        <v>1717</v>
      </c>
      <c r="O986" s="100">
        <v>3348000</v>
      </c>
      <c r="P986" s="27"/>
      <c r="Q986" s="100"/>
      <c r="R986" s="101" t="s">
        <v>9</v>
      </c>
      <c r="S986" s="94"/>
    </row>
    <row r="987" spans="1:19" ht="18" customHeight="1">
      <c r="A987" s="17">
        <v>2</v>
      </c>
      <c r="B987" s="18" t="s">
        <v>1061</v>
      </c>
      <c r="C987" s="18">
        <v>2</v>
      </c>
      <c r="D987" s="18" t="s">
        <v>1579</v>
      </c>
      <c r="E987" s="18">
        <v>2</v>
      </c>
      <c r="F987" s="18" t="s">
        <v>759</v>
      </c>
      <c r="G987" s="19">
        <v>14</v>
      </c>
      <c r="H987" s="19" t="s">
        <v>1050</v>
      </c>
      <c r="I987" s="19"/>
      <c r="J987" s="24"/>
      <c r="K987" s="99"/>
      <c r="L987" s="99"/>
      <c r="M987" s="99"/>
      <c r="N987" s="28"/>
      <c r="O987" s="100"/>
      <c r="P987" s="27"/>
      <c r="Q987" s="100"/>
      <c r="R987" s="101" t="s">
        <v>9</v>
      </c>
      <c r="S987" s="94"/>
    </row>
    <row r="988" spans="1:19" ht="18" customHeight="1">
      <c r="A988" s="17">
        <v>2</v>
      </c>
      <c r="B988" s="18" t="s">
        <v>1061</v>
      </c>
      <c r="C988" s="18">
        <v>2</v>
      </c>
      <c r="D988" s="18" t="s">
        <v>1579</v>
      </c>
      <c r="E988" s="18">
        <v>2</v>
      </c>
      <c r="F988" s="18" t="s">
        <v>759</v>
      </c>
      <c r="G988" s="18">
        <v>14</v>
      </c>
      <c r="H988" s="18" t="s">
        <v>1050</v>
      </c>
      <c r="I988" s="19">
        <v>1</v>
      </c>
      <c r="J988" s="24" t="s">
        <v>1051</v>
      </c>
      <c r="K988" s="99">
        <v>30</v>
      </c>
      <c r="L988" s="99">
        <v>30</v>
      </c>
      <c r="M988" s="99">
        <f t="shared" ref="M988:M989" si="59">K988-L988</f>
        <v>0</v>
      </c>
      <c r="N988" s="28" t="s">
        <v>1718</v>
      </c>
      <c r="O988" s="100">
        <v>30000</v>
      </c>
      <c r="P988" s="27"/>
      <c r="Q988" s="100"/>
      <c r="R988" s="101" t="s">
        <v>9</v>
      </c>
      <c r="S988" s="94"/>
    </row>
    <row r="989" spans="1:19" ht="18" customHeight="1">
      <c r="A989" s="17">
        <v>2</v>
      </c>
      <c r="B989" s="18" t="s">
        <v>1061</v>
      </c>
      <c r="C989" s="18">
        <v>2</v>
      </c>
      <c r="D989" s="18" t="s">
        <v>1579</v>
      </c>
      <c r="E989" s="18">
        <v>2</v>
      </c>
      <c r="F989" s="18" t="s">
        <v>759</v>
      </c>
      <c r="G989" s="18">
        <v>14</v>
      </c>
      <c r="H989" s="18" t="s">
        <v>1050</v>
      </c>
      <c r="I989" s="19">
        <v>41</v>
      </c>
      <c r="J989" s="24" t="s">
        <v>1133</v>
      </c>
      <c r="K989" s="99">
        <v>7825</v>
      </c>
      <c r="L989" s="99">
        <v>6793</v>
      </c>
      <c r="M989" s="99">
        <f t="shared" si="59"/>
        <v>1032</v>
      </c>
      <c r="N989" s="28" t="s">
        <v>1719</v>
      </c>
      <c r="O989" s="100">
        <v>699840</v>
      </c>
      <c r="P989" s="27"/>
      <c r="Q989" s="100"/>
      <c r="R989" s="101" t="s">
        <v>9</v>
      </c>
      <c r="S989" s="94"/>
    </row>
    <row r="990" spans="1:19" ht="18" customHeight="1">
      <c r="A990" s="17">
        <v>2</v>
      </c>
      <c r="B990" s="18" t="s">
        <v>1061</v>
      </c>
      <c r="C990" s="18">
        <v>2</v>
      </c>
      <c r="D990" s="18" t="s">
        <v>1579</v>
      </c>
      <c r="E990" s="18">
        <v>2</v>
      </c>
      <c r="F990" s="18" t="s">
        <v>759</v>
      </c>
      <c r="G990" s="18">
        <v>14</v>
      </c>
      <c r="H990" s="18" t="s">
        <v>1050</v>
      </c>
      <c r="I990" s="18">
        <v>41</v>
      </c>
      <c r="J990" s="25" t="s">
        <v>1133</v>
      </c>
      <c r="K990" s="99"/>
      <c r="L990" s="99"/>
      <c r="M990" s="99"/>
      <c r="N990" s="28" t="s">
        <v>1720</v>
      </c>
      <c r="O990" s="100">
        <v>427680</v>
      </c>
      <c r="P990" s="27"/>
      <c r="Q990" s="100"/>
      <c r="R990" s="101" t="s">
        <v>9</v>
      </c>
      <c r="S990" s="94"/>
    </row>
    <row r="991" spans="1:19" ht="18" customHeight="1">
      <c r="A991" s="17">
        <v>2</v>
      </c>
      <c r="B991" s="18" t="s">
        <v>1061</v>
      </c>
      <c r="C991" s="18">
        <v>2</v>
      </c>
      <c r="D991" s="18" t="s">
        <v>1579</v>
      </c>
      <c r="E991" s="18">
        <v>2</v>
      </c>
      <c r="F991" s="18" t="s">
        <v>759</v>
      </c>
      <c r="G991" s="18">
        <v>14</v>
      </c>
      <c r="H991" s="18" t="s">
        <v>1050</v>
      </c>
      <c r="I991" s="18">
        <v>41</v>
      </c>
      <c r="J991" s="25" t="s">
        <v>1133</v>
      </c>
      <c r="K991" s="99"/>
      <c r="L991" s="99"/>
      <c r="M991" s="99"/>
      <c r="N991" s="339" t="s">
        <v>7026</v>
      </c>
      <c r="O991" s="100">
        <v>5405400</v>
      </c>
      <c r="P991" s="27"/>
      <c r="Q991" s="100"/>
      <c r="R991" s="101" t="s">
        <v>9</v>
      </c>
      <c r="S991" s="94"/>
    </row>
    <row r="992" spans="1:19" ht="18" customHeight="1">
      <c r="A992" s="17">
        <v>2</v>
      </c>
      <c r="B992" s="18" t="s">
        <v>1061</v>
      </c>
      <c r="C992" s="18">
        <v>2</v>
      </c>
      <c r="D992" s="18" t="s">
        <v>1579</v>
      </c>
      <c r="E992" s="18">
        <v>2</v>
      </c>
      <c r="F992" s="18" t="s">
        <v>759</v>
      </c>
      <c r="G992" s="18">
        <v>14</v>
      </c>
      <c r="H992" s="18" t="s">
        <v>1050</v>
      </c>
      <c r="I992" s="18">
        <v>41</v>
      </c>
      <c r="J992" s="25" t="s">
        <v>1133</v>
      </c>
      <c r="K992" s="99"/>
      <c r="L992" s="99"/>
      <c r="M992" s="99"/>
      <c r="N992" s="28" t="s">
        <v>1721</v>
      </c>
      <c r="O992" s="100">
        <v>1051056</v>
      </c>
      <c r="P992" s="27"/>
      <c r="Q992" s="100"/>
      <c r="R992" s="101" t="s">
        <v>9</v>
      </c>
      <c r="S992" s="94"/>
    </row>
    <row r="993" spans="1:19" ht="18" customHeight="1">
      <c r="A993" s="17">
        <v>2</v>
      </c>
      <c r="B993" s="18" t="s">
        <v>1061</v>
      </c>
      <c r="C993" s="18">
        <v>2</v>
      </c>
      <c r="D993" s="18" t="s">
        <v>1579</v>
      </c>
      <c r="E993" s="18">
        <v>2</v>
      </c>
      <c r="F993" s="18" t="s">
        <v>759</v>
      </c>
      <c r="G993" s="18">
        <v>14</v>
      </c>
      <c r="H993" s="18" t="s">
        <v>1050</v>
      </c>
      <c r="I993" s="18">
        <v>41</v>
      </c>
      <c r="J993" s="25" t="s">
        <v>1133</v>
      </c>
      <c r="K993" s="99"/>
      <c r="L993" s="99"/>
      <c r="M993" s="99"/>
      <c r="N993" s="28" t="s">
        <v>1722</v>
      </c>
      <c r="O993" s="100">
        <v>240240</v>
      </c>
      <c r="P993" s="27"/>
      <c r="Q993" s="100"/>
      <c r="R993" s="101" t="s">
        <v>9</v>
      </c>
      <c r="S993" s="94"/>
    </row>
    <row r="994" spans="1:19" ht="18" customHeight="1">
      <c r="A994" s="17">
        <v>2</v>
      </c>
      <c r="B994" s="18" t="s">
        <v>1061</v>
      </c>
      <c r="C994" s="18">
        <v>2</v>
      </c>
      <c r="D994" s="18" t="s">
        <v>1579</v>
      </c>
      <c r="E994" s="18">
        <v>2</v>
      </c>
      <c r="F994" s="18" t="s">
        <v>759</v>
      </c>
      <c r="G994" s="18">
        <v>14</v>
      </c>
      <c r="H994" s="18" t="s">
        <v>1050</v>
      </c>
      <c r="I994" s="18">
        <v>41</v>
      </c>
      <c r="J994" s="25" t="s">
        <v>1133</v>
      </c>
      <c r="K994" s="99"/>
      <c r="L994" s="99"/>
      <c r="M994" s="99"/>
      <c r="N994" s="28" t="s">
        <v>1723</v>
      </c>
      <c r="O994" s="100"/>
      <c r="P994" s="27"/>
      <c r="Q994" s="100"/>
      <c r="R994" s="101" t="s">
        <v>9</v>
      </c>
      <c r="S994" s="94"/>
    </row>
    <row r="995" spans="1:19" ht="18" customHeight="1">
      <c r="A995" s="17">
        <v>2</v>
      </c>
      <c r="B995" s="18" t="s">
        <v>1061</v>
      </c>
      <c r="C995" s="18">
        <v>2</v>
      </c>
      <c r="D995" s="18" t="s">
        <v>1579</v>
      </c>
      <c r="E995" s="18">
        <v>2</v>
      </c>
      <c r="F995" s="18" t="s">
        <v>759</v>
      </c>
      <c r="G995" s="18">
        <v>14</v>
      </c>
      <c r="H995" s="18" t="s">
        <v>1050</v>
      </c>
      <c r="I995" s="18">
        <v>41</v>
      </c>
      <c r="J995" s="25" t="s">
        <v>1133</v>
      </c>
      <c r="K995" s="99"/>
      <c r="L995" s="99"/>
      <c r="M995" s="99"/>
      <c r="N995" s="28" t="s">
        <v>1724</v>
      </c>
      <c r="O995" s="100"/>
      <c r="P995" s="27"/>
      <c r="Q995" s="100"/>
      <c r="R995" s="101" t="s">
        <v>9</v>
      </c>
      <c r="S995" s="94"/>
    </row>
    <row r="996" spans="1:19" ht="18" customHeight="1">
      <c r="A996" s="17">
        <v>2</v>
      </c>
      <c r="B996" s="18" t="s">
        <v>1061</v>
      </c>
      <c r="C996" s="18">
        <v>2</v>
      </c>
      <c r="D996" s="18" t="s">
        <v>1579</v>
      </c>
      <c r="E996" s="18">
        <v>2</v>
      </c>
      <c r="F996" s="18" t="s">
        <v>759</v>
      </c>
      <c r="G996" s="19">
        <v>18</v>
      </c>
      <c r="H996" s="19" t="s">
        <v>1054</v>
      </c>
      <c r="I996" s="19"/>
      <c r="J996" s="24"/>
      <c r="K996" s="99"/>
      <c r="L996" s="99"/>
      <c r="M996" s="99"/>
      <c r="N996" s="28"/>
      <c r="O996" s="100"/>
      <c r="P996" s="27"/>
      <c r="Q996" s="100"/>
      <c r="R996" s="101" t="s">
        <v>9</v>
      </c>
      <c r="S996" s="94"/>
    </row>
    <row r="997" spans="1:19" ht="18" customHeight="1">
      <c r="A997" s="17">
        <v>2</v>
      </c>
      <c r="B997" s="18" t="s">
        <v>1061</v>
      </c>
      <c r="C997" s="18">
        <v>2</v>
      </c>
      <c r="D997" s="18" t="s">
        <v>1579</v>
      </c>
      <c r="E997" s="18">
        <v>2</v>
      </c>
      <c r="F997" s="18" t="s">
        <v>759</v>
      </c>
      <c r="G997" s="18">
        <v>18</v>
      </c>
      <c r="H997" s="18" t="s">
        <v>1054</v>
      </c>
      <c r="I997" s="19">
        <v>21</v>
      </c>
      <c r="J997" s="24" t="s">
        <v>1267</v>
      </c>
      <c r="K997" s="99">
        <v>303</v>
      </c>
      <c r="L997" s="99">
        <v>303</v>
      </c>
      <c r="M997" s="99">
        <f>K997-L997</f>
        <v>0</v>
      </c>
      <c r="N997" s="28" t="s">
        <v>1725</v>
      </c>
      <c r="O997" s="100">
        <v>302400</v>
      </c>
      <c r="P997" s="27"/>
      <c r="Q997" s="100"/>
      <c r="R997" s="101" t="s">
        <v>9</v>
      </c>
      <c r="S997" s="94"/>
    </row>
    <row r="998" spans="1:19" ht="18" customHeight="1">
      <c r="A998" s="17">
        <v>2</v>
      </c>
      <c r="B998" s="18" t="s">
        <v>1061</v>
      </c>
      <c r="C998" s="18">
        <v>2</v>
      </c>
      <c r="D998" s="18" t="s">
        <v>1579</v>
      </c>
      <c r="E998" s="18">
        <v>2</v>
      </c>
      <c r="F998" s="18" t="s">
        <v>759</v>
      </c>
      <c r="G998" s="19">
        <v>19</v>
      </c>
      <c r="H998" s="19" t="s">
        <v>1056</v>
      </c>
      <c r="I998" s="19"/>
      <c r="J998" s="24"/>
      <c r="K998" s="99"/>
      <c r="L998" s="99"/>
      <c r="M998" s="99"/>
      <c r="N998" s="28"/>
      <c r="O998" s="100"/>
      <c r="P998" s="27"/>
      <c r="Q998" s="100"/>
      <c r="R998" s="101" t="s">
        <v>9</v>
      </c>
      <c r="S998" s="94"/>
    </row>
    <row r="999" spans="1:19" ht="18" customHeight="1">
      <c r="A999" s="17">
        <v>2</v>
      </c>
      <c r="B999" s="18" t="s">
        <v>1061</v>
      </c>
      <c r="C999" s="18">
        <v>2</v>
      </c>
      <c r="D999" s="18" t="s">
        <v>1579</v>
      </c>
      <c r="E999" s="18">
        <v>2</v>
      </c>
      <c r="F999" s="18" t="s">
        <v>759</v>
      </c>
      <c r="G999" s="18">
        <v>19</v>
      </c>
      <c r="H999" s="18" t="s">
        <v>1056</v>
      </c>
      <c r="I999" s="19">
        <v>2</v>
      </c>
      <c r="J999" s="24" t="s">
        <v>1726</v>
      </c>
      <c r="K999" s="99">
        <v>4232</v>
      </c>
      <c r="L999" s="99">
        <v>4209</v>
      </c>
      <c r="M999" s="99">
        <f t="shared" ref="M999:M1000" si="60">K999-L999</f>
        <v>23</v>
      </c>
      <c r="N999" s="28" t="s">
        <v>1727</v>
      </c>
      <c r="O999" s="100">
        <v>4232000</v>
      </c>
      <c r="P999" s="27"/>
      <c r="Q999" s="100"/>
      <c r="R999" s="101" t="s">
        <v>9</v>
      </c>
      <c r="S999" s="94"/>
    </row>
    <row r="1000" spans="1:19" ht="18" customHeight="1">
      <c r="A1000" s="17">
        <v>2</v>
      </c>
      <c r="B1000" s="18" t="s">
        <v>1061</v>
      </c>
      <c r="C1000" s="18">
        <v>2</v>
      </c>
      <c r="D1000" s="18" t="s">
        <v>1579</v>
      </c>
      <c r="E1000" s="18">
        <v>2</v>
      </c>
      <c r="F1000" s="18" t="s">
        <v>759</v>
      </c>
      <c r="G1000" s="18">
        <v>19</v>
      </c>
      <c r="H1000" s="18" t="s">
        <v>1056</v>
      </c>
      <c r="I1000" s="19">
        <v>21</v>
      </c>
      <c r="J1000" s="24" t="s">
        <v>1492</v>
      </c>
      <c r="K1000" s="99">
        <v>4505</v>
      </c>
      <c r="L1000" s="99">
        <v>4910</v>
      </c>
      <c r="M1000" s="99">
        <f t="shared" si="60"/>
        <v>-405</v>
      </c>
      <c r="N1000" s="28" t="s">
        <v>1728</v>
      </c>
      <c r="O1000" s="100">
        <v>180000</v>
      </c>
      <c r="P1000" s="27"/>
      <c r="Q1000" s="100"/>
      <c r="R1000" s="101" t="s">
        <v>9</v>
      </c>
      <c r="S1000" s="94"/>
    </row>
    <row r="1001" spans="1:19" ht="18" customHeight="1">
      <c r="A1001" s="17">
        <v>2</v>
      </c>
      <c r="B1001" s="18" t="s">
        <v>1061</v>
      </c>
      <c r="C1001" s="18">
        <v>2</v>
      </c>
      <c r="D1001" s="18" t="s">
        <v>1579</v>
      </c>
      <c r="E1001" s="18">
        <v>2</v>
      </c>
      <c r="F1001" s="18" t="s">
        <v>759</v>
      </c>
      <c r="G1001" s="18">
        <v>19</v>
      </c>
      <c r="H1001" s="18" t="s">
        <v>1056</v>
      </c>
      <c r="I1001" s="18">
        <v>21</v>
      </c>
      <c r="J1001" s="25" t="s">
        <v>1492</v>
      </c>
      <c r="K1001" s="99"/>
      <c r="L1001" s="99"/>
      <c r="M1001" s="99"/>
      <c r="N1001" s="28" t="s">
        <v>1729</v>
      </c>
      <c r="O1001" s="100">
        <v>575000</v>
      </c>
      <c r="P1001" s="27"/>
      <c r="Q1001" s="100"/>
      <c r="R1001" s="101" t="s">
        <v>9</v>
      </c>
      <c r="S1001" s="94"/>
    </row>
    <row r="1002" spans="1:19" ht="18" customHeight="1">
      <c r="A1002" s="17">
        <v>2</v>
      </c>
      <c r="B1002" s="18" t="s">
        <v>1061</v>
      </c>
      <c r="C1002" s="18">
        <v>2</v>
      </c>
      <c r="D1002" s="18" t="s">
        <v>1579</v>
      </c>
      <c r="E1002" s="18">
        <v>2</v>
      </c>
      <c r="F1002" s="18" t="s">
        <v>759</v>
      </c>
      <c r="G1002" s="18">
        <v>19</v>
      </c>
      <c r="H1002" s="18" t="s">
        <v>1056</v>
      </c>
      <c r="I1002" s="18">
        <v>21</v>
      </c>
      <c r="J1002" s="25" t="s">
        <v>1492</v>
      </c>
      <c r="K1002" s="99"/>
      <c r="L1002" s="99"/>
      <c r="M1002" s="99"/>
      <c r="N1002" s="28" t="s">
        <v>1730</v>
      </c>
      <c r="O1002" s="100"/>
      <c r="P1002" s="27"/>
      <c r="Q1002" s="100"/>
      <c r="R1002" s="101" t="s">
        <v>9</v>
      </c>
      <c r="S1002" s="94"/>
    </row>
    <row r="1003" spans="1:19" ht="18" customHeight="1">
      <c r="A1003" s="17">
        <v>2</v>
      </c>
      <c r="B1003" s="18" t="s">
        <v>1061</v>
      </c>
      <c r="C1003" s="18">
        <v>2</v>
      </c>
      <c r="D1003" s="18" t="s">
        <v>1579</v>
      </c>
      <c r="E1003" s="18">
        <v>2</v>
      </c>
      <c r="F1003" s="18" t="s">
        <v>759</v>
      </c>
      <c r="G1003" s="18">
        <v>19</v>
      </c>
      <c r="H1003" s="18" t="s">
        <v>1056</v>
      </c>
      <c r="I1003" s="18">
        <v>21</v>
      </c>
      <c r="J1003" s="25" t="s">
        <v>1492</v>
      </c>
      <c r="K1003" s="99"/>
      <c r="L1003" s="99"/>
      <c r="M1003" s="99"/>
      <c r="N1003" s="28" t="s">
        <v>1731</v>
      </c>
      <c r="O1003" s="100">
        <v>600000</v>
      </c>
      <c r="P1003" s="27"/>
      <c r="Q1003" s="100"/>
      <c r="R1003" s="101" t="s">
        <v>9</v>
      </c>
      <c r="S1003" s="94"/>
    </row>
    <row r="1004" spans="1:19" ht="18" customHeight="1">
      <c r="A1004" s="17">
        <v>2</v>
      </c>
      <c r="B1004" s="18" t="s">
        <v>1061</v>
      </c>
      <c r="C1004" s="18">
        <v>2</v>
      </c>
      <c r="D1004" s="18" t="s">
        <v>1579</v>
      </c>
      <c r="E1004" s="18">
        <v>2</v>
      </c>
      <c r="F1004" s="18" t="s">
        <v>759</v>
      </c>
      <c r="G1004" s="18">
        <v>19</v>
      </c>
      <c r="H1004" s="18" t="s">
        <v>1056</v>
      </c>
      <c r="I1004" s="18">
        <v>21</v>
      </c>
      <c r="J1004" s="25" t="s">
        <v>1492</v>
      </c>
      <c r="K1004" s="99"/>
      <c r="L1004" s="99"/>
      <c r="M1004" s="99"/>
      <c r="N1004" s="28" t="s">
        <v>1732</v>
      </c>
      <c r="O1004" s="100">
        <v>2400000</v>
      </c>
      <c r="P1004" s="27"/>
      <c r="Q1004" s="100"/>
      <c r="R1004" s="101" t="s">
        <v>9</v>
      </c>
      <c r="S1004" s="94"/>
    </row>
    <row r="1005" spans="1:19" ht="18" customHeight="1">
      <c r="A1005" s="17">
        <v>2</v>
      </c>
      <c r="B1005" s="18" t="s">
        <v>1061</v>
      </c>
      <c r="C1005" s="18">
        <v>2</v>
      </c>
      <c r="D1005" s="18" t="s">
        <v>1579</v>
      </c>
      <c r="E1005" s="18">
        <v>2</v>
      </c>
      <c r="F1005" s="18" t="s">
        <v>759</v>
      </c>
      <c r="G1005" s="18">
        <v>19</v>
      </c>
      <c r="H1005" s="18" t="s">
        <v>1056</v>
      </c>
      <c r="I1005" s="18">
        <v>21</v>
      </c>
      <c r="J1005" s="25" t="s">
        <v>1492</v>
      </c>
      <c r="K1005" s="99"/>
      <c r="L1005" s="99"/>
      <c r="M1005" s="99"/>
      <c r="N1005" s="28" t="s">
        <v>1733</v>
      </c>
      <c r="O1005" s="100">
        <v>750000</v>
      </c>
      <c r="P1005" s="27"/>
      <c r="Q1005" s="100"/>
      <c r="R1005" s="101" t="s">
        <v>9</v>
      </c>
      <c r="S1005" s="94"/>
    </row>
    <row r="1006" spans="1:19" ht="18" customHeight="1">
      <c r="A1006" s="17">
        <v>2</v>
      </c>
      <c r="B1006" s="18" t="s">
        <v>1061</v>
      </c>
      <c r="C1006" s="18">
        <v>2</v>
      </c>
      <c r="D1006" s="18" t="s">
        <v>1579</v>
      </c>
      <c r="E1006" s="18">
        <v>2</v>
      </c>
      <c r="F1006" s="18" t="s">
        <v>759</v>
      </c>
      <c r="G1006" s="18">
        <v>19</v>
      </c>
      <c r="H1006" s="18" t="s">
        <v>1056</v>
      </c>
      <c r="I1006" s="19">
        <v>31</v>
      </c>
      <c r="J1006" s="24" t="s">
        <v>1366</v>
      </c>
      <c r="K1006" s="99">
        <v>90</v>
      </c>
      <c r="L1006" s="99">
        <v>90</v>
      </c>
      <c r="M1006" s="99">
        <f>K1006-L1006</f>
        <v>0</v>
      </c>
      <c r="N1006" s="28" t="s">
        <v>1734</v>
      </c>
      <c r="O1006" s="100">
        <v>90000</v>
      </c>
      <c r="P1006" s="27"/>
      <c r="Q1006" s="100"/>
      <c r="R1006" s="101" t="s">
        <v>9</v>
      </c>
      <c r="S1006" s="94"/>
    </row>
    <row r="1007" spans="1:19" ht="18" customHeight="1">
      <c r="A1007" s="17">
        <v>2</v>
      </c>
      <c r="B1007" s="18" t="s">
        <v>1061</v>
      </c>
      <c r="C1007" s="18">
        <v>2</v>
      </c>
      <c r="D1007" s="18" t="s">
        <v>1579</v>
      </c>
      <c r="E1007" s="18">
        <v>2</v>
      </c>
      <c r="F1007" s="18" t="s">
        <v>759</v>
      </c>
      <c r="G1007" s="19">
        <v>27</v>
      </c>
      <c r="H1007" s="19" t="s">
        <v>1273</v>
      </c>
      <c r="I1007" s="19"/>
      <c r="J1007" s="24"/>
      <c r="K1007" s="99"/>
      <c r="L1007" s="99"/>
      <c r="M1007" s="99"/>
      <c r="N1007" s="28"/>
      <c r="O1007" s="100"/>
      <c r="P1007" s="27"/>
      <c r="Q1007" s="100"/>
      <c r="R1007" s="101" t="s">
        <v>9</v>
      </c>
      <c r="S1007" s="94"/>
    </row>
    <row r="1008" spans="1:19" ht="18" customHeight="1">
      <c r="A1008" s="17">
        <v>2</v>
      </c>
      <c r="B1008" s="18" t="s">
        <v>1061</v>
      </c>
      <c r="C1008" s="18">
        <v>2</v>
      </c>
      <c r="D1008" s="18" t="s">
        <v>1579</v>
      </c>
      <c r="E1008" s="18">
        <v>2</v>
      </c>
      <c r="F1008" s="18" t="s">
        <v>759</v>
      </c>
      <c r="G1008" s="18">
        <v>27</v>
      </c>
      <c r="H1008" s="18" t="s">
        <v>1273</v>
      </c>
      <c r="I1008" s="19">
        <v>1</v>
      </c>
      <c r="J1008" s="24" t="s">
        <v>1274</v>
      </c>
      <c r="K1008" s="99">
        <v>0</v>
      </c>
      <c r="L1008" s="99">
        <v>7</v>
      </c>
      <c r="M1008" s="99">
        <f>K1008-L1008</f>
        <v>-7</v>
      </c>
      <c r="N1008" s="28"/>
      <c r="O1008" s="100"/>
      <c r="P1008" s="27"/>
      <c r="Q1008" s="100"/>
      <c r="R1008" s="101" t="s">
        <v>9</v>
      </c>
      <c r="S1008" s="94"/>
    </row>
    <row r="1009" spans="1:19" ht="18" customHeight="1">
      <c r="A1009" s="43">
        <v>2</v>
      </c>
      <c r="B1009" s="44" t="s">
        <v>1061</v>
      </c>
      <c r="C1009" s="45">
        <v>3</v>
      </c>
      <c r="D1009" s="45" t="s">
        <v>760</v>
      </c>
      <c r="E1009" s="46"/>
      <c r="F1009" s="45"/>
      <c r="G1009" s="46"/>
      <c r="H1009" s="45"/>
      <c r="I1009" s="46"/>
      <c r="J1009" s="46"/>
      <c r="K1009" s="95">
        <f>IF(C1009="",SUMIFS($K1010:$K$5645,$A1010:$A$5645,A1009,$E1010:$E$5645,""),IF(E1009="",SUMIFS($K1010:$K$5645,$A1010:$A$5645,A1009,$C1010:$C$5645,C1009,$G1010:$G$5645,""),IF(G1009="",SUMIFS($K1010:$K$5645,$A1010:$A$5645,A1009,$C1010:$C$5645,C1009,$E1010:$E$5645,E1009,$R1010:$R$5645,R1009),0)))</f>
        <v>21699</v>
      </c>
      <c r="L1009" s="95">
        <f>IF(C1009="",SUMIFS($L1010:$L$5645,$A1010:$A$5645,A1009,$E1010:$E$5645,""),IF(E1009="",SUMIFS($L1010:$L$5645,$A1010:$A$5645,A1009,$C1010:$C$5645,C1009,$G1010:$G$5645,""),IF(G1009="",SUMIFS($L1010:$L$5645,$A1010:$A$5645,A1009,$C1010:$C$5645,C1009,$E1010:$E$5645,E1009,$R1010:$R$5645,R1009),0)))</f>
        <v>24233</v>
      </c>
      <c r="M1009" s="96">
        <f t="shared" ref="M1009:M1010" si="61">K1009-L1009</f>
        <v>-2534</v>
      </c>
      <c r="N1009" s="47"/>
      <c r="O1009" s="48"/>
      <c r="P1009" s="49"/>
      <c r="Q1009" s="50">
        <f>IF(C1009="",SUMIFS($Q$3:$Q$5514,$A$3:$A$5514,A1009,$C$3:$C$5514,"&gt;0",$E$3:$E$5514,""),IF(E1009="",SUMIFS($Q$3:$Q$5514,$A$3:$A$5514,A1009,$C$3:$C$5514,C1009,$E$3:$E$5514,"&gt;0",$G$3:$G$5514,""),IF(G1009="",SUMIFS($Q$3:$Q$5514,$A$3:$A$5514,A1009,$C$3:$C$5514,C1009,$E$3:$E$5514,E1009,$G$3:$G$5514,"&gt;0",$R$3:$R$5514,R1009))))</f>
        <v>4998</v>
      </c>
      <c r="R1009" s="51"/>
      <c r="S1009" s="94"/>
    </row>
    <row r="1010" spans="1:19" ht="18" customHeight="1">
      <c r="A1010" s="43">
        <v>2</v>
      </c>
      <c r="B1010" s="44" t="s">
        <v>1061</v>
      </c>
      <c r="C1010" s="52">
        <v>3</v>
      </c>
      <c r="D1010" s="44" t="s">
        <v>760</v>
      </c>
      <c r="E1010" s="53">
        <v>1</v>
      </c>
      <c r="F1010" s="54" t="s">
        <v>760</v>
      </c>
      <c r="G1010" s="53"/>
      <c r="H1010" s="54"/>
      <c r="I1010" s="53"/>
      <c r="J1010" s="53"/>
      <c r="K1010" s="97">
        <f>IF(C1010="",SUMIFS($K1011:$K$5645,$A1011:$A$5645,A1010,$E1011:$E$5645,""),IF(E1010="",SUMIFS($K1011:$K$5645,$A1011:$A$5645,A1010,$C1011:$C$5645,C1010,$G1011:$G$5645,""),IF(G1010="",SUMIFS($K1011:$K$5645,$A1011:$A$5645,A1010,$C1011:$C$5645,C1010,$E1011:$E$5645,E1010,$R1011:$R$5645,R1010),0)))</f>
        <v>21699</v>
      </c>
      <c r="L1010" s="97">
        <f>IF(C1010="",SUMIFS($L1011:$L$5645,$A1011:$A$5645,A1010,$E1011:$E$5645,""),IF(E1010="",SUMIFS($L1011:$L$5645,$A1011:$A$5645,A1010,$C1011:$C$5645,C1010,$G1011:$G$5645,""),IF(G1010="",SUMIFS($L1011:$L$5645,$A1011:$A$5645,A1010,$C1011:$C$5645,C1010,$E1011:$E$5645,E1010,$R1011:$R$5645,R1010),0)))</f>
        <v>24233</v>
      </c>
      <c r="M1010" s="98">
        <f t="shared" si="61"/>
        <v>-2534</v>
      </c>
      <c r="N1010" s="55"/>
      <c r="O1010" s="56"/>
      <c r="P1010" s="57"/>
      <c r="Q1010" s="58">
        <f>IF(C1010="",SUMIFS($Q$3:$Q$5514,$A$3:$A$5514,A1010,$C$3:$C$5514,"&gt;0",$E$3:$E$5514,""),IF(E1010="",SUMIFS($Q$3:$Q$5514,$A$3:$A$5514,A1010,$C$3:$C$5514,C1010,$E$3:$E$5514,"&gt;0",$G$3:$G$5514,""),IF(G1010="",SUMIFS($Q$3:$Q$5514,$A$3:$A$5514,A1010,$C$3:$C$5514,C1010,$E$3:$E$5514,E1010,$G$3:$G$5514,"&gt;0",$R$3:$R$5514,R1010))))</f>
        <v>4998</v>
      </c>
      <c r="R1010" s="59" t="s">
        <v>140</v>
      </c>
      <c r="S1010" s="94"/>
    </row>
    <row r="1011" spans="1:19" ht="18" customHeight="1">
      <c r="A1011" s="17">
        <v>2</v>
      </c>
      <c r="B1011" s="18" t="s">
        <v>1061</v>
      </c>
      <c r="C1011" s="18">
        <v>3</v>
      </c>
      <c r="D1011" s="18" t="s">
        <v>760</v>
      </c>
      <c r="E1011" s="18">
        <v>1</v>
      </c>
      <c r="F1011" s="18" t="s">
        <v>760</v>
      </c>
      <c r="G1011" s="19">
        <v>2</v>
      </c>
      <c r="H1011" s="19" t="s">
        <v>916</v>
      </c>
      <c r="I1011" s="19"/>
      <c r="J1011" s="24"/>
      <c r="K1011" s="99"/>
      <c r="L1011" s="99"/>
      <c r="M1011" s="99"/>
      <c r="N1011" s="28"/>
      <c r="O1011" s="100"/>
      <c r="P1011" s="27" t="s">
        <v>210</v>
      </c>
      <c r="Q1011" s="100">
        <v>1612</v>
      </c>
      <c r="R1011" s="101" t="s">
        <v>140</v>
      </c>
      <c r="S1011" s="94"/>
    </row>
    <row r="1012" spans="1:19" ht="18" customHeight="1">
      <c r="A1012" s="17">
        <v>2</v>
      </c>
      <c r="B1012" s="18" t="s">
        <v>1061</v>
      </c>
      <c r="C1012" s="18">
        <v>3</v>
      </c>
      <c r="D1012" s="18" t="s">
        <v>760</v>
      </c>
      <c r="E1012" s="18">
        <v>1</v>
      </c>
      <c r="F1012" s="18" t="s">
        <v>760</v>
      </c>
      <c r="G1012" s="18">
        <v>2</v>
      </c>
      <c r="H1012" s="18" t="s">
        <v>916</v>
      </c>
      <c r="I1012" s="19">
        <v>3</v>
      </c>
      <c r="J1012" s="24" t="s">
        <v>917</v>
      </c>
      <c r="K1012" s="99">
        <v>5785</v>
      </c>
      <c r="L1012" s="99">
        <v>5687</v>
      </c>
      <c r="M1012" s="99">
        <f>K1012-L1012</f>
        <v>98</v>
      </c>
      <c r="N1012" s="28" t="s">
        <v>1078</v>
      </c>
      <c r="O1012" s="100">
        <v>5784600</v>
      </c>
      <c r="P1012" s="27" t="s">
        <v>211</v>
      </c>
      <c r="Q1012" s="100">
        <v>1438</v>
      </c>
      <c r="R1012" s="101" t="s">
        <v>140</v>
      </c>
      <c r="S1012" s="94"/>
    </row>
    <row r="1013" spans="1:19" ht="18" customHeight="1">
      <c r="A1013" s="17">
        <v>2</v>
      </c>
      <c r="B1013" s="18" t="s">
        <v>1061</v>
      </c>
      <c r="C1013" s="18">
        <v>3</v>
      </c>
      <c r="D1013" s="18" t="s">
        <v>760</v>
      </c>
      <c r="E1013" s="18">
        <v>1</v>
      </c>
      <c r="F1013" s="18" t="s">
        <v>760</v>
      </c>
      <c r="G1013" s="19">
        <v>3</v>
      </c>
      <c r="H1013" s="19" t="s">
        <v>919</v>
      </c>
      <c r="I1013" s="19"/>
      <c r="J1013" s="24"/>
      <c r="K1013" s="99"/>
      <c r="L1013" s="99"/>
      <c r="M1013" s="99"/>
      <c r="N1013" s="28"/>
      <c r="O1013" s="100"/>
      <c r="P1013" s="27" t="s">
        <v>1735</v>
      </c>
      <c r="Q1013" s="100">
        <v>1014</v>
      </c>
      <c r="R1013" s="101" t="s">
        <v>140</v>
      </c>
      <c r="S1013" s="94"/>
    </row>
    <row r="1014" spans="1:19" ht="18" customHeight="1">
      <c r="A1014" s="17">
        <v>2</v>
      </c>
      <c r="B1014" s="18" t="s">
        <v>1061</v>
      </c>
      <c r="C1014" s="18">
        <v>3</v>
      </c>
      <c r="D1014" s="18" t="s">
        <v>760</v>
      </c>
      <c r="E1014" s="18">
        <v>1</v>
      </c>
      <c r="F1014" s="18" t="s">
        <v>760</v>
      </c>
      <c r="G1014" s="18">
        <v>3</v>
      </c>
      <c r="H1014" s="18" t="s">
        <v>919</v>
      </c>
      <c r="I1014" s="19">
        <v>33</v>
      </c>
      <c r="J1014" s="24" t="s">
        <v>1075</v>
      </c>
      <c r="K1014" s="99">
        <v>75</v>
      </c>
      <c r="L1014" s="99">
        <v>74</v>
      </c>
      <c r="M1014" s="99">
        <f t="shared" ref="M1014:M1015" si="62">K1014-L1014</f>
        <v>1</v>
      </c>
      <c r="N1014" s="28" t="s">
        <v>1078</v>
      </c>
      <c r="O1014" s="100">
        <v>74400</v>
      </c>
      <c r="P1014" s="27" t="s">
        <v>1737</v>
      </c>
      <c r="Q1014" s="100"/>
      <c r="R1014" s="101" t="s">
        <v>140</v>
      </c>
      <c r="S1014" s="94"/>
    </row>
    <row r="1015" spans="1:19" ht="18" customHeight="1">
      <c r="A1015" s="17">
        <v>2</v>
      </c>
      <c r="B1015" s="18" t="s">
        <v>1061</v>
      </c>
      <c r="C1015" s="18">
        <v>3</v>
      </c>
      <c r="D1015" s="18" t="s">
        <v>760</v>
      </c>
      <c r="E1015" s="18">
        <v>1</v>
      </c>
      <c r="F1015" s="18" t="s">
        <v>760</v>
      </c>
      <c r="G1015" s="18">
        <v>3</v>
      </c>
      <c r="H1015" s="18" t="s">
        <v>919</v>
      </c>
      <c r="I1015" s="19">
        <v>35</v>
      </c>
      <c r="J1015" s="24" t="s">
        <v>930</v>
      </c>
      <c r="K1015" s="99">
        <v>280</v>
      </c>
      <c r="L1015" s="99">
        <v>280</v>
      </c>
      <c r="M1015" s="99">
        <f t="shared" si="62"/>
        <v>0</v>
      </c>
      <c r="N1015" s="28" t="s">
        <v>1736</v>
      </c>
      <c r="O1015" s="100"/>
      <c r="P1015" s="27" t="s">
        <v>214</v>
      </c>
      <c r="Q1015" s="100">
        <v>15</v>
      </c>
      <c r="R1015" s="101" t="s">
        <v>140</v>
      </c>
      <c r="S1015" s="94"/>
    </row>
    <row r="1016" spans="1:19" ht="18" customHeight="1">
      <c r="A1016" s="17">
        <v>2</v>
      </c>
      <c r="B1016" s="18" t="s">
        <v>1061</v>
      </c>
      <c r="C1016" s="18">
        <v>3</v>
      </c>
      <c r="D1016" s="18" t="s">
        <v>760</v>
      </c>
      <c r="E1016" s="18">
        <v>1</v>
      </c>
      <c r="F1016" s="18" t="s">
        <v>760</v>
      </c>
      <c r="G1016" s="18">
        <v>3</v>
      </c>
      <c r="H1016" s="18" t="s">
        <v>919</v>
      </c>
      <c r="I1016" s="18">
        <v>35</v>
      </c>
      <c r="J1016" s="25" t="s">
        <v>930</v>
      </c>
      <c r="K1016" s="99"/>
      <c r="L1016" s="99"/>
      <c r="M1016" s="99"/>
      <c r="N1016" s="28" t="s">
        <v>1738</v>
      </c>
      <c r="O1016" s="100">
        <v>120000</v>
      </c>
      <c r="P1016" s="27" t="s">
        <v>1740</v>
      </c>
      <c r="Q1016" s="100">
        <v>8</v>
      </c>
      <c r="R1016" s="101" t="s">
        <v>140</v>
      </c>
      <c r="S1016" s="94"/>
    </row>
    <row r="1017" spans="1:19" ht="18" customHeight="1">
      <c r="A1017" s="17">
        <v>2</v>
      </c>
      <c r="B1017" s="18" t="s">
        <v>1061</v>
      </c>
      <c r="C1017" s="18">
        <v>3</v>
      </c>
      <c r="D1017" s="18" t="s">
        <v>760</v>
      </c>
      <c r="E1017" s="18">
        <v>1</v>
      </c>
      <c r="F1017" s="18" t="s">
        <v>760</v>
      </c>
      <c r="G1017" s="18">
        <v>3</v>
      </c>
      <c r="H1017" s="18" t="s">
        <v>919</v>
      </c>
      <c r="I1017" s="18">
        <v>35</v>
      </c>
      <c r="J1017" s="25" t="s">
        <v>930</v>
      </c>
      <c r="K1017" s="99"/>
      <c r="L1017" s="99"/>
      <c r="M1017" s="99"/>
      <c r="N1017" s="28" t="s">
        <v>1739</v>
      </c>
      <c r="O1017" s="100">
        <v>105000</v>
      </c>
      <c r="P1017" s="27" t="s">
        <v>1742</v>
      </c>
      <c r="Q1017" s="100"/>
      <c r="R1017" s="101" t="s">
        <v>140</v>
      </c>
      <c r="S1017" s="94"/>
    </row>
    <row r="1018" spans="1:19" ht="18" customHeight="1">
      <c r="A1018" s="17">
        <v>2</v>
      </c>
      <c r="B1018" s="18" t="s">
        <v>1061</v>
      </c>
      <c r="C1018" s="18">
        <v>3</v>
      </c>
      <c r="D1018" s="18" t="s">
        <v>760</v>
      </c>
      <c r="E1018" s="18">
        <v>1</v>
      </c>
      <c r="F1018" s="18" t="s">
        <v>760</v>
      </c>
      <c r="G1018" s="18">
        <v>3</v>
      </c>
      <c r="H1018" s="18" t="s">
        <v>919</v>
      </c>
      <c r="I1018" s="18">
        <v>35</v>
      </c>
      <c r="J1018" s="25" t="s">
        <v>930</v>
      </c>
      <c r="K1018" s="99"/>
      <c r="L1018" s="99"/>
      <c r="M1018" s="99"/>
      <c r="N1018" s="28" t="s">
        <v>1741</v>
      </c>
      <c r="O1018" s="100">
        <v>55000</v>
      </c>
      <c r="P1018" s="27" t="s">
        <v>1743</v>
      </c>
      <c r="Q1018" s="100">
        <v>726</v>
      </c>
      <c r="R1018" s="101" t="s">
        <v>140</v>
      </c>
      <c r="S1018" s="94"/>
    </row>
    <row r="1019" spans="1:19" ht="18" customHeight="1">
      <c r="A1019" s="17">
        <v>2</v>
      </c>
      <c r="B1019" s="18" t="s">
        <v>1061</v>
      </c>
      <c r="C1019" s="18">
        <v>3</v>
      </c>
      <c r="D1019" s="18" t="s">
        <v>760</v>
      </c>
      <c r="E1019" s="18">
        <v>1</v>
      </c>
      <c r="F1019" s="18" t="s">
        <v>760</v>
      </c>
      <c r="G1019" s="18">
        <v>3</v>
      </c>
      <c r="H1019" s="18" t="s">
        <v>919</v>
      </c>
      <c r="I1019" s="19">
        <v>39</v>
      </c>
      <c r="J1019" s="24" t="s">
        <v>934</v>
      </c>
      <c r="K1019" s="99">
        <v>1284</v>
      </c>
      <c r="L1019" s="99">
        <v>1262</v>
      </c>
      <c r="M1019" s="99">
        <f t="shared" ref="M1019:M1021" si="63">K1019-L1019</f>
        <v>22</v>
      </c>
      <c r="N1019" s="28" t="s">
        <v>1078</v>
      </c>
      <c r="O1019" s="100">
        <v>1283813</v>
      </c>
      <c r="P1019" s="27" t="s">
        <v>1744</v>
      </c>
      <c r="Q1019" s="100"/>
      <c r="R1019" s="101" t="s">
        <v>140</v>
      </c>
      <c r="S1019" s="94"/>
    </row>
    <row r="1020" spans="1:19" ht="18" customHeight="1">
      <c r="A1020" s="17">
        <v>2</v>
      </c>
      <c r="B1020" s="18" t="s">
        <v>1061</v>
      </c>
      <c r="C1020" s="18">
        <v>3</v>
      </c>
      <c r="D1020" s="18" t="s">
        <v>760</v>
      </c>
      <c r="E1020" s="18">
        <v>1</v>
      </c>
      <c r="F1020" s="18" t="s">
        <v>760</v>
      </c>
      <c r="G1020" s="18">
        <v>3</v>
      </c>
      <c r="H1020" s="18" t="s">
        <v>919</v>
      </c>
      <c r="I1020" s="19">
        <v>40</v>
      </c>
      <c r="J1020" s="24" t="s">
        <v>935</v>
      </c>
      <c r="K1020" s="99">
        <v>741</v>
      </c>
      <c r="L1020" s="99">
        <v>728</v>
      </c>
      <c r="M1020" s="99">
        <f t="shared" si="63"/>
        <v>13</v>
      </c>
      <c r="N1020" s="28" t="s">
        <v>1078</v>
      </c>
      <c r="O1020" s="100">
        <v>740662</v>
      </c>
      <c r="P1020" s="27" t="s">
        <v>1745</v>
      </c>
      <c r="Q1020" s="100">
        <v>173</v>
      </c>
      <c r="R1020" s="101" t="s">
        <v>140</v>
      </c>
      <c r="S1020" s="94"/>
    </row>
    <row r="1021" spans="1:19" ht="18" customHeight="1">
      <c r="A1021" s="17">
        <v>2</v>
      </c>
      <c r="B1021" s="18" t="s">
        <v>1061</v>
      </c>
      <c r="C1021" s="18">
        <v>3</v>
      </c>
      <c r="D1021" s="18" t="s">
        <v>760</v>
      </c>
      <c r="E1021" s="18">
        <v>1</v>
      </c>
      <c r="F1021" s="18" t="s">
        <v>760</v>
      </c>
      <c r="G1021" s="18">
        <v>3</v>
      </c>
      <c r="H1021" s="18" t="s">
        <v>919</v>
      </c>
      <c r="I1021" s="19">
        <v>41</v>
      </c>
      <c r="J1021" s="24" t="s">
        <v>936</v>
      </c>
      <c r="K1021" s="99">
        <v>74</v>
      </c>
      <c r="L1021" s="99">
        <v>74</v>
      </c>
      <c r="M1021" s="99">
        <f t="shared" si="63"/>
        <v>0</v>
      </c>
      <c r="N1021" s="28" t="s">
        <v>1078</v>
      </c>
      <c r="O1021" s="100">
        <v>73600</v>
      </c>
      <c r="P1021" s="27" t="s">
        <v>1746</v>
      </c>
      <c r="Q1021" s="100"/>
      <c r="R1021" s="101" t="s">
        <v>140</v>
      </c>
      <c r="S1021" s="94"/>
    </row>
    <row r="1022" spans="1:19" ht="18" customHeight="1">
      <c r="A1022" s="17">
        <v>2</v>
      </c>
      <c r="B1022" s="18" t="s">
        <v>1061</v>
      </c>
      <c r="C1022" s="18">
        <v>3</v>
      </c>
      <c r="D1022" s="18" t="s">
        <v>760</v>
      </c>
      <c r="E1022" s="18">
        <v>1</v>
      </c>
      <c r="F1022" s="18" t="s">
        <v>760</v>
      </c>
      <c r="G1022" s="19">
        <v>4</v>
      </c>
      <c r="H1022" s="19" t="s">
        <v>937</v>
      </c>
      <c r="I1022" s="19"/>
      <c r="J1022" s="24"/>
      <c r="K1022" s="99"/>
      <c r="L1022" s="99"/>
      <c r="M1022" s="99"/>
      <c r="N1022" s="28"/>
      <c r="O1022" s="100"/>
      <c r="P1022" s="27" t="s">
        <v>461</v>
      </c>
      <c r="Q1022" s="100">
        <v>12</v>
      </c>
      <c r="R1022" s="101" t="s">
        <v>140</v>
      </c>
      <c r="S1022" s="94"/>
    </row>
    <row r="1023" spans="1:19" ht="18" customHeight="1">
      <c r="A1023" s="17">
        <v>2</v>
      </c>
      <c r="B1023" s="18" t="s">
        <v>1061</v>
      </c>
      <c r="C1023" s="18">
        <v>3</v>
      </c>
      <c r="D1023" s="18" t="s">
        <v>760</v>
      </c>
      <c r="E1023" s="18">
        <v>1</v>
      </c>
      <c r="F1023" s="18" t="s">
        <v>760</v>
      </c>
      <c r="G1023" s="18">
        <v>4</v>
      </c>
      <c r="H1023" s="18" t="s">
        <v>937</v>
      </c>
      <c r="I1023" s="19">
        <v>31</v>
      </c>
      <c r="J1023" s="24" t="s">
        <v>940</v>
      </c>
      <c r="K1023" s="99">
        <v>1639</v>
      </c>
      <c r="L1023" s="99">
        <v>1815</v>
      </c>
      <c r="M1023" s="99">
        <f>K1023-L1023</f>
        <v>-176</v>
      </c>
      <c r="N1023" s="28" t="s">
        <v>1078</v>
      </c>
      <c r="O1023" s="100">
        <v>1638067</v>
      </c>
      <c r="P1023" s="27"/>
      <c r="Q1023" s="100"/>
      <c r="R1023" s="101" t="s">
        <v>140</v>
      </c>
      <c r="S1023" s="94"/>
    </row>
    <row r="1024" spans="1:19" ht="18" customHeight="1">
      <c r="A1024" s="17">
        <v>2</v>
      </c>
      <c r="B1024" s="18" t="s">
        <v>1061</v>
      </c>
      <c r="C1024" s="18">
        <v>3</v>
      </c>
      <c r="D1024" s="18" t="s">
        <v>760</v>
      </c>
      <c r="E1024" s="18">
        <v>1</v>
      </c>
      <c r="F1024" s="18" t="s">
        <v>760</v>
      </c>
      <c r="G1024" s="19">
        <v>9</v>
      </c>
      <c r="H1024" s="19" t="s">
        <v>944</v>
      </c>
      <c r="I1024" s="19"/>
      <c r="J1024" s="24"/>
      <c r="K1024" s="99"/>
      <c r="L1024" s="99"/>
      <c r="M1024" s="99"/>
      <c r="N1024" s="28"/>
      <c r="O1024" s="100"/>
      <c r="P1024" s="27"/>
      <c r="Q1024" s="100"/>
      <c r="R1024" s="101" t="s">
        <v>140</v>
      </c>
      <c r="S1024" s="94"/>
    </row>
    <row r="1025" spans="1:19" ht="18" customHeight="1">
      <c r="A1025" s="17">
        <v>2</v>
      </c>
      <c r="B1025" s="18" t="s">
        <v>1061</v>
      </c>
      <c r="C1025" s="18">
        <v>3</v>
      </c>
      <c r="D1025" s="18" t="s">
        <v>760</v>
      </c>
      <c r="E1025" s="18">
        <v>1</v>
      </c>
      <c r="F1025" s="18" t="s">
        <v>760</v>
      </c>
      <c r="G1025" s="18">
        <v>9</v>
      </c>
      <c r="H1025" s="18" t="s">
        <v>944</v>
      </c>
      <c r="I1025" s="19">
        <v>2</v>
      </c>
      <c r="J1025" s="24" t="s">
        <v>978</v>
      </c>
      <c r="K1025" s="99">
        <v>15</v>
      </c>
      <c r="L1025" s="99">
        <v>15</v>
      </c>
      <c r="M1025" s="99">
        <f>K1025-L1025</f>
        <v>0</v>
      </c>
      <c r="N1025" s="28" t="s">
        <v>1747</v>
      </c>
      <c r="O1025" s="100">
        <v>7200</v>
      </c>
      <c r="P1025" s="27"/>
      <c r="Q1025" s="100"/>
      <c r="R1025" s="101" t="s">
        <v>140</v>
      </c>
      <c r="S1025" s="94"/>
    </row>
    <row r="1026" spans="1:19" ht="18" customHeight="1">
      <c r="A1026" s="17">
        <v>2</v>
      </c>
      <c r="B1026" s="18" t="s">
        <v>1061</v>
      </c>
      <c r="C1026" s="18">
        <v>3</v>
      </c>
      <c r="D1026" s="18" t="s">
        <v>760</v>
      </c>
      <c r="E1026" s="18">
        <v>1</v>
      </c>
      <c r="F1026" s="18" t="s">
        <v>760</v>
      </c>
      <c r="G1026" s="18">
        <v>9</v>
      </c>
      <c r="H1026" s="18" t="s">
        <v>944</v>
      </c>
      <c r="I1026" s="18">
        <v>2</v>
      </c>
      <c r="J1026" s="25" t="s">
        <v>978</v>
      </c>
      <c r="K1026" s="99"/>
      <c r="L1026" s="99"/>
      <c r="M1026" s="99"/>
      <c r="N1026" s="28" t="s">
        <v>1748</v>
      </c>
      <c r="O1026" s="100">
        <v>7200</v>
      </c>
      <c r="P1026" s="27"/>
      <c r="Q1026" s="100"/>
      <c r="R1026" s="101" t="s">
        <v>140</v>
      </c>
      <c r="S1026" s="94"/>
    </row>
    <row r="1027" spans="1:19" ht="18" customHeight="1">
      <c r="A1027" s="17">
        <v>2</v>
      </c>
      <c r="B1027" s="18" t="s">
        <v>1061</v>
      </c>
      <c r="C1027" s="18">
        <v>3</v>
      </c>
      <c r="D1027" s="18" t="s">
        <v>760</v>
      </c>
      <c r="E1027" s="18">
        <v>1</v>
      </c>
      <c r="F1027" s="18" t="s">
        <v>760</v>
      </c>
      <c r="G1027" s="19">
        <v>11</v>
      </c>
      <c r="H1027" s="19" t="s">
        <v>1002</v>
      </c>
      <c r="I1027" s="19"/>
      <c r="J1027" s="24"/>
      <c r="K1027" s="99"/>
      <c r="L1027" s="99"/>
      <c r="M1027" s="99"/>
      <c r="N1027" s="28"/>
      <c r="O1027" s="100"/>
      <c r="P1027" s="27"/>
      <c r="Q1027" s="100"/>
      <c r="R1027" s="101" t="s">
        <v>140</v>
      </c>
      <c r="S1027" s="94"/>
    </row>
    <row r="1028" spans="1:19" ht="18" customHeight="1">
      <c r="A1028" s="17">
        <v>2</v>
      </c>
      <c r="B1028" s="18" t="s">
        <v>1061</v>
      </c>
      <c r="C1028" s="18">
        <v>3</v>
      </c>
      <c r="D1028" s="18" t="s">
        <v>760</v>
      </c>
      <c r="E1028" s="18">
        <v>1</v>
      </c>
      <c r="F1028" s="18" t="s">
        <v>760</v>
      </c>
      <c r="G1028" s="18">
        <v>11</v>
      </c>
      <c r="H1028" s="18" t="s">
        <v>1002</v>
      </c>
      <c r="I1028" s="19">
        <v>1</v>
      </c>
      <c r="J1028" s="24" t="s">
        <v>1003</v>
      </c>
      <c r="K1028" s="99">
        <v>1108</v>
      </c>
      <c r="L1028" s="99">
        <v>1108</v>
      </c>
      <c r="M1028" s="99">
        <f>K1028-L1028</f>
        <v>0</v>
      </c>
      <c r="N1028" s="28" t="s">
        <v>1749</v>
      </c>
      <c r="O1028" s="100">
        <v>96000</v>
      </c>
      <c r="P1028" s="27"/>
      <c r="Q1028" s="100"/>
      <c r="R1028" s="101" t="s">
        <v>140</v>
      </c>
      <c r="S1028" s="94"/>
    </row>
    <row r="1029" spans="1:19" ht="18" customHeight="1">
      <c r="A1029" s="17">
        <v>2</v>
      </c>
      <c r="B1029" s="18" t="s">
        <v>1061</v>
      </c>
      <c r="C1029" s="18">
        <v>3</v>
      </c>
      <c r="D1029" s="18" t="s">
        <v>760</v>
      </c>
      <c r="E1029" s="18">
        <v>1</v>
      </c>
      <c r="F1029" s="18" t="s">
        <v>760</v>
      </c>
      <c r="G1029" s="18">
        <v>11</v>
      </c>
      <c r="H1029" s="18" t="s">
        <v>1002</v>
      </c>
      <c r="I1029" s="18">
        <v>1</v>
      </c>
      <c r="J1029" s="25" t="s">
        <v>1003</v>
      </c>
      <c r="K1029" s="99"/>
      <c r="L1029" s="99"/>
      <c r="M1029" s="99"/>
      <c r="N1029" s="339" t="s">
        <v>7027</v>
      </c>
      <c r="O1029" s="100">
        <v>720000</v>
      </c>
      <c r="P1029" s="27"/>
      <c r="Q1029" s="100"/>
      <c r="R1029" s="101" t="s">
        <v>140</v>
      </c>
      <c r="S1029" s="94"/>
    </row>
    <row r="1030" spans="1:19" ht="18" customHeight="1">
      <c r="A1030" s="17">
        <v>2</v>
      </c>
      <c r="B1030" s="18" t="s">
        <v>1061</v>
      </c>
      <c r="C1030" s="18">
        <v>3</v>
      </c>
      <c r="D1030" s="18" t="s">
        <v>760</v>
      </c>
      <c r="E1030" s="18">
        <v>1</v>
      </c>
      <c r="F1030" s="18" t="s">
        <v>760</v>
      </c>
      <c r="G1030" s="18">
        <v>11</v>
      </c>
      <c r="H1030" s="18" t="s">
        <v>1002</v>
      </c>
      <c r="I1030" s="18">
        <v>1</v>
      </c>
      <c r="J1030" s="25" t="s">
        <v>1003</v>
      </c>
      <c r="K1030" s="99"/>
      <c r="L1030" s="99"/>
      <c r="M1030" s="99"/>
      <c r="N1030" s="28" t="s">
        <v>1750</v>
      </c>
      <c r="O1030" s="100">
        <v>120000</v>
      </c>
      <c r="P1030" s="27"/>
      <c r="Q1030" s="100"/>
      <c r="R1030" s="101" t="s">
        <v>140</v>
      </c>
      <c r="S1030" s="94"/>
    </row>
    <row r="1031" spans="1:19" ht="18" customHeight="1">
      <c r="A1031" s="17">
        <v>2</v>
      </c>
      <c r="B1031" s="18" t="s">
        <v>1061</v>
      </c>
      <c r="C1031" s="18">
        <v>3</v>
      </c>
      <c r="D1031" s="18" t="s">
        <v>760</v>
      </c>
      <c r="E1031" s="18">
        <v>1</v>
      </c>
      <c r="F1031" s="18" t="s">
        <v>760</v>
      </c>
      <c r="G1031" s="18">
        <v>11</v>
      </c>
      <c r="H1031" s="18" t="s">
        <v>1002</v>
      </c>
      <c r="I1031" s="18">
        <v>1</v>
      </c>
      <c r="J1031" s="25" t="s">
        <v>1003</v>
      </c>
      <c r="K1031" s="99"/>
      <c r="L1031" s="99"/>
      <c r="M1031" s="99"/>
      <c r="N1031" s="28" t="s">
        <v>1751</v>
      </c>
      <c r="O1031" s="100">
        <v>80000</v>
      </c>
      <c r="P1031" s="27"/>
      <c r="Q1031" s="100"/>
      <c r="R1031" s="101" t="s">
        <v>140</v>
      </c>
      <c r="S1031" s="94"/>
    </row>
    <row r="1032" spans="1:19" ht="18" customHeight="1">
      <c r="A1032" s="17">
        <v>2</v>
      </c>
      <c r="B1032" s="18" t="s">
        <v>1061</v>
      </c>
      <c r="C1032" s="18">
        <v>3</v>
      </c>
      <c r="D1032" s="18" t="s">
        <v>760</v>
      </c>
      <c r="E1032" s="18">
        <v>1</v>
      </c>
      <c r="F1032" s="18" t="s">
        <v>760</v>
      </c>
      <c r="G1032" s="18">
        <v>11</v>
      </c>
      <c r="H1032" s="18" t="s">
        <v>1002</v>
      </c>
      <c r="I1032" s="18">
        <v>1</v>
      </c>
      <c r="J1032" s="25" t="s">
        <v>1003</v>
      </c>
      <c r="K1032" s="99"/>
      <c r="L1032" s="99"/>
      <c r="M1032" s="99"/>
      <c r="N1032" s="28" t="s">
        <v>1752</v>
      </c>
      <c r="O1032" s="100">
        <v>82620</v>
      </c>
      <c r="P1032" s="27"/>
      <c r="Q1032" s="100"/>
      <c r="R1032" s="101" t="s">
        <v>140</v>
      </c>
      <c r="S1032" s="94"/>
    </row>
    <row r="1033" spans="1:19" ht="18" customHeight="1">
      <c r="A1033" s="17">
        <v>2</v>
      </c>
      <c r="B1033" s="18" t="s">
        <v>1061</v>
      </c>
      <c r="C1033" s="18">
        <v>3</v>
      </c>
      <c r="D1033" s="18" t="s">
        <v>760</v>
      </c>
      <c r="E1033" s="18">
        <v>1</v>
      </c>
      <c r="F1033" s="18" t="s">
        <v>760</v>
      </c>
      <c r="G1033" s="18">
        <v>11</v>
      </c>
      <c r="H1033" s="18" t="s">
        <v>1002</v>
      </c>
      <c r="I1033" s="18">
        <v>1</v>
      </c>
      <c r="J1033" s="25" t="s">
        <v>1003</v>
      </c>
      <c r="K1033" s="99"/>
      <c r="L1033" s="99"/>
      <c r="M1033" s="99"/>
      <c r="N1033" s="28" t="s">
        <v>6789</v>
      </c>
      <c r="O1033" s="100">
        <v>6050</v>
      </c>
      <c r="P1033" s="27"/>
      <c r="Q1033" s="100"/>
      <c r="R1033" s="101" t="s">
        <v>140</v>
      </c>
      <c r="S1033" s="94"/>
    </row>
    <row r="1034" spans="1:19" ht="18" customHeight="1">
      <c r="A1034" s="17">
        <v>2</v>
      </c>
      <c r="B1034" s="18" t="s">
        <v>1061</v>
      </c>
      <c r="C1034" s="18">
        <v>3</v>
      </c>
      <c r="D1034" s="18" t="s">
        <v>760</v>
      </c>
      <c r="E1034" s="18">
        <v>1</v>
      </c>
      <c r="F1034" s="18" t="s">
        <v>760</v>
      </c>
      <c r="G1034" s="18">
        <v>11</v>
      </c>
      <c r="H1034" s="18" t="s">
        <v>1002</v>
      </c>
      <c r="I1034" s="18">
        <v>1</v>
      </c>
      <c r="J1034" s="25" t="s">
        <v>1003</v>
      </c>
      <c r="K1034" s="99"/>
      <c r="L1034" s="99"/>
      <c r="M1034" s="99"/>
      <c r="N1034" s="28" t="s">
        <v>1753</v>
      </c>
      <c r="O1034" s="100">
        <v>3240</v>
      </c>
      <c r="P1034" s="27"/>
      <c r="Q1034" s="100"/>
      <c r="R1034" s="101" t="s">
        <v>140</v>
      </c>
      <c r="S1034" s="94"/>
    </row>
    <row r="1035" spans="1:19" ht="18" customHeight="1">
      <c r="A1035" s="17">
        <v>2</v>
      </c>
      <c r="B1035" s="18" t="s">
        <v>1061</v>
      </c>
      <c r="C1035" s="18">
        <v>3</v>
      </c>
      <c r="D1035" s="18" t="s">
        <v>760</v>
      </c>
      <c r="E1035" s="18">
        <v>1</v>
      </c>
      <c r="F1035" s="18" t="s">
        <v>760</v>
      </c>
      <c r="G1035" s="18">
        <v>11</v>
      </c>
      <c r="H1035" s="18" t="s">
        <v>1002</v>
      </c>
      <c r="I1035" s="19">
        <v>4</v>
      </c>
      <c r="J1035" s="24" t="s">
        <v>1023</v>
      </c>
      <c r="K1035" s="99">
        <v>149</v>
      </c>
      <c r="L1035" s="99">
        <v>149</v>
      </c>
      <c r="M1035" s="99">
        <f>K1035-L1035</f>
        <v>0</v>
      </c>
      <c r="N1035" s="28" t="s">
        <v>1754</v>
      </c>
      <c r="O1035" s="100">
        <v>42400</v>
      </c>
      <c r="P1035" s="27"/>
      <c r="Q1035" s="100"/>
      <c r="R1035" s="101" t="s">
        <v>140</v>
      </c>
      <c r="S1035" s="94"/>
    </row>
    <row r="1036" spans="1:19" ht="18" customHeight="1">
      <c r="A1036" s="17">
        <v>2</v>
      </c>
      <c r="B1036" s="18" t="s">
        <v>1061</v>
      </c>
      <c r="C1036" s="18">
        <v>3</v>
      </c>
      <c r="D1036" s="18" t="s">
        <v>760</v>
      </c>
      <c r="E1036" s="18">
        <v>1</v>
      </c>
      <c r="F1036" s="18" t="s">
        <v>760</v>
      </c>
      <c r="G1036" s="18">
        <v>11</v>
      </c>
      <c r="H1036" s="18" t="s">
        <v>1002</v>
      </c>
      <c r="I1036" s="18">
        <v>4</v>
      </c>
      <c r="J1036" s="25" t="s">
        <v>1023</v>
      </c>
      <c r="K1036" s="99"/>
      <c r="L1036" s="99"/>
      <c r="M1036" s="99"/>
      <c r="N1036" s="339" t="s">
        <v>7028</v>
      </c>
      <c r="O1036" s="100">
        <v>16500</v>
      </c>
      <c r="P1036" s="27"/>
      <c r="Q1036" s="100"/>
      <c r="R1036" s="101" t="s">
        <v>140</v>
      </c>
      <c r="S1036" s="94"/>
    </row>
    <row r="1037" spans="1:19" ht="18" customHeight="1">
      <c r="A1037" s="17">
        <v>2</v>
      </c>
      <c r="B1037" s="18" t="s">
        <v>1061</v>
      </c>
      <c r="C1037" s="18">
        <v>3</v>
      </c>
      <c r="D1037" s="18" t="s">
        <v>760</v>
      </c>
      <c r="E1037" s="18">
        <v>1</v>
      </c>
      <c r="F1037" s="18" t="s">
        <v>760</v>
      </c>
      <c r="G1037" s="18">
        <v>11</v>
      </c>
      <c r="H1037" s="18" t="s">
        <v>1002</v>
      </c>
      <c r="I1037" s="18">
        <v>4</v>
      </c>
      <c r="J1037" s="25" t="s">
        <v>1023</v>
      </c>
      <c r="K1037" s="99"/>
      <c r="L1037" s="99"/>
      <c r="M1037" s="99"/>
      <c r="N1037" s="28" t="s">
        <v>1755</v>
      </c>
      <c r="O1037" s="100">
        <v>21000</v>
      </c>
      <c r="P1037" s="27"/>
      <c r="Q1037" s="100"/>
      <c r="R1037" s="101" t="s">
        <v>140</v>
      </c>
      <c r="S1037" s="94"/>
    </row>
    <row r="1038" spans="1:19" ht="18" customHeight="1">
      <c r="A1038" s="17">
        <v>2</v>
      </c>
      <c r="B1038" s="18" t="s">
        <v>1061</v>
      </c>
      <c r="C1038" s="18">
        <v>3</v>
      </c>
      <c r="D1038" s="18" t="s">
        <v>760</v>
      </c>
      <c r="E1038" s="18">
        <v>1</v>
      </c>
      <c r="F1038" s="18" t="s">
        <v>760</v>
      </c>
      <c r="G1038" s="18">
        <v>11</v>
      </c>
      <c r="H1038" s="18" t="s">
        <v>1002</v>
      </c>
      <c r="I1038" s="18">
        <v>4</v>
      </c>
      <c r="J1038" s="25" t="s">
        <v>1023</v>
      </c>
      <c r="K1038" s="99"/>
      <c r="L1038" s="99"/>
      <c r="M1038" s="99"/>
      <c r="N1038" s="28" t="s">
        <v>1756</v>
      </c>
      <c r="O1038" s="100">
        <v>10500</v>
      </c>
      <c r="P1038" s="27"/>
      <c r="Q1038" s="100"/>
      <c r="R1038" s="101" t="s">
        <v>140</v>
      </c>
      <c r="S1038" s="94"/>
    </row>
    <row r="1039" spans="1:19" ht="18" customHeight="1">
      <c r="A1039" s="17">
        <v>2</v>
      </c>
      <c r="B1039" s="18" t="s">
        <v>1061</v>
      </c>
      <c r="C1039" s="18">
        <v>3</v>
      </c>
      <c r="D1039" s="18" t="s">
        <v>760</v>
      </c>
      <c r="E1039" s="18">
        <v>1</v>
      </c>
      <c r="F1039" s="18" t="s">
        <v>760</v>
      </c>
      <c r="G1039" s="18">
        <v>11</v>
      </c>
      <c r="H1039" s="18" t="s">
        <v>1002</v>
      </c>
      <c r="I1039" s="18">
        <v>4</v>
      </c>
      <c r="J1039" s="25" t="s">
        <v>1023</v>
      </c>
      <c r="K1039" s="99"/>
      <c r="L1039" s="99"/>
      <c r="M1039" s="99"/>
      <c r="N1039" s="28" t="s">
        <v>6790</v>
      </c>
      <c r="O1039" s="100">
        <v>9657</v>
      </c>
      <c r="P1039" s="27"/>
      <c r="Q1039" s="100"/>
      <c r="R1039" s="101" t="s">
        <v>140</v>
      </c>
      <c r="S1039" s="94"/>
    </row>
    <row r="1040" spans="1:19" ht="18" customHeight="1">
      <c r="A1040" s="17">
        <v>2</v>
      </c>
      <c r="B1040" s="18" t="s">
        <v>1061</v>
      </c>
      <c r="C1040" s="18">
        <v>3</v>
      </c>
      <c r="D1040" s="18" t="s">
        <v>760</v>
      </c>
      <c r="E1040" s="18">
        <v>1</v>
      </c>
      <c r="F1040" s="18" t="s">
        <v>760</v>
      </c>
      <c r="G1040" s="18">
        <v>11</v>
      </c>
      <c r="H1040" s="18" t="s">
        <v>1002</v>
      </c>
      <c r="I1040" s="18">
        <v>4</v>
      </c>
      <c r="J1040" s="25" t="s">
        <v>1023</v>
      </c>
      <c r="K1040" s="99"/>
      <c r="L1040" s="99"/>
      <c r="M1040" s="99"/>
      <c r="N1040" s="339" t="s">
        <v>7029</v>
      </c>
      <c r="O1040" s="100">
        <v>48200</v>
      </c>
      <c r="P1040" s="27"/>
      <c r="Q1040" s="100"/>
      <c r="R1040" s="101" t="s">
        <v>140</v>
      </c>
      <c r="S1040" s="94"/>
    </row>
    <row r="1041" spans="1:19" ht="18" customHeight="1">
      <c r="A1041" s="17">
        <v>2</v>
      </c>
      <c r="B1041" s="18" t="s">
        <v>1061</v>
      </c>
      <c r="C1041" s="18">
        <v>3</v>
      </c>
      <c r="D1041" s="18" t="s">
        <v>760</v>
      </c>
      <c r="E1041" s="18">
        <v>1</v>
      </c>
      <c r="F1041" s="18" t="s">
        <v>760</v>
      </c>
      <c r="G1041" s="18">
        <v>11</v>
      </c>
      <c r="H1041" s="18" t="s">
        <v>1002</v>
      </c>
      <c r="I1041" s="19">
        <v>6</v>
      </c>
      <c r="J1041" s="24" t="s">
        <v>1215</v>
      </c>
      <c r="K1041" s="99">
        <v>100</v>
      </c>
      <c r="L1041" s="99">
        <v>100</v>
      </c>
      <c r="M1041" s="99">
        <f>K1041-L1041</f>
        <v>0</v>
      </c>
      <c r="N1041" s="28" t="s">
        <v>1757</v>
      </c>
      <c r="O1041" s="100">
        <v>100000</v>
      </c>
      <c r="P1041" s="27"/>
      <c r="Q1041" s="100"/>
      <c r="R1041" s="101" t="s">
        <v>140</v>
      </c>
      <c r="S1041" s="94"/>
    </row>
    <row r="1042" spans="1:19" ht="18" customHeight="1">
      <c r="A1042" s="17">
        <v>2</v>
      </c>
      <c r="B1042" s="18" t="s">
        <v>1061</v>
      </c>
      <c r="C1042" s="18">
        <v>3</v>
      </c>
      <c r="D1042" s="18" t="s">
        <v>760</v>
      </c>
      <c r="E1042" s="18">
        <v>1</v>
      </c>
      <c r="F1042" s="18" t="s">
        <v>760</v>
      </c>
      <c r="G1042" s="19">
        <v>12</v>
      </c>
      <c r="H1042" s="19" t="s">
        <v>1026</v>
      </c>
      <c r="I1042" s="19"/>
      <c r="J1042" s="24"/>
      <c r="K1042" s="99"/>
      <c r="L1042" s="99"/>
      <c r="M1042" s="99"/>
      <c r="N1042" s="28"/>
      <c r="O1042" s="100"/>
      <c r="P1042" s="27"/>
      <c r="Q1042" s="100"/>
      <c r="R1042" s="101" t="s">
        <v>140</v>
      </c>
      <c r="S1042" s="94"/>
    </row>
    <row r="1043" spans="1:19" ht="18" customHeight="1">
      <c r="A1043" s="17">
        <v>2</v>
      </c>
      <c r="B1043" s="18" t="s">
        <v>1061</v>
      </c>
      <c r="C1043" s="18">
        <v>3</v>
      </c>
      <c r="D1043" s="18" t="s">
        <v>760</v>
      </c>
      <c r="E1043" s="18">
        <v>1</v>
      </c>
      <c r="F1043" s="18" t="s">
        <v>760</v>
      </c>
      <c r="G1043" s="18">
        <v>12</v>
      </c>
      <c r="H1043" s="18" t="s">
        <v>1026</v>
      </c>
      <c r="I1043" s="19">
        <v>1</v>
      </c>
      <c r="J1043" s="24" t="s">
        <v>1027</v>
      </c>
      <c r="K1043" s="99">
        <v>120</v>
      </c>
      <c r="L1043" s="99">
        <v>120</v>
      </c>
      <c r="M1043" s="99">
        <f>K1043-L1043</f>
        <v>0</v>
      </c>
      <c r="N1043" s="339" t="s">
        <v>7030</v>
      </c>
      <c r="O1043" s="100">
        <v>120000</v>
      </c>
      <c r="P1043" s="27"/>
      <c r="Q1043" s="100"/>
      <c r="R1043" s="101" t="s">
        <v>140</v>
      </c>
      <c r="S1043" s="94"/>
    </row>
    <row r="1044" spans="1:19" ht="18" customHeight="1">
      <c r="A1044" s="17">
        <v>2</v>
      </c>
      <c r="B1044" s="18" t="s">
        <v>1061</v>
      </c>
      <c r="C1044" s="18">
        <v>3</v>
      </c>
      <c r="D1044" s="18" t="s">
        <v>760</v>
      </c>
      <c r="E1044" s="18">
        <v>1</v>
      </c>
      <c r="F1044" s="18" t="s">
        <v>760</v>
      </c>
      <c r="G1044" s="19">
        <v>13</v>
      </c>
      <c r="H1044" s="19" t="s">
        <v>1045</v>
      </c>
      <c r="I1044" s="19"/>
      <c r="J1044" s="24"/>
      <c r="K1044" s="99"/>
      <c r="L1044" s="99"/>
      <c r="M1044" s="99"/>
      <c r="N1044" s="28"/>
      <c r="O1044" s="100"/>
      <c r="P1044" s="27"/>
      <c r="Q1044" s="100"/>
      <c r="R1044" s="101" t="s">
        <v>140</v>
      </c>
      <c r="S1044" s="94"/>
    </row>
    <row r="1045" spans="1:19" ht="18" customHeight="1">
      <c r="A1045" s="17">
        <v>2</v>
      </c>
      <c r="B1045" s="18" t="s">
        <v>1061</v>
      </c>
      <c r="C1045" s="18">
        <v>3</v>
      </c>
      <c r="D1045" s="18" t="s">
        <v>760</v>
      </c>
      <c r="E1045" s="18">
        <v>1</v>
      </c>
      <c r="F1045" s="18" t="s">
        <v>760</v>
      </c>
      <c r="G1045" s="18">
        <v>13</v>
      </c>
      <c r="H1045" s="18" t="s">
        <v>1045</v>
      </c>
      <c r="I1045" s="19">
        <v>51</v>
      </c>
      <c r="J1045" s="24" t="s">
        <v>1126</v>
      </c>
      <c r="K1045" s="99">
        <v>2672</v>
      </c>
      <c r="L1045" s="99">
        <v>2485</v>
      </c>
      <c r="M1045" s="99">
        <f>K1045-L1045</f>
        <v>187</v>
      </c>
      <c r="N1045" s="28" t="s">
        <v>1758</v>
      </c>
      <c r="O1045" s="100">
        <v>291600</v>
      </c>
      <c r="P1045" s="27"/>
      <c r="Q1045" s="100"/>
      <c r="R1045" s="101" t="s">
        <v>140</v>
      </c>
      <c r="S1045" s="94"/>
    </row>
    <row r="1046" spans="1:19" ht="18" customHeight="1">
      <c r="A1046" s="17">
        <v>2</v>
      </c>
      <c r="B1046" s="18" t="s">
        <v>1061</v>
      </c>
      <c r="C1046" s="18">
        <v>3</v>
      </c>
      <c r="D1046" s="18" t="s">
        <v>760</v>
      </c>
      <c r="E1046" s="18">
        <v>1</v>
      </c>
      <c r="F1046" s="18" t="s">
        <v>760</v>
      </c>
      <c r="G1046" s="18">
        <v>13</v>
      </c>
      <c r="H1046" s="18" t="s">
        <v>1045</v>
      </c>
      <c r="I1046" s="18">
        <v>51</v>
      </c>
      <c r="J1046" s="25" t="s">
        <v>1126</v>
      </c>
      <c r="K1046" s="99"/>
      <c r="L1046" s="99"/>
      <c r="M1046" s="99"/>
      <c r="N1046" s="28" t="s">
        <v>1759</v>
      </c>
      <c r="O1046" s="100">
        <v>35350</v>
      </c>
      <c r="P1046" s="27"/>
      <c r="Q1046" s="100"/>
      <c r="R1046" s="101" t="s">
        <v>140</v>
      </c>
      <c r="S1046" s="94"/>
    </row>
    <row r="1047" spans="1:19" ht="18" customHeight="1">
      <c r="A1047" s="17">
        <v>2</v>
      </c>
      <c r="B1047" s="18" t="s">
        <v>1061</v>
      </c>
      <c r="C1047" s="18">
        <v>3</v>
      </c>
      <c r="D1047" s="18" t="s">
        <v>760</v>
      </c>
      <c r="E1047" s="18">
        <v>1</v>
      </c>
      <c r="F1047" s="18" t="s">
        <v>760</v>
      </c>
      <c r="G1047" s="18">
        <v>13</v>
      </c>
      <c r="H1047" s="18" t="s">
        <v>1045</v>
      </c>
      <c r="I1047" s="18">
        <v>51</v>
      </c>
      <c r="J1047" s="25" t="s">
        <v>1126</v>
      </c>
      <c r="K1047" s="99"/>
      <c r="L1047" s="99"/>
      <c r="M1047" s="99"/>
      <c r="N1047" s="28" t="s">
        <v>1760</v>
      </c>
      <c r="O1047" s="100"/>
      <c r="P1047" s="27"/>
      <c r="Q1047" s="100"/>
      <c r="R1047" s="101" t="s">
        <v>140</v>
      </c>
      <c r="S1047" s="94"/>
    </row>
    <row r="1048" spans="1:19" ht="18" customHeight="1">
      <c r="A1048" s="17">
        <v>2</v>
      </c>
      <c r="B1048" s="18" t="s">
        <v>1061</v>
      </c>
      <c r="C1048" s="18">
        <v>3</v>
      </c>
      <c r="D1048" s="18" t="s">
        <v>760</v>
      </c>
      <c r="E1048" s="18">
        <v>1</v>
      </c>
      <c r="F1048" s="18" t="s">
        <v>760</v>
      </c>
      <c r="G1048" s="18">
        <v>13</v>
      </c>
      <c r="H1048" s="18" t="s">
        <v>1045</v>
      </c>
      <c r="I1048" s="18">
        <v>51</v>
      </c>
      <c r="J1048" s="25" t="s">
        <v>1126</v>
      </c>
      <c r="K1048" s="99"/>
      <c r="L1048" s="99"/>
      <c r="M1048" s="99"/>
      <c r="N1048" s="28" t="s">
        <v>1761</v>
      </c>
      <c r="O1048" s="100">
        <v>162000</v>
      </c>
      <c r="P1048" s="27"/>
      <c r="Q1048" s="100"/>
      <c r="R1048" s="101" t="s">
        <v>140</v>
      </c>
      <c r="S1048" s="94"/>
    </row>
    <row r="1049" spans="1:19" ht="18" customHeight="1">
      <c r="A1049" s="17">
        <v>2</v>
      </c>
      <c r="B1049" s="18" t="s">
        <v>1061</v>
      </c>
      <c r="C1049" s="18">
        <v>3</v>
      </c>
      <c r="D1049" s="18" t="s">
        <v>760</v>
      </c>
      <c r="E1049" s="18">
        <v>1</v>
      </c>
      <c r="F1049" s="18" t="s">
        <v>760</v>
      </c>
      <c r="G1049" s="18">
        <v>13</v>
      </c>
      <c r="H1049" s="18" t="s">
        <v>1045</v>
      </c>
      <c r="I1049" s="18">
        <v>51</v>
      </c>
      <c r="J1049" s="25" t="s">
        <v>1126</v>
      </c>
      <c r="K1049" s="99"/>
      <c r="L1049" s="99"/>
      <c r="M1049" s="99"/>
      <c r="N1049" s="28" t="s">
        <v>1762</v>
      </c>
      <c r="O1049" s="100">
        <v>40500</v>
      </c>
      <c r="P1049" s="27"/>
      <c r="Q1049" s="100"/>
      <c r="R1049" s="101" t="s">
        <v>140</v>
      </c>
      <c r="S1049" s="94"/>
    </row>
    <row r="1050" spans="1:19" ht="18" customHeight="1">
      <c r="A1050" s="17">
        <v>2</v>
      </c>
      <c r="B1050" s="18" t="s">
        <v>1061</v>
      </c>
      <c r="C1050" s="18">
        <v>3</v>
      </c>
      <c r="D1050" s="18" t="s">
        <v>760</v>
      </c>
      <c r="E1050" s="18">
        <v>1</v>
      </c>
      <c r="F1050" s="18" t="s">
        <v>760</v>
      </c>
      <c r="G1050" s="18">
        <v>13</v>
      </c>
      <c r="H1050" s="18" t="s">
        <v>1045</v>
      </c>
      <c r="I1050" s="18">
        <v>51</v>
      </c>
      <c r="J1050" s="25" t="s">
        <v>1126</v>
      </c>
      <c r="K1050" s="99"/>
      <c r="L1050" s="99"/>
      <c r="M1050" s="99"/>
      <c r="N1050" s="28" t="s">
        <v>1387</v>
      </c>
      <c r="O1050" s="100">
        <v>92880</v>
      </c>
      <c r="P1050" s="27"/>
      <c r="Q1050" s="100"/>
      <c r="R1050" s="101" t="s">
        <v>140</v>
      </c>
      <c r="S1050" s="94"/>
    </row>
    <row r="1051" spans="1:19" ht="18" customHeight="1">
      <c r="A1051" s="17">
        <v>2</v>
      </c>
      <c r="B1051" s="18" t="s">
        <v>1061</v>
      </c>
      <c r="C1051" s="18">
        <v>3</v>
      </c>
      <c r="D1051" s="18" t="s">
        <v>760</v>
      </c>
      <c r="E1051" s="18">
        <v>1</v>
      </c>
      <c r="F1051" s="18" t="s">
        <v>760</v>
      </c>
      <c r="G1051" s="18">
        <v>13</v>
      </c>
      <c r="H1051" s="18" t="s">
        <v>1045</v>
      </c>
      <c r="I1051" s="18">
        <v>51</v>
      </c>
      <c r="J1051" s="25" t="s">
        <v>1126</v>
      </c>
      <c r="K1051" s="99"/>
      <c r="L1051" s="99"/>
      <c r="M1051" s="99"/>
      <c r="N1051" s="28" t="s">
        <v>1763</v>
      </c>
      <c r="O1051" s="100">
        <v>1029024</v>
      </c>
      <c r="P1051" s="27"/>
      <c r="Q1051" s="100"/>
      <c r="R1051" s="101" t="s">
        <v>140</v>
      </c>
      <c r="S1051" s="94"/>
    </row>
    <row r="1052" spans="1:19" ht="18" customHeight="1">
      <c r="A1052" s="17">
        <v>2</v>
      </c>
      <c r="B1052" s="18" t="s">
        <v>1061</v>
      </c>
      <c r="C1052" s="18">
        <v>3</v>
      </c>
      <c r="D1052" s="18" t="s">
        <v>760</v>
      </c>
      <c r="E1052" s="18">
        <v>1</v>
      </c>
      <c r="F1052" s="18" t="s">
        <v>760</v>
      </c>
      <c r="G1052" s="18">
        <v>13</v>
      </c>
      <c r="H1052" s="18" t="s">
        <v>1045</v>
      </c>
      <c r="I1052" s="18">
        <v>51</v>
      </c>
      <c r="J1052" s="25" t="s">
        <v>1126</v>
      </c>
      <c r="K1052" s="99"/>
      <c r="L1052" s="99"/>
      <c r="M1052" s="99"/>
      <c r="N1052" s="28" t="s">
        <v>1764</v>
      </c>
      <c r="O1052" s="100">
        <v>684504</v>
      </c>
      <c r="P1052" s="27"/>
      <c r="Q1052" s="100"/>
      <c r="R1052" s="101" t="s">
        <v>140</v>
      </c>
      <c r="S1052" s="94"/>
    </row>
    <row r="1053" spans="1:19" ht="18" customHeight="1">
      <c r="A1053" s="17">
        <v>2</v>
      </c>
      <c r="B1053" s="18" t="s">
        <v>1061</v>
      </c>
      <c r="C1053" s="18">
        <v>3</v>
      </c>
      <c r="D1053" s="18" t="s">
        <v>760</v>
      </c>
      <c r="E1053" s="18">
        <v>1</v>
      </c>
      <c r="F1053" s="18" t="s">
        <v>760</v>
      </c>
      <c r="G1053" s="18">
        <v>13</v>
      </c>
      <c r="H1053" s="18" t="s">
        <v>1045</v>
      </c>
      <c r="I1053" s="18">
        <v>51</v>
      </c>
      <c r="J1053" s="25" t="s">
        <v>1126</v>
      </c>
      <c r="K1053" s="99"/>
      <c r="L1053" s="99"/>
      <c r="M1053" s="99"/>
      <c r="N1053" s="28" t="s">
        <v>1765</v>
      </c>
      <c r="O1053" s="100">
        <v>133920</v>
      </c>
      <c r="P1053" s="27"/>
      <c r="Q1053" s="100"/>
      <c r="R1053" s="101" t="s">
        <v>140</v>
      </c>
      <c r="S1053" s="94"/>
    </row>
    <row r="1054" spans="1:19" ht="18" customHeight="1">
      <c r="A1054" s="17">
        <v>2</v>
      </c>
      <c r="B1054" s="18" t="s">
        <v>1061</v>
      </c>
      <c r="C1054" s="18">
        <v>3</v>
      </c>
      <c r="D1054" s="18" t="s">
        <v>760</v>
      </c>
      <c r="E1054" s="18">
        <v>1</v>
      </c>
      <c r="F1054" s="18" t="s">
        <v>760</v>
      </c>
      <c r="G1054" s="18">
        <v>13</v>
      </c>
      <c r="H1054" s="18" t="s">
        <v>1045</v>
      </c>
      <c r="I1054" s="18">
        <v>51</v>
      </c>
      <c r="J1054" s="25" t="s">
        <v>1126</v>
      </c>
      <c r="K1054" s="99"/>
      <c r="L1054" s="99"/>
      <c r="M1054" s="99"/>
      <c r="N1054" s="339" t="s">
        <v>7031</v>
      </c>
      <c r="O1054" s="100">
        <v>77760</v>
      </c>
      <c r="P1054" s="27"/>
      <c r="Q1054" s="100"/>
      <c r="R1054" s="101" t="s">
        <v>140</v>
      </c>
      <c r="S1054" s="94"/>
    </row>
    <row r="1055" spans="1:19" ht="18" customHeight="1">
      <c r="A1055" s="17">
        <v>2</v>
      </c>
      <c r="B1055" s="18" t="s">
        <v>1061</v>
      </c>
      <c r="C1055" s="18">
        <v>3</v>
      </c>
      <c r="D1055" s="18" t="s">
        <v>760</v>
      </c>
      <c r="E1055" s="18">
        <v>1</v>
      </c>
      <c r="F1055" s="18" t="s">
        <v>760</v>
      </c>
      <c r="G1055" s="18">
        <v>13</v>
      </c>
      <c r="H1055" s="18" t="s">
        <v>1045</v>
      </c>
      <c r="I1055" s="18">
        <v>51</v>
      </c>
      <c r="J1055" s="25" t="s">
        <v>1126</v>
      </c>
      <c r="K1055" s="99"/>
      <c r="L1055" s="99"/>
      <c r="M1055" s="99"/>
      <c r="N1055" s="28" t="s">
        <v>1766</v>
      </c>
      <c r="O1055" s="100">
        <v>124000</v>
      </c>
      <c r="P1055" s="27"/>
      <c r="Q1055" s="100"/>
      <c r="R1055" s="101" t="s">
        <v>140</v>
      </c>
      <c r="S1055" s="94"/>
    </row>
    <row r="1056" spans="1:19" ht="18" customHeight="1">
      <c r="A1056" s="17">
        <v>2</v>
      </c>
      <c r="B1056" s="18" t="s">
        <v>1061</v>
      </c>
      <c r="C1056" s="18">
        <v>3</v>
      </c>
      <c r="D1056" s="18" t="s">
        <v>760</v>
      </c>
      <c r="E1056" s="18">
        <v>1</v>
      </c>
      <c r="F1056" s="18" t="s">
        <v>760</v>
      </c>
      <c r="G1056" s="19">
        <v>14</v>
      </c>
      <c r="H1056" s="19" t="s">
        <v>1050</v>
      </c>
      <c r="I1056" s="19"/>
      <c r="J1056" s="24"/>
      <c r="K1056" s="99"/>
      <c r="L1056" s="99"/>
      <c r="M1056" s="99"/>
      <c r="N1056" s="28"/>
      <c r="O1056" s="100"/>
      <c r="P1056" s="27"/>
      <c r="Q1056" s="100"/>
      <c r="R1056" s="101" t="s">
        <v>140</v>
      </c>
      <c r="S1056" s="94"/>
    </row>
    <row r="1057" spans="1:19" ht="18" customHeight="1">
      <c r="A1057" s="17">
        <v>2</v>
      </c>
      <c r="B1057" s="18" t="s">
        <v>1061</v>
      </c>
      <c r="C1057" s="18">
        <v>3</v>
      </c>
      <c r="D1057" s="18" t="s">
        <v>760</v>
      </c>
      <c r="E1057" s="18">
        <v>1</v>
      </c>
      <c r="F1057" s="18" t="s">
        <v>760</v>
      </c>
      <c r="G1057" s="18">
        <v>14</v>
      </c>
      <c r="H1057" s="18" t="s">
        <v>1050</v>
      </c>
      <c r="I1057" s="19">
        <v>41</v>
      </c>
      <c r="J1057" s="24" t="s">
        <v>1133</v>
      </c>
      <c r="K1057" s="99">
        <v>5969</v>
      </c>
      <c r="L1057" s="99">
        <v>10074</v>
      </c>
      <c r="M1057" s="99">
        <f>K1057-L1057</f>
        <v>-4105</v>
      </c>
      <c r="N1057" s="28" t="s">
        <v>1389</v>
      </c>
      <c r="O1057" s="100">
        <v>861840</v>
      </c>
      <c r="P1057" s="27"/>
      <c r="Q1057" s="100"/>
      <c r="R1057" s="101" t="s">
        <v>140</v>
      </c>
      <c r="S1057" s="94"/>
    </row>
    <row r="1058" spans="1:19" ht="18" customHeight="1">
      <c r="A1058" s="17">
        <v>2</v>
      </c>
      <c r="B1058" s="18" t="s">
        <v>1061</v>
      </c>
      <c r="C1058" s="18">
        <v>3</v>
      </c>
      <c r="D1058" s="18" t="s">
        <v>760</v>
      </c>
      <c r="E1058" s="18">
        <v>1</v>
      </c>
      <c r="F1058" s="18" t="s">
        <v>760</v>
      </c>
      <c r="G1058" s="18">
        <v>14</v>
      </c>
      <c r="H1058" s="18" t="s">
        <v>1050</v>
      </c>
      <c r="I1058" s="18">
        <v>41</v>
      </c>
      <c r="J1058" s="25" t="s">
        <v>1133</v>
      </c>
      <c r="K1058" s="99"/>
      <c r="L1058" s="99"/>
      <c r="M1058" s="99"/>
      <c r="N1058" s="28" t="s">
        <v>1767</v>
      </c>
      <c r="O1058" s="100">
        <v>233280</v>
      </c>
      <c r="P1058" s="27"/>
      <c r="Q1058" s="100"/>
      <c r="R1058" s="101" t="s">
        <v>140</v>
      </c>
      <c r="S1058" s="94"/>
    </row>
    <row r="1059" spans="1:19" ht="18" customHeight="1">
      <c r="A1059" s="17">
        <v>2</v>
      </c>
      <c r="B1059" s="18" t="s">
        <v>1061</v>
      </c>
      <c r="C1059" s="18">
        <v>3</v>
      </c>
      <c r="D1059" s="18" t="s">
        <v>760</v>
      </c>
      <c r="E1059" s="18">
        <v>1</v>
      </c>
      <c r="F1059" s="18" t="s">
        <v>760</v>
      </c>
      <c r="G1059" s="18">
        <v>14</v>
      </c>
      <c r="H1059" s="18" t="s">
        <v>1050</v>
      </c>
      <c r="I1059" s="18">
        <v>41</v>
      </c>
      <c r="J1059" s="25" t="s">
        <v>1133</v>
      </c>
      <c r="K1059" s="99"/>
      <c r="L1059" s="99"/>
      <c r="M1059" s="99"/>
      <c r="N1059" s="28" t="s">
        <v>1768</v>
      </c>
      <c r="O1059" s="100">
        <v>4121280</v>
      </c>
      <c r="P1059" s="27"/>
      <c r="Q1059" s="100"/>
      <c r="R1059" s="101" t="s">
        <v>140</v>
      </c>
      <c r="S1059" s="94"/>
    </row>
    <row r="1060" spans="1:19" ht="18" customHeight="1">
      <c r="A1060" s="17">
        <v>2</v>
      </c>
      <c r="B1060" s="18" t="s">
        <v>1061</v>
      </c>
      <c r="C1060" s="18">
        <v>3</v>
      </c>
      <c r="D1060" s="18" t="s">
        <v>760</v>
      </c>
      <c r="E1060" s="18">
        <v>1</v>
      </c>
      <c r="F1060" s="18" t="s">
        <v>760</v>
      </c>
      <c r="G1060" s="18">
        <v>14</v>
      </c>
      <c r="H1060" s="18" t="s">
        <v>1050</v>
      </c>
      <c r="I1060" s="18">
        <v>41</v>
      </c>
      <c r="J1060" s="25" t="s">
        <v>1133</v>
      </c>
      <c r="K1060" s="99"/>
      <c r="L1060" s="99"/>
      <c r="M1060" s="99"/>
      <c r="N1060" s="28" t="s">
        <v>1769</v>
      </c>
      <c r="O1060" s="100">
        <v>129600</v>
      </c>
      <c r="P1060" s="27"/>
      <c r="Q1060" s="100"/>
      <c r="R1060" s="101" t="s">
        <v>140</v>
      </c>
      <c r="S1060" s="94"/>
    </row>
    <row r="1061" spans="1:19" ht="18" customHeight="1">
      <c r="A1061" s="17">
        <v>2</v>
      </c>
      <c r="B1061" s="18" t="s">
        <v>1061</v>
      </c>
      <c r="C1061" s="18">
        <v>3</v>
      </c>
      <c r="D1061" s="18" t="s">
        <v>760</v>
      </c>
      <c r="E1061" s="18">
        <v>1</v>
      </c>
      <c r="F1061" s="18" t="s">
        <v>760</v>
      </c>
      <c r="G1061" s="18">
        <v>14</v>
      </c>
      <c r="H1061" s="18" t="s">
        <v>1050</v>
      </c>
      <c r="I1061" s="18">
        <v>41</v>
      </c>
      <c r="J1061" s="25" t="s">
        <v>1133</v>
      </c>
      <c r="K1061" s="99"/>
      <c r="L1061" s="99"/>
      <c r="M1061" s="99"/>
      <c r="N1061" s="28" t="s">
        <v>1770</v>
      </c>
      <c r="O1061" s="100">
        <v>272160</v>
      </c>
      <c r="P1061" s="27"/>
      <c r="Q1061" s="100"/>
      <c r="R1061" s="101" t="s">
        <v>140</v>
      </c>
      <c r="S1061" s="94"/>
    </row>
    <row r="1062" spans="1:19" ht="18" customHeight="1">
      <c r="A1062" s="17">
        <v>2</v>
      </c>
      <c r="B1062" s="18" t="s">
        <v>1061</v>
      </c>
      <c r="C1062" s="18">
        <v>3</v>
      </c>
      <c r="D1062" s="18" t="s">
        <v>760</v>
      </c>
      <c r="E1062" s="18">
        <v>1</v>
      </c>
      <c r="F1062" s="18" t="s">
        <v>760</v>
      </c>
      <c r="G1062" s="18">
        <v>14</v>
      </c>
      <c r="H1062" s="18" t="s">
        <v>1050</v>
      </c>
      <c r="I1062" s="18">
        <v>41</v>
      </c>
      <c r="J1062" s="25" t="s">
        <v>1133</v>
      </c>
      <c r="K1062" s="99"/>
      <c r="L1062" s="99"/>
      <c r="M1062" s="99"/>
      <c r="N1062" s="28" t="s">
        <v>1771</v>
      </c>
      <c r="O1062" s="100">
        <v>349920</v>
      </c>
      <c r="P1062" s="27"/>
      <c r="Q1062" s="100"/>
      <c r="R1062" s="101" t="s">
        <v>140</v>
      </c>
      <c r="S1062" s="94"/>
    </row>
    <row r="1063" spans="1:19" ht="18" customHeight="1">
      <c r="A1063" s="17">
        <v>2</v>
      </c>
      <c r="B1063" s="18" t="s">
        <v>1061</v>
      </c>
      <c r="C1063" s="18">
        <v>3</v>
      </c>
      <c r="D1063" s="18" t="s">
        <v>760</v>
      </c>
      <c r="E1063" s="18">
        <v>1</v>
      </c>
      <c r="F1063" s="18" t="s">
        <v>760</v>
      </c>
      <c r="G1063" s="19">
        <v>18</v>
      </c>
      <c r="H1063" s="19" t="s">
        <v>1054</v>
      </c>
      <c r="I1063" s="19"/>
      <c r="J1063" s="24"/>
      <c r="K1063" s="99"/>
      <c r="L1063" s="99"/>
      <c r="M1063" s="99"/>
      <c r="N1063" s="28"/>
      <c r="O1063" s="100"/>
      <c r="P1063" s="27"/>
      <c r="Q1063" s="100"/>
      <c r="R1063" s="101" t="s">
        <v>140</v>
      </c>
      <c r="S1063" s="94"/>
    </row>
    <row r="1064" spans="1:19" ht="18" customHeight="1">
      <c r="A1064" s="17">
        <v>2</v>
      </c>
      <c r="B1064" s="18" t="s">
        <v>1061</v>
      </c>
      <c r="C1064" s="18">
        <v>3</v>
      </c>
      <c r="D1064" s="18" t="s">
        <v>760</v>
      </c>
      <c r="E1064" s="18">
        <v>1</v>
      </c>
      <c r="F1064" s="18" t="s">
        <v>760</v>
      </c>
      <c r="G1064" s="18">
        <v>18</v>
      </c>
      <c r="H1064" s="18" t="s">
        <v>1054</v>
      </c>
      <c r="I1064" s="19">
        <v>21</v>
      </c>
      <c r="J1064" s="24" t="s">
        <v>1267</v>
      </c>
      <c r="K1064" s="99">
        <v>959</v>
      </c>
      <c r="L1064" s="99">
        <v>259</v>
      </c>
      <c r="M1064" s="99">
        <f>K1064-L1064</f>
        <v>700</v>
      </c>
      <c r="N1064" s="28" t="s">
        <v>1772</v>
      </c>
      <c r="O1064" s="100"/>
      <c r="P1064" s="27"/>
      <c r="Q1064" s="100"/>
      <c r="R1064" s="101" t="s">
        <v>140</v>
      </c>
      <c r="S1064" s="94"/>
    </row>
    <row r="1065" spans="1:19" ht="18" customHeight="1">
      <c r="A1065" s="17">
        <v>2</v>
      </c>
      <c r="B1065" s="18" t="s">
        <v>1061</v>
      </c>
      <c r="C1065" s="18">
        <v>3</v>
      </c>
      <c r="D1065" s="18" t="s">
        <v>760</v>
      </c>
      <c r="E1065" s="18">
        <v>1</v>
      </c>
      <c r="F1065" s="18" t="s">
        <v>760</v>
      </c>
      <c r="G1065" s="18">
        <v>18</v>
      </c>
      <c r="H1065" s="18" t="s">
        <v>1054</v>
      </c>
      <c r="I1065" s="18">
        <v>21</v>
      </c>
      <c r="J1065" s="25" t="s">
        <v>1267</v>
      </c>
      <c r="K1065" s="99"/>
      <c r="L1065" s="99"/>
      <c r="M1065" s="99"/>
      <c r="N1065" s="28" t="s">
        <v>1773</v>
      </c>
      <c r="O1065" s="100">
        <v>325080</v>
      </c>
      <c r="P1065" s="27"/>
      <c r="Q1065" s="100"/>
      <c r="R1065" s="101" t="s">
        <v>140</v>
      </c>
      <c r="S1065" s="94"/>
    </row>
    <row r="1066" spans="1:19" ht="18" customHeight="1">
      <c r="A1066" s="17">
        <v>2</v>
      </c>
      <c r="B1066" s="18" t="s">
        <v>1061</v>
      </c>
      <c r="C1066" s="18">
        <v>3</v>
      </c>
      <c r="D1066" s="18" t="s">
        <v>760</v>
      </c>
      <c r="E1066" s="18">
        <v>1</v>
      </c>
      <c r="F1066" s="18" t="s">
        <v>760</v>
      </c>
      <c r="G1066" s="18">
        <v>18</v>
      </c>
      <c r="H1066" s="18" t="s">
        <v>1054</v>
      </c>
      <c r="I1066" s="18">
        <v>21</v>
      </c>
      <c r="J1066" s="25" t="s">
        <v>1267</v>
      </c>
      <c r="K1066" s="99"/>
      <c r="L1066" s="99"/>
      <c r="M1066" s="99"/>
      <c r="N1066" s="28" t="s">
        <v>1774</v>
      </c>
      <c r="O1066" s="100">
        <v>633528</v>
      </c>
      <c r="P1066" s="27"/>
      <c r="Q1066" s="100"/>
      <c r="R1066" s="101" t="s">
        <v>140</v>
      </c>
      <c r="S1066" s="94"/>
    </row>
    <row r="1067" spans="1:19" ht="18" customHeight="1">
      <c r="A1067" s="17">
        <v>2</v>
      </c>
      <c r="B1067" s="18" t="s">
        <v>1061</v>
      </c>
      <c r="C1067" s="18">
        <v>3</v>
      </c>
      <c r="D1067" s="18" t="s">
        <v>760</v>
      </c>
      <c r="E1067" s="18">
        <v>1</v>
      </c>
      <c r="F1067" s="18" t="s">
        <v>760</v>
      </c>
      <c r="G1067" s="19">
        <v>19</v>
      </c>
      <c r="H1067" s="19" t="s">
        <v>1056</v>
      </c>
      <c r="I1067" s="19"/>
      <c r="J1067" s="24"/>
      <c r="K1067" s="99"/>
      <c r="L1067" s="99"/>
      <c r="M1067" s="99"/>
      <c r="N1067" s="28"/>
      <c r="O1067" s="100"/>
      <c r="P1067" s="27"/>
      <c r="Q1067" s="100"/>
      <c r="R1067" s="101" t="s">
        <v>140</v>
      </c>
      <c r="S1067" s="94"/>
    </row>
    <row r="1068" spans="1:19" ht="18" customHeight="1">
      <c r="A1068" s="17">
        <v>2</v>
      </c>
      <c r="B1068" s="18" t="s">
        <v>1061</v>
      </c>
      <c r="C1068" s="18">
        <v>3</v>
      </c>
      <c r="D1068" s="18" t="s">
        <v>760</v>
      </c>
      <c r="E1068" s="18">
        <v>1</v>
      </c>
      <c r="F1068" s="18" t="s">
        <v>760</v>
      </c>
      <c r="G1068" s="18">
        <v>19</v>
      </c>
      <c r="H1068" s="18" t="s">
        <v>1056</v>
      </c>
      <c r="I1068" s="19">
        <v>11</v>
      </c>
      <c r="J1068" s="24" t="s">
        <v>1057</v>
      </c>
      <c r="K1068" s="99">
        <v>3</v>
      </c>
      <c r="L1068" s="99">
        <v>3</v>
      </c>
      <c r="M1068" s="99">
        <f>K1068-L1068</f>
        <v>0</v>
      </c>
      <c r="N1068" s="28" t="s">
        <v>1775</v>
      </c>
      <c r="O1068" s="100">
        <v>1800</v>
      </c>
      <c r="P1068" s="27"/>
      <c r="Q1068" s="100"/>
      <c r="R1068" s="101" t="s">
        <v>140</v>
      </c>
      <c r="S1068" s="94"/>
    </row>
    <row r="1069" spans="1:19" ht="18" customHeight="1">
      <c r="A1069" s="17">
        <v>2</v>
      </c>
      <c r="B1069" s="18" t="s">
        <v>1061</v>
      </c>
      <c r="C1069" s="18">
        <v>3</v>
      </c>
      <c r="D1069" s="18" t="s">
        <v>760</v>
      </c>
      <c r="E1069" s="18">
        <v>1</v>
      </c>
      <c r="F1069" s="18" t="s">
        <v>760</v>
      </c>
      <c r="G1069" s="18">
        <v>19</v>
      </c>
      <c r="H1069" s="18" t="s">
        <v>1056</v>
      </c>
      <c r="I1069" s="18">
        <v>11</v>
      </c>
      <c r="J1069" s="25" t="s">
        <v>1057</v>
      </c>
      <c r="K1069" s="99"/>
      <c r="L1069" s="99"/>
      <c r="M1069" s="99"/>
      <c r="N1069" s="28" t="s">
        <v>1776</v>
      </c>
      <c r="O1069" s="100">
        <v>620</v>
      </c>
      <c r="P1069" s="27"/>
      <c r="Q1069" s="100"/>
      <c r="R1069" s="101" t="s">
        <v>140</v>
      </c>
      <c r="S1069" s="94"/>
    </row>
    <row r="1070" spans="1:19" ht="18" customHeight="1">
      <c r="A1070" s="17">
        <v>2</v>
      </c>
      <c r="B1070" s="18" t="s">
        <v>1061</v>
      </c>
      <c r="C1070" s="18">
        <v>3</v>
      </c>
      <c r="D1070" s="18" t="s">
        <v>760</v>
      </c>
      <c r="E1070" s="18">
        <v>1</v>
      </c>
      <c r="F1070" s="18" t="s">
        <v>760</v>
      </c>
      <c r="G1070" s="18">
        <v>19</v>
      </c>
      <c r="H1070" s="18" t="s">
        <v>1056</v>
      </c>
      <c r="I1070" s="19">
        <v>31</v>
      </c>
      <c r="J1070" s="24" t="s">
        <v>1366</v>
      </c>
      <c r="K1070" s="99">
        <v>726</v>
      </c>
      <c r="L1070" s="99">
        <v>0</v>
      </c>
      <c r="M1070" s="99">
        <f>K1070-L1070</f>
        <v>726</v>
      </c>
      <c r="N1070" s="28" t="s">
        <v>1777</v>
      </c>
      <c r="O1070" s="100">
        <v>726000</v>
      </c>
      <c r="P1070" s="27"/>
      <c r="Q1070" s="100"/>
      <c r="R1070" s="101" t="s">
        <v>140</v>
      </c>
      <c r="S1070" s="94"/>
    </row>
    <row r="1071" spans="1:19" ht="18" customHeight="1">
      <c r="A1071" s="43">
        <v>2</v>
      </c>
      <c r="B1071" s="44" t="s">
        <v>1061</v>
      </c>
      <c r="C1071" s="45">
        <v>4</v>
      </c>
      <c r="D1071" s="45" t="s">
        <v>1778</v>
      </c>
      <c r="E1071" s="46"/>
      <c r="F1071" s="45"/>
      <c r="G1071" s="46"/>
      <c r="H1071" s="45"/>
      <c r="I1071" s="46"/>
      <c r="J1071" s="46"/>
      <c r="K1071" s="95">
        <f>IF(C1071="",SUMIFS($K1072:$K$5645,$A1072:$A$5645,A1071,$E1072:$E$5645,""),IF(E1071="",SUMIFS($K1072:$K$5645,$A1072:$A$5645,A1071,$C1072:$C$5645,C1071,$G1072:$G$5645,""),IF(G1071="",SUMIFS($K1072:$K$5645,$A1072:$A$5645,A1071,$C1072:$C$5645,C1071,$E1072:$E$5645,E1071,$R1072:$R$5645,R1071),0)))</f>
        <v>11097</v>
      </c>
      <c r="L1071" s="95">
        <f>IF(C1071="",SUMIFS($L1072:$L$5645,$A1072:$A$5645,A1071,$E1072:$E$5645,""),IF(E1071="",SUMIFS($L1072:$L$5645,$A1072:$A$5645,A1071,$C1072:$C$5645,C1071,$G1072:$G$5645,""),IF(G1071="",SUMIFS($L1072:$L$5645,$A1072:$A$5645,A1071,$C1072:$C$5645,C1071,$E1072:$E$5645,E1071,$R1072:$R$5645,R1071),0)))</f>
        <v>31041</v>
      </c>
      <c r="M1071" s="96">
        <f t="shared" ref="M1071:M1072" si="64">K1071-L1071</f>
        <v>-19944</v>
      </c>
      <c r="N1071" s="47"/>
      <c r="O1071" s="48"/>
      <c r="P1071" s="49"/>
      <c r="Q1071" s="50">
        <f>IF(C1071="",SUMIFS($Q$3:$Q$5514,$A$3:$A$5514,A1071,$C$3:$C$5514,"&gt;0",$E$3:$E$5514,""),IF(E1071="",SUMIFS($Q$3:$Q$5514,$A$3:$A$5514,A1071,$C$3:$C$5514,C1071,$E$3:$E$5514,"&gt;0",$G$3:$G$5514,""),IF(G1071="",SUMIFS($Q$3:$Q$5514,$A$3:$A$5514,A1071,$C$3:$C$5514,C1071,$E$3:$E$5514,E1071,$G$3:$G$5514,"&gt;0",$R$3:$R$5514,R1071))))</f>
        <v>8992</v>
      </c>
      <c r="R1071" s="51"/>
      <c r="S1071" s="94"/>
    </row>
    <row r="1072" spans="1:19" ht="18" customHeight="1">
      <c r="A1072" s="43">
        <v>2</v>
      </c>
      <c r="B1072" s="44" t="s">
        <v>1061</v>
      </c>
      <c r="C1072" s="52">
        <v>4</v>
      </c>
      <c r="D1072" s="44" t="s">
        <v>1778</v>
      </c>
      <c r="E1072" s="53">
        <v>1</v>
      </c>
      <c r="F1072" s="54" t="s">
        <v>1779</v>
      </c>
      <c r="G1072" s="53"/>
      <c r="H1072" s="54"/>
      <c r="I1072" s="53"/>
      <c r="J1072" s="53"/>
      <c r="K1072" s="97">
        <f>IF(C1072="",SUMIFS($K1073:$K$5645,$A1073:$A$5645,A1072,$E1073:$E$5645,""),IF(E1072="",SUMIFS($K1073:$K$5645,$A1073:$A$5645,A1072,$C1073:$C$5645,C1072,$G1073:$G$5645,""),IF(G1072="",SUMIFS($K1073:$K$5645,$A1073:$A$5645,A1072,$C1073:$C$5645,C1072,$E1073:$E$5645,E1072,$R1073:$R$5645,R1072),0)))</f>
        <v>2016</v>
      </c>
      <c r="L1072" s="97">
        <f>IF(C1072="",SUMIFS($L1073:$L$5645,$A1073:$A$5645,A1072,$E1073:$E$5645,""),IF(E1072="",SUMIFS($L1073:$L$5645,$A1073:$A$5645,A1072,$C1073:$C$5645,C1072,$G1073:$G$5645,""),IF(G1072="",SUMIFS($L1073:$L$5645,$A1073:$A$5645,A1072,$C1073:$C$5645,C1072,$E1073:$E$5645,E1072,$R1073:$R$5645,R1072),0)))</f>
        <v>2047</v>
      </c>
      <c r="M1072" s="98">
        <f t="shared" si="64"/>
        <v>-31</v>
      </c>
      <c r="N1072" s="55"/>
      <c r="O1072" s="56"/>
      <c r="P1072" s="57"/>
      <c r="Q1072" s="58">
        <f>IF(C1072="",SUMIFS($Q$3:$Q$5514,$A$3:$A$5514,A1072,$C$3:$C$5514,"&gt;0",$E$3:$E$5514,""),IF(E1072="",SUMIFS($Q$3:$Q$5514,$A$3:$A$5514,A1072,$C$3:$C$5514,C1072,$E$3:$E$5514,"&gt;0",$G$3:$G$5514,""),IF(G1072="",SUMIFS($Q$3:$Q$5514,$A$3:$A$5514,A1072,$C$3:$C$5514,C1072,$E$3:$E$5514,E1072,$G$3:$G$5514,"&gt;0",$R$3:$R$5514,R1072))))</f>
        <v>0</v>
      </c>
      <c r="R1072" s="59" t="s">
        <v>470</v>
      </c>
      <c r="S1072" s="94"/>
    </row>
    <row r="1073" spans="1:19" ht="18" customHeight="1">
      <c r="A1073" s="17">
        <v>2</v>
      </c>
      <c r="B1073" s="18" t="s">
        <v>1061</v>
      </c>
      <c r="C1073" s="18">
        <v>4</v>
      </c>
      <c r="D1073" s="18" t="s">
        <v>1778</v>
      </c>
      <c r="E1073" s="18">
        <v>1</v>
      </c>
      <c r="F1073" s="18" t="s">
        <v>1779</v>
      </c>
      <c r="G1073" s="19">
        <v>1</v>
      </c>
      <c r="H1073" s="19" t="s">
        <v>914</v>
      </c>
      <c r="I1073" s="19"/>
      <c r="J1073" s="24"/>
      <c r="K1073" s="99"/>
      <c r="L1073" s="99"/>
      <c r="M1073" s="99"/>
      <c r="N1073" s="28"/>
      <c r="O1073" s="100"/>
      <c r="P1073" s="27"/>
      <c r="Q1073" s="100"/>
      <c r="R1073" s="101" t="s">
        <v>470</v>
      </c>
      <c r="S1073" s="94"/>
    </row>
    <row r="1074" spans="1:19" ht="18" customHeight="1">
      <c r="A1074" s="17">
        <v>2</v>
      </c>
      <c r="B1074" s="18" t="s">
        <v>1061</v>
      </c>
      <c r="C1074" s="18">
        <v>4</v>
      </c>
      <c r="D1074" s="18" t="s">
        <v>1778</v>
      </c>
      <c r="E1074" s="18">
        <v>1</v>
      </c>
      <c r="F1074" s="18" t="s">
        <v>1779</v>
      </c>
      <c r="G1074" s="18">
        <v>1</v>
      </c>
      <c r="H1074" s="18" t="s">
        <v>914</v>
      </c>
      <c r="I1074" s="19">
        <v>11</v>
      </c>
      <c r="J1074" s="24" t="s">
        <v>1780</v>
      </c>
      <c r="K1074" s="99">
        <v>1324</v>
      </c>
      <c r="L1074" s="99">
        <v>1324</v>
      </c>
      <c r="M1074" s="99">
        <f>K1074-L1074</f>
        <v>0</v>
      </c>
      <c r="N1074" s="339" t="s">
        <v>7032</v>
      </c>
      <c r="O1074" s="100">
        <v>351600</v>
      </c>
      <c r="P1074" s="27"/>
      <c r="Q1074" s="100"/>
      <c r="R1074" s="101" t="s">
        <v>470</v>
      </c>
      <c r="S1074" s="94"/>
    </row>
    <row r="1075" spans="1:19" ht="18" customHeight="1">
      <c r="A1075" s="17">
        <v>2</v>
      </c>
      <c r="B1075" s="18" t="s">
        <v>1061</v>
      </c>
      <c r="C1075" s="18">
        <v>4</v>
      </c>
      <c r="D1075" s="18" t="s">
        <v>1778</v>
      </c>
      <c r="E1075" s="18">
        <v>1</v>
      </c>
      <c r="F1075" s="18" t="s">
        <v>1779</v>
      </c>
      <c r="G1075" s="18">
        <v>1</v>
      </c>
      <c r="H1075" s="18" t="s">
        <v>914</v>
      </c>
      <c r="I1075" s="18">
        <v>11</v>
      </c>
      <c r="J1075" s="25" t="s">
        <v>1780</v>
      </c>
      <c r="K1075" s="99"/>
      <c r="L1075" s="99"/>
      <c r="M1075" s="99"/>
      <c r="N1075" s="339" t="s">
        <v>7033</v>
      </c>
      <c r="O1075" s="100">
        <v>972000</v>
      </c>
      <c r="P1075" s="27"/>
      <c r="Q1075" s="100"/>
      <c r="R1075" s="101" t="s">
        <v>470</v>
      </c>
      <c r="S1075" s="94"/>
    </row>
    <row r="1076" spans="1:19" ht="18" customHeight="1">
      <c r="A1076" s="17">
        <v>2</v>
      </c>
      <c r="B1076" s="18" t="s">
        <v>1061</v>
      </c>
      <c r="C1076" s="18">
        <v>4</v>
      </c>
      <c r="D1076" s="18" t="s">
        <v>1778</v>
      </c>
      <c r="E1076" s="18">
        <v>1</v>
      </c>
      <c r="F1076" s="18" t="s">
        <v>1779</v>
      </c>
      <c r="G1076" s="19">
        <v>3</v>
      </c>
      <c r="H1076" s="19" t="s">
        <v>919</v>
      </c>
      <c r="I1076" s="19"/>
      <c r="J1076" s="24"/>
      <c r="K1076" s="99"/>
      <c r="L1076" s="99"/>
      <c r="M1076" s="99"/>
      <c r="N1076" s="28"/>
      <c r="O1076" s="100"/>
      <c r="P1076" s="27"/>
      <c r="Q1076" s="100"/>
      <c r="R1076" s="101" t="s">
        <v>470</v>
      </c>
      <c r="S1076" s="94"/>
    </row>
    <row r="1077" spans="1:19" ht="18" customHeight="1">
      <c r="A1077" s="17">
        <v>2</v>
      </c>
      <c r="B1077" s="18" t="s">
        <v>1061</v>
      </c>
      <c r="C1077" s="18">
        <v>4</v>
      </c>
      <c r="D1077" s="18" t="s">
        <v>1778</v>
      </c>
      <c r="E1077" s="18">
        <v>1</v>
      </c>
      <c r="F1077" s="18" t="s">
        <v>1779</v>
      </c>
      <c r="G1077" s="18">
        <v>3</v>
      </c>
      <c r="H1077" s="18" t="s">
        <v>919</v>
      </c>
      <c r="I1077" s="19">
        <v>35</v>
      </c>
      <c r="J1077" s="24" t="s">
        <v>930</v>
      </c>
      <c r="K1077" s="99">
        <v>40</v>
      </c>
      <c r="L1077" s="99">
        <v>86</v>
      </c>
      <c r="M1077" s="99">
        <f>K1077-L1077</f>
        <v>-46</v>
      </c>
      <c r="N1077" s="28" t="s">
        <v>1783</v>
      </c>
      <c r="O1077" s="100">
        <v>40000</v>
      </c>
      <c r="P1077" s="27"/>
      <c r="Q1077" s="100"/>
      <c r="R1077" s="101" t="s">
        <v>470</v>
      </c>
      <c r="S1077" s="94"/>
    </row>
    <row r="1078" spans="1:19" ht="18" customHeight="1">
      <c r="A1078" s="17">
        <v>2</v>
      </c>
      <c r="B1078" s="18" t="s">
        <v>1061</v>
      </c>
      <c r="C1078" s="18">
        <v>4</v>
      </c>
      <c r="D1078" s="18" t="s">
        <v>1778</v>
      </c>
      <c r="E1078" s="18">
        <v>1</v>
      </c>
      <c r="F1078" s="18" t="s">
        <v>1779</v>
      </c>
      <c r="G1078" s="19">
        <v>8</v>
      </c>
      <c r="H1078" s="19" t="s">
        <v>941</v>
      </c>
      <c r="I1078" s="19"/>
      <c r="J1078" s="24"/>
      <c r="K1078" s="99"/>
      <c r="L1078" s="99"/>
      <c r="M1078" s="99"/>
      <c r="N1078" s="28"/>
      <c r="O1078" s="100"/>
      <c r="P1078" s="27"/>
      <c r="Q1078" s="100"/>
      <c r="R1078" s="101" t="s">
        <v>470</v>
      </c>
      <c r="S1078" s="94"/>
    </row>
    <row r="1079" spans="1:19" ht="18" customHeight="1">
      <c r="A1079" s="17">
        <v>2</v>
      </c>
      <c r="B1079" s="18" t="s">
        <v>1061</v>
      </c>
      <c r="C1079" s="18">
        <v>4</v>
      </c>
      <c r="D1079" s="18" t="s">
        <v>1778</v>
      </c>
      <c r="E1079" s="18">
        <v>1</v>
      </c>
      <c r="F1079" s="18" t="s">
        <v>1779</v>
      </c>
      <c r="G1079" s="18">
        <v>8</v>
      </c>
      <c r="H1079" s="18" t="s">
        <v>941</v>
      </c>
      <c r="I1079" s="19">
        <v>11</v>
      </c>
      <c r="J1079" s="24" t="s">
        <v>942</v>
      </c>
      <c r="K1079" s="99">
        <v>52</v>
      </c>
      <c r="L1079" s="99">
        <v>52</v>
      </c>
      <c r="M1079" s="99">
        <f>K1079-L1079</f>
        <v>0</v>
      </c>
      <c r="N1079" s="28" t="s">
        <v>1784</v>
      </c>
      <c r="O1079" s="100">
        <v>10000</v>
      </c>
      <c r="P1079" s="27"/>
      <c r="Q1079" s="100"/>
      <c r="R1079" s="101" t="s">
        <v>470</v>
      </c>
      <c r="S1079" s="94"/>
    </row>
    <row r="1080" spans="1:19" ht="18" customHeight="1">
      <c r="A1080" s="17">
        <v>2</v>
      </c>
      <c r="B1080" s="18" t="s">
        <v>1061</v>
      </c>
      <c r="C1080" s="18">
        <v>4</v>
      </c>
      <c r="D1080" s="18" t="s">
        <v>1778</v>
      </c>
      <c r="E1080" s="18">
        <v>1</v>
      </c>
      <c r="F1080" s="18" t="s">
        <v>1779</v>
      </c>
      <c r="G1080" s="18">
        <v>8</v>
      </c>
      <c r="H1080" s="18" t="s">
        <v>941</v>
      </c>
      <c r="I1080" s="18">
        <v>11</v>
      </c>
      <c r="J1080" s="25" t="s">
        <v>942</v>
      </c>
      <c r="K1080" s="99"/>
      <c r="L1080" s="99"/>
      <c r="M1080" s="99"/>
      <c r="N1080" s="28" t="s">
        <v>1785</v>
      </c>
      <c r="O1080" s="100">
        <v>42000</v>
      </c>
      <c r="P1080" s="27"/>
      <c r="Q1080" s="100"/>
      <c r="R1080" s="101" t="s">
        <v>470</v>
      </c>
      <c r="S1080" s="94"/>
    </row>
    <row r="1081" spans="1:19" ht="18" customHeight="1">
      <c r="A1081" s="17">
        <v>2</v>
      </c>
      <c r="B1081" s="18" t="s">
        <v>1061</v>
      </c>
      <c r="C1081" s="18">
        <v>4</v>
      </c>
      <c r="D1081" s="18" t="s">
        <v>1778</v>
      </c>
      <c r="E1081" s="18">
        <v>1</v>
      </c>
      <c r="F1081" s="18" t="s">
        <v>1779</v>
      </c>
      <c r="G1081" s="18">
        <v>8</v>
      </c>
      <c r="H1081" s="18" t="s">
        <v>941</v>
      </c>
      <c r="I1081" s="19">
        <v>31</v>
      </c>
      <c r="J1081" s="24" t="s">
        <v>1306</v>
      </c>
      <c r="K1081" s="99">
        <v>0</v>
      </c>
      <c r="L1081" s="99">
        <v>85</v>
      </c>
      <c r="M1081" s="99">
        <f>K1081-L1081</f>
        <v>-85</v>
      </c>
      <c r="N1081" s="28"/>
      <c r="O1081" s="100"/>
      <c r="P1081" s="27"/>
      <c r="Q1081" s="100"/>
      <c r="R1081" s="101" t="s">
        <v>470</v>
      </c>
      <c r="S1081" s="94"/>
    </row>
    <row r="1082" spans="1:19" ht="18" customHeight="1">
      <c r="A1082" s="17">
        <v>2</v>
      </c>
      <c r="B1082" s="18" t="s">
        <v>1061</v>
      </c>
      <c r="C1082" s="18">
        <v>4</v>
      </c>
      <c r="D1082" s="18" t="s">
        <v>1778</v>
      </c>
      <c r="E1082" s="18">
        <v>1</v>
      </c>
      <c r="F1082" s="18" t="s">
        <v>1779</v>
      </c>
      <c r="G1082" s="19">
        <v>9</v>
      </c>
      <c r="H1082" s="19" t="s">
        <v>944</v>
      </c>
      <c r="I1082" s="19"/>
      <c r="J1082" s="24"/>
      <c r="K1082" s="99"/>
      <c r="L1082" s="99"/>
      <c r="M1082" s="99"/>
      <c r="N1082" s="28"/>
      <c r="O1082" s="100"/>
      <c r="P1082" s="27"/>
      <c r="Q1082" s="100"/>
      <c r="R1082" s="101" t="s">
        <v>470</v>
      </c>
      <c r="S1082" s="94"/>
    </row>
    <row r="1083" spans="1:19" ht="18" customHeight="1">
      <c r="A1083" s="17">
        <v>2</v>
      </c>
      <c r="B1083" s="18" t="s">
        <v>1061</v>
      </c>
      <c r="C1083" s="18">
        <v>4</v>
      </c>
      <c r="D1083" s="18" t="s">
        <v>1778</v>
      </c>
      <c r="E1083" s="18">
        <v>1</v>
      </c>
      <c r="F1083" s="18" t="s">
        <v>1779</v>
      </c>
      <c r="G1083" s="18">
        <v>9</v>
      </c>
      <c r="H1083" s="18" t="s">
        <v>944</v>
      </c>
      <c r="I1083" s="19">
        <v>1</v>
      </c>
      <c r="J1083" s="24" t="s">
        <v>945</v>
      </c>
      <c r="K1083" s="99">
        <v>149</v>
      </c>
      <c r="L1083" s="99">
        <v>71</v>
      </c>
      <c r="M1083" s="99">
        <f>K1083-L1083</f>
        <v>78</v>
      </c>
      <c r="N1083" s="28" t="s">
        <v>1786</v>
      </c>
      <c r="O1083" s="100">
        <v>35000</v>
      </c>
      <c r="P1083" s="27"/>
      <c r="Q1083" s="100"/>
      <c r="R1083" s="101" t="s">
        <v>470</v>
      </c>
      <c r="S1083" s="94"/>
    </row>
    <row r="1084" spans="1:19" ht="18" customHeight="1">
      <c r="A1084" s="17">
        <v>2</v>
      </c>
      <c r="B1084" s="18" t="s">
        <v>1061</v>
      </c>
      <c r="C1084" s="18">
        <v>4</v>
      </c>
      <c r="D1084" s="18" t="s">
        <v>1778</v>
      </c>
      <c r="E1084" s="18">
        <v>1</v>
      </c>
      <c r="F1084" s="18" t="s">
        <v>1779</v>
      </c>
      <c r="G1084" s="18">
        <v>9</v>
      </c>
      <c r="H1084" s="18" t="s">
        <v>944</v>
      </c>
      <c r="I1084" s="18">
        <v>1</v>
      </c>
      <c r="J1084" s="25" t="s">
        <v>945</v>
      </c>
      <c r="K1084" s="99"/>
      <c r="L1084" s="99"/>
      <c r="M1084" s="99"/>
      <c r="N1084" s="339" t="s">
        <v>7034</v>
      </c>
      <c r="O1084" s="100">
        <v>30000</v>
      </c>
      <c r="P1084" s="27"/>
      <c r="Q1084" s="100"/>
      <c r="R1084" s="101" t="s">
        <v>470</v>
      </c>
      <c r="S1084" s="94"/>
    </row>
    <row r="1085" spans="1:19" ht="18" customHeight="1">
      <c r="A1085" s="17">
        <v>2</v>
      </c>
      <c r="B1085" s="18" t="s">
        <v>1061</v>
      </c>
      <c r="C1085" s="18">
        <v>4</v>
      </c>
      <c r="D1085" s="18" t="s">
        <v>1778</v>
      </c>
      <c r="E1085" s="18">
        <v>1</v>
      </c>
      <c r="F1085" s="18" t="s">
        <v>1779</v>
      </c>
      <c r="G1085" s="18">
        <v>9</v>
      </c>
      <c r="H1085" s="18" t="s">
        <v>944</v>
      </c>
      <c r="I1085" s="18">
        <v>1</v>
      </c>
      <c r="J1085" s="25" t="s">
        <v>945</v>
      </c>
      <c r="K1085" s="99"/>
      <c r="L1085" s="99"/>
      <c r="M1085" s="99"/>
      <c r="N1085" s="28" t="s">
        <v>1787</v>
      </c>
      <c r="O1085" s="100">
        <v>83200</v>
      </c>
      <c r="P1085" s="27"/>
      <c r="Q1085" s="100"/>
      <c r="R1085" s="101" t="s">
        <v>470</v>
      </c>
      <c r="S1085" s="94"/>
    </row>
    <row r="1086" spans="1:19" ht="18" customHeight="1">
      <c r="A1086" s="17">
        <v>2</v>
      </c>
      <c r="B1086" s="18" t="s">
        <v>1061</v>
      </c>
      <c r="C1086" s="18">
        <v>4</v>
      </c>
      <c r="D1086" s="18" t="s">
        <v>1778</v>
      </c>
      <c r="E1086" s="18">
        <v>1</v>
      </c>
      <c r="F1086" s="18" t="s">
        <v>1779</v>
      </c>
      <c r="G1086" s="18">
        <v>9</v>
      </c>
      <c r="H1086" s="18" t="s">
        <v>944</v>
      </c>
      <c r="I1086" s="19">
        <v>2</v>
      </c>
      <c r="J1086" s="24" t="s">
        <v>978</v>
      </c>
      <c r="K1086" s="99">
        <v>0</v>
      </c>
      <c r="L1086" s="99">
        <v>17</v>
      </c>
      <c r="M1086" s="99">
        <f t="shared" ref="M1086:M1087" si="65">K1086-L1086</f>
        <v>-17</v>
      </c>
      <c r="N1086" s="28"/>
      <c r="O1086" s="100"/>
      <c r="P1086" s="27"/>
      <c r="Q1086" s="100"/>
      <c r="R1086" s="101" t="s">
        <v>470</v>
      </c>
      <c r="S1086" s="94"/>
    </row>
    <row r="1087" spans="1:19" ht="18" customHeight="1">
      <c r="A1087" s="17">
        <v>2</v>
      </c>
      <c r="B1087" s="18" t="s">
        <v>1061</v>
      </c>
      <c r="C1087" s="18">
        <v>4</v>
      </c>
      <c r="D1087" s="18" t="s">
        <v>1778</v>
      </c>
      <c r="E1087" s="18">
        <v>1</v>
      </c>
      <c r="F1087" s="18" t="s">
        <v>1779</v>
      </c>
      <c r="G1087" s="18">
        <v>9</v>
      </c>
      <c r="H1087" s="18" t="s">
        <v>944</v>
      </c>
      <c r="I1087" s="19">
        <v>3</v>
      </c>
      <c r="J1087" s="24" t="s">
        <v>987</v>
      </c>
      <c r="K1087" s="99">
        <v>54</v>
      </c>
      <c r="L1087" s="99">
        <v>0</v>
      </c>
      <c r="M1087" s="99">
        <f t="shared" si="65"/>
        <v>54</v>
      </c>
      <c r="N1087" s="28" t="s">
        <v>1788</v>
      </c>
      <c r="O1087" s="100"/>
      <c r="P1087" s="27"/>
      <c r="Q1087" s="100"/>
      <c r="R1087" s="101" t="s">
        <v>470</v>
      </c>
      <c r="S1087" s="94"/>
    </row>
    <row r="1088" spans="1:19" ht="18" customHeight="1">
      <c r="A1088" s="17">
        <v>2</v>
      </c>
      <c r="B1088" s="18" t="s">
        <v>1061</v>
      </c>
      <c r="C1088" s="18">
        <v>4</v>
      </c>
      <c r="D1088" s="18" t="s">
        <v>1778</v>
      </c>
      <c r="E1088" s="18">
        <v>1</v>
      </c>
      <c r="F1088" s="18" t="s">
        <v>1779</v>
      </c>
      <c r="G1088" s="18">
        <v>9</v>
      </c>
      <c r="H1088" s="18" t="s">
        <v>944</v>
      </c>
      <c r="I1088" s="18">
        <v>3</v>
      </c>
      <c r="J1088" s="25" t="s">
        <v>987</v>
      </c>
      <c r="K1088" s="99"/>
      <c r="L1088" s="99"/>
      <c r="M1088" s="99"/>
      <c r="N1088" s="28" t="s">
        <v>1789</v>
      </c>
      <c r="O1088" s="100">
        <v>16290</v>
      </c>
      <c r="P1088" s="27"/>
      <c r="Q1088" s="100"/>
      <c r="R1088" s="101" t="s">
        <v>470</v>
      </c>
      <c r="S1088" s="94"/>
    </row>
    <row r="1089" spans="1:19" ht="18" customHeight="1">
      <c r="A1089" s="17">
        <v>2</v>
      </c>
      <c r="B1089" s="18" t="s">
        <v>1061</v>
      </c>
      <c r="C1089" s="18">
        <v>4</v>
      </c>
      <c r="D1089" s="18" t="s">
        <v>1778</v>
      </c>
      <c r="E1089" s="18">
        <v>1</v>
      </c>
      <c r="F1089" s="18" t="s">
        <v>1779</v>
      </c>
      <c r="G1089" s="18">
        <v>9</v>
      </c>
      <c r="H1089" s="18" t="s">
        <v>944</v>
      </c>
      <c r="I1089" s="18">
        <v>3</v>
      </c>
      <c r="J1089" s="25" t="s">
        <v>987</v>
      </c>
      <c r="K1089" s="99"/>
      <c r="L1089" s="99"/>
      <c r="M1089" s="99"/>
      <c r="N1089" s="339" t="s">
        <v>7035</v>
      </c>
      <c r="O1089" s="100">
        <v>37000</v>
      </c>
      <c r="P1089" s="27"/>
      <c r="Q1089" s="100"/>
      <c r="R1089" s="101" t="s">
        <v>470</v>
      </c>
      <c r="S1089" s="94"/>
    </row>
    <row r="1090" spans="1:19" ht="18" customHeight="1">
      <c r="A1090" s="17">
        <v>2</v>
      </c>
      <c r="B1090" s="18" t="s">
        <v>1061</v>
      </c>
      <c r="C1090" s="18">
        <v>4</v>
      </c>
      <c r="D1090" s="18" t="s">
        <v>1778</v>
      </c>
      <c r="E1090" s="18">
        <v>1</v>
      </c>
      <c r="F1090" s="18" t="s">
        <v>1779</v>
      </c>
      <c r="G1090" s="19">
        <v>10</v>
      </c>
      <c r="H1090" s="19" t="s">
        <v>1000</v>
      </c>
      <c r="I1090" s="19"/>
      <c r="J1090" s="24"/>
      <c r="K1090" s="99"/>
      <c r="L1090" s="99"/>
      <c r="M1090" s="99"/>
      <c r="N1090" s="28"/>
      <c r="O1090" s="100"/>
      <c r="P1090" s="27"/>
      <c r="Q1090" s="100"/>
      <c r="R1090" s="101" t="s">
        <v>470</v>
      </c>
      <c r="S1090" s="94"/>
    </row>
    <row r="1091" spans="1:19" ht="18" customHeight="1">
      <c r="A1091" s="17">
        <v>2</v>
      </c>
      <c r="B1091" s="18" t="s">
        <v>1061</v>
      </c>
      <c r="C1091" s="18">
        <v>4</v>
      </c>
      <c r="D1091" s="18" t="s">
        <v>1778</v>
      </c>
      <c r="E1091" s="18">
        <v>1</v>
      </c>
      <c r="F1091" s="18" t="s">
        <v>1779</v>
      </c>
      <c r="G1091" s="18">
        <v>10</v>
      </c>
      <c r="H1091" s="18" t="s">
        <v>1000</v>
      </c>
      <c r="I1091" s="19">
        <v>3</v>
      </c>
      <c r="J1091" s="24" t="s">
        <v>1790</v>
      </c>
      <c r="K1091" s="99">
        <v>50</v>
      </c>
      <c r="L1091" s="99">
        <v>50</v>
      </c>
      <c r="M1091" s="99">
        <f>K1091-L1091</f>
        <v>0</v>
      </c>
      <c r="N1091" s="28" t="s">
        <v>1791</v>
      </c>
      <c r="O1091" s="100">
        <v>50000</v>
      </c>
      <c r="P1091" s="27"/>
      <c r="Q1091" s="100"/>
      <c r="R1091" s="101" t="s">
        <v>470</v>
      </c>
      <c r="S1091" s="94"/>
    </row>
    <row r="1092" spans="1:19" ht="18" customHeight="1">
      <c r="A1092" s="17">
        <v>2</v>
      </c>
      <c r="B1092" s="18" t="s">
        <v>1061</v>
      </c>
      <c r="C1092" s="18">
        <v>4</v>
      </c>
      <c r="D1092" s="18" t="s">
        <v>1778</v>
      </c>
      <c r="E1092" s="18">
        <v>1</v>
      </c>
      <c r="F1092" s="18" t="s">
        <v>1779</v>
      </c>
      <c r="G1092" s="19">
        <v>11</v>
      </c>
      <c r="H1092" s="19" t="s">
        <v>1002</v>
      </c>
      <c r="I1092" s="19"/>
      <c r="J1092" s="24"/>
      <c r="K1092" s="99"/>
      <c r="L1092" s="99"/>
      <c r="M1092" s="99"/>
      <c r="N1092" s="28"/>
      <c r="O1092" s="100"/>
      <c r="P1092" s="27"/>
      <c r="Q1092" s="100"/>
      <c r="R1092" s="101" t="s">
        <v>470</v>
      </c>
      <c r="S1092" s="94"/>
    </row>
    <row r="1093" spans="1:19" ht="18" customHeight="1">
      <c r="A1093" s="17">
        <v>2</v>
      </c>
      <c r="B1093" s="18" t="s">
        <v>1061</v>
      </c>
      <c r="C1093" s="18">
        <v>4</v>
      </c>
      <c r="D1093" s="18" t="s">
        <v>1778</v>
      </c>
      <c r="E1093" s="18">
        <v>1</v>
      </c>
      <c r="F1093" s="18" t="s">
        <v>1779</v>
      </c>
      <c r="G1093" s="18">
        <v>11</v>
      </c>
      <c r="H1093" s="18" t="s">
        <v>1002</v>
      </c>
      <c r="I1093" s="19">
        <v>1</v>
      </c>
      <c r="J1093" s="24" t="s">
        <v>1003</v>
      </c>
      <c r="K1093" s="99">
        <v>177</v>
      </c>
      <c r="L1093" s="99">
        <v>109</v>
      </c>
      <c r="M1093" s="99">
        <f>K1093-L1093</f>
        <v>68</v>
      </c>
      <c r="N1093" s="339" t="s">
        <v>7036</v>
      </c>
      <c r="O1093" s="100">
        <v>16680</v>
      </c>
      <c r="P1093" s="27"/>
      <c r="Q1093" s="100"/>
      <c r="R1093" s="101" t="s">
        <v>470</v>
      </c>
      <c r="S1093" s="94"/>
    </row>
    <row r="1094" spans="1:19" ht="18" customHeight="1">
      <c r="A1094" s="17">
        <v>2</v>
      </c>
      <c r="B1094" s="18" t="s">
        <v>1061</v>
      </c>
      <c r="C1094" s="18">
        <v>4</v>
      </c>
      <c r="D1094" s="18" t="s">
        <v>1778</v>
      </c>
      <c r="E1094" s="18">
        <v>1</v>
      </c>
      <c r="F1094" s="18" t="s">
        <v>1779</v>
      </c>
      <c r="G1094" s="18">
        <v>11</v>
      </c>
      <c r="H1094" s="18" t="s">
        <v>1002</v>
      </c>
      <c r="I1094" s="18">
        <v>1</v>
      </c>
      <c r="J1094" s="25" t="s">
        <v>1003</v>
      </c>
      <c r="K1094" s="99"/>
      <c r="L1094" s="99"/>
      <c r="M1094" s="99"/>
      <c r="N1094" s="28" t="s">
        <v>1750</v>
      </c>
      <c r="O1094" s="100">
        <v>80000</v>
      </c>
      <c r="P1094" s="27"/>
      <c r="Q1094" s="100"/>
      <c r="R1094" s="101" t="s">
        <v>470</v>
      </c>
      <c r="S1094" s="94"/>
    </row>
    <row r="1095" spans="1:19" ht="18" customHeight="1">
      <c r="A1095" s="17">
        <v>2</v>
      </c>
      <c r="B1095" s="18" t="s">
        <v>1061</v>
      </c>
      <c r="C1095" s="18">
        <v>4</v>
      </c>
      <c r="D1095" s="18" t="s">
        <v>1778</v>
      </c>
      <c r="E1095" s="18">
        <v>1</v>
      </c>
      <c r="F1095" s="18" t="s">
        <v>1779</v>
      </c>
      <c r="G1095" s="18">
        <v>11</v>
      </c>
      <c r="H1095" s="18" t="s">
        <v>1002</v>
      </c>
      <c r="I1095" s="18">
        <v>1</v>
      </c>
      <c r="J1095" s="25" t="s">
        <v>1003</v>
      </c>
      <c r="K1095" s="99"/>
      <c r="L1095" s="99"/>
      <c r="M1095" s="99"/>
      <c r="N1095" s="28" t="s">
        <v>1792</v>
      </c>
      <c r="O1095" s="100">
        <v>12000</v>
      </c>
      <c r="P1095" s="27"/>
      <c r="Q1095" s="100"/>
      <c r="R1095" s="101" t="s">
        <v>470</v>
      </c>
      <c r="S1095" s="94"/>
    </row>
    <row r="1096" spans="1:19" ht="18" customHeight="1">
      <c r="A1096" s="17">
        <v>2</v>
      </c>
      <c r="B1096" s="18" t="s">
        <v>1061</v>
      </c>
      <c r="C1096" s="18">
        <v>4</v>
      </c>
      <c r="D1096" s="18" t="s">
        <v>1778</v>
      </c>
      <c r="E1096" s="18">
        <v>1</v>
      </c>
      <c r="F1096" s="18" t="s">
        <v>1779</v>
      </c>
      <c r="G1096" s="18">
        <v>11</v>
      </c>
      <c r="H1096" s="18" t="s">
        <v>1002</v>
      </c>
      <c r="I1096" s="18">
        <v>1</v>
      </c>
      <c r="J1096" s="25" t="s">
        <v>1003</v>
      </c>
      <c r="K1096" s="99"/>
      <c r="L1096" s="99"/>
      <c r="M1096" s="99"/>
      <c r="N1096" s="28" t="s">
        <v>1793</v>
      </c>
      <c r="O1096" s="100">
        <v>68000</v>
      </c>
      <c r="P1096" s="27"/>
      <c r="Q1096" s="100"/>
      <c r="R1096" s="101" t="s">
        <v>470</v>
      </c>
      <c r="S1096" s="94"/>
    </row>
    <row r="1097" spans="1:19" ht="18" customHeight="1">
      <c r="A1097" s="17">
        <v>2</v>
      </c>
      <c r="B1097" s="18" t="s">
        <v>1061</v>
      </c>
      <c r="C1097" s="18">
        <v>4</v>
      </c>
      <c r="D1097" s="18" t="s">
        <v>1778</v>
      </c>
      <c r="E1097" s="18">
        <v>1</v>
      </c>
      <c r="F1097" s="18" t="s">
        <v>1779</v>
      </c>
      <c r="G1097" s="19">
        <v>12</v>
      </c>
      <c r="H1097" s="19" t="s">
        <v>1026</v>
      </c>
      <c r="I1097" s="19"/>
      <c r="J1097" s="24"/>
      <c r="K1097" s="99"/>
      <c r="L1097" s="99"/>
      <c r="M1097" s="99"/>
      <c r="N1097" s="28"/>
      <c r="O1097" s="100"/>
      <c r="P1097" s="27"/>
      <c r="Q1097" s="100"/>
      <c r="R1097" s="101" t="s">
        <v>470</v>
      </c>
      <c r="S1097" s="94"/>
    </row>
    <row r="1098" spans="1:19" ht="18" customHeight="1">
      <c r="A1098" s="17">
        <v>2</v>
      </c>
      <c r="B1098" s="18" t="s">
        <v>1061</v>
      </c>
      <c r="C1098" s="18">
        <v>4</v>
      </c>
      <c r="D1098" s="18" t="s">
        <v>1778</v>
      </c>
      <c r="E1098" s="18">
        <v>1</v>
      </c>
      <c r="F1098" s="18" t="s">
        <v>1779</v>
      </c>
      <c r="G1098" s="18">
        <v>12</v>
      </c>
      <c r="H1098" s="18" t="s">
        <v>1026</v>
      </c>
      <c r="I1098" s="19">
        <v>1</v>
      </c>
      <c r="J1098" s="24" t="s">
        <v>1027</v>
      </c>
      <c r="K1098" s="99">
        <v>17</v>
      </c>
      <c r="L1098" s="99">
        <v>19</v>
      </c>
      <c r="M1098" s="99">
        <f>K1098-L1098</f>
        <v>-2</v>
      </c>
      <c r="N1098" s="28" t="s">
        <v>1794</v>
      </c>
      <c r="O1098" s="100">
        <v>5000</v>
      </c>
      <c r="P1098" s="27"/>
      <c r="Q1098" s="100"/>
      <c r="R1098" s="101" t="s">
        <v>470</v>
      </c>
      <c r="S1098" s="94"/>
    </row>
    <row r="1099" spans="1:19" ht="18" customHeight="1">
      <c r="A1099" s="17">
        <v>2</v>
      </c>
      <c r="B1099" s="18" t="s">
        <v>1061</v>
      </c>
      <c r="C1099" s="18">
        <v>4</v>
      </c>
      <c r="D1099" s="18" t="s">
        <v>1778</v>
      </c>
      <c r="E1099" s="18">
        <v>1</v>
      </c>
      <c r="F1099" s="18" t="s">
        <v>1779</v>
      </c>
      <c r="G1099" s="18">
        <v>12</v>
      </c>
      <c r="H1099" s="18" t="s">
        <v>1026</v>
      </c>
      <c r="I1099" s="18">
        <v>1</v>
      </c>
      <c r="J1099" s="25" t="s">
        <v>1027</v>
      </c>
      <c r="K1099" s="99"/>
      <c r="L1099" s="99"/>
      <c r="M1099" s="99"/>
      <c r="N1099" s="28" t="s">
        <v>1795</v>
      </c>
      <c r="O1099" s="100">
        <v>11200</v>
      </c>
      <c r="P1099" s="27"/>
      <c r="Q1099" s="100"/>
      <c r="R1099" s="101" t="s">
        <v>470</v>
      </c>
      <c r="S1099" s="94"/>
    </row>
    <row r="1100" spans="1:19" ht="18" customHeight="1">
      <c r="A1100" s="17">
        <v>2</v>
      </c>
      <c r="B1100" s="18" t="s">
        <v>1061</v>
      </c>
      <c r="C1100" s="18">
        <v>4</v>
      </c>
      <c r="D1100" s="18" t="s">
        <v>1778</v>
      </c>
      <c r="E1100" s="18">
        <v>1</v>
      </c>
      <c r="F1100" s="18" t="s">
        <v>1779</v>
      </c>
      <c r="G1100" s="19">
        <v>14</v>
      </c>
      <c r="H1100" s="19" t="s">
        <v>1050</v>
      </c>
      <c r="I1100" s="19"/>
      <c r="J1100" s="24"/>
      <c r="K1100" s="99"/>
      <c r="L1100" s="99"/>
      <c r="M1100" s="99"/>
      <c r="N1100" s="28"/>
      <c r="O1100" s="100"/>
      <c r="P1100" s="27"/>
      <c r="Q1100" s="100"/>
      <c r="R1100" s="101" t="s">
        <v>470</v>
      </c>
      <c r="S1100" s="94"/>
    </row>
    <row r="1101" spans="1:19" ht="18" customHeight="1">
      <c r="A1101" s="17">
        <v>2</v>
      </c>
      <c r="B1101" s="18" t="s">
        <v>1061</v>
      </c>
      <c r="C1101" s="18">
        <v>4</v>
      </c>
      <c r="D1101" s="18" t="s">
        <v>1778</v>
      </c>
      <c r="E1101" s="18">
        <v>1</v>
      </c>
      <c r="F1101" s="18" t="s">
        <v>1779</v>
      </c>
      <c r="G1101" s="18">
        <v>14</v>
      </c>
      <c r="H1101" s="18" t="s">
        <v>1050</v>
      </c>
      <c r="I1101" s="19">
        <v>1</v>
      </c>
      <c r="J1101" s="24" t="s">
        <v>1051</v>
      </c>
      <c r="K1101" s="99">
        <v>10</v>
      </c>
      <c r="L1101" s="99">
        <v>0</v>
      </c>
      <c r="M1101" s="99">
        <f t="shared" ref="M1101:M1103" si="66">K1101-L1101</f>
        <v>10</v>
      </c>
      <c r="N1101" s="28" t="s">
        <v>1796</v>
      </c>
      <c r="O1101" s="100">
        <v>10000</v>
      </c>
      <c r="P1101" s="27"/>
      <c r="Q1101" s="100"/>
      <c r="R1101" s="101" t="s">
        <v>470</v>
      </c>
      <c r="S1101" s="94"/>
    </row>
    <row r="1102" spans="1:19" ht="18" customHeight="1">
      <c r="A1102" s="17">
        <v>2</v>
      </c>
      <c r="B1102" s="18" t="s">
        <v>1061</v>
      </c>
      <c r="C1102" s="18">
        <v>4</v>
      </c>
      <c r="D1102" s="18" t="s">
        <v>1778</v>
      </c>
      <c r="E1102" s="18">
        <v>1</v>
      </c>
      <c r="F1102" s="18" t="s">
        <v>1779</v>
      </c>
      <c r="G1102" s="18">
        <v>14</v>
      </c>
      <c r="H1102" s="18" t="s">
        <v>1050</v>
      </c>
      <c r="I1102" s="19">
        <v>41</v>
      </c>
      <c r="J1102" s="24" t="s">
        <v>1133</v>
      </c>
      <c r="K1102" s="99">
        <v>143</v>
      </c>
      <c r="L1102" s="99">
        <v>234</v>
      </c>
      <c r="M1102" s="99">
        <f t="shared" si="66"/>
        <v>-91</v>
      </c>
      <c r="N1102" s="28" t="s">
        <v>1797</v>
      </c>
      <c r="O1102" s="100">
        <v>142560</v>
      </c>
      <c r="P1102" s="27"/>
      <c r="Q1102" s="100"/>
      <c r="R1102" s="101" t="s">
        <v>470</v>
      </c>
      <c r="S1102" s="94"/>
    </row>
    <row r="1103" spans="1:19" ht="18" customHeight="1">
      <c r="A1103" s="43">
        <v>2</v>
      </c>
      <c r="B1103" s="44" t="s">
        <v>1061</v>
      </c>
      <c r="C1103" s="52">
        <v>4</v>
      </c>
      <c r="D1103" s="44" t="s">
        <v>1778</v>
      </c>
      <c r="E1103" s="53">
        <v>2</v>
      </c>
      <c r="F1103" s="54" t="s">
        <v>761</v>
      </c>
      <c r="G1103" s="53"/>
      <c r="H1103" s="54"/>
      <c r="I1103" s="53"/>
      <c r="J1103" s="53"/>
      <c r="K1103" s="97">
        <f>IF(C1103="",SUMIFS($K1104:$K$5645,$A1104:$A$5645,A1103,$E1104:$E$5645,""),IF(E1103="",SUMIFS($K1104:$K$5645,$A1104:$A$5645,A1103,$C1104:$C$5645,C1103,$G1104:$G$5645,""),IF(G1103="",SUMIFS($K1104:$K$5645,$A1104:$A$5645,A1103,$C1104:$C$5645,C1103,$E1104:$E$5645,E1103,$R1104:$R$5645,R1103),0)))</f>
        <v>9081</v>
      </c>
      <c r="L1103" s="97">
        <f>IF(C1103="",SUMIFS($L1104:$L$5645,$A1104:$A$5645,A1103,$E1104:$E$5645,""),IF(E1103="",SUMIFS($L1104:$L$5645,$A1104:$A$5645,A1103,$C1104:$C$5645,C1103,$G1104:$G$5645,""),IF(G1103="",SUMIFS($L1104:$L$5645,$A1104:$A$5645,A1103,$C1104:$C$5645,C1103,$E1104:$E$5645,E1103,$R1104:$R$5645,R1103),0)))</f>
        <v>0</v>
      </c>
      <c r="M1103" s="98">
        <f t="shared" si="66"/>
        <v>9081</v>
      </c>
      <c r="N1103" s="55"/>
      <c r="O1103" s="56"/>
      <c r="P1103" s="57"/>
      <c r="Q1103" s="58">
        <f>IF(C1103="",SUMIFS($Q$3:$Q$5514,$A$3:$A$5514,A1103,$C$3:$C$5514,"&gt;0",$E$3:$E$5514,""),IF(E1103="",SUMIFS($Q$3:$Q$5514,$A$3:$A$5514,A1103,$C$3:$C$5514,C1103,$E$3:$E$5514,"&gt;0",$G$3:$G$5514,""),IF(G1103="",SUMIFS($Q$3:$Q$5514,$A$3:$A$5514,A1103,$C$3:$C$5514,C1103,$E$3:$E$5514,E1103,$G$3:$G$5514,"&gt;0",$R$3:$R$5514,R1103))))</f>
        <v>8992</v>
      </c>
      <c r="R1103" s="59" t="s">
        <v>470</v>
      </c>
      <c r="S1103" s="94"/>
    </row>
    <row r="1104" spans="1:19" ht="18" customHeight="1">
      <c r="A1104" s="17">
        <v>2</v>
      </c>
      <c r="B1104" s="18" t="s">
        <v>1061</v>
      </c>
      <c r="C1104" s="18">
        <v>4</v>
      </c>
      <c r="D1104" s="18" t="s">
        <v>1778</v>
      </c>
      <c r="E1104" s="18">
        <v>2</v>
      </c>
      <c r="F1104" s="18" t="s">
        <v>761</v>
      </c>
      <c r="G1104" s="19">
        <v>1</v>
      </c>
      <c r="H1104" s="19" t="s">
        <v>914</v>
      </c>
      <c r="I1104" s="19"/>
      <c r="J1104" s="24"/>
      <c r="K1104" s="99"/>
      <c r="L1104" s="99"/>
      <c r="M1104" s="99"/>
      <c r="N1104" s="28"/>
      <c r="O1104" s="100"/>
      <c r="P1104" s="27" t="s">
        <v>1781</v>
      </c>
      <c r="Q1104" s="100">
        <v>8992</v>
      </c>
      <c r="R1104" s="101" t="s">
        <v>470</v>
      </c>
      <c r="S1104" s="94"/>
    </row>
    <row r="1105" spans="1:19" ht="18" customHeight="1">
      <c r="A1105" s="17">
        <v>2</v>
      </c>
      <c r="B1105" s="18" t="s">
        <v>1061</v>
      </c>
      <c r="C1105" s="18">
        <v>4</v>
      </c>
      <c r="D1105" s="18" t="s">
        <v>1778</v>
      </c>
      <c r="E1105" s="18">
        <v>2</v>
      </c>
      <c r="F1105" s="18" t="s">
        <v>761</v>
      </c>
      <c r="G1105" s="18">
        <v>1</v>
      </c>
      <c r="H1105" s="18" t="s">
        <v>914</v>
      </c>
      <c r="I1105" s="19">
        <v>21</v>
      </c>
      <c r="J1105" s="24" t="s">
        <v>1064</v>
      </c>
      <c r="K1105" s="99">
        <v>1369</v>
      </c>
      <c r="L1105" s="99">
        <v>0</v>
      </c>
      <c r="M1105" s="99">
        <f>K1105-L1105</f>
        <v>1369</v>
      </c>
      <c r="N1105" s="339" t="s">
        <v>1798</v>
      </c>
      <c r="O1105" s="100">
        <v>177600</v>
      </c>
      <c r="P1105" s="27" t="s">
        <v>1782</v>
      </c>
      <c r="Q1105" s="100"/>
      <c r="R1105" s="101" t="s">
        <v>470</v>
      </c>
      <c r="S1105" s="94"/>
    </row>
    <row r="1106" spans="1:19" ht="18" customHeight="1">
      <c r="A1106" s="17">
        <v>2</v>
      </c>
      <c r="B1106" s="18" t="s">
        <v>1061</v>
      </c>
      <c r="C1106" s="18">
        <v>4</v>
      </c>
      <c r="D1106" s="18" t="s">
        <v>1778</v>
      </c>
      <c r="E1106" s="18">
        <v>2</v>
      </c>
      <c r="F1106" s="18" t="s">
        <v>761</v>
      </c>
      <c r="G1106" s="18">
        <v>1</v>
      </c>
      <c r="H1106" s="18" t="s">
        <v>914</v>
      </c>
      <c r="I1106" s="18">
        <v>21</v>
      </c>
      <c r="J1106" s="25" t="s">
        <v>1064</v>
      </c>
      <c r="K1106" s="99"/>
      <c r="L1106" s="99"/>
      <c r="M1106" s="99"/>
      <c r="N1106" s="339" t="s">
        <v>1799</v>
      </c>
      <c r="O1106" s="100">
        <v>304000</v>
      </c>
      <c r="P1106" s="27"/>
      <c r="Q1106" s="100"/>
      <c r="R1106" s="101" t="s">
        <v>470</v>
      </c>
      <c r="S1106" s="94"/>
    </row>
    <row r="1107" spans="1:19" ht="18" customHeight="1">
      <c r="A1107" s="17">
        <v>2</v>
      </c>
      <c r="B1107" s="18" t="s">
        <v>1061</v>
      </c>
      <c r="C1107" s="18">
        <v>4</v>
      </c>
      <c r="D1107" s="18" t="s">
        <v>1778</v>
      </c>
      <c r="E1107" s="18">
        <v>2</v>
      </c>
      <c r="F1107" s="18" t="s">
        <v>761</v>
      </c>
      <c r="G1107" s="18">
        <v>1</v>
      </c>
      <c r="H1107" s="18" t="s">
        <v>914</v>
      </c>
      <c r="I1107" s="18">
        <v>21</v>
      </c>
      <c r="J1107" s="25" t="s">
        <v>1064</v>
      </c>
      <c r="K1107" s="99"/>
      <c r="L1107" s="99"/>
      <c r="M1107" s="99"/>
      <c r="N1107" s="28" t="s">
        <v>1800</v>
      </c>
      <c r="O1107" s="100">
        <v>189000</v>
      </c>
      <c r="P1107" s="27"/>
      <c r="Q1107" s="100"/>
      <c r="R1107" s="101" t="s">
        <v>470</v>
      </c>
      <c r="S1107" s="94"/>
    </row>
    <row r="1108" spans="1:19" ht="18" customHeight="1">
      <c r="A1108" s="17">
        <v>2</v>
      </c>
      <c r="B1108" s="18" t="s">
        <v>1061</v>
      </c>
      <c r="C1108" s="18">
        <v>4</v>
      </c>
      <c r="D1108" s="18" t="s">
        <v>1778</v>
      </c>
      <c r="E1108" s="18">
        <v>2</v>
      </c>
      <c r="F1108" s="18" t="s">
        <v>761</v>
      </c>
      <c r="G1108" s="18">
        <v>1</v>
      </c>
      <c r="H1108" s="18" t="s">
        <v>914</v>
      </c>
      <c r="I1108" s="18">
        <v>21</v>
      </c>
      <c r="J1108" s="25" t="s">
        <v>1064</v>
      </c>
      <c r="K1108" s="99"/>
      <c r="L1108" s="99"/>
      <c r="M1108" s="99"/>
      <c r="N1108" s="28" t="s">
        <v>1801</v>
      </c>
      <c r="O1108" s="100">
        <v>481500</v>
      </c>
      <c r="P1108" s="27"/>
      <c r="Q1108" s="100"/>
      <c r="R1108" s="101" t="s">
        <v>470</v>
      </c>
      <c r="S1108" s="94"/>
    </row>
    <row r="1109" spans="1:19" ht="18" customHeight="1">
      <c r="A1109" s="17">
        <v>2</v>
      </c>
      <c r="B1109" s="18" t="s">
        <v>1061</v>
      </c>
      <c r="C1109" s="18">
        <v>4</v>
      </c>
      <c r="D1109" s="18" t="s">
        <v>1778</v>
      </c>
      <c r="E1109" s="18">
        <v>2</v>
      </c>
      <c r="F1109" s="18" t="s">
        <v>761</v>
      </c>
      <c r="G1109" s="18">
        <v>1</v>
      </c>
      <c r="H1109" s="18" t="s">
        <v>914</v>
      </c>
      <c r="I1109" s="18">
        <v>21</v>
      </c>
      <c r="J1109" s="25" t="s">
        <v>1064</v>
      </c>
      <c r="K1109" s="99"/>
      <c r="L1109" s="99"/>
      <c r="M1109" s="99"/>
      <c r="N1109" s="28" t="s">
        <v>1802</v>
      </c>
      <c r="O1109" s="100">
        <v>30000</v>
      </c>
      <c r="P1109" s="27"/>
      <c r="Q1109" s="100"/>
      <c r="R1109" s="101" t="s">
        <v>470</v>
      </c>
      <c r="S1109" s="94"/>
    </row>
    <row r="1110" spans="1:19" ht="18" customHeight="1">
      <c r="A1110" s="17">
        <v>2</v>
      </c>
      <c r="B1110" s="18" t="s">
        <v>1061</v>
      </c>
      <c r="C1110" s="18">
        <v>4</v>
      </c>
      <c r="D1110" s="18" t="s">
        <v>1778</v>
      </c>
      <c r="E1110" s="18">
        <v>2</v>
      </c>
      <c r="F1110" s="18" t="s">
        <v>761</v>
      </c>
      <c r="G1110" s="18">
        <v>1</v>
      </c>
      <c r="H1110" s="18" t="s">
        <v>914</v>
      </c>
      <c r="I1110" s="18">
        <v>21</v>
      </c>
      <c r="J1110" s="25" t="s">
        <v>1064</v>
      </c>
      <c r="K1110" s="99"/>
      <c r="L1110" s="99"/>
      <c r="M1110" s="99"/>
      <c r="N1110" s="28" t="s">
        <v>1803</v>
      </c>
      <c r="O1110" s="100">
        <v>10600</v>
      </c>
      <c r="P1110" s="27"/>
      <c r="Q1110" s="100"/>
      <c r="R1110" s="101" t="s">
        <v>470</v>
      </c>
      <c r="S1110" s="94"/>
    </row>
    <row r="1111" spans="1:19" ht="18" customHeight="1">
      <c r="A1111" s="17">
        <v>2</v>
      </c>
      <c r="B1111" s="18" t="s">
        <v>1061</v>
      </c>
      <c r="C1111" s="18">
        <v>4</v>
      </c>
      <c r="D1111" s="18" t="s">
        <v>1778</v>
      </c>
      <c r="E1111" s="18">
        <v>2</v>
      </c>
      <c r="F1111" s="18" t="s">
        <v>761</v>
      </c>
      <c r="G1111" s="18">
        <v>1</v>
      </c>
      <c r="H1111" s="18" t="s">
        <v>914</v>
      </c>
      <c r="I1111" s="18">
        <v>21</v>
      </c>
      <c r="J1111" s="25" t="s">
        <v>1064</v>
      </c>
      <c r="K1111" s="99"/>
      <c r="L1111" s="99"/>
      <c r="M1111" s="99"/>
      <c r="N1111" s="28" t="s">
        <v>1804</v>
      </c>
      <c r="O1111" s="100">
        <v>176000</v>
      </c>
      <c r="P1111" s="27"/>
      <c r="Q1111" s="100"/>
      <c r="R1111" s="101" t="s">
        <v>470</v>
      </c>
      <c r="S1111" s="94"/>
    </row>
    <row r="1112" spans="1:19" ht="18" customHeight="1">
      <c r="A1112" s="17">
        <v>2</v>
      </c>
      <c r="B1112" s="18" t="s">
        <v>1061</v>
      </c>
      <c r="C1112" s="18">
        <v>4</v>
      </c>
      <c r="D1112" s="18" t="s">
        <v>1778</v>
      </c>
      <c r="E1112" s="18">
        <v>2</v>
      </c>
      <c r="F1112" s="18" t="s">
        <v>761</v>
      </c>
      <c r="G1112" s="19">
        <v>3</v>
      </c>
      <c r="H1112" s="19" t="s">
        <v>919</v>
      </c>
      <c r="I1112" s="19"/>
      <c r="J1112" s="24"/>
      <c r="K1112" s="99"/>
      <c r="L1112" s="99"/>
      <c r="M1112" s="99"/>
      <c r="N1112" s="28"/>
      <c r="O1112" s="100"/>
      <c r="P1112" s="27"/>
      <c r="Q1112" s="100"/>
      <c r="R1112" s="101" t="s">
        <v>470</v>
      </c>
      <c r="S1112" s="94"/>
    </row>
    <row r="1113" spans="1:19" ht="18" customHeight="1">
      <c r="A1113" s="17">
        <v>2</v>
      </c>
      <c r="B1113" s="18" t="s">
        <v>1061</v>
      </c>
      <c r="C1113" s="18">
        <v>4</v>
      </c>
      <c r="D1113" s="18" t="s">
        <v>1778</v>
      </c>
      <c r="E1113" s="18">
        <v>2</v>
      </c>
      <c r="F1113" s="18" t="s">
        <v>761</v>
      </c>
      <c r="G1113" s="18">
        <v>3</v>
      </c>
      <c r="H1113" s="18" t="s">
        <v>919</v>
      </c>
      <c r="I1113" s="19">
        <v>35</v>
      </c>
      <c r="J1113" s="24" t="s">
        <v>930</v>
      </c>
      <c r="K1113" s="99">
        <v>4050</v>
      </c>
      <c r="L1113" s="99">
        <v>0</v>
      </c>
      <c r="M1113" s="99">
        <f>K1113-L1113</f>
        <v>4050</v>
      </c>
      <c r="N1113" s="28" t="s">
        <v>1805</v>
      </c>
      <c r="O1113" s="100">
        <v>2550000</v>
      </c>
      <c r="P1113" s="27"/>
      <c r="Q1113" s="100"/>
      <c r="R1113" s="101" t="s">
        <v>470</v>
      </c>
      <c r="S1113" s="94"/>
    </row>
    <row r="1114" spans="1:19" ht="18" customHeight="1">
      <c r="A1114" s="17">
        <v>2</v>
      </c>
      <c r="B1114" s="18" t="s">
        <v>1061</v>
      </c>
      <c r="C1114" s="18">
        <v>4</v>
      </c>
      <c r="D1114" s="18" t="s">
        <v>1778</v>
      </c>
      <c r="E1114" s="18">
        <v>2</v>
      </c>
      <c r="F1114" s="18" t="s">
        <v>761</v>
      </c>
      <c r="G1114" s="18">
        <v>3</v>
      </c>
      <c r="H1114" s="18" t="s">
        <v>919</v>
      </c>
      <c r="I1114" s="18">
        <v>35</v>
      </c>
      <c r="J1114" s="25" t="s">
        <v>930</v>
      </c>
      <c r="K1114" s="99"/>
      <c r="L1114" s="99"/>
      <c r="M1114" s="99"/>
      <c r="N1114" s="28" t="s">
        <v>1806</v>
      </c>
      <c r="O1114" s="100">
        <v>500000</v>
      </c>
      <c r="P1114" s="27"/>
      <c r="Q1114" s="100"/>
      <c r="R1114" s="101" t="s">
        <v>470</v>
      </c>
      <c r="S1114" s="94"/>
    </row>
    <row r="1115" spans="1:19" ht="18" customHeight="1">
      <c r="A1115" s="17">
        <v>2</v>
      </c>
      <c r="B1115" s="18" t="s">
        <v>1061</v>
      </c>
      <c r="C1115" s="18">
        <v>4</v>
      </c>
      <c r="D1115" s="18" t="s">
        <v>1778</v>
      </c>
      <c r="E1115" s="18">
        <v>2</v>
      </c>
      <c r="F1115" s="18" t="s">
        <v>761</v>
      </c>
      <c r="G1115" s="18">
        <v>3</v>
      </c>
      <c r="H1115" s="18" t="s">
        <v>919</v>
      </c>
      <c r="I1115" s="18">
        <v>35</v>
      </c>
      <c r="J1115" s="25" t="s">
        <v>930</v>
      </c>
      <c r="K1115" s="99"/>
      <c r="L1115" s="99"/>
      <c r="M1115" s="99"/>
      <c r="N1115" s="28" t="s">
        <v>1807</v>
      </c>
      <c r="O1115" s="100">
        <v>1000000</v>
      </c>
      <c r="P1115" s="27"/>
      <c r="Q1115" s="100"/>
      <c r="R1115" s="101" t="s">
        <v>470</v>
      </c>
      <c r="S1115" s="94"/>
    </row>
    <row r="1116" spans="1:19" ht="18" customHeight="1">
      <c r="A1116" s="17">
        <v>2</v>
      </c>
      <c r="B1116" s="18" t="s">
        <v>1061</v>
      </c>
      <c r="C1116" s="18">
        <v>4</v>
      </c>
      <c r="D1116" s="18" t="s">
        <v>1778</v>
      </c>
      <c r="E1116" s="18">
        <v>2</v>
      </c>
      <c r="F1116" s="18" t="s">
        <v>761</v>
      </c>
      <c r="G1116" s="18">
        <v>3</v>
      </c>
      <c r="H1116" s="18" t="s">
        <v>919</v>
      </c>
      <c r="I1116" s="19">
        <v>37</v>
      </c>
      <c r="J1116" s="24" t="s">
        <v>1808</v>
      </c>
      <c r="K1116" s="99">
        <v>24</v>
      </c>
      <c r="L1116" s="99">
        <v>0</v>
      </c>
      <c r="M1116" s="99">
        <f>K1116-L1116</f>
        <v>24</v>
      </c>
      <c r="N1116" s="339" t="s">
        <v>7038</v>
      </c>
      <c r="O1116" s="100">
        <v>24000</v>
      </c>
      <c r="P1116" s="27"/>
      <c r="Q1116" s="100"/>
      <c r="R1116" s="101" t="s">
        <v>470</v>
      </c>
      <c r="S1116" s="94"/>
    </row>
    <row r="1117" spans="1:19" ht="18" customHeight="1">
      <c r="A1117" s="17">
        <v>2</v>
      </c>
      <c r="B1117" s="18" t="s">
        <v>1061</v>
      </c>
      <c r="C1117" s="18">
        <v>4</v>
      </c>
      <c r="D1117" s="18" t="s">
        <v>1778</v>
      </c>
      <c r="E1117" s="18">
        <v>2</v>
      </c>
      <c r="F1117" s="18" t="s">
        <v>761</v>
      </c>
      <c r="G1117" s="19">
        <v>7</v>
      </c>
      <c r="H1117" s="19" t="s">
        <v>1093</v>
      </c>
      <c r="I1117" s="19"/>
      <c r="J1117" s="24"/>
      <c r="K1117" s="99"/>
      <c r="L1117" s="99"/>
      <c r="M1117" s="99"/>
      <c r="N1117" s="339"/>
      <c r="O1117" s="100"/>
      <c r="P1117" s="27"/>
      <c r="Q1117" s="100"/>
      <c r="R1117" s="101" t="s">
        <v>470</v>
      </c>
      <c r="S1117" s="94"/>
    </row>
    <row r="1118" spans="1:19" ht="18" customHeight="1">
      <c r="A1118" s="17">
        <v>2</v>
      </c>
      <c r="B1118" s="18" t="s">
        <v>1061</v>
      </c>
      <c r="C1118" s="18">
        <v>4</v>
      </c>
      <c r="D1118" s="18" t="s">
        <v>1778</v>
      </c>
      <c r="E1118" s="18">
        <v>2</v>
      </c>
      <c r="F1118" s="18" t="s">
        <v>761</v>
      </c>
      <c r="G1118" s="18">
        <v>7</v>
      </c>
      <c r="H1118" s="18" t="s">
        <v>1093</v>
      </c>
      <c r="I1118" s="19">
        <v>1</v>
      </c>
      <c r="J1118" s="24" t="s">
        <v>1094</v>
      </c>
      <c r="K1118" s="99">
        <v>200</v>
      </c>
      <c r="L1118" s="99">
        <v>0</v>
      </c>
      <c r="M1118" s="99">
        <f>K1118-L1118</f>
        <v>200</v>
      </c>
      <c r="N1118" s="28" t="s">
        <v>1809</v>
      </c>
      <c r="O1118" s="100">
        <v>199500</v>
      </c>
      <c r="P1118" s="27"/>
      <c r="Q1118" s="100"/>
      <c r="R1118" s="101" t="s">
        <v>470</v>
      </c>
      <c r="S1118" s="94"/>
    </row>
    <row r="1119" spans="1:19" ht="18" customHeight="1">
      <c r="A1119" s="17">
        <v>2</v>
      </c>
      <c r="B1119" s="18" t="s">
        <v>1061</v>
      </c>
      <c r="C1119" s="18">
        <v>4</v>
      </c>
      <c r="D1119" s="18" t="s">
        <v>1778</v>
      </c>
      <c r="E1119" s="18">
        <v>2</v>
      </c>
      <c r="F1119" s="18" t="s">
        <v>761</v>
      </c>
      <c r="G1119" s="19">
        <v>8</v>
      </c>
      <c r="H1119" s="19" t="s">
        <v>941</v>
      </c>
      <c r="I1119" s="19"/>
      <c r="J1119" s="24"/>
      <c r="K1119" s="99"/>
      <c r="L1119" s="99"/>
      <c r="M1119" s="99"/>
      <c r="N1119" s="28"/>
      <c r="O1119" s="100"/>
      <c r="P1119" s="27"/>
      <c r="Q1119" s="100"/>
      <c r="R1119" s="101" t="s">
        <v>470</v>
      </c>
      <c r="S1119" s="94"/>
    </row>
    <row r="1120" spans="1:19" ht="18" customHeight="1">
      <c r="A1120" s="17">
        <v>2</v>
      </c>
      <c r="B1120" s="18" t="s">
        <v>1061</v>
      </c>
      <c r="C1120" s="18">
        <v>4</v>
      </c>
      <c r="D1120" s="18" t="s">
        <v>1778</v>
      </c>
      <c r="E1120" s="18">
        <v>2</v>
      </c>
      <c r="F1120" s="18" t="s">
        <v>761</v>
      </c>
      <c r="G1120" s="18">
        <v>8</v>
      </c>
      <c r="H1120" s="18" t="s">
        <v>941</v>
      </c>
      <c r="I1120" s="19">
        <v>11</v>
      </c>
      <c r="J1120" s="24" t="s">
        <v>942</v>
      </c>
      <c r="K1120" s="99">
        <v>255</v>
      </c>
      <c r="L1120" s="99">
        <v>0</v>
      </c>
      <c r="M1120" s="99">
        <f>K1120-L1120</f>
        <v>255</v>
      </c>
      <c r="N1120" s="28" t="s">
        <v>1810</v>
      </c>
      <c r="O1120" s="100">
        <v>63000</v>
      </c>
      <c r="P1120" s="27"/>
      <c r="Q1120" s="100"/>
      <c r="R1120" s="101" t="s">
        <v>470</v>
      </c>
      <c r="S1120" s="94"/>
    </row>
    <row r="1121" spans="1:19" ht="18" customHeight="1">
      <c r="A1121" s="17">
        <v>2</v>
      </c>
      <c r="B1121" s="18" t="s">
        <v>1061</v>
      </c>
      <c r="C1121" s="18">
        <v>4</v>
      </c>
      <c r="D1121" s="18" t="s">
        <v>1778</v>
      </c>
      <c r="E1121" s="18">
        <v>2</v>
      </c>
      <c r="F1121" s="18" t="s">
        <v>761</v>
      </c>
      <c r="G1121" s="18">
        <v>8</v>
      </c>
      <c r="H1121" s="18" t="s">
        <v>941</v>
      </c>
      <c r="I1121" s="18">
        <v>11</v>
      </c>
      <c r="J1121" s="25" t="s">
        <v>942</v>
      </c>
      <c r="K1121" s="99"/>
      <c r="L1121" s="99"/>
      <c r="M1121" s="99"/>
      <c r="N1121" s="28" t="s">
        <v>1811</v>
      </c>
      <c r="O1121" s="100">
        <v>92400</v>
      </c>
      <c r="P1121" s="27"/>
      <c r="Q1121" s="100"/>
      <c r="R1121" s="101" t="s">
        <v>470</v>
      </c>
      <c r="S1121" s="94"/>
    </row>
    <row r="1122" spans="1:19" ht="18" customHeight="1">
      <c r="A1122" s="17">
        <v>2</v>
      </c>
      <c r="B1122" s="18" t="s">
        <v>1061</v>
      </c>
      <c r="C1122" s="18">
        <v>4</v>
      </c>
      <c r="D1122" s="18" t="s">
        <v>1778</v>
      </c>
      <c r="E1122" s="18">
        <v>2</v>
      </c>
      <c r="F1122" s="18" t="s">
        <v>761</v>
      </c>
      <c r="G1122" s="18">
        <v>8</v>
      </c>
      <c r="H1122" s="18" t="s">
        <v>941</v>
      </c>
      <c r="I1122" s="18">
        <v>11</v>
      </c>
      <c r="J1122" s="25" t="s">
        <v>942</v>
      </c>
      <c r="K1122" s="99"/>
      <c r="L1122" s="99"/>
      <c r="M1122" s="99"/>
      <c r="N1122" s="339" t="s">
        <v>7039</v>
      </c>
      <c r="O1122" s="100">
        <v>99000</v>
      </c>
      <c r="P1122" s="27"/>
      <c r="Q1122" s="100"/>
      <c r="R1122" s="101" t="s">
        <v>470</v>
      </c>
      <c r="S1122" s="94"/>
    </row>
    <row r="1123" spans="1:19" ht="18" customHeight="1">
      <c r="A1123" s="17">
        <v>2</v>
      </c>
      <c r="B1123" s="18" t="s">
        <v>1061</v>
      </c>
      <c r="C1123" s="18">
        <v>4</v>
      </c>
      <c r="D1123" s="18" t="s">
        <v>1778</v>
      </c>
      <c r="E1123" s="18">
        <v>2</v>
      </c>
      <c r="F1123" s="18" t="s">
        <v>761</v>
      </c>
      <c r="G1123" s="19">
        <v>9</v>
      </c>
      <c r="H1123" s="19" t="s">
        <v>944</v>
      </c>
      <c r="I1123" s="19"/>
      <c r="J1123" s="24"/>
      <c r="K1123" s="99"/>
      <c r="L1123" s="99"/>
      <c r="M1123" s="99"/>
      <c r="N1123" s="28"/>
      <c r="O1123" s="100"/>
      <c r="P1123" s="27"/>
      <c r="Q1123" s="100"/>
      <c r="R1123" s="101" t="s">
        <v>470</v>
      </c>
      <c r="S1123" s="94"/>
    </row>
    <row r="1124" spans="1:19" ht="18" customHeight="1">
      <c r="A1124" s="17">
        <v>2</v>
      </c>
      <c r="B1124" s="18" t="s">
        <v>1061</v>
      </c>
      <c r="C1124" s="18">
        <v>4</v>
      </c>
      <c r="D1124" s="18" t="s">
        <v>1778</v>
      </c>
      <c r="E1124" s="18">
        <v>2</v>
      </c>
      <c r="F1124" s="18" t="s">
        <v>761</v>
      </c>
      <c r="G1124" s="18">
        <v>9</v>
      </c>
      <c r="H1124" s="18" t="s">
        <v>944</v>
      </c>
      <c r="I1124" s="19">
        <v>1</v>
      </c>
      <c r="J1124" s="24" t="s">
        <v>945</v>
      </c>
      <c r="K1124" s="99">
        <v>37</v>
      </c>
      <c r="L1124" s="99">
        <v>0</v>
      </c>
      <c r="M1124" s="99">
        <f>K1124-L1124</f>
        <v>37</v>
      </c>
      <c r="N1124" s="28" t="s">
        <v>1812</v>
      </c>
      <c r="O1124" s="100">
        <v>35000</v>
      </c>
      <c r="P1124" s="27"/>
      <c r="Q1124" s="100"/>
      <c r="R1124" s="101" t="s">
        <v>470</v>
      </c>
      <c r="S1124" s="94"/>
    </row>
    <row r="1125" spans="1:19" ht="18" customHeight="1">
      <c r="A1125" s="17">
        <v>2</v>
      </c>
      <c r="B1125" s="18" t="s">
        <v>1061</v>
      </c>
      <c r="C1125" s="18">
        <v>4</v>
      </c>
      <c r="D1125" s="18" t="s">
        <v>1778</v>
      </c>
      <c r="E1125" s="18">
        <v>2</v>
      </c>
      <c r="F1125" s="18" t="s">
        <v>761</v>
      </c>
      <c r="G1125" s="18">
        <v>9</v>
      </c>
      <c r="H1125" s="18" t="s">
        <v>944</v>
      </c>
      <c r="I1125" s="18">
        <v>1</v>
      </c>
      <c r="J1125" s="25" t="s">
        <v>945</v>
      </c>
      <c r="K1125" s="99"/>
      <c r="L1125" s="99"/>
      <c r="M1125" s="99"/>
      <c r="N1125" s="28" t="s">
        <v>1813</v>
      </c>
      <c r="O1125" s="100">
        <v>2000</v>
      </c>
      <c r="P1125" s="27"/>
      <c r="Q1125" s="100"/>
      <c r="R1125" s="101" t="s">
        <v>470</v>
      </c>
      <c r="S1125" s="94"/>
    </row>
    <row r="1126" spans="1:19" ht="18" customHeight="1">
      <c r="A1126" s="17">
        <v>2</v>
      </c>
      <c r="B1126" s="18" t="s">
        <v>1061</v>
      </c>
      <c r="C1126" s="18">
        <v>4</v>
      </c>
      <c r="D1126" s="18" t="s">
        <v>1778</v>
      </c>
      <c r="E1126" s="18">
        <v>2</v>
      </c>
      <c r="F1126" s="18" t="s">
        <v>761</v>
      </c>
      <c r="G1126" s="18">
        <v>9</v>
      </c>
      <c r="H1126" s="18" t="s">
        <v>944</v>
      </c>
      <c r="I1126" s="19">
        <v>2</v>
      </c>
      <c r="J1126" s="24" t="s">
        <v>978</v>
      </c>
      <c r="K1126" s="99">
        <v>60</v>
      </c>
      <c r="L1126" s="99">
        <v>0</v>
      </c>
      <c r="M1126" s="99">
        <f>K1126-L1126</f>
        <v>60</v>
      </c>
      <c r="N1126" s="28" t="s">
        <v>1814</v>
      </c>
      <c r="O1126" s="100">
        <v>60000</v>
      </c>
      <c r="P1126" s="27"/>
      <c r="Q1126" s="100"/>
      <c r="R1126" s="101" t="s">
        <v>470</v>
      </c>
      <c r="S1126" s="94"/>
    </row>
    <row r="1127" spans="1:19" ht="18" customHeight="1">
      <c r="A1127" s="17">
        <v>2</v>
      </c>
      <c r="B1127" s="18" t="s">
        <v>1061</v>
      </c>
      <c r="C1127" s="18">
        <v>4</v>
      </c>
      <c r="D1127" s="18" t="s">
        <v>1778</v>
      </c>
      <c r="E1127" s="18">
        <v>2</v>
      </c>
      <c r="F1127" s="18" t="s">
        <v>761</v>
      </c>
      <c r="G1127" s="19">
        <v>11</v>
      </c>
      <c r="H1127" s="19" t="s">
        <v>1002</v>
      </c>
      <c r="I1127" s="19"/>
      <c r="J1127" s="24"/>
      <c r="K1127" s="99"/>
      <c r="L1127" s="99"/>
      <c r="M1127" s="99"/>
      <c r="N1127" s="28"/>
      <c r="O1127" s="100"/>
      <c r="P1127" s="27"/>
      <c r="Q1127" s="100"/>
      <c r="R1127" s="101" t="s">
        <v>470</v>
      </c>
      <c r="S1127" s="94"/>
    </row>
    <row r="1128" spans="1:19" ht="18" customHeight="1">
      <c r="A1128" s="17">
        <v>2</v>
      </c>
      <c r="B1128" s="18" t="s">
        <v>1061</v>
      </c>
      <c r="C1128" s="18">
        <v>4</v>
      </c>
      <c r="D1128" s="18" t="s">
        <v>1778</v>
      </c>
      <c r="E1128" s="18">
        <v>2</v>
      </c>
      <c r="F1128" s="18" t="s">
        <v>761</v>
      </c>
      <c r="G1128" s="18">
        <v>11</v>
      </c>
      <c r="H1128" s="18" t="s">
        <v>1002</v>
      </c>
      <c r="I1128" s="19">
        <v>1</v>
      </c>
      <c r="J1128" s="24" t="s">
        <v>1003</v>
      </c>
      <c r="K1128" s="99">
        <v>885</v>
      </c>
      <c r="L1128" s="99">
        <v>0</v>
      </c>
      <c r="M1128" s="99">
        <f>K1128-L1128</f>
        <v>885</v>
      </c>
      <c r="N1128" s="28" t="s">
        <v>1815</v>
      </c>
      <c r="O1128" s="100">
        <v>135000</v>
      </c>
      <c r="P1128" s="27"/>
      <c r="Q1128" s="100"/>
      <c r="R1128" s="101" t="s">
        <v>470</v>
      </c>
      <c r="S1128" s="94"/>
    </row>
    <row r="1129" spans="1:19" ht="18" customHeight="1">
      <c r="A1129" s="17">
        <v>2</v>
      </c>
      <c r="B1129" s="18" t="s">
        <v>1061</v>
      </c>
      <c r="C1129" s="18">
        <v>4</v>
      </c>
      <c r="D1129" s="18" t="s">
        <v>1778</v>
      </c>
      <c r="E1129" s="18">
        <v>2</v>
      </c>
      <c r="F1129" s="18" t="s">
        <v>761</v>
      </c>
      <c r="G1129" s="18">
        <v>11</v>
      </c>
      <c r="H1129" s="18" t="s">
        <v>1002</v>
      </c>
      <c r="I1129" s="18">
        <v>1</v>
      </c>
      <c r="J1129" s="25" t="s">
        <v>1003</v>
      </c>
      <c r="K1129" s="99"/>
      <c r="L1129" s="99"/>
      <c r="M1129" s="99"/>
      <c r="N1129" s="28" t="s">
        <v>1816</v>
      </c>
      <c r="O1129" s="100">
        <v>350000</v>
      </c>
      <c r="P1129" s="27"/>
      <c r="Q1129" s="100"/>
      <c r="R1129" s="101" t="s">
        <v>470</v>
      </c>
      <c r="S1129" s="94"/>
    </row>
    <row r="1130" spans="1:19" ht="18" customHeight="1">
      <c r="A1130" s="17">
        <v>2</v>
      </c>
      <c r="B1130" s="18" t="s">
        <v>1061</v>
      </c>
      <c r="C1130" s="18">
        <v>4</v>
      </c>
      <c r="D1130" s="18" t="s">
        <v>1778</v>
      </c>
      <c r="E1130" s="18">
        <v>2</v>
      </c>
      <c r="F1130" s="18" t="s">
        <v>761</v>
      </c>
      <c r="G1130" s="18">
        <v>11</v>
      </c>
      <c r="H1130" s="18" t="s">
        <v>1002</v>
      </c>
      <c r="I1130" s="18">
        <v>1</v>
      </c>
      <c r="J1130" s="25" t="s">
        <v>1003</v>
      </c>
      <c r="K1130" s="99"/>
      <c r="L1130" s="99"/>
      <c r="M1130" s="99"/>
      <c r="N1130" s="28" t="s">
        <v>1817</v>
      </c>
      <c r="O1130" s="100">
        <v>200000</v>
      </c>
      <c r="P1130" s="27"/>
      <c r="Q1130" s="100"/>
      <c r="R1130" s="101" t="s">
        <v>470</v>
      </c>
      <c r="S1130" s="94"/>
    </row>
    <row r="1131" spans="1:19" ht="18" customHeight="1">
      <c r="A1131" s="17">
        <v>2</v>
      </c>
      <c r="B1131" s="18" t="s">
        <v>1061</v>
      </c>
      <c r="C1131" s="18">
        <v>4</v>
      </c>
      <c r="D1131" s="18" t="s">
        <v>1778</v>
      </c>
      <c r="E1131" s="18">
        <v>2</v>
      </c>
      <c r="F1131" s="18" t="s">
        <v>761</v>
      </c>
      <c r="G1131" s="18">
        <v>11</v>
      </c>
      <c r="H1131" s="18" t="s">
        <v>1002</v>
      </c>
      <c r="I1131" s="18">
        <v>1</v>
      </c>
      <c r="J1131" s="25" t="s">
        <v>1003</v>
      </c>
      <c r="K1131" s="99"/>
      <c r="L1131" s="99"/>
      <c r="M1131" s="99"/>
      <c r="N1131" s="28" t="s">
        <v>1818</v>
      </c>
      <c r="O1131" s="100">
        <v>200000</v>
      </c>
      <c r="P1131" s="27"/>
      <c r="Q1131" s="100"/>
      <c r="R1131" s="101" t="s">
        <v>470</v>
      </c>
      <c r="S1131" s="94"/>
    </row>
    <row r="1132" spans="1:19" ht="18" customHeight="1">
      <c r="A1132" s="17">
        <v>2</v>
      </c>
      <c r="B1132" s="18" t="s">
        <v>1061</v>
      </c>
      <c r="C1132" s="18">
        <v>4</v>
      </c>
      <c r="D1132" s="18" t="s">
        <v>1778</v>
      </c>
      <c r="E1132" s="18">
        <v>2</v>
      </c>
      <c r="F1132" s="18" t="s">
        <v>761</v>
      </c>
      <c r="G1132" s="18">
        <v>11</v>
      </c>
      <c r="H1132" s="18" t="s">
        <v>1002</v>
      </c>
      <c r="I1132" s="19">
        <v>3</v>
      </c>
      <c r="J1132" s="24" t="s">
        <v>1021</v>
      </c>
      <c r="K1132" s="99">
        <v>54</v>
      </c>
      <c r="L1132" s="99">
        <v>0</v>
      </c>
      <c r="M1132" s="99">
        <f>K1132-L1132</f>
        <v>54</v>
      </c>
      <c r="N1132" s="28" t="s">
        <v>1819</v>
      </c>
      <c r="O1132" s="100">
        <v>3000</v>
      </c>
      <c r="P1132" s="27"/>
      <c r="Q1132" s="100"/>
      <c r="R1132" s="101" t="s">
        <v>470</v>
      </c>
      <c r="S1132" s="94"/>
    </row>
    <row r="1133" spans="1:19" ht="18" customHeight="1">
      <c r="A1133" s="17">
        <v>2</v>
      </c>
      <c r="B1133" s="18" t="s">
        <v>1061</v>
      </c>
      <c r="C1133" s="18">
        <v>4</v>
      </c>
      <c r="D1133" s="18" t="s">
        <v>1778</v>
      </c>
      <c r="E1133" s="18">
        <v>2</v>
      </c>
      <c r="F1133" s="18" t="s">
        <v>761</v>
      </c>
      <c r="G1133" s="18">
        <v>11</v>
      </c>
      <c r="H1133" s="18" t="s">
        <v>1002</v>
      </c>
      <c r="I1133" s="18">
        <v>3</v>
      </c>
      <c r="J1133" s="25" t="s">
        <v>1021</v>
      </c>
      <c r="K1133" s="99"/>
      <c r="L1133" s="99"/>
      <c r="M1133" s="99"/>
      <c r="N1133" s="28" t="s">
        <v>1820</v>
      </c>
      <c r="O1133" s="100">
        <v>28000</v>
      </c>
      <c r="P1133" s="27"/>
      <c r="Q1133" s="100"/>
      <c r="R1133" s="101" t="s">
        <v>470</v>
      </c>
      <c r="S1133" s="94"/>
    </row>
    <row r="1134" spans="1:19" ht="18" customHeight="1">
      <c r="A1134" s="17">
        <v>2</v>
      </c>
      <c r="B1134" s="18" t="s">
        <v>1061</v>
      </c>
      <c r="C1134" s="18">
        <v>4</v>
      </c>
      <c r="D1134" s="18" t="s">
        <v>1778</v>
      </c>
      <c r="E1134" s="18">
        <v>2</v>
      </c>
      <c r="F1134" s="18" t="s">
        <v>761</v>
      </c>
      <c r="G1134" s="18">
        <v>11</v>
      </c>
      <c r="H1134" s="18" t="s">
        <v>1002</v>
      </c>
      <c r="I1134" s="18">
        <v>3</v>
      </c>
      <c r="J1134" s="25" t="s">
        <v>1021</v>
      </c>
      <c r="K1134" s="99"/>
      <c r="L1134" s="99"/>
      <c r="M1134" s="99"/>
      <c r="N1134" s="28" t="s">
        <v>1821</v>
      </c>
      <c r="O1134" s="100">
        <v>15000</v>
      </c>
      <c r="P1134" s="27"/>
      <c r="Q1134" s="100"/>
      <c r="R1134" s="101" t="s">
        <v>470</v>
      </c>
      <c r="S1134" s="94"/>
    </row>
    <row r="1135" spans="1:19" ht="18" customHeight="1">
      <c r="A1135" s="17">
        <v>2</v>
      </c>
      <c r="B1135" s="18" t="s">
        <v>1061</v>
      </c>
      <c r="C1135" s="18">
        <v>4</v>
      </c>
      <c r="D1135" s="18" t="s">
        <v>1778</v>
      </c>
      <c r="E1135" s="18">
        <v>2</v>
      </c>
      <c r="F1135" s="18" t="s">
        <v>761</v>
      </c>
      <c r="G1135" s="18">
        <v>11</v>
      </c>
      <c r="H1135" s="18" t="s">
        <v>1002</v>
      </c>
      <c r="I1135" s="18">
        <v>3</v>
      </c>
      <c r="J1135" s="25" t="s">
        <v>1021</v>
      </c>
      <c r="K1135" s="99"/>
      <c r="L1135" s="99"/>
      <c r="M1135" s="99"/>
      <c r="N1135" s="28" t="s">
        <v>1822</v>
      </c>
      <c r="O1135" s="100">
        <v>7500</v>
      </c>
      <c r="P1135" s="27"/>
      <c r="Q1135" s="100"/>
      <c r="R1135" s="101" t="s">
        <v>470</v>
      </c>
      <c r="S1135" s="94"/>
    </row>
    <row r="1136" spans="1:19" ht="18" customHeight="1">
      <c r="A1136" s="17">
        <v>2</v>
      </c>
      <c r="B1136" s="18" t="s">
        <v>1061</v>
      </c>
      <c r="C1136" s="18">
        <v>4</v>
      </c>
      <c r="D1136" s="18" t="s">
        <v>1778</v>
      </c>
      <c r="E1136" s="18">
        <v>2</v>
      </c>
      <c r="F1136" s="18" t="s">
        <v>761</v>
      </c>
      <c r="G1136" s="18">
        <v>11</v>
      </c>
      <c r="H1136" s="18" t="s">
        <v>1002</v>
      </c>
      <c r="I1136" s="19">
        <v>4</v>
      </c>
      <c r="J1136" s="24" t="s">
        <v>1023</v>
      </c>
      <c r="K1136" s="99">
        <v>250</v>
      </c>
      <c r="L1136" s="99">
        <v>0</v>
      </c>
      <c r="M1136" s="99">
        <f>K1136-L1136</f>
        <v>250</v>
      </c>
      <c r="N1136" s="28" t="s">
        <v>1823</v>
      </c>
      <c r="O1136" s="100">
        <v>24000</v>
      </c>
      <c r="P1136" s="27"/>
      <c r="Q1136" s="100"/>
      <c r="R1136" s="101" t="s">
        <v>470</v>
      </c>
      <c r="S1136" s="94"/>
    </row>
    <row r="1137" spans="1:19" ht="18" customHeight="1">
      <c r="A1137" s="17">
        <v>2</v>
      </c>
      <c r="B1137" s="18" t="s">
        <v>1061</v>
      </c>
      <c r="C1137" s="18">
        <v>4</v>
      </c>
      <c r="D1137" s="18" t="s">
        <v>1778</v>
      </c>
      <c r="E1137" s="18">
        <v>2</v>
      </c>
      <c r="F1137" s="18" t="s">
        <v>761</v>
      </c>
      <c r="G1137" s="18">
        <v>11</v>
      </c>
      <c r="H1137" s="18" t="s">
        <v>1002</v>
      </c>
      <c r="I1137" s="18">
        <v>4</v>
      </c>
      <c r="J1137" s="25" t="s">
        <v>1023</v>
      </c>
      <c r="K1137" s="99"/>
      <c r="L1137" s="99"/>
      <c r="M1137" s="99"/>
      <c r="N1137" s="28" t="s">
        <v>1824</v>
      </c>
      <c r="O1137" s="100">
        <v>27000</v>
      </c>
      <c r="P1137" s="27"/>
      <c r="Q1137" s="100"/>
      <c r="R1137" s="101" t="s">
        <v>470</v>
      </c>
      <c r="S1137" s="94"/>
    </row>
    <row r="1138" spans="1:19" ht="18" customHeight="1">
      <c r="A1138" s="17">
        <v>2</v>
      </c>
      <c r="B1138" s="18" t="s">
        <v>1061</v>
      </c>
      <c r="C1138" s="18">
        <v>4</v>
      </c>
      <c r="D1138" s="18" t="s">
        <v>1778</v>
      </c>
      <c r="E1138" s="18">
        <v>2</v>
      </c>
      <c r="F1138" s="18" t="s">
        <v>761</v>
      </c>
      <c r="G1138" s="18">
        <v>11</v>
      </c>
      <c r="H1138" s="18" t="s">
        <v>1002</v>
      </c>
      <c r="I1138" s="18">
        <v>4</v>
      </c>
      <c r="J1138" s="25" t="s">
        <v>1023</v>
      </c>
      <c r="K1138" s="99"/>
      <c r="L1138" s="99"/>
      <c r="M1138" s="99"/>
      <c r="N1138" s="28" t="s">
        <v>1825</v>
      </c>
      <c r="O1138" s="100">
        <v>56000</v>
      </c>
      <c r="P1138" s="27"/>
      <c r="Q1138" s="100"/>
      <c r="R1138" s="101" t="s">
        <v>470</v>
      </c>
      <c r="S1138" s="94"/>
    </row>
    <row r="1139" spans="1:19" ht="18" customHeight="1">
      <c r="A1139" s="17">
        <v>2</v>
      </c>
      <c r="B1139" s="18" t="s">
        <v>1061</v>
      </c>
      <c r="C1139" s="18">
        <v>4</v>
      </c>
      <c r="D1139" s="18" t="s">
        <v>1778</v>
      </c>
      <c r="E1139" s="18">
        <v>2</v>
      </c>
      <c r="F1139" s="18" t="s">
        <v>761</v>
      </c>
      <c r="G1139" s="18">
        <v>11</v>
      </c>
      <c r="H1139" s="18" t="s">
        <v>1002</v>
      </c>
      <c r="I1139" s="18">
        <v>4</v>
      </c>
      <c r="J1139" s="25" t="s">
        <v>1023</v>
      </c>
      <c r="K1139" s="99"/>
      <c r="L1139" s="99"/>
      <c r="M1139" s="99"/>
      <c r="N1139" s="28" t="s">
        <v>1826</v>
      </c>
      <c r="O1139" s="100">
        <v>98000</v>
      </c>
      <c r="P1139" s="27"/>
      <c r="Q1139" s="100"/>
      <c r="R1139" s="101" t="s">
        <v>470</v>
      </c>
      <c r="S1139" s="94"/>
    </row>
    <row r="1140" spans="1:19" ht="18" customHeight="1">
      <c r="A1140" s="17">
        <v>2</v>
      </c>
      <c r="B1140" s="18" t="s">
        <v>1061</v>
      </c>
      <c r="C1140" s="18">
        <v>4</v>
      </c>
      <c r="D1140" s="18" t="s">
        <v>1778</v>
      </c>
      <c r="E1140" s="18">
        <v>2</v>
      </c>
      <c r="F1140" s="18" t="s">
        <v>761</v>
      </c>
      <c r="G1140" s="18">
        <v>11</v>
      </c>
      <c r="H1140" s="18" t="s">
        <v>1002</v>
      </c>
      <c r="I1140" s="18">
        <v>4</v>
      </c>
      <c r="J1140" s="25" t="s">
        <v>1023</v>
      </c>
      <c r="K1140" s="99"/>
      <c r="L1140" s="99"/>
      <c r="M1140" s="99"/>
      <c r="N1140" s="28" t="s">
        <v>1827</v>
      </c>
      <c r="O1140" s="100">
        <v>45000</v>
      </c>
      <c r="P1140" s="27"/>
      <c r="Q1140" s="100"/>
      <c r="R1140" s="101" t="s">
        <v>470</v>
      </c>
      <c r="S1140" s="94"/>
    </row>
    <row r="1141" spans="1:19" ht="18" customHeight="1">
      <c r="A1141" s="17">
        <v>2</v>
      </c>
      <c r="B1141" s="18" t="s">
        <v>1061</v>
      </c>
      <c r="C1141" s="18">
        <v>4</v>
      </c>
      <c r="D1141" s="18" t="s">
        <v>1778</v>
      </c>
      <c r="E1141" s="18">
        <v>2</v>
      </c>
      <c r="F1141" s="18" t="s">
        <v>761</v>
      </c>
      <c r="G1141" s="19">
        <v>12</v>
      </c>
      <c r="H1141" s="19" t="s">
        <v>1026</v>
      </c>
      <c r="I1141" s="19"/>
      <c r="J1141" s="24"/>
      <c r="K1141" s="99"/>
      <c r="L1141" s="99"/>
      <c r="M1141" s="99"/>
      <c r="N1141" s="28"/>
      <c r="O1141" s="100"/>
      <c r="P1141" s="27"/>
      <c r="Q1141" s="100"/>
      <c r="R1141" s="101" t="s">
        <v>470</v>
      </c>
      <c r="S1141" s="94"/>
    </row>
    <row r="1142" spans="1:19" ht="18" customHeight="1">
      <c r="A1142" s="17">
        <v>2</v>
      </c>
      <c r="B1142" s="18" t="s">
        <v>1061</v>
      </c>
      <c r="C1142" s="18">
        <v>4</v>
      </c>
      <c r="D1142" s="18" t="s">
        <v>1778</v>
      </c>
      <c r="E1142" s="18">
        <v>2</v>
      </c>
      <c r="F1142" s="18" t="s">
        <v>761</v>
      </c>
      <c r="G1142" s="18">
        <v>12</v>
      </c>
      <c r="H1142" s="18" t="s">
        <v>1026</v>
      </c>
      <c r="I1142" s="19">
        <v>1</v>
      </c>
      <c r="J1142" s="24" t="s">
        <v>1027</v>
      </c>
      <c r="K1142" s="99">
        <v>356</v>
      </c>
      <c r="L1142" s="99">
        <v>0</v>
      </c>
      <c r="M1142" s="99">
        <f>K1142-L1142</f>
        <v>356</v>
      </c>
      <c r="N1142" s="28" t="s">
        <v>1828</v>
      </c>
      <c r="O1142" s="100">
        <v>10000</v>
      </c>
      <c r="P1142" s="27"/>
      <c r="Q1142" s="100"/>
      <c r="R1142" s="101" t="s">
        <v>470</v>
      </c>
      <c r="S1142" s="94"/>
    </row>
    <row r="1143" spans="1:19" ht="18" customHeight="1">
      <c r="A1143" s="17">
        <v>2</v>
      </c>
      <c r="B1143" s="18" t="s">
        <v>1061</v>
      </c>
      <c r="C1143" s="18">
        <v>4</v>
      </c>
      <c r="D1143" s="18" t="s">
        <v>1778</v>
      </c>
      <c r="E1143" s="18">
        <v>2</v>
      </c>
      <c r="F1143" s="18" t="s">
        <v>761</v>
      </c>
      <c r="G1143" s="18">
        <v>12</v>
      </c>
      <c r="H1143" s="18" t="s">
        <v>1026</v>
      </c>
      <c r="I1143" s="18">
        <v>1</v>
      </c>
      <c r="J1143" s="25" t="s">
        <v>1027</v>
      </c>
      <c r="K1143" s="99"/>
      <c r="L1143" s="99"/>
      <c r="M1143" s="99"/>
      <c r="N1143" s="28" t="s">
        <v>1829</v>
      </c>
      <c r="O1143" s="100">
        <v>30000</v>
      </c>
      <c r="P1143" s="27"/>
      <c r="Q1143" s="100"/>
      <c r="R1143" s="101" t="s">
        <v>470</v>
      </c>
      <c r="S1143" s="94"/>
    </row>
    <row r="1144" spans="1:19" ht="18" customHeight="1">
      <c r="A1144" s="17">
        <v>2</v>
      </c>
      <c r="B1144" s="18" t="s">
        <v>1061</v>
      </c>
      <c r="C1144" s="18">
        <v>4</v>
      </c>
      <c r="D1144" s="18" t="s">
        <v>1778</v>
      </c>
      <c r="E1144" s="18">
        <v>2</v>
      </c>
      <c r="F1144" s="18" t="s">
        <v>761</v>
      </c>
      <c r="G1144" s="18">
        <v>12</v>
      </c>
      <c r="H1144" s="18" t="s">
        <v>1026</v>
      </c>
      <c r="I1144" s="18">
        <v>1</v>
      </c>
      <c r="J1144" s="25" t="s">
        <v>1027</v>
      </c>
      <c r="K1144" s="99"/>
      <c r="L1144" s="99"/>
      <c r="M1144" s="99"/>
      <c r="N1144" s="28" t="s">
        <v>1830</v>
      </c>
      <c r="O1144" s="100">
        <v>23520</v>
      </c>
      <c r="P1144" s="27"/>
      <c r="Q1144" s="100"/>
      <c r="R1144" s="101" t="s">
        <v>470</v>
      </c>
      <c r="S1144" s="94"/>
    </row>
    <row r="1145" spans="1:19" ht="18" customHeight="1">
      <c r="A1145" s="17">
        <v>2</v>
      </c>
      <c r="B1145" s="18" t="s">
        <v>1061</v>
      </c>
      <c r="C1145" s="18">
        <v>4</v>
      </c>
      <c r="D1145" s="18" t="s">
        <v>1778</v>
      </c>
      <c r="E1145" s="18">
        <v>2</v>
      </c>
      <c r="F1145" s="18" t="s">
        <v>761</v>
      </c>
      <c r="G1145" s="18">
        <v>12</v>
      </c>
      <c r="H1145" s="18" t="s">
        <v>1026</v>
      </c>
      <c r="I1145" s="18">
        <v>1</v>
      </c>
      <c r="J1145" s="25" t="s">
        <v>1027</v>
      </c>
      <c r="K1145" s="99"/>
      <c r="L1145" s="99"/>
      <c r="M1145" s="99"/>
      <c r="N1145" s="28" t="s">
        <v>1831</v>
      </c>
      <c r="O1145" s="100">
        <v>262400</v>
      </c>
      <c r="P1145" s="27"/>
      <c r="Q1145" s="100"/>
      <c r="R1145" s="101" t="s">
        <v>470</v>
      </c>
      <c r="S1145" s="94"/>
    </row>
    <row r="1146" spans="1:19" ht="18" customHeight="1">
      <c r="A1146" s="17">
        <v>2</v>
      </c>
      <c r="B1146" s="18" t="s">
        <v>1061</v>
      </c>
      <c r="C1146" s="18">
        <v>4</v>
      </c>
      <c r="D1146" s="18" t="s">
        <v>1778</v>
      </c>
      <c r="E1146" s="18">
        <v>2</v>
      </c>
      <c r="F1146" s="18" t="s">
        <v>761</v>
      </c>
      <c r="G1146" s="18">
        <v>12</v>
      </c>
      <c r="H1146" s="18" t="s">
        <v>1026</v>
      </c>
      <c r="I1146" s="18">
        <v>1</v>
      </c>
      <c r="J1146" s="25" t="s">
        <v>1027</v>
      </c>
      <c r="K1146" s="99"/>
      <c r="L1146" s="99"/>
      <c r="M1146" s="99"/>
      <c r="N1146" s="28" t="s">
        <v>1832</v>
      </c>
      <c r="O1146" s="100">
        <v>30000</v>
      </c>
      <c r="P1146" s="27"/>
      <c r="Q1146" s="100"/>
      <c r="R1146" s="101" t="s">
        <v>470</v>
      </c>
      <c r="S1146" s="94"/>
    </row>
    <row r="1147" spans="1:19" ht="18" customHeight="1">
      <c r="A1147" s="17">
        <v>2</v>
      </c>
      <c r="B1147" s="18" t="s">
        <v>1061</v>
      </c>
      <c r="C1147" s="18">
        <v>4</v>
      </c>
      <c r="D1147" s="18" t="s">
        <v>1778</v>
      </c>
      <c r="E1147" s="18">
        <v>2</v>
      </c>
      <c r="F1147" s="18" t="s">
        <v>761</v>
      </c>
      <c r="G1147" s="18">
        <v>12</v>
      </c>
      <c r="H1147" s="18" t="s">
        <v>1026</v>
      </c>
      <c r="I1147" s="19">
        <v>3</v>
      </c>
      <c r="J1147" s="24" t="s">
        <v>202</v>
      </c>
      <c r="K1147" s="99">
        <v>51</v>
      </c>
      <c r="L1147" s="99">
        <v>0</v>
      </c>
      <c r="M1147" s="99">
        <f>K1147-L1147</f>
        <v>51</v>
      </c>
      <c r="N1147" s="28" t="s">
        <v>1833</v>
      </c>
      <c r="O1147" s="100">
        <v>50400</v>
      </c>
      <c r="P1147" s="27"/>
      <c r="Q1147" s="100"/>
      <c r="R1147" s="101" t="s">
        <v>470</v>
      </c>
      <c r="S1147" s="94"/>
    </row>
    <row r="1148" spans="1:19" ht="18" customHeight="1">
      <c r="A1148" s="17">
        <v>2</v>
      </c>
      <c r="B1148" s="18" t="s">
        <v>1061</v>
      </c>
      <c r="C1148" s="18">
        <v>4</v>
      </c>
      <c r="D1148" s="18" t="s">
        <v>1778</v>
      </c>
      <c r="E1148" s="18">
        <v>2</v>
      </c>
      <c r="F1148" s="18" t="s">
        <v>761</v>
      </c>
      <c r="G1148" s="19">
        <v>13</v>
      </c>
      <c r="H1148" s="19" t="s">
        <v>1045</v>
      </c>
      <c r="I1148" s="19"/>
      <c r="J1148" s="24"/>
      <c r="K1148" s="99"/>
      <c r="L1148" s="99"/>
      <c r="M1148" s="99"/>
      <c r="N1148" s="28"/>
      <c r="O1148" s="100"/>
      <c r="P1148" s="27"/>
      <c r="Q1148" s="100"/>
      <c r="R1148" s="101" t="s">
        <v>470</v>
      </c>
      <c r="S1148" s="94"/>
    </row>
    <row r="1149" spans="1:19" ht="18" customHeight="1">
      <c r="A1149" s="17">
        <v>2</v>
      </c>
      <c r="B1149" s="18" t="s">
        <v>1061</v>
      </c>
      <c r="C1149" s="18">
        <v>4</v>
      </c>
      <c r="D1149" s="18" t="s">
        <v>1778</v>
      </c>
      <c r="E1149" s="18">
        <v>2</v>
      </c>
      <c r="F1149" s="18" t="s">
        <v>761</v>
      </c>
      <c r="G1149" s="18">
        <v>13</v>
      </c>
      <c r="H1149" s="18" t="s">
        <v>1045</v>
      </c>
      <c r="I1149" s="19">
        <v>1</v>
      </c>
      <c r="J1149" s="24" t="s">
        <v>1834</v>
      </c>
      <c r="K1149" s="99">
        <v>750</v>
      </c>
      <c r="L1149" s="99">
        <v>0</v>
      </c>
      <c r="M1149" s="99">
        <f t="shared" ref="M1149:M1150" si="67">K1149-L1149</f>
        <v>750</v>
      </c>
      <c r="N1149" s="339" t="s">
        <v>7040</v>
      </c>
      <c r="O1149" s="100">
        <v>750000</v>
      </c>
      <c r="P1149" s="27"/>
      <c r="Q1149" s="100"/>
      <c r="R1149" s="101" t="s">
        <v>470</v>
      </c>
      <c r="S1149" s="94"/>
    </row>
    <row r="1150" spans="1:19" ht="18" customHeight="1">
      <c r="A1150" s="17">
        <v>2</v>
      </c>
      <c r="B1150" s="18" t="s">
        <v>1061</v>
      </c>
      <c r="C1150" s="18">
        <v>4</v>
      </c>
      <c r="D1150" s="18" t="s">
        <v>1778</v>
      </c>
      <c r="E1150" s="18">
        <v>2</v>
      </c>
      <c r="F1150" s="18" t="s">
        <v>761</v>
      </c>
      <c r="G1150" s="18">
        <v>13</v>
      </c>
      <c r="H1150" s="18" t="s">
        <v>1045</v>
      </c>
      <c r="I1150" s="19">
        <v>51</v>
      </c>
      <c r="J1150" s="24" t="s">
        <v>1126</v>
      </c>
      <c r="K1150" s="99">
        <v>189</v>
      </c>
      <c r="L1150" s="99">
        <v>0</v>
      </c>
      <c r="M1150" s="99">
        <f t="shared" si="67"/>
        <v>189</v>
      </c>
      <c r="N1150" s="28" t="s">
        <v>1835</v>
      </c>
      <c r="O1150" s="100">
        <v>189000</v>
      </c>
      <c r="P1150" s="27"/>
      <c r="Q1150" s="100"/>
      <c r="R1150" s="101" t="s">
        <v>470</v>
      </c>
      <c r="S1150" s="94"/>
    </row>
    <row r="1151" spans="1:19" ht="18" customHeight="1">
      <c r="A1151" s="17">
        <v>2</v>
      </c>
      <c r="B1151" s="18" t="s">
        <v>1061</v>
      </c>
      <c r="C1151" s="18">
        <v>4</v>
      </c>
      <c r="D1151" s="18" t="s">
        <v>1778</v>
      </c>
      <c r="E1151" s="18">
        <v>2</v>
      </c>
      <c r="F1151" s="18" t="s">
        <v>761</v>
      </c>
      <c r="G1151" s="19">
        <v>14</v>
      </c>
      <c r="H1151" s="19" t="s">
        <v>1050</v>
      </c>
      <c r="I1151" s="19"/>
      <c r="J1151" s="24"/>
      <c r="K1151" s="99"/>
      <c r="L1151" s="99"/>
      <c r="M1151" s="99"/>
      <c r="N1151" s="28"/>
      <c r="O1151" s="100"/>
      <c r="P1151" s="27"/>
      <c r="Q1151" s="100"/>
      <c r="R1151" s="101" t="s">
        <v>470</v>
      </c>
      <c r="S1151" s="94"/>
    </row>
    <row r="1152" spans="1:19" ht="18" customHeight="1">
      <c r="A1152" s="17">
        <v>2</v>
      </c>
      <c r="B1152" s="18" t="s">
        <v>1061</v>
      </c>
      <c r="C1152" s="18">
        <v>4</v>
      </c>
      <c r="D1152" s="18" t="s">
        <v>1778</v>
      </c>
      <c r="E1152" s="18">
        <v>2</v>
      </c>
      <c r="F1152" s="18" t="s">
        <v>761</v>
      </c>
      <c r="G1152" s="18">
        <v>14</v>
      </c>
      <c r="H1152" s="18" t="s">
        <v>1050</v>
      </c>
      <c r="I1152" s="19">
        <v>21</v>
      </c>
      <c r="J1152" s="24" t="s">
        <v>1349</v>
      </c>
      <c r="K1152" s="99">
        <v>10</v>
      </c>
      <c r="L1152" s="99">
        <v>0</v>
      </c>
      <c r="M1152" s="99">
        <f t="shared" ref="M1152:M1153" si="68">K1152-L1152</f>
        <v>10</v>
      </c>
      <c r="N1152" s="28" t="s">
        <v>1836</v>
      </c>
      <c r="O1152" s="100">
        <v>10000</v>
      </c>
      <c r="P1152" s="27"/>
      <c r="Q1152" s="100"/>
      <c r="R1152" s="101" t="s">
        <v>470</v>
      </c>
      <c r="S1152" s="94"/>
    </row>
    <row r="1153" spans="1:19" ht="18" customHeight="1">
      <c r="A1153" s="17">
        <v>2</v>
      </c>
      <c r="B1153" s="18" t="s">
        <v>1061</v>
      </c>
      <c r="C1153" s="18">
        <v>4</v>
      </c>
      <c r="D1153" s="18" t="s">
        <v>1778</v>
      </c>
      <c r="E1153" s="18">
        <v>2</v>
      </c>
      <c r="F1153" s="18" t="s">
        <v>761</v>
      </c>
      <c r="G1153" s="18">
        <v>14</v>
      </c>
      <c r="H1153" s="18" t="s">
        <v>1050</v>
      </c>
      <c r="I1153" s="19">
        <v>31</v>
      </c>
      <c r="J1153" s="24" t="s">
        <v>1132</v>
      </c>
      <c r="K1153" s="99">
        <v>341</v>
      </c>
      <c r="L1153" s="99">
        <v>0</v>
      </c>
      <c r="M1153" s="99">
        <f t="shared" si="68"/>
        <v>341</v>
      </c>
      <c r="N1153" s="28" t="s">
        <v>1837</v>
      </c>
      <c r="O1153" s="100">
        <v>340200</v>
      </c>
      <c r="P1153" s="27"/>
      <c r="Q1153" s="100"/>
      <c r="R1153" s="101" t="s">
        <v>470</v>
      </c>
      <c r="S1153" s="94"/>
    </row>
    <row r="1154" spans="1:19" ht="18" customHeight="1">
      <c r="A1154" s="17">
        <v>2</v>
      </c>
      <c r="B1154" s="18" t="s">
        <v>1061</v>
      </c>
      <c r="C1154" s="18">
        <v>4</v>
      </c>
      <c r="D1154" s="18" t="s">
        <v>1778</v>
      </c>
      <c r="E1154" s="18">
        <v>2</v>
      </c>
      <c r="F1154" s="18" t="s">
        <v>761</v>
      </c>
      <c r="G1154" s="19">
        <v>18</v>
      </c>
      <c r="H1154" s="19" t="s">
        <v>1054</v>
      </c>
      <c r="I1154" s="19"/>
      <c r="J1154" s="24"/>
      <c r="K1154" s="99"/>
      <c r="L1154" s="99"/>
      <c r="M1154" s="99"/>
      <c r="N1154" s="28"/>
      <c r="O1154" s="100"/>
      <c r="P1154" s="27"/>
      <c r="Q1154" s="100"/>
      <c r="R1154" s="101" t="s">
        <v>470</v>
      </c>
      <c r="S1154" s="94"/>
    </row>
    <row r="1155" spans="1:19" ht="18" customHeight="1">
      <c r="A1155" s="17">
        <v>2</v>
      </c>
      <c r="B1155" s="18" t="s">
        <v>1061</v>
      </c>
      <c r="C1155" s="18">
        <v>4</v>
      </c>
      <c r="D1155" s="18" t="s">
        <v>1778</v>
      </c>
      <c r="E1155" s="18">
        <v>2</v>
      </c>
      <c r="F1155" s="18" t="s">
        <v>761</v>
      </c>
      <c r="G1155" s="18">
        <v>18</v>
      </c>
      <c r="H1155" s="18" t="s">
        <v>1054</v>
      </c>
      <c r="I1155" s="19">
        <v>21</v>
      </c>
      <c r="J1155" s="24" t="s">
        <v>1267</v>
      </c>
      <c r="K1155" s="99">
        <v>200</v>
      </c>
      <c r="L1155" s="99">
        <v>0</v>
      </c>
      <c r="M1155" s="99">
        <f>K1155-L1155</f>
        <v>200</v>
      </c>
      <c r="N1155" s="28" t="s">
        <v>1838</v>
      </c>
      <c r="O1155" s="100">
        <v>200000</v>
      </c>
      <c r="P1155" s="27"/>
      <c r="Q1155" s="100"/>
      <c r="R1155" s="101" t="s">
        <v>470</v>
      </c>
      <c r="S1155" s="94"/>
    </row>
    <row r="1156" spans="1:19" s="105" customFormat="1" ht="18" customHeight="1">
      <c r="A1156" s="43">
        <v>2</v>
      </c>
      <c r="B1156" s="44" t="s">
        <v>1061</v>
      </c>
      <c r="C1156" s="52">
        <v>4</v>
      </c>
      <c r="D1156" s="44" t="s">
        <v>1778</v>
      </c>
      <c r="E1156" s="340">
        <v>93</v>
      </c>
      <c r="F1156" s="54" t="s">
        <v>1839</v>
      </c>
      <c r="G1156" s="53"/>
      <c r="H1156" s="54"/>
      <c r="I1156" s="53"/>
      <c r="J1156" s="53"/>
      <c r="K1156" s="97">
        <f>IF(C1156="",SUMIFS($K1157:$K$5645,$A1157:$A$5645,A1156,$E1157:$E$5645,""),IF(E1156="",SUMIFS($K1157:$K$5645,$A1157:$A$5645,A1156,$C1157:$C$5645,C1156,$G1157:$G$5645,""),IF(G1156="",SUMIFS($K1157:$K$5645,$A1157:$A$5645,A1156,$C1157:$C$5645,C1156,$E1157:$E$5645,E1156,$R1157:$R$5645,R1156),0)))</f>
        <v>0</v>
      </c>
      <c r="L1156" s="97">
        <f>IF(C1156="",SUMIFS($L1157:$L$5645,$A1157:$A$5645,A1156,$E1157:$E$5645,""),IF(E1156="",SUMIFS($L1157:$L$5645,$A1157:$A$5645,A1156,$C1157:$C$5645,C1156,$G1157:$G$5645,""),IF(G1156="",SUMIFS($L1157:$L$5645,$A1157:$A$5645,A1156,$C1157:$C$5645,C1156,$E1157:$E$5645,E1156,$R1157:$R$5645,R1156),0)))</f>
        <v>7593</v>
      </c>
      <c r="M1156" s="98">
        <f t="shared" ref="M1156" si="69">K1156-L1156</f>
        <v>-7593</v>
      </c>
      <c r="N1156" s="55"/>
      <c r="O1156" s="56"/>
      <c r="P1156" s="57"/>
      <c r="Q1156" s="58">
        <f>IF(C1156="",SUMIFS($Q$3:$Q$5514,$A$3:$A$5514,A1156,$C$3:$C$5514,"&gt;0",$E$3:$E$5514,""),IF(E1156="",SUMIFS($Q$3:$Q$5514,$A$3:$A$5514,A1156,$C$3:$C$5514,C1156,$E$3:$E$5514,"&gt;0",$G$3:$G$5514,""),IF(G1156="",SUMIFS($Q$3:$Q$5514,$A$3:$A$5514,A1156,$C$3:$C$5514,C1156,$E$3:$E$5514,E1156,$G$3:$G$5514,"&gt;0",$R$3:$R$5514,R1156))))</f>
        <v>0</v>
      </c>
      <c r="R1156" s="59" t="s">
        <v>470</v>
      </c>
      <c r="S1156" s="104"/>
    </row>
    <row r="1157" spans="1:19" ht="18" customHeight="1">
      <c r="A1157" s="17">
        <v>2</v>
      </c>
      <c r="B1157" s="18" t="s">
        <v>1061</v>
      </c>
      <c r="C1157" s="18">
        <v>4</v>
      </c>
      <c r="D1157" s="18" t="s">
        <v>1778</v>
      </c>
      <c r="E1157" s="18">
        <v>93</v>
      </c>
      <c r="F1157" s="18" t="s">
        <v>1839</v>
      </c>
      <c r="G1157" s="19">
        <v>1</v>
      </c>
      <c r="H1157" s="19" t="s">
        <v>914</v>
      </c>
      <c r="I1157" s="19"/>
      <c r="J1157" s="24"/>
      <c r="K1157" s="99"/>
      <c r="L1157" s="99"/>
      <c r="M1157" s="99"/>
      <c r="N1157" s="28"/>
      <c r="O1157" s="100"/>
      <c r="P1157" s="27"/>
      <c r="Q1157" s="100"/>
      <c r="R1157" s="101" t="s">
        <v>470</v>
      </c>
      <c r="S1157" s="94"/>
    </row>
    <row r="1158" spans="1:19" ht="18" customHeight="1">
      <c r="A1158" s="17">
        <v>2</v>
      </c>
      <c r="B1158" s="18" t="s">
        <v>1061</v>
      </c>
      <c r="C1158" s="18">
        <v>4</v>
      </c>
      <c r="D1158" s="18" t="s">
        <v>1778</v>
      </c>
      <c r="E1158" s="18">
        <v>93</v>
      </c>
      <c r="F1158" s="18" t="s">
        <v>1839</v>
      </c>
      <c r="G1158" s="18">
        <v>1</v>
      </c>
      <c r="H1158" s="18" t="s">
        <v>914</v>
      </c>
      <c r="I1158" s="19">
        <v>21</v>
      </c>
      <c r="J1158" s="24" t="s">
        <v>1064</v>
      </c>
      <c r="K1158" s="99">
        <v>0</v>
      </c>
      <c r="L1158" s="99">
        <v>1040</v>
      </c>
      <c r="M1158" s="99">
        <f>K1158-L1158</f>
        <v>-1040</v>
      </c>
      <c r="N1158" s="28"/>
      <c r="O1158" s="100"/>
      <c r="P1158" s="27"/>
      <c r="Q1158" s="100"/>
      <c r="R1158" s="101" t="s">
        <v>470</v>
      </c>
      <c r="S1158" s="94"/>
    </row>
    <row r="1159" spans="1:19" ht="18" customHeight="1">
      <c r="A1159" s="17">
        <v>2</v>
      </c>
      <c r="B1159" s="18" t="s">
        <v>1061</v>
      </c>
      <c r="C1159" s="18">
        <v>4</v>
      </c>
      <c r="D1159" s="18" t="s">
        <v>1778</v>
      </c>
      <c r="E1159" s="18">
        <v>93</v>
      </c>
      <c r="F1159" s="18" t="s">
        <v>1839</v>
      </c>
      <c r="G1159" s="19">
        <v>3</v>
      </c>
      <c r="H1159" s="19" t="s">
        <v>919</v>
      </c>
      <c r="I1159" s="19"/>
      <c r="J1159" s="24"/>
      <c r="K1159" s="99"/>
      <c r="L1159" s="99"/>
      <c r="M1159" s="99"/>
      <c r="N1159" s="28"/>
      <c r="O1159" s="100"/>
      <c r="P1159" s="27"/>
      <c r="Q1159" s="100"/>
      <c r="R1159" s="101" t="s">
        <v>470</v>
      </c>
      <c r="S1159" s="94"/>
    </row>
    <row r="1160" spans="1:19" ht="18" customHeight="1">
      <c r="A1160" s="17">
        <v>2</v>
      </c>
      <c r="B1160" s="18" t="s">
        <v>1061</v>
      </c>
      <c r="C1160" s="18">
        <v>4</v>
      </c>
      <c r="D1160" s="18" t="s">
        <v>1778</v>
      </c>
      <c r="E1160" s="18">
        <v>93</v>
      </c>
      <c r="F1160" s="18" t="s">
        <v>1839</v>
      </c>
      <c r="G1160" s="18">
        <v>3</v>
      </c>
      <c r="H1160" s="18" t="s">
        <v>919</v>
      </c>
      <c r="I1160" s="19">
        <v>35</v>
      </c>
      <c r="J1160" s="24" t="s">
        <v>930</v>
      </c>
      <c r="K1160" s="99">
        <v>0</v>
      </c>
      <c r="L1160" s="99">
        <v>3400</v>
      </c>
      <c r="M1160" s="99">
        <f t="shared" ref="M1160:M1161" si="70">K1160-L1160</f>
        <v>-3400</v>
      </c>
      <c r="N1160" s="28"/>
      <c r="O1160" s="100"/>
      <c r="P1160" s="27"/>
      <c r="Q1160" s="100"/>
      <c r="R1160" s="101" t="s">
        <v>470</v>
      </c>
      <c r="S1160" s="94"/>
    </row>
    <row r="1161" spans="1:19" ht="18" customHeight="1">
      <c r="A1161" s="17">
        <v>2</v>
      </c>
      <c r="B1161" s="18" t="s">
        <v>1061</v>
      </c>
      <c r="C1161" s="18">
        <v>4</v>
      </c>
      <c r="D1161" s="18" t="s">
        <v>1778</v>
      </c>
      <c r="E1161" s="18">
        <v>93</v>
      </c>
      <c r="F1161" s="18" t="s">
        <v>1839</v>
      </c>
      <c r="G1161" s="18">
        <v>3</v>
      </c>
      <c r="H1161" s="18" t="s">
        <v>919</v>
      </c>
      <c r="I1161" s="19">
        <v>37</v>
      </c>
      <c r="J1161" s="24" t="s">
        <v>1808</v>
      </c>
      <c r="K1161" s="99">
        <v>0</v>
      </c>
      <c r="L1161" s="99">
        <v>24</v>
      </c>
      <c r="M1161" s="99">
        <f t="shared" si="70"/>
        <v>-24</v>
      </c>
      <c r="N1161" s="28"/>
      <c r="O1161" s="100"/>
      <c r="P1161" s="27"/>
      <c r="Q1161" s="100"/>
      <c r="R1161" s="101" t="s">
        <v>470</v>
      </c>
      <c r="S1161" s="94"/>
    </row>
    <row r="1162" spans="1:19" ht="18" customHeight="1">
      <c r="A1162" s="17">
        <v>2</v>
      </c>
      <c r="B1162" s="18" t="s">
        <v>1061</v>
      </c>
      <c r="C1162" s="18">
        <v>4</v>
      </c>
      <c r="D1162" s="18" t="s">
        <v>1778</v>
      </c>
      <c r="E1162" s="18">
        <v>93</v>
      </c>
      <c r="F1162" s="18" t="s">
        <v>1839</v>
      </c>
      <c r="G1162" s="19">
        <v>7</v>
      </c>
      <c r="H1162" s="19" t="s">
        <v>1093</v>
      </c>
      <c r="I1162" s="19"/>
      <c r="J1162" s="24"/>
      <c r="K1162" s="99"/>
      <c r="L1162" s="99"/>
      <c r="M1162" s="99"/>
      <c r="N1162" s="28"/>
      <c r="O1162" s="100"/>
      <c r="P1162" s="27"/>
      <c r="Q1162" s="100"/>
      <c r="R1162" s="101" t="s">
        <v>470</v>
      </c>
      <c r="S1162" s="94"/>
    </row>
    <row r="1163" spans="1:19" ht="18" customHeight="1">
      <c r="A1163" s="17">
        <v>2</v>
      </c>
      <c r="B1163" s="18" t="s">
        <v>1061</v>
      </c>
      <c r="C1163" s="18">
        <v>4</v>
      </c>
      <c r="D1163" s="18" t="s">
        <v>1778</v>
      </c>
      <c r="E1163" s="18">
        <v>93</v>
      </c>
      <c r="F1163" s="18" t="s">
        <v>1839</v>
      </c>
      <c r="G1163" s="18">
        <v>7</v>
      </c>
      <c r="H1163" s="18" t="s">
        <v>1093</v>
      </c>
      <c r="I1163" s="19">
        <v>1</v>
      </c>
      <c r="J1163" s="24" t="s">
        <v>1094</v>
      </c>
      <c r="K1163" s="99">
        <v>0</v>
      </c>
      <c r="L1163" s="99">
        <v>168</v>
      </c>
      <c r="M1163" s="99">
        <f>K1163-L1163</f>
        <v>-168</v>
      </c>
      <c r="N1163" s="28"/>
      <c r="O1163" s="100"/>
      <c r="P1163" s="27"/>
      <c r="Q1163" s="100"/>
      <c r="R1163" s="101" t="s">
        <v>470</v>
      </c>
      <c r="S1163" s="94"/>
    </row>
    <row r="1164" spans="1:19" ht="18" customHeight="1">
      <c r="A1164" s="17">
        <v>2</v>
      </c>
      <c r="B1164" s="18" t="s">
        <v>1061</v>
      </c>
      <c r="C1164" s="18">
        <v>4</v>
      </c>
      <c r="D1164" s="18" t="s">
        <v>1778</v>
      </c>
      <c r="E1164" s="18">
        <v>93</v>
      </c>
      <c r="F1164" s="18" t="s">
        <v>1839</v>
      </c>
      <c r="G1164" s="19">
        <v>8</v>
      </c>
      <c r="H1164" s="19" t="s">
        <v>941</v>
      </c>
      <c r="I1164" s="19"/>
      <c r="J1164" s="24"/>
      <c r="K1164" s="99"/>
      <c r="L1164" s="99"/>
      <c r="M1164" s="99"/>
      <c r="N1164" s="28"/>
      <c r="O1164" s="100"/>
      <c r="P1164" s="27"/>
      <c r="Q1164" s="100"/>
      <c r="R1164" s="101" t="s">
        <v>470</v>
      </c>
      <c r="S1164" s="94"/>
    </row>
    <row r="1165" spans="1:19" ht="18" customHeight="1">
      <c r="A1165" s="17">
        <v>2</v>
      </c>
      <c r="B1165" s="18" t="s">
        <v>1061</v>
      </c>
      <c r="C1165" s="18">
        <v>4</v>
      </c>
      <c r="D1165" s="18" t="s">
        <v>1778</v>
      </c>
      <c r="E1165" s="18">
        <v>93</v>
      </c>
      <c r="F1165" s="18" t="s">
        <v>1839</v>
      </c>
      <c r="G1165" s="18">
        <v>8</v>
      </c>
      <c r="H1165" s="18" t="s">
        <v>941</v>
      </c>
      <c r="I1165" s="19">
        <v>11</v>
      </c>
      <c r="J1165" s="24" t="s">
        <v>942</v>
      </c>
      <c r="K1165" s="99">
        <v>0</v>
      </c>
      <c r="L1165" s="99">
        <v>255</v>
      </c>
      <c r="M1165" s="99">
        <f>K1165-L1165</f>
        <v>-255</v>
      </c>
      <c r="N1165" s="28"/>
      <c r="O1165" s="100"/>
      <c r="P1165" s="27"/>
      <c r="Q1165" s="100"/>
      <c r="R1165" s="101" t="s">
        <v>470</v>
      </c>
      <c r="S1165" s="94"/>
    </row>
    <row r="1166" spans="1:19" ht="18" customHeight="1">
      <c r="A1166" s="17">
        <v>2</v>
      </c>
      <c r="B1166" s="18" t="s">
        <v>1061</v>
      </c>
      <c r="C1166" s="18">
        <v>4</v>
      </c>
      <c r="D1166" s="18" t="s">
        <v>1778</v>
      </c>
      <c r="E1166" s="18">
        <v>93</v>
      </c>
      <c r="F1166" s="18" t="s">
        <v>1839</v>
      </c>
      <c r="G1166" s="19">
        <v>9</v>
      </c>
      <c r="H1166" s="19" t="s">
        <v>944</v>
      </c>
      <c r="I1166" s="19"/>
      <c r="J1166" s="24"/>
      <c r="K1166" s="99"/>
      <c r="L1166" s="99"/>
      <c r="M1166" s="99"/>
      <c r="N1166" s="28"/>
      <c r="O1166" s="100"/>
      <c r="P1166" s="27"/>
      <c r="Q1166" s="100"/>
      <c r="R1166" s="101" t="s">
        <v>470</v>
      </c>
      <c r="S1166" s="94"/>
    </row>
    <row r="1167" spans="1:19" ht="18" customHeight="1">
      <c r="A1167" s="17">
        <v>2</v>
      </c>
      <c r="B1167" s="18" t="s">
        <v>1061</v>
      </c>
      <c r="C1167" s="18">
        <v>4</v>
      </c>
      <c r="D1167" s="18" t="s">
        <v>1778</v>
      </c>
      <c r="E1167" s="18">
        <v>93</v>
      </c>
      <c r="F1167" s="18" t="s">
        <v>1839</v>
      </c>
      <c r="G1167" s="18">
        <v>9</v>
      </c>
      <c r="H1167" s="18" t="s">
        <v>944</v>
      </c>
      <c r="I1167" s="19">
        <v>1</v>
      </c>
      <c r="J1167" s="24" t="s">
        <v>945</v>
      </c>
      <c r="K1167" s="99">
        <v>0</v>
      </c>
      <c r="L1167" s="99">
        <v>20</v>
      </c>
      <c r="M1167" s="99">
        <f t="shared" ref="M1167:M1168" si="71">K1167-L1167</f>
        <v>-20</v>
      </c>
      <c r="N1167" s="28"/>
      <c r="O1167" s="100"/>
      <c r="P1167" s="27"/>
      <c r="Q1167" s="100"/>
      <c r="R1167" s="101" t="s">
        <v>470</v>
      </c>
      <c r="S1167" s="94"/>
    </row>
    <row r="1168" spans="1:19" ht="18" customHeight="1">
      <c r="A1168" s="17">
        <v>2</v>
      </c>
      <c r="B1168" s="18" t="s">
        <v>1061</v>
      </c>
      <c r="C1168" s="18">
        <v>4</v>
      </c>
      <c r="D1168" s="18" t="s">
        <v>1778</v>
      </c>
      <c r="E1168" s="18">
        <v>93</v>
      </c>
      <c r="F1168" s="18" t="s">
        <v>1839</v>
      </c>
      <c r="G1168" s="18">
        <v>9</v>
      </c>
      <c r="H1168" s="18" t="s">
        <v>944</v>
      </c>
      <c r="I1168" s="19">
        <v>2</v>
      </c>
      <c r="J1168" s="24" t="s">
        <v>978</v>
      </c>
      <c r="K1168" s="99">
        <v>0</v>
      </c>
      <c r="L1168" s="99">
        <v>60</v>
      </c>
      <c r="M1168" s="99">
        <f t="shared" si="71"/>
        <v>-60</v>
      </c>
      <c r="N1168" s="28"/>
      <c r="O1168" s="100"/>
      <c r="P1168" s="27"/>
      <c r="Q1168" s="100"/>
      <c r="R1168" s="101" t="s">
        <v>470</v>
      </c>
      <c r="S1168" s="94"/>
    </row>
    <row r="1169" spans="1:19" ht="18" customHeight="1">
      <c r="A1169" s="17">
        <v>2</v>
      </c>
      <c r="B1169" s="18" t="s">
        <v>1061</v>
      </c>
      <c r="C1169" s="18">
        <v>4</v>
      </c>
      <c r="D1169" s="18" t="s">
        <v>1778</v>
      </c>
      <c r="E1169" s="18">
        <v>93</v>
      </c>
      <c r="F1169" s="18" t="s">
        <v>1839</v>
      </c>
      <c r="G1169" s="19">
        <v>11</v>
      </c>
      <c r="H1169" s="19" t="s">
        <v>1002</v>
      </c>
      <c r="I1169" s="19"/>
      <c r="J1169" s="24"/>
      <c r="K1169" s="99"/>
      <c r="L1169" s="99"/>
      <c r="M1169" s="99"/>
      <c r="N1169" s="28"/>
      <c r="O1169" s="100"/>
      <c r="P1169" s="27"/>
      <c r="Q1169" s="100"/>
      <c r="R1169" s="101" t="s">
        <v>470</v>
      </c>
      <c r="S1169" s="94"/>
    </row>
    <row r="1170" spans="1:19" ht="18" customHeight="1">
      <c r="A1170" s="17">
        <v>2</v>
      </c>
      <c r="B1170" s="18" t="s">
        <v>1061</v>
      </c>
      <c r="C1170" s="18">
        <v>4</v>
      </c>
      <c r="D1170" s="18" t="s">
        <v>1778</v>
      </c>
      <c r="E1170" s="18">
        <v>93</v>
      </c>
      <c r="F1170" s="18" t="s">
        <v>1839</v>
      </c>
      <c r="G1170" s="18">
        <v>11</v>
      </c>
      <c r="H1170" s="18" t="s">
        <v>1002</v>
      </c>
      <c r="I1170" s="19">
        <v>1</v>
      </c>
      <c r="J1170" s="24" t="s">
        <v>1003</v>
      </c>
      <c r="K1170" s="99">
        <v>0</v>
      </c>
      <c r="L1170" s="99">
        <v>685</v>
      </c>
      <c r="M1170" s="99">
        <f t="shared" ref="M1170:M1172" si="72">K1170-L1170</f>
        <v>-685</v>
      </c>
      <c r="N1170" s="28"/>
      <c r="O1170" s="100"/>
      <c r="P1170" s="27"/>
      <c r="Q1170" s="100"/>
      <c r="R1170" s="101" t="s">
        <v>470</v>
      </c>
      <c r="S1170" s="94"/>
    </row>
    <row r="1171" spans="1:19" ht="18" customHeight="1">
      <c r="A1171" s="17">
        <v>2</v>
      </c>
      <c r="B1171" s="18" t="s">
        <v>1061</v>
      </c>
      <c r="C1171" s="18">
        <v>4</v>
      </c>
      <c r="D1171" s="18" t="s">
        <v>1778</v>
      </c>
      <c r="E1171" s="18">
        <v>93</v>
      </c>
      <c r="F1171" s="18" t="s">
        <v>1839</v>
      </c>
      <c r="G1171" s="18">
        <v>11</v>
      </c>
      <c r="H1171" s="18" t="s">
        <v>1002</v>
      </c>
      <c r="I1171" s="19">
        <v>3</v>
      </c>
      <c r="J1171" s="24" t="s">
        <v>1021</v>
      </c>
      <c r="K1171" s="99">
        <v>0</v>
      </c>
      <c r="L1171" s="99">
        <v>54</v>
      </c>
      <c r="M1171" s="99">
        <f t="shared" si="72"/>
        <v>-54</v>
      </c>
      <c r="N1171" s="28"/>
      <c r="O1171" s="100"/>
      <c r="P1171" s="27"/>
      <c r="Q1171" s="100"/>
      <c r="R1171" s="101" t="s">
        <v>470</v>
      </c>
      <c r="S1171" s="94"/>
    </row>
    <row r="1172" spans="1:19" ht="18" customHeight="1">
      <c r="A1172" s="17">
        <v>2</v>
      </c>
      <c r="B1172" s="18" t="s">
        <v>1061</v>
      </c>
      <c r="C1172" s="18">
        <v>4</v>
      </c>
      <c r="D1172" s="18" t="s">
        <v>1778</v>
      </c>
      <c r="E1172" s="18">
        <v>93</v>
      </c>
      <c r="F1172" s="18" t="s">
        <v>1839</v>
      </c>
      <c r="G1172" s="18">
        <v>11</v>
      </c>
      <c r="H1172" s="18" t="s">
        <v>1002</v>
      </c>
      <c r="I1172" s="19">
        <v>4</v>
      </c>
      <c r="J1172" s="24" t="s">
        <v>1023</v>
      </c>
      <c r="K1172" s="99">
        <v>0</v>
      </c>
      <c r="L1172" s="99">
        <v>194</v>
      </c>
      <c r="M1172" s="99">
        <f t="shared" si="72"/>
        <v>-194</v>
      </c>
      <c r="N1172" s="28"/>
      <c r="O1172" s="100"/>
      <c r="P1172" s="27"/>
      <c r="Q1172" s="100"/>
      <c r="R1172" s="101" t="s">
        <v>470</v>
      </c>
      <c r="S1172" s="94"/>
    </row>
    <row r="1173" spans="1:19" ht="18" customHeight="1">
      <c r="A1173" s="17">
        <v>2</v>
      </c>
      <c r="B1173" s="18" t="s">
        <v>1061</v>
      </c>
      <c r="C1173" s="18">
        <v>4</v>
      </c>
      <c r="D1173" s="18" t="s">
        <v>1778</v>
      </c>
      <c r="E1173" s="18">
        <v>93</v>
      </c>
      <c r="F1173" s="18" t="s">
        <v>1839</v>
      </c>
      <c r="G1173" s="19">
        <v>12</v>
      </c>
      <c r="H1173" s="19" t="s">
        <v>1026</v>
      </c>
      <c r="I1173" s="19"/>
      <c r="J1173" s="24"/>
      <c r="K1173" s="99"/>
      <c r="L1173" s="99"/>
      <c r="M1173" s="99"/>
      <c r="N1173" s="28"/>
      <c r="O1173" s="100"/>
      <c r="P1173" s="27"/>
      <c r="Q1173" s="100"/>
      <c r="R1173" s="101" t="s">
        <v>470</v>
      </c>
      <c r="S1173" s="94"/>
    </row>
    <row r="1174" spans="1:19" ht="18" customHeight="1">
      <c r="A1174" s="17">
        <v>2</v>
      </c>
      <c r="B1174" s="18" t="s">
        <v>1061</v>
      </c>
      <c r="C1174" s="18">
        <v>4</v>
      </c>
      <c r="D1174" s="18" t="s">
        <v>1778</v>
      </c>
      <c r="E1174" s="18">
        <v>93</v>
      </c>
      <c r="F1174" s="18" t="s">
        <v>1839</v>
      </c>
      <c r="G1174" s="18">
        <v>12</v>
      </c>
      <c r="H1174" s="18" t="s">
        <v>1026</v>
      </c>
      <c r="I1174" s="19">
        <v>1</v>
      </c>
      <c r="J1174" s="24" t="s">
        <v>1027</v>
      </c>
      <c r="K1174" s="99">
        <v>0</v>
      </c>
      <c r="L1174" s="99">
        <v>358</v>
      </c>
      <c r="M1174" s="99">
        <f t="shared" ref="M1174:M1175" si="73">K1174-L1174</f>
        <v>-358</v>
      </c>
      <c r="N1174" s="28"/>
      <c r="O1174" s="100"/>
      <c r="P1174" s="27"/>
      <c r="Q1174" s="100"/>
      <c r="R1174" s="101" t="s">
        <v>470</v>
      </c>
      <c r="S1174" s="94"/>
    </row>
    <row r="1175" spans="1:19" ht="18" customHeight="1">
      <c r="A1175" s="17">
        <v>2</v>
      </c>
      <c r="B1175" s="18" t="s">
        <v>1061</v>
      </c>
      <c r="C1175" s="18">
        <v>4</v>
      </c>
      <c r="D1175" s="18" t="s">
        <v>1778</v>
      </c>
      <c r="E1175" s="18">
        <v>93</v>
      </c>
      <c r="F1175" s="18" t="s">
        <v>1839</v>
      </c>
      <c r="G1175" s="18">
        <v>12</v>
      </c>
      <c r="H1175" s="18" t="s">
        <v>1026</v>
      </c>
      <c r="I1175" s="19">
        <v>3</v>
      </c>
      <c r="J1175" s="24" t="s">
        <v>202</v>
      </c>
      <c r="K1175" s="99">
        <v>0</v>
      </c>
      <c r="L1175" s="99">
        <v>34</v>
      </c>
      <c r="M1175" s="99">
        <f t="shared" si="73"/>
        <v>-34</v>
      </c>
      <c r="N1175" s="28"/>
      <c r="O1175" s="100"/>
      <c r="P1175" s="27"/>
      <c r="Q1175" s="100"/>
      <c r="R1175" s="101" t="s">
        <v>470</v>
      </c>
      <c r="S1175" s="94"/>
    </row>
    <row r="1176" spans="1:19" ht="18" customHeight="1">
      <c r="A1176" s="17">
        <v>2</v>
      </c>
      <c r="B1176" s="18" t="s">
        <v>1061</v>
      </c>
      <c r="C1176" s="18">
        <v>4</v>
      </c>
      <c r="D1176" s="18" t="s">
        <v>1778</v>
      </c>
      <c r="E1176" s="18">
        <v>93</v>
      </c>
      <c r="F1176" s="18" t="s">
        <v>1839</v>
      </c>
      <c r="G1176" s="19">
        <v>13</v>
      </c>
      <c r="H1176" s="19" t="s">
        <v>1045</v>
      </c>
      <c r="I1176" s="19"/>
      <c r="J1176" s="24"/>
      <c r="K1176" s="99"/>
      <c r="L1176" s="99"/>
      <c r="M1176" s="99"/>
      <c r="N1176" s="28"/>
      <c r="O1176" s="100"/>
      <c r="P1176" s="27"/>
      <c r="Q1176" s="100"/>
      <c r="R1176" s="101" t="s">
        <v>470</v>
      </c>
      <c r="S1176" s="94"/>
    </row>
    <row r="1177" spans="1:19" ht="18" customHeight="1">
      <c r="A1177" s="17">
        <v>2</v>
      </c>
      <c r="B1177" s="18" t="s">
        <v>1061</v>
      </c>
      <c r="C1177" s="18">
        <v>4</v>
      </c>
      <c r="D1177" s="18" t="s">
        <v>1778</v>
      </c>
      <c r="E1177" s="18">
        <v>93</v>
      </c>
      <c r="F1177" s="18" t="s">
        <v>1839</v>
      </c>
      <c r="G1177" s="18">
        <v>13</v>
      </c>
      <c r="H1177" s="18" t="s">
        <v>1045</v>
      </c>
      <c r="I1177" s="19">
        <v>1</v>
      </c>
      <c r="J1177" s="24" t="s">
        <v>1834</v>
      </c>
      <c r="K1177" s="99">
        <v>0</v>
      </c>
      <c r="L1177" s="99">
        <v>750</v>
      </c>
      <c r="M1177" s="99">
        <f>K1177-L1177</f>
        <v>-750</v>
      </c>
      <c r="N1177" s="28"/>
      <c r="O1177" s="100"/>
      <c r="P1177" s="27"/>
      <c r="Q1177" s="100"/>
      <c r="R1177" s="101" t="s">
        <v>470</v>
      </c>
      <c r="S1177" s="94"/>
    </row>
    <row r="1178" spans="1:19" ht="18" customHeight="1">
      <c r="A1178" s="17">
        <v>2</v>
      </c>
      <c r="B1178" s="18" t="s">
        <v>1061</v>
      </c>
      <c r="C1178" s="18">
        <v>4</v>
      </c>
      <c r="D1178" s="18" t="s">
        <v>1778</v>
      </c>
      <c r="E1178" s="18">
        <v>93</v>
      </c>
      <c r="F1178" s="18" t="s">
        <v>1839</v>
      </c>
      <c r="G1178" s="19">
        <v>14</v>
      </c>
      <c r="H1178" s="19" t="s">
        <v>1050</v>
      </c>
      <c r="I1178" s="19"/>
      <c r="J1178" s="24"/>
      <c r="K1178" s="99"/>
      <c r="L1178" s="99"/>
      <c r="M1178" s="99"/>
      <c r="N1178" s="28"/>
      <c r="O1178" s="100"/>
      <c r="P1178" s="27"/>
      <c r="Q1178" s="100"/>
      <c r="R1178" s="101" t="s">
        <v>470</v>
      </c>
      <c r="S1178" s="94"/>
    </row>
    <row r="1179" spans="1:19" ht="18" customHeight="1">
      <c r="A1179" s="17">
        <v>2</v>
      </c>
      <c r="B1179" s="18" t="s">
        <v>1061</v>
      </c>
      <c r="C1179" s="18">
        <v>4</v>
      </c>
      <c r="D1179" s="18" t="s">
        <v>1778</v>
      </c>
      <c r="E1179" s="18">
        <v>93</v>
      </c>
      <c r="F1179" s="18" t="s">
        <v>1839</v>
      </c>
      <c r="G1179" s="18">
        <v>14</v>
      </c>
      <c r="H1179" s="18" t="s">
        <v>1050</v>
      </c>
      <c r="I1179" s="19">
        <v>21</v>
      </c>
      <c r="J1179" s="24" t="s">
        <v>1349</v>
      </c>
      <c r="K1179" s="99">
        <v>0</v>
      </c>
      <c r="L1179" s="99">
        <v>10</v>
      </c>
      <c r="M1179" s="99">
        <f t="shared" ref="M1179:M1180" si="74">K1179-L1179</f>
        <v>-10</v>
      </c>
      <c r="N1179" s="28"/>
      <c r="O1179" s="100"/>
      <c r="P1179" s="27"/>
      <c r="Q1179" s="100"/>
      <c r="R1179" s="101" t="s">
        <v>470</v>
      </c>
      <c r="S1179" s="94"/>
    </row>
    <row r="1180" spans="1:19" ht="18" customHeight="1">
      <c r="A1180" s="17">
        <v>2</v>
      </c>
      <c r="B1180" s="18" t="s">
        <v>1061</v>
      </c>
      <c r="C1180" s="18">
        <v>4</v>
      </c>
      <c r="D1180" s="18" t="s">
        <v>1778</v>
      </c>
      <c r="E1180" s="18">
        <v>93</v>
      </c>
      <c r="F1180" s="18" t="s">
        <v>1839</v>
      </c>
      <c r="G1180" s="18">
        <v>14</v>
      </c>
      <c r="H1180" s="18" t="s">
        <v>1050</v>
      </c>
      <c r="I1180" s="19">
        <v>31</v>
      </c>
      <c r="J1180" s="24" t="s">
        <v>1132</v>
      </c>
      <c r="K1180" s="99">
        <v>0</v>
      </c>
      <c r="L1180" s="99">
        <v>341</v>
      </c>
      <c r="M1180" s="99">
        <f t="shared" si="74"/>
        <v>-341</v>
      </c>
      <c r="N1180" s="28"/>
      <c r="O1180" s="100"/>
      <c r="P1180" s="27"/>
      <c r="Q1180" s="100"/>
      <c r="R1180" s="101" t="s">
        <v>470</v>
      </c>
      <c r="S1180" s="94"/>
    </row>
    <row r="1181" spans="1:19" ht="18" customHeight="1">
      <c r="A1181" s="17">
        <v>2</v>
      </c>
      <c r="B1181" s="18" t="s">
        <v>1061</v>
      </c>
      <c r="C1181" s="18">
        <v>4</v>
      </c>
      <c r="D1181" s="18" t="s">
        <v>1778</v>
      </c>
      <c r="E1181" s="18">
        <v>93</v>
      </c>
      <c r="F1181" s="18" t="s">
        <v>1839</v>
      </c>
      <c r="G1181" s="19">
        <v>18</v>
      </c>
      <c r="H1181" s="19" t="s">
        <v>1054</v>
      </c>
      <c r="I1181" s="19"/>
      <c r="J1181" s="24"/>
      <c r="K1181" s="99"/>
      <c r="L1181" s="99"/>
      <c r="M1181" s="99"/>
      <c r="N1181" s="28"/>
      <c r="O1181" s="100"/>
      <c r="P1181" s="27"/>
      <c r="Q1181" s="100"/>
      <c r="R1181" s="101" t="s">
        <v>470</v>
      </c>
      <c r="S1181" s="94"/>
    </row>
    <row r="1182" spans="1:19" ht="18" customHeight="1">
      <c r="A1182" s="17">
        <v>2</v>
      </c>
      <c r="B1182" s="18" t="s">
        <v>1061</v>
      </c>
      <c r="C1182" s="18">
        <v>4</v>
      </c>
      <c r="D1182" s="18" t="s">
        <v>1778</v>
      </c>
      <c r="E1182" s="18">
        <v>93</v>
      </c>
      <c r="F1182" s="18" t="s">
        <v>1839</v>
      </c>
      <c r="G1182" s="18">
        <v>18</v>
      </c>
      <c r="H1182" s="18" t="s">
        <v>1054</v>
      </c>
      <c r="I1182" s="19">
        <v>21</v>
      </c>
      <c r="J1182" s="24" t="s">
        <v>1267</v>
      </c>
      <c r="K1182" s="99">
        <v>0</v>
      </c>
      <c r="L1182" s="99">
        <v>200</v>
      </c>
      <c r="M1182" s="99">
        <f>K1182-L1182</f>
        <v>-200</v>
      </c>
      <c r="N1182" s="28"/>
      <c r="O1182" s="100"/>
      <c r="P1182" s="27"/>
      <c r="Q1182" s="100"/>
      <c r="R1182" s="101" t="s">
        <v>470</v>
      </c>
      <c r="S1182" s="94"/>
    </row>
    <row r="1183" spans="1:19" s="107" customFormat="1" ht="18" customHeight="1">
      <c r="A1183" s="43">
        <v>2</v>
      </c>
      <c r="B1183" s="44" t="s">
        <v>1061</v>
      </c>
      <c r="C1183" s="52">
        <v>4</v>
      </c>
      <c r="D1183" s="44" t="s">
        <v>1778</v>
      </c>
      <c r="E1183" s="340">
        <v>94</v>
      </c>
      <c r="F1183" s="54" t="s">
        <v>1840</v>
      </c>
      <c r="G1183" s="53"/>
      <c r="H1183" s="54"/>
      <c r="I1183" s="53"/>
      <c r="J1183" s="53"/>
      <c r="K1183" s="97">
        <f>IF(C1183="",SUMIFS($K1184:$K$5645,$A1184:$A$5645,A1183,$E1184:$E$5645,""),IF(E1183="",SUMIFS($K1184:$K$5645,$A1184:$A$5645,A1183,$C1184:$C$5645,C1183,$G1184:$G$5645,""),IF(G1183="",SUMIFS($K1184:$K$5645,$A1184:$A$5645,A1183,$C1184:$C$5645,C1183,$E1184:$E$5645,E1183,$R1184:$R$5645,R1183),0)))</f>
        <v>0</v>
      </c>
      <c r="L1183" s="97">
        <f>IF(C1183="",SUMIFS($L1184:$L$5645,$A1184:$A$5645,A1183,$E1184:$E$5645,""),IF(E1183="",SUMIFS($L1184:$L$5645,$A1184:$A$5645,A1183,$C1184:$C$5645,C1183,$G1184:$G$5645,""),IF(G1183="",SUMIFS($L1184:$L$5645,$A1184:$A$5645,A1183,$C1184:$C$5645,C1183,$E1184:$E$5645,E1183,$R1184:$R$5645,R1183),0)))</f>
        <v>7905</v>
      </c>
      <c r="M1183" s="98">
        <f t="shared" ref="M1183" si="75">K1183-L1183</f>
        <v>-7905</v>
      </c>
      <c r="N1183" s="55"/>
      <c r="O1183" s="56"/>
      <c r="P1183" s="57"/>
      <c r="Q1183" s="58">
        <f>IF(C1183="",SUMIFS($Q$3:$Q$5514,$A$3:$A$5514,A1183,$C$3:$C$5514,"&gt;0",$E$3:$E$5514,""),IF(E1183="",SUMIFS($Q$3:$Q$5514,$A$3:$A$5514,A1183,$C$3:$C$5514,C1183,$E$3:$E$5514,"&gt;0",$G$3:$G$5514,""),IF(G1183="",SUMIFS($Q$3:$Q$5514,$A$3:$A$5514,A1183,$C$3:$C$5514,C1183,$E$3:$E$5514,E1183,$G$3:$G$5514,"&gt;0",$R$3:$R$5514,R1183))))</f>
        <v>0</v>
      </c>
      <c r="R1183" s="59" t="s">
        <v>470</v>
      </c>
      <c r="S1183" s="106"/>
    </row>
    <row r="1184" spans="1:19" ht="18" customHeight="1">
      <c r="A1184" s="17">
        <v>2</v>
      </c>
      <c r="B1184" s="18" t="s">
        <v>1061</v>
      </c>
      <c r="C1184" s="18">
        <v>4</v>
      </c>
      <c r="D1184" s="18" t="s">
        <v>1778</v>
      </c>
      <c r="E1184" s="18">
        <v>94</v>
      </c>
      <c r="F1184" s="18" t="s">
        <v>1840</v>
      </c>
      <c r="G1184" s="19">
        <v>1</v>
      </c>
      <c r="H1184" s="19" t="s">
        <v>914</v>
      </c>
      <c r="I1184" s="19"/>
      <c r="J1184" s="24"/>
      <c r="K1184" s="99"/>
      <c r="L1184" s="99"/>
      <c r="M1184" s="99"/>
      <c r="N1184" s="28"/>
      <c r="O1184" s="100"/>
      <c r="P1184" s="27"/>
      <c r="Q1184" s="100"/>
      <c r="R1184" s="101" t="s">
        <v>470</v>
      </c>
      <c r="S1184" s="94"/>
    </row>
    <row r="1185" spans="1:19" ht="18" customHeight="1">
      <c r="A1185" s="17">
        <v>2</v>
      </c>
      <c r="B1185" s="18" t="s">
        <v>1061</v>
      </c>
      <c r="C1185" s="18">
        <v>4</v>
      </c>
      <c r="D1185" s="18" t="s">
        <v>1778</v>
      </c>
      <c r="E1185" s="18">
        <v>94</v>
      </c>
      <c r="F1185" s="18" t="s">
        <v>1840</v>
      </c>
      <c r="G1185" s="18">
        <v>1</v>
      </c>
      <c r="H1185" s="18" t="s">
        <v>914</v>
      </c>
      <c r="I1185" s="19">
        <v>21</v>
      </c>
      <c r="J1185" s="24" t="s">
        <v>1064</v>
      </c>
      <c r="K1185" s="99">
        <v>0</v>
      </c>
      <c r="L1185" s="99">
        <v>867</v>
      </c>
      <c r="M1185" s="99">
        <f>K1185-L1185</f>
        <v>-867</v>
      </c>
      <c r="N1185" s="28"/>
      <c r="O1185" s="100"/>
      <c r="P1185" s="27"/>
      <c r="Q1185" s="100"/>
      <c r="R1185" s="101" t="s">
        <v>470</v>
      </c>
      <c r="S1185" s="94"/>
    </row>
    <row r="1186" spans="1:19" ht="18" customHeight="1">
      <c r="A1186" s="17">
        <v>2</v>
      </c>
      <c r="B1186" s="18" t="s">
        <v>1061</v>
      </c>
      <c r="C1186" s="18">
        <v>4</v>
      </c>
      <c r="D1186" s="18" t="s">
        <v>1778</v>
      </c>
      <c r="E1186" s="18">
        <v>94</v>
      </c>
      <c r="F1186" s="18" t="s">
        <v>1840</v>
      </c>
      <c r="G1186" s="19">
        <v>3</v>
      </c>
      <c r="H1186" s="19" t="s">
        <v>919</v>
      </c>
      <c r="I1186" s="19"/>
      <c r="J1186" s="24"/>
      <c r="K1186" s="99"/>
      <c r="L1186" s="99"/>
      <c r="M1186" s="99"/>
      <c r="N1186" s="28"/>
      <c r="O1186" s="100"/>
      <c r="P1186" s="27"/>
      <c r="Q1186" s="100"/>
      <c r="R1186" s="101" t="s">
        <v>470</v>
      </c>
      <c r="S1186" s="94"/>
    </row>
    <row r="1187" spans="1:19" ht="18" customHeight="1">
      <c r="A1187" s="17">
        <v>2</v>
      </c>
      <c r="B1187" s="18" t="s">
        <v>1061</v>
      </c>
      <c r="C1187" s="18">
        <v>4</v>
      </c>
      <c r="D1187" s="18" t="s">
        <v>1778</v>
      </c>
      <c r="E1187" s="18">
        <v>94</v>
      </c>
      <c r="F1187" s="18" t="s">
        <v>1840</v>
      </c>
      <c r="G1187" s="18">
        <v>3</v>
      </c>
      <c r="H1187" s="18" t="s">
        <v>919</v>
      </c>
      <c r="I1187" s="19">
        <v>35</v>
      </c>
      <c r="J1187" s="24" t="s">
        <v>930</v>
      </c>
      <c r="K1187" s="99">
        <v>0</v>
      </c>
      <c r="L1187" s="99">
        <v>3400</v>
      </c>
      <c r="M1187" s="99">
        <f t="shared" ref="M1187:M1188" si="76">K1187-L1187</f>
        <v>-3400</v>
      </c>
      <c r="N1187" s="28"/>
      <c r="O1187" s="100"/>
      <c r="P1187" s="27"/>
      <c r="Q1187" s="100"/>
      <c r="R1187" s="101" t="s">
        <v>470</v>
      </c>
      <c r="S1187" s="94"/>
    </row>
    <row r="1188" spans="1:19" ht="18" customHeight="1">
      <c r="A1188" s="17">
        <v>2</v>
      </c>
      <c r="B1188" s="18" t="s">
        <v>1061</v>
      </c>
      <c r="C1188" s="18">
        <v>4</v>
      </c>
      <c r="D1188" s="18" t="s">
        <v>1778</v>
      </c>
      <c r="E1188" s="18">
        <v>94</v>
      </c>
      <c r="F1188" s="18" t="s">
        <v>1840</v>
      </c>
      <c r="G1188" s="18">
        <v>3</v>
      </c>
      <c r="H1188" s="18" t="s">
        <v>919</v>
      </c>
      <c r="I1188" s="19">
        <v>37</v>
      </c>
      <c r="J1188" s="24" t="s">
        <v>1808</v>
      </c>
      <c r="K1188" s="99">
        <v>0</v>
      </c>
      <c r="L1188" s="99">
        <v>24</v>
      </c>
      <c r="M1188" s="99">
        <f t="shared" si="76"/>
        <v>-24</v>
      </c>
      <c r="N1188" s="28"/>
      <c r="O1188" s="100"/>
      <c r="P1188" s="27"/>
      <c r="Q1188" s="100"/>
      <c r="R1188" s="101" t="s">
        <v>470</v>
      </c>
      <c r="S1188" s="94"/>
    </row>
    <row r="1189" spans="1:19" ht="18" customHeight="1">
      <c r="A1189" s="17">
        <v>2</v>
      </c>
      <c r="B1189" s="18" t="s">
        <v>1061</v>
      </c>
      <c r="C1189" s="18">
        <v>4</v>
      </c>
      <c r="D1189" s="18" t="s">
        <v>1778</v>
      </c>
      <c r="E1189" s="18">
        <v>94</v>
      </c>
      <c r="F1189" s="18" t="s">
        <v>1840</v>
      </c>
      <c r="G1189" s="19">
        <v>7</v>
      </c>
      <c r="H1189" s="19" t="s">
        <v>1093</v>
      </c>
      <c r="I1189" s="19"/>
      <c r="J1189" s="24"/>
      <c r="K1189" s="99"/>
      <c r="L1189" s="99"/>
      <c r="M1189" s="99"/>
      <c r="N1189" s="28"/>
      <c r="O1189" s="100"/>
      <c r="P1189" s="27"/>
      <c r="Q1189" s="100"/>
      <c r="R1189" s="101" t="s">
        <v>470</v>
      </c>
      <c r="S1189" s="94"/>
    </row>
    <row r="1190" spans="1:19" ht="18" customHeight="1">
      <c r="A1190" s="17">
        <v>2</v>
      </c>
      <c r="B1190" s="18" t="s">
        <v>1061</v>
      </c>
      <c r="C1190" s="18">
        <v>4</v>
      </c>
      <c r="D1190" s="18" t="s">
        <v>1778</v>
      </c>
      <c r="E1190" s="18">
        <v>94</v>
      </c>
      <c r="F1190" s="18" t="s">
        <v>1840</v>
      </c>
      <c r="G1190" s="18">
        <v>7</v>
      </c>
      <c r="H1190" s="18" t="s">
        <v>1093</v>
      </c>
      <c r="I1190" s="19">
        <v>1</v>
      </c>
      <c r="J1190" s="24" t="s">
        <v>1094</v>
      </c>
      <c r="K1190" s="99">
        <v>0</v>
      </c>
      <c r="L1190" s="99">
        <v>124</v>
      </c>
      <c r="M1190" s="99">
        <f>K1190-L1190</f>
        <v>-124</v>
      </c>
      <c r="N1190" s="28"/>
      <c r="O1190" s="100"/>
      <c r="P1190" s="27"/>
      <c r="Q1190" s="100"/>
      <c r="R1190" s="101" t="s">
        <v>470</v>
      </c>
      <c r="S1190" s="94"/>
    </row>
    <row r="1191" spans="1:19" ht="18" customHeight="1">
      <c r="A1191" s="17">
        <v>2</v>
      </c>
      <c r="B1191" s="18" t="s">
        <v>1061</v>
      </c>
      <c r="C1191" s="18">
        <v>4</v>
      </c>
      <c r="D1191" s="18" t="s">
        <v>1778</v>
      </c>
      <c r="E1191" s="18">
        <v>94</v>
      </c>
      <c r="F1191" s="18" t="s">
        <v>1840</v>
      </c>
      <c r="G1191" s="19">
        <v>8</v>
      </c>
      <c r="H1191" s="19" t="s">
        <v>941</v>
      </c>
      <c r="I1191" s="19"/>
      <c r="J1191" s="24"/>
      <c r="K1191" s="99"/>
      <c r="L1191" s="99"/>
      <c r="M1191" s="99"/>
      <c r="N1191" s="28"/>
      <c r="O1191" s="100"/>
      <c r="P1191" s="27"/>
      <c r="Q1191" s="100"/>
      <c r="R1191" s="101" t="s">
        <v>470</v>
      </c>
      <c r="S1191" s="94"/>
    </row>
    <row r="1192" spans="1:19" ht="18" customHeight="1">
      <c r="A1192" s="17">
        <v>2</v>
      </c>
      <c r="B1192" s="18" t="s">
        <v>1061</v>
      </c>
      <c r="C1192" s="18">
        <v>4</v>
      </c>
      <c r="D1192" s="18" t="s">
        <v>1778</v>
      </c>
      <c r="E1192" s="18">
        <v>94</v>
      </c>
      <c r="F1192" s="18" t="s">
        <v>1840</v>
      </c>
      <c r="G1192" s="18">
        <v>8</v>
      </c>
      <c r="H1192" s="18" t="s">
        <v>941</v>
      </c>
      <c r="I1192" s="19">
        <v>11</v>
      </c>
      <c r="J1192" s="24" t="s">
        <v>942</v>
      </c>
      <c r="K1192" s="99">
        <v>0</v>
      </c>
      <c r="L1192" s="99">
        <v>266</v>
      </c>
      <c r="M1192" s="99">
        <f>K1192-L1192</f>
        <v>-266</v>
      </c>
      <c r="N1192" s="28"/>
      <c r="O1192" s="100"/>
      <c r="P1192" s="27"/>
      <c r="Q1192" s="100"/>
      <c r="R1192" s="101" t="s">
        <v>470</v>
      </c>
      <c r="S1192" s="94"/>
    </row>
    <row r="1193" spans="1:19" ht="18" customHeight="1">
      <c r="A1193" s="17">
        <v>2</v>
      </c>
      <c r="B1193" s="18" t="s">
        <v>1061</v>
      </c>
      <c r="C1193" s="18">
        <v>4</v>
      </c>
      <c r="D1193" s="18" t="s">
        <v>1778</v>
      </c>
      <c r="E1193" s="18">
        <v>94</v>
      </c>
      <c r="F1193" s="18" t="s">
        <v>1840</v>
      </c>
      <c r="G1193" s="19">
        <v>9</v>
      </c>
      <c r="H1193" s="19" t="s">
        <v>944</v>
      </c>
      <c r="I1193" s="19"/>
      <c r="J1193" s="24"/>
      <c r="K1193" s="99"/>
      <c r="L1193" s="99"/>
      <c r="M1193" s="99"/>
      <c r="N1193" s="28"/>
      <c r="O1193" s="100"/>
      <c r="P1193" s="27"/>
      <c r="Q1193" s="100"/>
      <c r="R1193" s="101" t="s">
        <v>470</v>
      </c>
      <c r="S1193" s="94"/>
    </row>
    <row r="1194" spans="1:19" ht="18" customHeight="1">
      <c r="A1194" s="17">
        <v>2</v>
      </c>
      <c r="B1194" s="18" t="s">
        <v>1061</v>
      </c>
      <c r="C1194" s="18">
        <v>4</v>
      </c>
      <c r="D1194" s="18" t="s">
        <v>1778</v>
      </c>
      <c r="E1194" s="18">
        <v>94</v>
      </c>
      <c r="F1194" s="18" t="s">
        <v>1840</v>
      </c>
      <c r="G1194" s="18">
        <v>9</v>
      </c>
      <c r="H1194" s="18" t="s">
        <v>944</v>
      </c>
      <c r="I1194" s="19">
        <v>1</v>
      </c>
      <c r="J1194" s="24" t="s">
        <v>945</v>
      </c>
      <c r="K1194" s="99">
        <v>0</v>
      </c>
      <c r="L1194" s="99">
        <v>37</v>
      </c>
      <c r="M1194" s="99">
        <f t="shared" ref="M1194:M1195" si="77">K1194-L1194</f>
        <v>-37</v>
      </c>
      <c r="N1194" s="28"/>
      <c r="O1194" s="100"/>
      <c r="P1194" s="27"/>
      <c r="Q1194" s="100"/>
      <c r="R1194" s="101" t="s">
        <v>470</v>
      </c>
      <c r="S1194" s="94"/>
    </row>
    <row r="1195" spans="1:19" ht="18" customHeight="1">
      <c r="A1195" s="17">
        <v>2</v>
      </c>
      <c r="B1195" s="18" t="s">
        <v>1061</v>
      </c>
      <c r="C1195" s="18">
        <v>4</v>
      </c>
      <c r="D1195" s="18" t="s">
        <v>1778</v>
      </c>
      <c r="E1195" s="18">
        <v>94</v>
      </c>
      <c r="F1195" s="18" t="s">
        <v>1840</v>
      </c>
      <c r="G1195" s="18">
        <v>9</v>
      </c>
      <c r="H1195" s="18" t="s">
        <v>944</v>
      </c>
      <c r="I1195" s="19">
        <v>2</v>
      </c>
      <c r="J1195" s="24" t="s">
        <v>978</v>
      </c>
      <c r="K1195" s="99">
        <v>0</v>
      </c>
      <c r="L1195" s="99">
        <v>60</v>
      </c>
      <c r="M1195" s="99">
        <f t="shared" si="77"/>
        <v>-60</v>
      </c>
      <c r="N1195" s="28"/>
      <c r="O1195" s="100"/>
      <c r="P1195" s="27"/>
      <c r="Q1195" s="100"/>
      <c r="R1195" s="101" t="s">
        <v>470</v>
      </c>
      <c r="S1195" s="94"/>
    </row>
    <row r="1196" spans="1:19" ht="18" customHeight="1">
      <c r="A1196" s="17">
        <v>2</v>
      </c>
      <c r="B1196" s="18" t="s">
        <v>1061</v>
      </c>
      <c r="C1196" s="18">
        <v>4</v>
      </c>
      <c r="D1196" s="18" t="s">
        <v>1778</v>
      </c>
      <c r="E1196" s="18">
        <v>94</v>
      </c>
      <c r="F1196" s="18" t="s">
        <v>1840</v>
      </c>
      <c r="G1196" s="19">
        <v>11</v>
      </c>
      <c r="H1196" s="19" t="s">
        <v>1002</v>
      </c>
      <c r="I1196" s="19"/>
      <c r="J1196" s="24"/>
      <c r="K1196" s="99"/>
      <c r="L1196" s="99"/>
      <c r="M1196" s="99"/>
      <c r="N1196" s="28"/>
      <c r="O1196" s="100"/>
      <c r="P1196" s="27"/>
      <c r="Q1196" s="100"/>
      <c r="R1196" s="101" t="s">
        <v>470</v>
      </c>
      <c r="S1196" s="94"/>
    </row>
    <row r="1197" spans="1:19" ht="18" customHeight="1">
      <c r="A1197" s="17">
        <v>2</v>
      </c>
      <c r="B1197" s="18" t="s">
        <v>1061</v>
      </c>
      <c r="C1197" s="18">
        <v>4</v>
      </c>
      <c r="D1197" s="18" t="s">
        <v>1778</v>
      </c>
      <c r="E1197" s="18">
        <v>94</v>
      </c>
      <c r="F1197" s="18" t="s">
        <v>1840</v>
      </c>
      <c r="G1197" s="18">
        <v>11</v>
      </c>
      <c r="H1197" s="18" t="s">
        <v>1002</v>
      </c>
      <c r="I1197" s="19">
        <v>1</v>
      </c>
      <c r="J1197" s="24" t="s">
        <v>1003</v>
      </c>
      <c r="K1197" s="99">
        <v>0</v>
      </c>
      <c r="L1197" s="99">
        <v>456</v>
      </c>
      <c r="M1197" s="99">
        <f t="shared" ref="M1197:M1199" si="78">K1197-L1197</f>
        <v>-456</v>
      </c>
      <c r="N1197" s="28"/>
      <c r="O1197" s="100"/>
      <c r="P1197" s="27"/>
      <c r="Q1197" s="100"/>
      <c r="R1197" s="101" t="s">
        <v>470</v>
      </c>
      <c r="S1197" s="94"/>
    </row>
    <row r="1198" spans="1:19" ht="18" customHeight="1">
      <c r="A1198" s="17">
        <v>2</v>
      </c>
      <c r="B1198" s="18" t="s">
        <v>1061</v>
      </c>
      <c r="C1198" s="18">
        <v>4</v>
      </c>
      <c r="D1198" s="18" t="s">
        <v>1778</v>
      </c>
      <c r="E1198" s="18">
        <v>94</v>
      </c>
      <c r="F1198" s="18" t="s">
        <v>1840</v>
      </c>
      <c r="G1198" s="18">
        <v>11</v>
      </c>
      <c r="H1198" s="18" t="s">
        <v>1002</v>
      </c>
      <c r="I1198" s="19">
        <v>3</v>
      </c>
      <c r="J1198" s="24" t="s">
        <v>1021</v>
      </c>
      <c r="K1198" s="99">
        <v>0</v>
      </c>
      <c r="L1198" s="99">
        <v>54</v>
      </c>
      <c r="M1198" s="99">
        <f t="shared" si="78"/>
        <v>-54</v>
      </c>
      <c r="N1198" s="28"/>
      <c r="O1198" s="100"/>
      <c r="P1198" s="27"/>
      <c r="Q1198" s="100"/>
      <c r="R1198" s="101" t="s">
        <v>470</v>
      </c>
      <c r="S1198" s="94"/>
    </row>
    <row r="1199" spans="1:19" ht="18" customHeight="1">
      <c r="A1199" s="17">
        <v>2</v>
      </c>
      <c r="B1199" s="18" t="s">
        <v>1061</v>
      </c>
      <c r="C1199" s="18">
        <v>4</v>
      </c>
      <c r="D1199" s="18" t="s">
        <v>1778</v>
      </c>
      <c r="E1199" s="18">
        <v>94</v>
      </c>
      <c r="F1199" s="18" t="s">
        <v>1840</v>
      </c>
      <c r="G1199" s="18">
        <v>11</v>
      </c>
      <c r="H1199" s="18" t="s">
        <v>1002</v>
      </c>
      <c r="I1199" s="19">
        <v>4</v>
      </c>
      <c r="J1199" s="24" t="s">
        <v>1023</v>
      </c>
      <c r="K1199" s="99">
        <v>0</v>
      </c>
      <c r="L1199" s="99">
        <v>681</v>
      </c>
      <c r="M1199" s="99">
        <f t="shared" si="78"/>
        <v>-681</v>
      </c>
      <c r="N1199" s="28"/>
      <c r="O1199" s="100"/>
      <c r="P1199" s="27"/>
      <c r="Q1199" s="100"/>
      <c r="R1199" s="101" t="s">
        <v>470</v>
      </c>
      <c r="S1199" s="94"/>
    </row>
    <row r="1200" spans="1:19" ht="18" customHeight="1">
      <c r="A1200" s="17">
        <v>2</v>
      </c>
      <c r="B1200" s="18" t="s">
        <v>1061</v>
      </c>
      <c r="C1200" s="18">
        <v>4</v>
      </c>
      <c r="D1200" s="18" t="s">
        <v>1778</v>
      </c>
      <c r="E1200" s="18">
        <v>94</v>
      </c>
      <c r="F1200" s="18" t="s">
        <v>1840</v>
      </c>
      <c r="G1200" s="19">
        <v>12</v>
      </c>
      <c r="H1200" s="19" t="s">
        <v>1026</v>
      </c>
      <c r="I1200" s="19"/>
      <c r="J1200" s="24"/>
      <c r="K1200" s="99"/>
      <c r="L1200" s="99"/>
      <c r="M1200" s="99"/>
      <c r="N1200" s="28"/>
      <c r="O1200" s="100"/>
      <c r="P1200" s="27"/>
      <c r="Q1200" s="100"/>
      <c r="R1200" s="101" t="s">
        <v>470</v>
      </c>
      <c r="S1200" s="94"/>
    </row>
    <row r="1201" spans="1:19" ht="18" customHeight="1">
      <c r="A1201" s="17">
        <v>2</v>
      </c>
      <c r="B1201" s="18" t="s">
        <v>1061</v>
      </c>
      <c r="C1201" s="18">
        <v>4</v>
      </c>
      <c r="D1201" s="18" t="s">
        <v>1778</v>
      </c>
      <c r="E1201" s="18">
        <v>94</v>
      </c>
      <c r="F1201" s="18" t="s">
        <v>1840</v>
      </c>
      <c r="G1201" s="18">
        <v>12</v>
      </c>
      <c r="H1201" s="18" t="s">
        <v>1026</v>
      </c>
      <c r="I1201" s="19">
        <v>1</v>
      </c>
      <c r="J1201" s="24" t="s">
        <v>1027</v>
      </c>
      <c r="K1201" s="99">
        <v>0</v>
      </c>
      <c r="L1201" s="99">
        <v>727</v>
      </c>
      <c r="M1201" s="99">
        <f t="shared" ref="M1201:M1202" si="79">K1201-L1201</f>
        <v>-727</v>
      </c>
      <c r="N1201" s="28"/>
      <c r="O1201" s="100"/>
      <c r="P1201" s="27"/>
      <c r="Q1201" s="100"/>
      <c r="R1201" s="101" t="s">
        <v>470</v>
      </c>
      <c r="S1201" s="94"/>
    </row>
    <row r="1202" spans="1:19" ht="18" customHeight="1">
      <c r="A1202" s="17">
        <v>2</v>
      </c>
      <c r="B1202" s="18" t="s">
        <v>1061</v>
      </c>
      <c r="C1202" s="18">
        <v>4</v>
      </c>
      <c r="D1202" s="18" t="s">
        <v>1778</v>
      </c>
      <c r="E1202" s="18">
        <v>94</v>
      </c>
      <c r="F1202" s="18" t="s">
        <v>1840</v>
      </c>
      <c r="G1202" s="18">
        <v>12</v>
      </c>
      <c r="H1202" s="18" t="s">
        <v>1026</v>
      </c>
      <c r="I1202" s="19">
        <v>3</v>
      </c>
      <c r="J1202" s="24" t="s">
        <v>202</v>
      </c>
      <c r="K1202" s="99">
        <v>0</v>
      </c>
      <c r="L1202" s="99">
        <v>108</v>
      </c>
      <c r="M1202" s="99">
        <f t="shared" si="79"/>
        <v>-108</v>
      </c>
      <c r="N1202" s="28"/>
      <c r="O1202" s="100"/>
      <c r="P1202" s="27"/>
      <c r="Q1202" s="100"/>
      <c r="R1202" s="101" t="s">
        <v>470</v>
      </c>
      <c r="S1202" s="94"/>
    </row>
    <row r="1203" spans="1:19" ht="18" customHeight="1">
      <c r="A1203" s="17">
        <v>2</v>
      </c>
      <c r="B1203" s="18" t="s">
        <v>1061</v>
      </c>
      <c r="C1203" s="18">
        <v>4</v>
      </c>
      <c r="D1203" s="18" t="s">
        <v>1778</v>
      </c>
      <c r="E1203" s="18">
        <v>94</v>
      </c>
      <c r="F1203" s="18" t="s">
        <v>1840</v>
      </c>
      <c r="G1203" s="19">
        <v>13</v>
      </c>
      <c r="H1203" s="19" t="s">
        <v>1045</v>
      </c>
      <c r="I1203" s="19"/>
      <c r="J1203" s="24"/>
      <c r="K1203" s="99"/>
      <c r="L1203" s="99"/>
      <c r="M1203" s="99"/>
      <c r="N1203" s="28"/>
      <c r="O1203" s="100"/>
      <c r="P1203" s="27"/>
      <c r="Q1203" s="100"/>
      <c r="R1203" s="101" t="s">
        <v>470</v>
      </c>
      <c r="S1203" s="94"/>
    </row>
    <row r="1204" spans="1:19" ht="18" customHeight="1">
      <c r="A1204" s="17">
        <v>2</v>
      </c>
      <c r="B1204" s="18" t="s">
        <v>1061</v>
      </c>
      <c r="C1204" s="18">
        <v>4</v>
      </c>
      <c r="D1204" s="18" t="s">
        <v>1778</v>
      </c>
      <c r="E1204" s="18">
        <v>94</v>
      </c>
      <c r="F1204" s="18" t="s">
        <v>1840</v>
      </c>
      <c r="G1204" s="18">
        <v>13</v>
      </c>
      <c r="H1204" s="18" t="s">
        <v>1045</v>
      </c>
      <c r="I1204" s="19">
        <v>1</v>
      </c>
      <c r="J1204" s="24" t="s">
        <v>1834</v>
      </c>
      <c r="K1204" s="99">
        <v>0</v>
      </c>
      <c r="L1204" s="99">
        <v>750</v>
      </c>
      <c r="M1204" s="99">
        <f>K1204-L1204</f>
        <v>-750</v>
      </c>
      <c r="N1204" s="28"/>
      <c r="O1204" s="100"/>
      <c r="P1204" s="27"/>
      <c r="Q1204" s="100"/>
      <c r="R1204" s="101" t="s">
        <v>470</v>
      </c>
      <c r="S1204" s="94"/>
    </row>
    <row r="1205" spans="1:19" ht="18" customHeight="1">
      <c r="A1205" s="17">
        <v>2</v>
      </c>
      <c r="B1205" s="18" t="s">
        <v>1061</v>
      </c>
      <c r="C1205" s="18">
        <v>4</v>
      </c>
      <c r="D1205" s="18" t="s">
        <v>1778</v>
      </c>
      <c r="E1205" s="18">
        <v>94</v>
      </c>
      <c r="F1205" s="18" t="s">
        <v>1840</v>
      </c>
      <c r="G1205" s="19">
        <v>14</v>
      </c>
      <c r="H1205" s="19" t="s">
        <v>1050</v>
      </c>
      <c r="I1205" s="19"/>
      <c r="J1205" s="24"/>
      <c r="K1205" s="99"/>
      <c r="L1205" s="99"/>
      <c r="M1205" s="99"/>
      <c r="N1205" s="28"/>
      <c r="O1205" s="100"/>
      <c r="P1205" s="27"/>
      <c r="Q1205" s="100"/>
      <c r="R1205" s="101" t="s">
        <v>470</v>
      </c>
      <c r="S1205" s="94"/>
    </row>
    <row r="1206" spans="1:19" ht="18" customHeight="1">
      <c r="A1206" s="17">
        <v>2</v>
      </c>
      <c r="B1206" s="18" t="s">
        <v>1061</v>
      </c>
      <c r="C1206" s="18">
        <v>4</v>
      </c>
      <c r="D1206" s="18" t="s">
        <v>1778</v>
      </c>
      <c r="E1206" s="18">
        <v>94</v>
      </c>
      <c r="F1206" s="18" t="s">
        <v>1840</v>
      </c>
      <c r="G1206" s="18">
        <v>14</v>
      </c>
      <c r="H1206" s="18" t="s">
        <v>1050</v>
      </c>
      <c r="I1206" s="19">
        <v>21</v>
      </c>
      <c r="J1206" s="24" t="s">
        <v>1349</v>
      </c>
      <c r="K1206" s="99">
        <v>0</v>
      </c>
      <c r="L1206" s="99">
        <v>10</v>
      </c>
      <c r="M1206" s="99">
        <f t="shared" ref="M1206:M1208" si="80">K1206-L1206</f>
        <v>-10</v>
      </c>
      <c r="N1206" s="28"/>
      <c r="O1206" s="100"/>
      <c r="P1206" s="27"/>
      <c r="Q1206" s="100"/>
      <c r="R1206" s="101" t="s">
        <v>470</v>
      </c>
      <c r="S1206" s="94"/>
    </row>
    <row r="1207" spans="1:19" ht="18" customHeight="1">
      <c r="A1207" s="17">
        <v>2</v>
      </c>
      <c r="B1207" s="18" t="s">
        <v>1061</v>
      </c>
      <c r="C1207" s="18">
        <v>4</v>
      </c>
      <c r="D1207" s="18" t="s">
        <v>1778</v>
      </c>
      <c r="E1207" s="18">
        <v>94</v>
      </c>
      <c r="F1207" s="18" t="s">
        <v>1840</v>
      </c>
      <c r="G1207" s="18">
        <v>14</v>
      </c>
      <c r="H1207" s="18" t="s">
        <v>1050</v>
      </c>
      <c r="I1207" s="19">
        <v>31</v>
      </c>
      <c r="J1207" s="24" t="s">
        <v>1132</v>
      </c>
      <c r="K1207" s="99">
        <v>0</v>
      </c>
      <c r="L1207" s="99">
        <v>341</v>
      </c>
      <c r="M1207" s="99">
        <f t="shared" si="80"/>
        <v>-341</v>
      </c>
      <c r="N1207" s="28"/>
      <c r="O1207" s="100"/>
      <c r="P1207" s="27"/>
      <c r="Q1207" s="100"/>
      <c r="R1207" s="101" t="s">
        <v>470</v>
      </c>
      <c r="S1207" s="94"/>
    </row>
    <row r="1208" spans="1:19" s="105" customFormat="1" ht="18" customHeight="1">
      <c r="A1208" s="43">
        <v>2</v>
      </c>
      <c r="B1208" s="44" t="s">
        <v>1061</v>
      </c>
      <c r="C1208" s="52">
        <v>4</v>
      </c>
      <c r="D1208" s="44" t="s">
        <v>1778</v>
      </c>
      <c r="E1208" s="340">
        <v>96</v>
      </c>
      <c r="F1208" s="54" t="s">
        <v>1841</v>
      </c>
      <c r="G1208" s="53"/>
      <c r="H1208" s="54"/>
      <c r="I1208" s="53"/>
      <c r="J1208" s="53"/>
      <c r="K1208" s="97">
        <f>IF(C1208="",SUMIFS($K1209:$K$5645,$A1209:$A$5645,A1208,$E1209:$E$5645,""),IF(E1208="",SUMIFS($K1209:$K$5645,$A1209:$A$5645,A1208,$C1209:$C$5645,C1208,$G1209:$G$5645,""),IF(G1208="",SUMIFS($K1209:$K$5645,$A1209:$A$5645,A1208,$C1209:$C$5645,C1208,$E1209:$E$5645,E1208,$R1209:$R$5645,R1208),0)))</f>
        <v>0</v>
      </c>
      <c r="L1208" s="97">
        <f>IF(C1208="",SUMIFS($L1209:$L$5645,$A1209:$A$5645,A1208,$E1209:$E$5645,""),IF(E1208="",SUMIFS($L1209:$L$5645,$A1209:$A$5645,A1208,$C1209:$C$5645,C1208,$G1209:$G$5645,""),IF(G1208="",SUMIFS($L1209:$L$5645,$A1209:$A$5645,A1208,$C1209:$C$5645,C1208,$E1209:$E$5645,E1208,$R1209:$R$5645,R1208),0)))</f>
        <v>9536</v>
      </c>
      <c r="M1208" s="98">
        <f t="shared" si="80"/>
        <v>-9536</v>
      </c>
      <c r="N1208" s="55"/>
      <c r="O1208" s="56"/>
      <c r="P1208" s="57"/>
      <c r="Q1208" s="58">
        <f>IF(C1208="",SUMIFS($Q$3:$Q$5514,$A$3:$A$5514,A1208,$C$3:$C$5514,"&gt;0",$E$3:$E$5514,""),IF(E1208="",SUMIFS($Q$3:$Q$5514,$A$3:$A$5514,A1208,$C$3:$C$5514,C1208,$E$3:$E$5514,"&gt;0",$G$3:$G$5514,""),IF(G1208="",SUMIFS($Q$3:$Q$5514,$A$3:$A$5514,A1208,$C$3:$C$5514,C1208,$E$3:$E$5514,E1208,$G$3:$G$5514,"&gt;0",$R$3:$R$5514,R1208))))</f>
        <v>0</v>
      </c>
      <c r="R1208" s="59" t="s">
        <v>470</v>
      </c>
      <c r="S1208" s="104"/>
    </row>
    <row r="1209" spans="1:19" ht="18" customHeight="1">
      <c r="A1209" s="17">
        <v>2</v>
      </c>
      <c r="B1209" s="18" t="s">
        <v>1061</v>
      </c>
      <c r="C1209" s="18">
        <v>4</v>
      </c>
      <c r="D1209" s="18" t="s">
        <v>1778</v>
      </c>
      <c r="E1209" s="18">
        <v>96</v>
      </c>
      <c r="F1209" s="18" t="s">
        <v>1841</v>
      </c>
      <c r="G1209" s="19">
        <v>1</v>
      </c>
      <c r="H1209" s="19" t="s">
        <v>914</v>
      </c>
      <c r="I1209" s="19"/>
      <c r="J1209" s="24"/>
      <c r="K1209" s="99"/>
      <c r="L1209" s="99"/>
      <c r="M1209" s="99"/>
      <c r="N1209" s="28"/>
      <c r="O1209" s="100"/>
      <c r="P1209" s="27"/>
      <c r="Q1209" s="100"/>
      <c r="R1209" s="101" t="s">
        <v>470</v>
      </c>
      <c r="S1209" s="94"/>
    </row>
    <row r="1210" spans="1:19" ht="18" customHeight="1">
      <c r="A1210" s="17">
        <v>2</v>
      </c>
      <c r="B1210" s="18" t="s">
        <v>1061</v>
      </c>
      <c r="C1210" s="18">
        <v>4</v>
      </c>
      <c r="D1210" s="18" t="s">
        <v>1778</v>
      </c>
      <c r="E1210" s="18">
        <v>96</v>
      </c>
      <c r="F1210" s="18" t="s">
        <v>1841</v>
      </c>
      <c r="G1210" s="18">
        <v>1</v>
      </c>
      <c r="H1210" s="18" t="s">
        <v>914</v>
      </c>
      <c r="I1210" s="19">
        <v>21</v>
      </c>
      <c r="J1210" s="24" t="s">
        <v>1064</v>
      </c>
      <c r="K1210" s="99">
        <v>0</v>
      </c>
      <c r="L1210" s="99">
        <v>920</v>
      </c>
      <c r="M1210" s="99">
        <f>K1210-L1210</f>
        <v>-920</v>
      </c>
      <c r="N1210" s="28"/>
      <c r="O1210" s="100"/>
      <c r="P1210" s="27"/>
      <c r="Q1210" s="100"/>
      <c r="R1210" s="101" t="s">
        <v>470</v>
      </c>
      <c r="S1210" s="94"/>
    </row>
    <row r="1211" spans="1:19" ht="18" customHeight="1">
      <c r="A1211" s="17">
        <v>2</v>
      </c>
      <c r="B1211" s="18" t="s">
        <v>1061</v>
      </c>
      <c r="C1211" s="18">
        <v>4</v>
      </c>
      <c r="D1211" s="18" t="s">
        <v>1778</v>
      </c>
      <c r="E1211" s="18">
        <v>96</v>
      </c>
      <c r="F1211" s="18" t="s">
        <v>1841</v>
      </c>
      <c r="G1211" s="19">
        <v>3</v>
      </c>
      <c r="H1211" s="19" t="s">
        <v>1842</v>
      </c>
      <c r="I1211" s="19"/>
      <c r="J1211" s="24"/>
      <c r="K1211" s="99"/>
      <c r="L1211" s="99"/>
      <c r="M1211" s="99"/>
      <c r="N1211" s="28"/>
      <c r="O1211" s="100"/>
      <c r="P1211" s="27"/>
      <c r="Q1211" s="100"/>
      <c r="R1211" s="101" t="s">
        <v>470</v>
      </c>
      <c r="S1211" s="94"/>
    </row>
    <row r="1212" spans="1:19" ht="18" customHeight="1">
      <c r="A1212" s="17">
        <v>2</v>
      </c>
      <c r="B1212" s="18" t="s">
        <v>1061</v>
      </c>
      <c r="C1212" s="18">
        <v>4</v>
      </c>
      <c r="D1212" s="18" t="s">
        <v>1778</v>
      </c>
      <c r="E1212" s="18">
        <v>96</v>
      </c>
      <c r="F1212" s="18" t="s">
        <v>1841</v>
      </c>
      <c r="G1212" s="18">
        <v>3</v>
      </c>
      <c r="H1212" s="18" t="s">
        <v>1842</v>
      </c>
      <c r="I1212" s="19">
        <v>35</v>
      </c>
      <c r="J1212" s="24" t="s">
        <v>930</v>
      </c>
      <c r="K1212" s="99">
        <v>0</v>
      </c>
      <c r="L1212" s="99">
        <v>3410</v>
      </c>
      <c r="M1212" s="99">
        <f t="shared" ref="M1212:M1213" si="81">K1212-L1212</f>
        <v>-3410</v>
      </c>
      <c r="N1212" s="28"/>
      <c r="O1212" s="100"/>
      <c r="P1212" s="27"/>
      <c r="Q1212" s="100"/>
      <c r="R1212" s="101" t="s">
        <v>470</v>
      </c>
      <c r="S1212" s="94"/>
    </row>
    <row r="1213" spans="1:19" ht="18" customHeight="1">
      <c r="A1213" s="17">
        <v>2</v>
      </c>
      <c r="B1213" s="18" t="s">
        <v>1061</v>
      </c>
      <c r="C1213" s="18">
        <v>4</v>
      </c>
      <c r="D1213" s="18" t="s">
        <v>1778</v>
      </c>
      <c r="E1213" s="18">
        <v>96</v>
      </c>
      <c r="F1213" s="18" t="s">
        <v>1841</v>
      </c>
      <c r="G1213" s="18">
        <v>3</v>
      </c>
      <c r="H1213" s="18" t="s">
        <v>1842</v>
      </c>
      <c r="I1213" s="19">
        <v>37</v>
      </c>
      <c r="J1213" s="24" t="s">
        <v>1808</v>
      </c>
      <c r="K1213" s="99">
        <v>0</v>
      </c>
      <c r="L1213" s="99">
        <v>24</v>
      </c>
      <c r="M1213" s="99">
        <f t="shared" si="81"/>
        <v>-24</v>
      </c>
      <c r="N1213" s="28"/>
      <c r="O1213" s="100"/>
      <c r="P1213" s="27"/>
      <c r="Q1213" s="100"/>
      <c r="R1213" s="101" t="s">
        <v>470</v>
      </c>
      <c r="S1213" s="94"/>
    </row>
    <row r="1214" spans="1:19" ht="18" customHeight="1">
      <c r="A1214" s="17">
        <v>2</v>
      </c>
      <c r="B1214" s="18" t="s">
        <v>1061</v>
      </c>
      <c r="C1214" s="18">
        <v>4</v>
      </c>
      <c r="D1214" s="18" t="s">
        <v>1778</v>
      </c>
      <c r="E1214" s="18">
        <v>96</v>
      </c>
      <c r="F1214" s="18" t="s">
        <v>1841</v>
      </c>
      <c r="G1214" s="19">
        <v>7</v>
      </c>
      <c r="H1214" s="19" t="s">
        <v>1093</v>
      </c>
      <c r="I1214" s="19"/>
      <c r="J1214" s="24"/>
      <c r="K1214" s="99"/>
      <c r="L1214" s="99"/>
      <c r="M1214" s="99"/>
      <c r="N1214" s="28"/>
      <c r="O1214" s="100"/>
      <c r="P1214" s="27"/>
      <c r="Q1214" s="100"/>
      <c r="R1214" s="101" t="s">
        <v>470</v>
      </c>
      <c r="S1214" s="94"/>
    </row>
    <row r="1215" spans="1:19" ht="18" customHeight="1">
      <c r="A1215" s="17">
        <v>2</v>
      </c>
      <c r="B1215" s="18" t="s">
        <v>1061</v>
      </c>
      <c r="C1215" s="18">
        <v>4</v>
      </c>
      <c r="D1215" s="18" t="s">
        <v>1778</v>
      </c>
      <c r="E1215" s="18">
        <v>96</v>
      </c>
      <c r="F1215" s="18" t="s">
        <v>1841</v>
      </c>
      <c r="G1215" s="18">
        <v>7</v>
      </c>
      <c r="H1215" s="18" t="s">
        <v>1093</v>
      </c>
      <c r="I1215" s="19">
        <v>1</v>
      </c>
      <c r="J1215" s="24" t="s">
        <v>1094</v>
      </c>
      <c r="K1215" s="99">
        <v>0</v>
      </c>
      <c r="L1215" s="99">
        <v>168</v>
      </c>
      <c r="M1215" s="99">
        <f>K1215-L1215</f>
        <v>-168</v>
      </c>
      <c r="N1215" s="28"/>
      <c r="O1215" s="100"/>
      <c r="P1215" s="27"/>
      <c r="Q1215" s="100"/>
      <c r="R1215" s="101" t="s">
        <v>470</v>
      </c>
      <c r="S1215" s="94"/>
    </row>
    <row r="1216" spans="1:19" ht="18" customHeight="1">
      <c r="A1216" s="17">
        <v>2</v>
      </c>
      <c r="B1216" s="18" t="s">
        <v>1061</v>
      </c>
      <c r="C1216" s="18">
        <v>4</v>
      </c>
      <c r="D1216" s="18" t="s">
        <v>1778</v>
      </c>
      <c r="E1216" s="18">
        <v>96</v>
      </c>
      <c r="F1216" s="18" t="s">
        <v>1841</v>
      </c>
      <c r="G1216" s="19">
        <v>8</v>
      </c>
      <c r="H1216" s="19" t="s">
        <v>941</v>
      </c>
      <c r="I1216" s="19"/>
      <c r="J1216" s="24"/>
      <c r="K1216" s="99"/>
      <c r="L1216" s="99"/>
      <c r="M1216" s="99"/>
      <c r="N1216" s="28"/>
      <c r="O1216" s="100"/>
      <c r="P1216" s="27"/>
      <c r="Q1216" s="100"/>
      <c r="R1216" s="101" t="s">
        <v>470</v>
      </c>
      <c r="S1216" s="94"/>
    </row>
    <row r="1217" spans="1:19" ht="18" customHeight="1">
      <c r="A1217" s="17">
        <v>2</v>
      </c>
      <c r="B1217" s="18" t="s">
        <v>1061</v>
      </c>
      <c r="C1217" s="18">
        <v>4</v>
      </c>
      <c r="D1217" s="18" t="s">
        <v>1778</v>
      </c>
      <c r="E1217" s="18">
        <v>96</v>
      </c>
      <c r="F1217" s="18" t="s">
        <v>1841</v>
      </c>
      <c r="G1217" s="18">
        <v>8</v>
      </c>
      <c r="H1217" s="18" t="s">
        <v>941</v>
      </c>
      <c r="I1217" s="19">
        <v>11</v>
      </c>
      <c r="J1217" s="24" t="s">
        <v>942</v>
      </c>
      <c r="K1217" s="99">
        <v>0</v>
      </c>
      <c r="L1217" s="99">
        <v>285</v>
      </c>
      <c r="M1217" s="99">
        <f>K1217-L1217</f>
        <v>-285</v>
      </c>
      <c r="N1217" s="28"/>
      <c r="O1217" s="100"/>
      <c r="P1217" s="27"/>
      <c r="Q1217" s="100"/>
      <c r="R1217" s="101" t="s">
        <v>470</v>
      </c>
      <c r="S1217" s="94"/>
    </row>
    <row r="1218" spans="1:19" ht="18" customHeight="1">
      <c r="A1218" s="17">
        <v>2</v>
      </c>
      <c r="B1218" s="18" t="s">
        <v>1061</v>
      </c>
      <c r="C1218" s="18">
        <v>4</v>
      </c>
      <c r="D1218" s="18" t="s">
        <v>1778</v>
      </c>
      <c r="E1218" s="18">
        <v>96</v>
      </c>
      <c r="F1218" s="18" t="s">
        <v>1841</v>
      </c>
      <c r="G1218" s="19">
        <v>9</v>
      </c>
      <c r="H1218" s="19" t="s">
        <v>944</v>
      </c>
      <c r="I1218" s="19"/>
      <c r="J1218" s="24"/>
      <c r="K1218" s="99"/>
      <c r="L1218" s="99"/>
      <c r="M1218" s="99"/>
      <c r="N1218" s="28"/>
      <c r="O1218" s="100"/>
      <c r="P1218" s="27"/>
      <c r="Q1218" s="100"/>
      <c r="R1218" s="101" t="s">
        <v>470</v>
      </c>
      <c r="S1218" s="94"/>
    </row>
    <row r="1219" spans="1:19" ht="18" customHeight="1">
      <c r="A1219" s="17">
        <v>2</v>
      </c>
      <c r="B1219" s="18" t="s">
        <v>1061</v>
      </c>
      <c r="C1219" s="18">
        <v>4</v>
      </c>
      <c r="D1219" s="18" t="s">
        <v>1778</v>
      </c>
      <c r="E1219" s="18">
        <v>96</v>
      </c>
      <c r="F1219" s="18" t="s">
        <v>1841</v>
      </c>
      <c r="G1219" s="18">
        <v>9</v>
      </c>
      <c r="H1219" s="18" t="s">
        <v>944</v>
      </c>
      <c r="I1219" s="19">
        <v>1</v>
      </c>
      <c r="J1219" s="24" t="s">
        <v>945</v>
      </c>
      <c r="K1219" s="99">
        <v>0</v>
      </c>
      <c r="L1219" s="99">
        <v>37</v>
      </c>
      <c r="M1219" s="99">
        <f t="shared" ref="M1219:M1220" si="82">K1219-L1219</f>
        <v>-37</v>
      </c>
      <c r="N1219" s="28"/>
      <c r="O1219" s="100"/>
      <c r="P1219" s="27"/>
      <c r="Q1219" s="100"/>
      <c r="R1219" s="101" t="s">
        <v>470</v>
      </c>
      <c r="S1219" s="94"/>
    </row>
    <row r="1220" spans="1:19" ht="18" customHeight="1">
      <c r="A1220" s="17">
        <v>2</v>
      </c>
      <c r="B1220" s="18" t="s">
        <v>1061</v>
      </c>
      <c r="C1220" s="18">
        <v>4</v>
      </c>
      <c r="D1220" s="18" t="s">
        <v>1778</v>
      </c>
      <c r="E1220" s="18">
        <v>96</v>
      </c>
      <c r="F1220" s="18" t="s">
        <v>1841</v>
      </c>
      <c r="G1220" s="18">
        <v>9</v>
      </c>
      <c r="H1220" s="18" t="s">
        <v>944</v>
      </c>
      <c r="I1220" s="19">
        <v>2</v>
      </c>
      <c r="J1220" s="24" t="s">
        <v>978</v>
      </c>
      <c r="K1220" s="99">
        <v>0</v>
      </c>
      <c r="L1220" s="99">
        <v>60</v>
      </c>
      <c r="M1220" s="99">
        <f t="shared" si="82"/>
        <v>-60</v>
      </c>
      <c r="N1220" s="28"/>
      <c r="O1220" s="100"/>
      <c r="P1220" s="27"/>
      <c r="Q1220" s="100"/>
      <c r="R1220" s="101" t="s">
        <v>470</v>
      </c>
      <c r="S1220" s="94"/>
    </row>
    <row r="1221" spans="1:19" ht="18" customHeight="1">
      <c r="A1221" s="17">
        <v>2</v>
      </c>
      <c r="B1221" s="18" t="s">
        <v>1061</v>
      </c>
      <c r="C1221" s="18">
        <v>4</v>
      </c>
      <c r="D1221" s="18" t="s">
        <v>1778</v>
      </c>
      <c r="E1221" s="18">
        <v>96</v>
      </c>
      <c r="F1221" s="18" t="s">
        <v>1841</v>
      </c>
      <c r="G1221" s="19">
        <v>11</v>
      </c>
      <c r="H1221" s="19" t="s">
        <v>1002</v>
      </c>
      <c r="I1221" s="19"/>
      <c r="J1221" s="24"/>
      <c r="K1221" s="99"/>
      <c r="L1221" s="99"/>
      <c r="M1221" s="99"/>
      <c r="N1221" s="28"/>
      <c r="O1221" s="100"/>
      <c r="P1221" s="27"/>
      <c r="Q1221" s="100"/>
      <c r="R1221" s="101" t="s">
        <v>470</v>
      </c>
      <c r="S1221" s="94"/>
    </row>
    <row r="1222" spans="1:19" ht="18" customHeight="1">
      <c r="A1222" s="17">
        <v>2</v>
      </c>
      <c r="B1222" s="18" t="s">
        <v>1061</v>
      </c>
      <c r="C1222" s="18">
        <v>4</v>
      </c>
      <c r="D1222" s="18" t="s">
        <v>1778</v>
      </c>
      <c r="E1222" s="18">
        <v>96</v>
      </c>
      <c r="F1222" s="18" t="s">
        <v>1841</v>
      </c>
      <c r="G1222" s="18">
        <v>11</v>
      </c>
      <c r="H1222" s="18" t="s">
        <v>1002</v>
      </c>
      <c r="I1222" s="19">
        <v>1</v>
      </c>
      <c r="J1222" s="24" t="s">
        <v>1003</v>
      </c>
      <c r="K1222" s="99">
        <v>0</v>
      </c>
      <c r="L1222" s="99">
        <v>753</v>
      </c>
      <c r="M1222" s="99">
        <f t="shared" ref="M1222:M1224" si="83">K1222-L1222</f>
        <v>-753</v>
      </c>
      <c r="N1222" s="28"/>
      <c r="O1222" s="100"/>
      <c r="P1222" s="27"/>
      <c r="Q1222" s="100"/>
      <c r="R1222" s="101" t="s">
        <v>470</v>
      </c>
      <c r="S1222" s="94"/>
    </row>
    <row r="1223" spans="1:19" ht="18" customHeight="1">
      <c r="A1223" s="17">
        <v>2</v>
      </c>
      <c r="B1223" s="18" t="s">
        <v>1061</v>
      </c>
      <c r="C1223" s="18">
        <v>4</v>
      </c>
      <c r="D1223" s="18" t="s">
        <v>1778</v>
      </c>
      <c r="E1223" s="18">
        <v>96</v>
      </c>
      <c r="F1223" s="18" t="s">
        <v>1841</v>
      </c>
      <c r="G1223" s="18">
        <v>11</v>
      </c>
      <c r="H1223" s="18" t="s">
        <v>1002</v>
      </c>
      <c r="I1223" s="19">
        <v>3</v>
      </c>
      <c r="J1223" s="24" t="s">
        <v>1021</v>
      </c>
      <c r="K1223" s="99">
        <v>0</v>
      </c>
      <c r="L1223" s="99">
        <v>54</v>
      </c>
      <c r="M1223" s="99">
        <f t="shared" si="83"/>
        <v>-54</v>
      </c>
      <c r="N1223" s="28"/>
      <c r="O1223" s="100"/>
      <c r="P1223" s="27"/>
      <c r="Q1223" s="100"/>
      <c r="R1223" s="101" t="s">
        <v>470</v>
      </c>
      <c r="S1223" s="94"/>
    </row>
    <row r="1224" spans="1:19" ht="18" customHeight="1">
      <c r="A1224" s="17">
        <v>2</v>
      </c>
      <c r="B1224" s="18" t="s">
        <v>1061</v>
      </c>
      <c r="C1224" s="18">
        <v>4</v>
      </c>
      <c r="D1224" s="18" t="s">
        <v>1778</v>
      </c>
      <c r="E1224" s="18">
        <v>96</v>
      </c>
      <c r="F1224" s="18" t="s">
        <v>1841</v>
      </c>
      <c r="G1224" s="18">
        <v>11</v>
      </c>
      <c r="H1224" s="18" t="s">
        <v>1002</v>
      </c>
      <c r="I1224" s="19">
        <v>4</v>
      </c>
      <c r="J1224" s="24" t="s">
        <v>1023</v>
      </c>
      <c r="K1224" s="99">
        <v>0</v>
      </c>
      <c r="L1224" s="99">
        <v>669</v>
      </c>
      <c r="M1224" s="99">
        <f t="shared" si="83"/>
        <v>-669</v>
      </c>
      <c r="N1224" s="28"/>
      <c r="O1224" s="100"/>
      <c r="P1224" s="27"/>
      <c r="Q1224" s="100"/>
      <c r="R1224" s="101" t="s">
        <v>470</v>
      </c>
      <c r="S1224" s="94"/>
    </row>
    <row r="1225" spans="1:19" ht="18" customHeight="1">
      <c r="A1225" s="17">
        <v>2</v>
      </c>
      <c r="B1225" s="18" t="s">
        <v>1061</v>
      </c>
      <c r="C1225" s="18">
        <v>4</v>
      </c>
      <c r="D1225" s="18" t="s">
        <v>1778</v>
      </c>
      <c r="E1225" s="18">
        <v>96</v>
      </c>
      <c r="F1225" s="18" t="s">
        <v>1841</v>
      </c>
      <c r="G1225" s="19">
        <v>12</v>
      </c>
      <c r="H1225" s="19" t="s">
        <v>1026</v>
      </c>
      <c r="I1225" s="19"/>
      <c r="J1225" s="24"/>
      <c r="K1225" s="99"/>
      <c r="L1225" s="99"/>
      <c r="M1225" s="99"/>
      <c r="N1225" s="28"/>
      <c r="O1225" s="100"/>
      <c r="P1225" s="27"/>
      <c r="Q1225" s="100"/>
      <c r="R1225" s="101" t="s">
        <v>470</v>
      </c>
      <c r="S1225" s="94"/>
    </row>
    <row r="1226" spans="1:19" ht="18" customHeight="1">
      <c r="A1226" s="17">
        <v>2</v>
      </c>
      <c r="B1226" s="18" t="s">
        <v>1061</v>
      </c>
      <c r="C1226" s="18">
        <v>4</v>
      </c>
      <c r="D1226" s="18" t="s">
        <v>1778</v>
      </c>
      <c r="E1226" s="18">
        <v>96</v>
      </c>
      <c r="F1226" s="18" t="s">
        <v>1841</v>
      </c>
      <c r="G1226" s="18">
        <v>12</v>
      </c>
      <c r="H1226" s="18" t="s">
        <v>1026</v>
      </c>
      <c r="I1226" s="19">
        <v>1</v>
      </c>
      <c r="J1226" s="24" t="s">
        <v>1027</v>
      </c>
      <c r="K1226" s="99">
        <v>0</v>
      </c>
      <c r="L1226" s="99">
        <v>1169</v>
      </c>
      <c r="M1226" s="99">
        <f t="shared" ref="M1226:M1227" si="84">K1226-L1226</f>
        <v>-1169</v>
      </c>
      <c r="N1226" s="28"/>
      <c r="O1226" s="100"/>
      <c r="P1226" s="27"/>
      <c r="Q1226" s="100"/>
      <c r="R1226" s="101" t="s">
        <v>470</v>
      </c>
      <c r="S1226" s="94"/>
    </row>
    <row r="1227" spans="1:19" ht="18" customHeight="1">
      <c r="A1227" s="17">
        <v>2</v>
      </c>
      <c r="B1227" s="18" t="s">
        <v>1061</v>
      </c>
      <c r="C1227" s="18">
        <v>4</v>
      </c>
      <c r="D1227" s="18" t="s">
        <v>1778</v>
      </c>
      <c r="E1227" s="18">
        <v>96</v>
      </c>
      <c r="F1227" s="18" t="s">
        <v>1841</v>
      </c>
      <c r="G1227" s="18">
        <v>12</v>
      </c>
      <c r="H1227" s="18" t="s">
        <v>1026</v>
      </c>
      <c r="I1227" s="19">
        <v>3</v>
      </c>
      <c r="J1227" s="24" t="s">
        <v>202</v>
      </c>
      <c r="K1227" s="99">
        <v>0</v>
      </c>
      <c r="L1227" s="99">
        <v>108</v>
      </c>
      <c r="M1227" s="99">
        <f t="shared" si="84"/>
        <v>-108</v>
      </c>
      <c r="N1227" s="28"/>
      <c r="O1227" s="100"/>
      <c r="P1227" s="27"/>
      <c r="Q1227" s="100"/>
      <c r="R1227" s="101" t="s">
        <v>470</v>
      </c>
      <c r="S1227" s="94"/>
    </row>
    <row r="1228" spans="1:19" ht="18" customHeight="1">
      <c r="A1228" s="17">
        <v>2</v>
      </c>
      <c r="B1228" s="18" t="s">
        <v>1061</v>
      </c>
      <c r="C1228" s="18">
        <v>4</v>
      </c>
      <c r="D1228" s="18" t="s">
        <v>1778</v>
      </c>
      <c r="E1228" s="18">
        <v>96</v>
      </c>
      <c r="F1228" s="18" t="s">
        <v>1841</v>
      </c>
      <c r="G1228" s="19">
        <v>13</v>
      </c>
      <c r="H1228" s="19" t="s">
        <v>1045</v>
      </c>
      <c r="I1228" s="19"/>
      <c r="J1228" s="24"/>
      <c r="K1228" s="99"/>
      <c r="L1228" s="99"/>
      <c r="M1228" s="99"/>
      <c r="N1228" s="28"/>
      <c r="O1228" s="100"/>
      <c r="P1228" s="27"/>
      <c r="Q1228" s="100"/>
      <c r="R1228" s="101" t="s">
        <v>470</v>
      </c>
      <c r="S1228" s="94"/>
    </row>
    <row r="1229" spans="1:19" ht="18" customHeight="1">
      <c r="A1229" s="17">
        <v>2</v>
      </c>
      <c r="B1229" s="18" t="s">
        <v>1061</v>
      </c>
      <c r="C1229" s="18">
        <v>4</v>
      </c>
      <c r="D1229" s="18" t="s">
        <v>1778</v>
      </c>
      <c r="E1229" s="18">
        <v>96</v>
      </c>
      <c r="F1229" s="18" t="s">
        <v>1841</v>
      </c>
      <c r="G1229" s="18">
        <v>13</v>
      </c>
      <c r="H1229" s="18" t="s">
        <v>1045</v>
      </c>
      <c r="I1229" s="19">
        <v>1</v>
      </c>
      <c r="J1229" s="24" t="s">
        <v>1834</v>
      </c>
      <c r="K1229" s="99">
        <v>0</v>
      </c>
      <c r="L1229" s="99">
        <v>1188</v>
      </c>
      <c r="M1229" s="99">
        <f>K1229-L1229</f>
        <v>-1188</v>
      </c>
      <c r="N1229" s="28"/>
      <c r="O1229" s="100"/>
      <c r="P1229" s="27"/>
      <c r="Q1229" s="100"/>
      <c r="R1229" s="101" t="s">
        <v>470</v>
      </c>
      <c r="S1229" s="94"/>
    </row>
    <row r="1230" spans="1:19" ht="18" customHeight="1">
      <c r="A1230" s="17">
        <v>2</v>
      </c>
      <c r="B1230" s="18" t="s">
        <v>1061</v>
      </c>
      <c r="C1230" s="18">
        <v>4</v>
      </c>
      <c r="D1230" s="18" t="s">
        <v>1778</v>
      </c>
      <c r="E1230" s="18">
        <v>96</v>
      </c>
      <c r="F1230" s="18" t="s">
        <v>1841</v>
      </c>
      <c r="G1230" s="19">
        <v>14</v>
      </c>
      <c r="H1230" s="19" t="s">
        <v>1050</v>
      </c>
      <c r="I1230" s="19"/>
      <c r="J1230" s="24"/>
      <c r="K1230" s="99"/>
      <c r="L1230" s="99"/>
      <c r="M1230" s="99"/>
      <c r="N1230" s="28"/>
      <c r="O1230" s="100"/>
      <c r="P1230" s="27"/>
      <c r="Q1230" s="100"/>
      <c r="R1230" s="101" t="s">
        <v>470</v>
      </c>
      <c r="S1230" s="94"/>
    </row>
    <row r="1231" spans="1:19" ht="18" customHeight="1">
      <c r="A1231" s="17">
        <v>2</v>
      </c>
      <c r="B1231" s="18" t="s">
        <v>1061</v>
      </c>
      <c r="C1231" s="18">
        <v>4</v>
      </c>
      <c r="D1231" s="18" t="s">
        <v>1778</v>
      </c>
      <c r="E1231" s="18">
        <v>96</v>
      </c>
      <c r="F1231" s="18" t="s">
        <v>1841</v>
      </c>
      <c r="G1231" s="18">
        <v>14</v>
      </c>
      <c r="H1231" s="18" t="s">
        <v>1050</v>
      </c>
      <c r="I1231" s="19">
        <v>21</v>
      </c>
      <c r="J1231" s="24" t="s">
        <v>1349</v>
      </c>
      <c r="K1231" s="99">
        <v>0</v>
      </c>
      <c r="L1231" s="99">
        <v>10</v>
      </c>
      <c r="M1231" s="99">
        <f t="shared" ref="M1231:M1233" si="85">K1231-L1231</f>
        <v>-10</v>
      </c>
      <c r="N1231" s="28"/>
      <c r="O1231" s="100"/>
      <c r="P1231" s="27"/>
      <c r="Q1231" s="100"/>
      <c r="R1231" s="101" t="s">
        <v>470</v>
      </c>
      <c r="S1231" s="94"/>
    </row>
    <row r="1232" spans="1:19" ht="18" customHeight="1">
      <c r="A1232" s="17">
        <v>2</v>
      </c>
      <c r="B1232" s="18" t="s">
        <v>1061</v>
      </c>
      <c r="C1232" s="18">
        <v>4</v>
      </c>
      <c r="D1232" s="18" t="s">
        <v>1778</v>
      </c>
      <c r="E1232" s="18">
        <v>96</v>
      </c>
      <c r="F1232" s="18" t="s">
        <v>1841</v>
      </c>
      <c r="G1232" s="18">
        <v>14</v>
      </c>
      <c r="H1232" s="18" t="s">
        <v>1050</v>
      </c>
      <c r="I1232" s="19">
        <v>31</v>
      </c>
      <c r="J1232" s="24" t="s">
        <v>1132</v>
      </c>
      <c r="K1232" s="99">
        <v>0</v>
      </c>
      <c r="L1232" s="99">
        <v>681</v>
      </c>
      <c r="M1232" s="99">
        <f t="shared" si="85"/>
        <v>-681</v>
      </c>
      <c r="N1232" s="28"/>
      <c r="O1232" s="100"/>
      <c r="P1232" s="27"/>
      <c r="Q1232" s="100"/>
      <c r="R1232" s="101" t="s">
        <v>470</v>
      </c>
      <c r="S1232" s="94"/>
    </row>
    <row r="1233" spans="1:19" s="105" customFormat="1" ht="18" customHeight="1">
      <c r="A1233" s="43">
        <v>2</v>
      </c>
      <c r="B1233" s="44" t="s">
        <v>1061</v>
      </c>
      <c r="C1233" s="52">
        <v>4</v>
      </c>
      <c r="D1233" s="44" t="s">
        <v>1778</v>
      </c>
      <c r="E1233" s="340">
        <v>98</v>
      </c>
      <c r="F1233" s="54" t="s">
        <v>1843</v>
      </c>
      <c r="G1233" s="53"/>
      <c r="H1233" s="54"/>
      <c r="I1233" s="53"/>
      <c r="J1233" s="53"/>
      <c r="K1233" s="97">
        <f>IF(C1233="",SUMIFS($K1234:$K$5645,$A1234:$A$5645,A1233,$E1234:$E$5645,""),IF(E1233="",SUMIFS($K1234:$K$5645,$A1234:$A$5645,A1233,$C1234:$C$5645,C1233,$G1234:$G$5645,""),IF(G1233="",SUMIFS($K1234:$K$5645,$A1234:$A$5645,A1233,$C1234:$C$5645,C1233,$E1234:$E$5645,E1233,$R1234:$R$5645,R1233),0)))</f>
        <v>0</v>
      </c>
      <c r="L1233" s="97">
        <f>IF(C1233="",SUMIFS($L1234:$L$5645,$A1234:$A$5645,A1233,$E1234:$E$5645,""),IF(E1233="",SUMIFS($L1234:$L$5645,$A1234:$A$5645,A1233,$C1234:$C$5645,C1233,$G1234:$G$5645,""),IF(G1233="",SUMIFS($L1234:$L$5645,$A1234:$A$5645,A1233,$C1234:$C$5645,C1233,$E1234:$E$5645,E1233,$R1234:$R$5645,R1233),0)))</f>
        <v>3960</v>
      </c>
      <c r="M1233" s="98">
        <f t="shared" si="85"/>
        <v>-3960</v>
      </c>
      <c r="N1233" s="55"/>
      <c r="O1233" s="56"/>
      <c r="P1233" s="57"/>
      <c r="Q1233" s="58">
        <f>IF(C1233="",SUMIFS($Q$3:$Q$5514,$A$3:$A$5514,A1233,$C$3:$C$5514,"&gt;0",$E$3:$E$5514,""),IF(E1233="",SUMIFS($Q$3:$Q$5514,$A$3:$A$5514,A1233,$C$3:$C$5514,C1233,$E$3:$E$5514,"&gt;0",$G$3:$G$5514,""),IF(G1233="",SUMIFS($Q$3:$Q$5514,$A$3:$A$5514,A1233,$C$3:$C$5514,C1233,$E$3:$E$5514,E1233,$G$3:$G$5514,"&gt;0",$R$3:$R$5514,R1233))))</f>
        <v>0</v>
      </c>
      <c r="R1233" s="59" t="s">
        <v>470</v>
      </c>
      <c r="S1233" s="104"/>
    </row>
    <row r="1234" spans="1:19" ht="18" customHeight="1">
      <c r="A1234" s="17">
        <v>2</v>
      </c>
      <c r="B1234" s="18" t="s">
        <v>1061</v>
      </c>
      <c r="C1234" s="18">
        <v>4</v>
      </c>
      <c r="D1234" s="18" t="s">
        <v>1778</v>
      </c>
      <c r="E1234" s="18">
        <v>98</v>
      </c>
      <c r="F1234" s="18" t="s">
        <v>1844</v>
      </c>
      <c r="G1234" s="19">
        <v>1</v>
      </c>
      <c r="H1234" s="19" t="s">
        <v>914</v>
      </c>
      <c r="I1234" s="19"/>
      <c r="J1234" s="24"/>
      <c r="K1234" s="99"/>
      <c r="L1234" s="99"/>
      <c r="M1234" s="99"/>
      <c r="N1234" s="28"/>
      <c r="O1234" s="100"/>
      <c r="P1234" s="27"/>
      <c r="Q1234" s="100"/>
      <c r="R1234" s="101" t="s">
        <v>470</v>
      </c>
      <c r="S1234" s="94"/>
    </row>
    <row r="1235" spans="1:19" ht="18" customHeight="1">
      <c r="A1235" s="17">
        <v>2</v>
      </c>
      <c r="B1235" s="18" t="s">
        <v>1061</v>
      </c>
      <c r="C1235" s="18">
        <v>4</v>
      </c>
      <c r="D1235" s="18" t="s">
        <v>1778</v>
      </c>
      <c r="E1235" s="18">
        <v>98</v>
      </c>
      <c r="F1235" s="18" t="s">
        <v>1844</v>
      </c>
      <c r="G1235" s="18">
        <v>1</v>
      </c>
      <c r="H1235" s="18" t="s">
        <v>914</v>
      </c>
      <c r="I1235" s="19">
        <v>21</v>
      </c>
      <c r="J1235" s="24" t="s">
        <v>1064</v>
      </c>
      <c r="K1235" s="99">
        <v>0</v>
      </c>
      <c r="L1235" s="99">
        <v>780</v>
      </c>
      <c r="M1235" s="99">
        <f>K1235-L1235</f>
        <v>-780</v>
      </c>
      <c r="N1235" s="28"/>
      <c r="O1235" s="100"/>
      <c r="P1235" s="27"/>
      <c r="Q1235" s="100"/>
      <c r="R1235" s="101" t="s">
        <v>470</v>
      </c>
      <c r="S1235" s="94"/>
    </row>
    <row r="1236" spans="1:19" ht="18" customHeight="1">
      <c r="A1236" s="17">
        <v>2</v>
      </c>
      <c r="B1236" s="18" t="s">
        <v>1061</v>
      </c>
      <c r="C1236" s="18">
        <v>4</v>
      </c>
      <c r="D1236" s="18" t="s">
        <v>1778</v>
      </c>
      <c r="E1236" s="18">
        <v>98</v>
      </c>
      <c r="F1236" s="18" t="s">
        <v>1844</v>
      </c>
      <c r="G1236" s="19">
        <v>3</v>
      </c>
      <c r="H1236" s="19" t="s">
        <v>919</v>
      </c>
      <c r="I1236" s="19"/>
      <c r="J1236" s="24"/>
      <c r="K1236" s="99"/>
      <c r="L1236" s="99"/>
      <c r="M1236" s="99"/>
      <c r="N1236" s="28"/>
      <c r="O1236" s="100"/>
      <c r="P1236" s="27"/>
      <c r="Q1236" s="100"/>
      <c r="R1236" s="101" t="s">
        <v>470</v>
      </c>
      <c r="S1236" s="94"/>
    </row>
    <row r="1237" spans="1:19" ht="18" customHeight="1">
      <c r="A1237" s="17">
        <v>2</v>
      </c>
      <c r="B1237" s="18" t="s">
        <v>1061</v>
      </c>
      <c r="C1237" s="18">
        <v>4</v>
      </c>
      <c r="D1237" s="18" t="s">
        <v>1778</v>
      </c>
      <c r="E1237" s="18">
        <v>98</v>
      </c>
      <c r="F1237" s="18" t="s">
        <v>1844</v>
      </c>
      <c r="G1237" s="18">
        <v>3</v>
      </c>
      <c r="H1237" s="18" t="s">
        <v>919</v>
      </c>
      <c r="I1237" s="19">
        <v>35</v>
      </c>
      <c r="J1237" s="24" t="s">
        <v>930</v>
      </c>
      <c r="K1237" s="99">
        <v>0</v>
      </c>
      <c r="L1237" s="99">
        <v>2445</v>
      </c>
      <c r="M1237" s="99">
        <f t="shared" ref="M1237:M1238" si="86">K1237-L1237</f>
        <v>-2445</v>
      </c>
      <c r="N1237" s="28"/>
      <c r="O1237" s="100"/>
      <c r="P1237" s="27"/>
      <c r="Q1237" s="100"/>
      <c r="R1237" s="101" t="s">
        <v>470</v>
      </c>
      <c r="S1237" s="94"/>
    </row>
    <row r="1238" spans="1:19" ht="18" customHeight="1">
      <c r="A1238" s="17">
        <v>2</v>
      </c>
      <c r="B1238" s="18" t="s">
        <v>1061</v>
      </c>
      <c r="C1238" s="18">
        <v>4</v>
      </c>
      <c r="D1238" s="18" t="s">
        <v>1778</v>
      </c>
      <c r="E1238" s="18">
        <v>98</v>
      </c>
      <c r="F1238" s="18" t="s">
        <v>1844</v>
      </c>
      <c r="G1238" s="18">
        <v>3</v>
      </c>
      <c r="H1238" s="18" t="s">
        <v>919</v>
      </c>
      <c r="I1238" s="19">
        <v>37</v>
      </c>
      <c r="J1238" s="24" t="s">
        <v>1808</v>
      </c>
      <c r="K1238" s="99">
        <v>0</v>
      </c>
      <c r="L1238" s="99">
        <v>24</v>
      </c>
      <c r="M1238" s="99">
        <f t="shared" si="86"/>
        <v>-24</v>
      </c>
      <c r="N1238" s="28"/>
      <c r="O1238" s="100"/>
      <c r="P1238" s="27"/>
      <c r="Q1238" s="100"/>
      <c r="R1238" s="101" t="s">
        <v>470</v>
      </c>
      <c r="S1238" s="94"/>
    </row>
    <row r="1239" spans="1:19" ht="18" customHeight="1">
      <c r="A1239" s="17">
        <v>2</v>
      </c>
      <c r="B1239" s="18" t="s">
        <v>1061</v>
      </c>
      <c r="C1239" s="18">
        <v>4</v>
      </c>
      <c r="D1239" s="18" t="s">
        <v>1778</v>
      </c>
      <c r="E1239" s="18">
        <v>98</v>
      </c>
      <c r="F1239" s="18" t="s">
        <v>1844</v>
      </c>
      <c r="G1239" s="19">
        <v>8</v>
      </c>
      <c r="H1239" s="19" t="s">
        <v>941</v>
      </c>
      <c r="I1239" s="19"/>
      <c r="J1239" s="24"/>
      <c r="K1239" s="99"/>
      <c r="L1239" s="99"/>
      <c r="M1239" s="99"/>
      <c r="N1239" s="28"/>
      <c r="O1239" s="100"/>
      <c r="P1239" s="27"/>
      <c r="Q1239" s="100"/>
      <c r="R1239" s="101" t="s">
        <v>470</v>
      </c>
      <c r="S1239" s="94"/>
    </row>
    <row r="1240" spans="1:19" ht="18" customHeight="1">
      <c r="A1240" s="17">
        <v>2</v>
      </c>
      <c r="B1240" s="18" t="s">
        <v>1061</v>
      </c>
      <c r="C1240" s="18">
        <v>4</v>
      </c>
      <c r="D1240" s="18" t="s">
        <v>1778</v>
      </c>
      <c r="E1240" s="18">
        <v>98</v>
      </c>
      <c r="F1240" s="18" t="s">
        <v>1844</v>
      </c>
      <c r="G1240" s="18">
        <v>8</v>
      </c>
      <c r="H1240" s="18" t="s">
        <v>941</v>
      </c>
      <c r="I1240" s="19">
        <v>11</v>
      </c>
      <c r="J1240" s="24" t="s">
        <v>942</v>
      </c>
      <c r="K1240" s="99">
        <v>0</v>
      </c>
      <c r="L1240" s="99">
        <v>51</v>
      </c>
      <c r="M1240" s="99">
        <f>K1240-L1240</f>
        <v>-51</v>
      </c>
      <c r="N1240" s="28"/>
      <c r="O1240" s="100"/>
      <c r="P1240" s="27"/>
      <c r="Q1240" s="100"/>
      <c r="R1240" s="101" t="s">
        <v>470</v>
      </c>
      <c r="S1240" s="94"/>
    </row>
    <row r="1241" spans="1:19" ht="18" customHeight="1">
      <c r="A1241" s="17">
        <v>2</v>
      </c>
      <c r="B1241" s="18" t="s">
        <v>1061</v>
      </c>
      <c r="C1241" s="18">
        <v>4</v>
      </c>
      <c r="D1241" s="18" t="s">
        <v>1778</v>
      </c>
      <c r="E1241" s="18">
        <v>98</v>
      </c>
      <c r="F1241" s="18" t="s">
        <v>1844</v>
      </c>
      <c r="G1241" s="19">
        <v>9</v>
      </c>
      <c r="H1241" s="19" t="s">
        <v>944</v>
      </c>
      <c r="I1241" s="19"/>
      <c r="J1241" s="24"/>
      <c r="K1241" s="99"/>
      <c r="L1241" s="99"/>
      <c r="M1241" s="99"/>
      <c r="N1241" s="28"/>
      <c r="O1241" s="100"/>
      <c r="P1241" s="27"/>
      <c r="Q1241" s="100"/>
      <c r="R1241" s="101" t="s">
        <v>470</v>
      </c>
      <c r="S1241" s="94"/>
    </row>
    <row r="1242" spans="1:19" ht="18" customHeight="1">
      <c r="A1242" s="17">
        <v>2</v>
      </c>
      <c r="B1242" s="18" t="s">
        <v>1061</v>
      </c>
      <c r="C1242" s="18">
        <v>4</v>
      </c>
      <c r="D1242" s="18" t="s">
        <v>1778</v>
      </c>
      <c r="E1242" s="18">
        <v>98</v>
      </c>
      <c r="F1242" s="18" t="s">
        <v>1844</v>
      </c>
      <c r="G1242" s="18">
        <v>9</v>
      </c>
      <c r="H1242" s="18" t="s">
        <v>944</v>
      </c>
      <c r="I1242" s="19">
        <v>1</v>
      </c>
      <c r="J1242" s="24" t="s">
        <v>945</v>
      </c>
      <c r="K1242" s="99">
        <v>0</v>
      </c>
      <c r="L1242" s="99">
        <v>25</v>
      </c>
      <c r="M1242" s="99">
        <f t="shared" ref="M1242:M1243" si="87">K1242-L1242</f>
        <v>-25</v>
      </c>
      <c r="N1242" s="28"/>
      <c r="O1242" s="100"/>
      <c r="P1242" s="27"/>
      <c r="Q1242" s="100"/>
      <c r="R1242" s="101" t="s">
        <v>470</v>
      </c>
      <c r="S1242" s="94"/>
    </row>
    <row r="1243" spans="1:19" ht="18" customHeight="1">
      <c r="A1243" s="17">
        <v>2</v>
      </c>
      <c r="B1243" s="18" t="s">
        <v>1061</v>
      </c>
      <c r="C1243" s="18">
        <v>4</v>
      </c>
      <c r="D1243" s="18" t="s">
        <v>1778</v>
      </c>
      <c r="E1243" s="18">
        <v>98</v>
      </c>
      <c r="F1243" s="18" t="s">
        <v>1844</v>
      </c>
      <c r="G1243" s="18">
        <v>9</v>
      </c>
      <c r="H1243" s="18" t="s">
        <v>944</v>
      </c>
      <c r="I1243" s="19">
        <v>2</v>
      </c>
      <c r="J1243" s="24" t="s">
        <v>978</v>
      </c>
      <c r="K1243" s="99">
        <v>0</v>
      </c>
      <c r="L1243" s="99">
        <v>50</v>
      </c>
      <c r="M1243" s="99">
        <f t="shared" si="87"/>
        <v>-50</v>
      </c>
      <c r="N1243" s="28"/>
      <c r="O1243" s="100"/>
      <c r="P1243" s="27"/>
      <c r="Q1243" s="100"/>
      <c r="R1243" s="101" t="s">
        <v>470</v>
      </c>
      <c r="S1243" s="94"/>
    </row>
    <row r="1244" spans="1:19" ht="18" customHeight="1">
      <c r="A1244" s="17">
        <v>2</v>
      </c>
      <c r="B1244" s="18" t="s">
        <v>1061</v>
      </c>
      <c r="C1244" s="18">
        <v>4</v>
      </c>
      <c r="D1244" s="18" t="s">
        <v>1778</v>
      </c>
      <c r="E1244" s="18">
        <v>98</v>
      </c>
      <c r="F1244" s="18" t="s">
        <v>1844</v>
      </c>
      <c r="G1244" s="19">
        <v>11</v>
      </c>
      <c r="H1244" s="19" t="s">
        <v>1002</v>
      </c>
      <c r="I1244" s="19"/>
      <c r="J1244" s="24"/>
      <c r="K1244" s="99"/>
      <c r="L1244" s="99"/>
      <c r="M1244" s="99"/>
      <c r="N1244" s="28"/>
      <c r="O1244" s="100"/>
      <c r="P1244" s="27"/>
      <c r="Q1244" s="100"/>
      <c r="R1244" s="101" t="s">
        <v>470</v>
      </c>
      <c r="S1244" s="94"/>
    </row>
    <row r="1245" spans="1:19" ht="18" customHeight="1">
      <c r="A1245" s="17">
        <v>2</v>
      </c>
      <c r="B1245" s="18" t="s">
        <v>1061</v>
      </c>
      <c r="C1245" s="18">
        <v>4</v>
      </c>
      <c r="D1245" s="18" t="s">
        <v>1778</v>
      </c>
      <c r="E1245" s="18">
        <v>98</v>
      </c>
      <c r="F1245" s="18" t="s">
        <v>1844</v>
      </c>
      <c r="G1245" s="18">
        <v>11</v>
      </c>
      <c r="H1245" s="18" t="s">
        <v>1002</v>
      </c>
      <c r="I1245" s="19">
        <v>1</v>
      </c>
      <c r="J1245" s="24" t="s">
        <v>1003</v>
      </c>
      <c r="K1245" s="99">
        <v>0</v>
      </c>
      <c r="L1245" s="99">
        <v>175</v>
      </c>
      <c r="M1245" s="99">
        <f t="shared" ref="M1245:M1247" si="88">K1245-L1245</f>
        <v>-175</v>
      </c>
      <c r="N1245" s="28"/>
      <c r="O1245" s="100"/>
      <c r="P1245" s="27"/>
      <c r="Q1245" s="100"/>
      <c r="R1245" s="101" t="s">
        <v>470</v>
      </c>
      <c r="S1245" s="94"/>
    </row>
    <row r="1246" spans="1:19" ht="18" customHeight="1">
      <c r="A1246" s="17">
        <v>2</v>
      </c>
      <c r="B1246" s="18" t="s">
        <v>1061</v>
      </c>
      <c r="C1246" s="18">
        <v>4</v>
      </c>
      <c r="D1246" s="18" t="s">
        <v>1778</v>
      </c>
      <c r="E1246" s="18">
        <v>98</v>
      </c>
      <c r="F1246" s="18" t="s">
        <v>1844</v>
      </c>
      <c r="G1246" s="18">
        <v>11</v>
      </c>
      <c r="H1246" s="18" t="s">
        <v>1002</v>
      </c>
      <c r="I1246" s="19">
        <v>3</v>
      </c>
      <c r="J1246" s="24" t="s">
        <v>1021</v>
      </c>
      <c r="K1246" s="99">
        <v>0</v>
      </c>
      <c r="L1246" s="99">
        <v>43</v>
      </c>
      <c r="M1246" s="99">
        <f t="shared" si="88"/>
        <v>-43</v>
      </c>
      <c r="N1246" s="28"/>
      <c r="O1246" s="100"/>
      <c r="P1246" s="27"/>
      <c r="Q1246" s="100"/>
      <c r="R1246" s="101" t="s">
        <v>470</v>
      </c>
      <c r="S1246" s="94"/>
    </row>
    <row r="1247" spans="1:19" ht="18" customHeight="1">
      <c r="A1247" s="17">
        <v>2</v>
      </c>
      <c r="B1247" s="18" t="s">
        <v>1061</v>
      </c>
      <c r="C1247" s="18">
        <v>4</v>
      </c>
      <c r="D1247" s="18" t="s">
        <v>1778</v>
      </c>
      <c r="E1247" s="18">
        <v>98</v>
      </c>
      <c r="F1247" s="18" t="s">
        <v>1844</v>
      </c>
      <c r="G1247" s="18">
        <v>11</v>
      </c>
      <c r="H1247" s="18" t="s">
        <v>1002</v>
      </c>
      <c r="I1247" s="19">
        <v>4</v>
      </c>
      <c r="J1247" s="24" t="s">
        <v>1023</v>
      </c>
      <c r="K1247" s="99">
        <v>0</v>
      </c>
      <c r="L1247" s="99">
        <v>233</v>
      </c>
      <c r="M1247" s="99">
        <f t="shared" si="88"/>
        <v>-233</v>
      </c>
      <c r="N1247" s="28"/>
      <c r="O1247" s="100"/>
      <c r="P1247" s="27"/>
      <c r="Q1247" s="100"/>
      <c r="R1247" s="101" t="s">
        <v>470</v>
      </c>
      <c r="S1247" s="94"/>
    </row>
    <row r="1248" spans="1:19" ht="18" customHeight="1">
      <c r="A1248" s="17">
        <v>2</v>
      </c>
      <c r="B1248" s="18" t="s">
        <v>1061</v>
      </c>
      <c r="C1248" s="18">
        <v>4</v>
      </c>
      <c r="D1248" s="18" t="s">
        <v>1778</v>
      </c>
      <c r="E1248" s="18">
        <v>98</v>
      </c>
      <c r="F1248" s="18" t="s">
        <v>1844</v>
      </c>
      <c r="G1248" s="19">
        <v>12</v>
      </c>
      <c r="H1248" s="19" t="s">
        <v>1026</v>
      </c>
      <c r="I1248" s="19"/>
      <c r="J1248" s="24"/>
      <c r="K1248" s="99"/>
      <c r="L1248" s="99"/>
      <c r="M1248" s="99"/>
      <c r="N1248" s="28"/>
      <c r="O1248" s="100"/>
      <c r="P1248" s="27"/>
      <c r="Q1248" s="100"/>
      <c r="R1248" s="101" t="s">
        <v>470</v>
      </c>
      <c r="S1248" s="94"/>
    </row>
    <row r="1249" spans="1:19" ht="18" customHeight="1">
      <c r="A1249" s="17">
        <v>2</v>
      </c>
      <c r="B1249" s="18" t="s">
        <v>1061</v>
      </c>
      <c r="C1249" s="18">
        <v>4</v>
      </c>
      <c r="D1249" s="18" t="s">
        <v>1778</v>
      </c>
      <c r="E1249" s="18">
        <v>98</v>
      </c>
      <c r="F1249" s="18" t="s">
        <v>1844</v>
      </c>
      <c r="G1249" s="18">
        <v>12</v>
      </c>
      <c r="H1249" s="18" t="s">
        <v>1026</v>
      </c>
      <c r="I1249" s="19">
        <v>1</v>
      </c>
      <c r="J1249" s="24" t="s">
        <v>1027</v>
      </c>
      <c r="K1249" s="99">
        <v>0</v>
      </c>
      <c r="L1249" s="99">
        <v>134</v>
      </c>
      <c r="M1249" s="99">
        <f>K1249-L1249</f>
        <v>-134</v>
      </c>
      <c r="N1249" s="28"/>
      <c r="O1249" s="100"/>
      <c r="P1249" s="27"/>
      <c r="Q1249" s="100"/>
      <c r="R1249" s="101" t="s">
        <v>470</v>
      </c>
      <c r="S1249" s="94"/>
    </row>
    <row r="1250" spans="1:19" ht="18" customHeight="1">
      <c r="A1250" s="43">
        <v>2</v>
      </c>
      <c r="B1250" s="44" t="s">
        <v>1061</v>
      </c>
      <c r="C1250" s="45">
        <v>5</v>
      </c>
      <c r="D1250" s="45" t="s">
        <v>1845</v>
      </c>
      <c r="E1250" s="46"/>
      <c r="F1250" s="45"/>
      <c r="G1250" s="46"/>
      <c r="H1250" s="45"/>
      <c r="I1250" s="46"/>
      <c r="J1250" s="46"/>
      <c r="K1250" s="95">
        <f>IF(C1250="",SUMIFS($K1251:$K$5645,$A1251:$A$5645,A1250,$E1251:$E$5645,""),IF(E1250="",SUMIFS($K1251:$K$5645,$A1251:$A$5645,A1250,$C1251:$C$5645,C1250,$G1251:$G$5645,""),IF(G1250="",SUMIFS($K1251:$K$5645,$A1251:$A$5645,A1250,$C1251:$C$5645,C1250,$E1251:$E$5645,E1250,$R1251:$R$5645,R1250),0)))</f>
        <v>55191</v>
      </c>
      <c r="L1250" s="95">
        <f>IF(C1250="",SUMIFS($L1251:$L$5645,$A1251:$A$5645,A1250,$E1251:$E$5645,""),IF(E1250="",SUMIFS($L1251:$L$5645,$A1251:$A$5645,A1250,$C1251:$C$5645,C1250,$G1251:$G$5645,""),IF(G1250="",SUMIFS($L1251:$L$5645,$A1251:$A$5645,A1250,$C1251:$C$5645,C1250,$E1251:$E$5645,E1250,$R1251:$R$5645,R1250),0)))</f>
        <v>58153</v>
      </c>
      <c r="M1250" s="96">
        <f t="shared" ref="M1250:M1251" si="89">K1250-L1250</f>
        <v>-2962</v>
      </c>
      <c r="N1250" s="47"/>
      <c r="O1250" s="48"/>
      <c r="P1250" s="49"/>
      <c r="Q1250" s="50">
        <f>IF(C1250="",SUMIFS($Q$3:$Q$5514,$A$3:$A$5514,A1250,$C$3:$C$5514,"&gt;0",$E$3:$E$5514,""),IF(E1250="",SUMIFS($Q$3:$Q$5514,$A$3:$A$5514,A1250,$C$3:$C$5514,C1250,$E$3:$E$5514,"&gt;0",$G$3:$G$5514,""),IF(G1250="",SUMIFS($Q$3:$Q$5514,$A$3:$A$5514,A1250,$C$3:$C$5514,C1250,$E$3:$E$5514,E1250,$G$3:$G$5514,"&gt;0",$R$3:$R$5514,R1250))))</f>
        <v>21948</v>
      </c>
      <c r="R1250" s="51"/>
      <c r="S1250" s="94"/>
    </row>
    <row r="1251" spans="1:19" ht="18" customHeight="1">
      <c r="A1251" s="43">
        <v>2</v>
      </c>
      <c r="B1251" s="44" t="s">
        <v>1061</v>
      </c>
      <c r="C1251" s="52">
        <v>5</v>
      </c>
      <c r="D1251" s="44" t="s">
        <v>1845</v>
      </c>
      <c r="E1251" s="53">
        <v>1</v>
      </c>
      <c r="F1251" s="54" t="s">
        <v>762</v>
      </c>
      <c r="G1251" s="53"/>
      <c r="H1251" s="54"/>
      <c r="I1251" s="53"/>
      <c r="J1251" s="53"/>
      <c r="K1251" s="97">
        <f>IF(C1251="",SUMIFS($K1252:$K$5645,$A1252:$A$5645,A1251,$E1252:$E$5645,""),IF(E1251="",SUMIFS($K1252:$K$5645,$A1252:$A$5645,A1251,$C1252:$C$5645,C1251,$G1252:$G$5645,""),IF(G1251="",SUMIFS($K1252:$K$5645,$A1252:$A$5645,A1251,$C1252:$C$5645,C1251,$E1252:$E$5645,E1251,$R1252:$R$5645,R1251),0)))</f>
        <v>5285</v>
      </c>
      <c r="L1251" s="97">
        <f>IF(C1251="",SUMIFS($L1252:$L$5645,$A1252:$A$5645,A1251,$E1252:$E$5645,""),IF(E1251="",SUMIFS($L1252:$L$5645,$A1252:$A$5645,A1251,$C1252:$C$5645,C1251,$G1252:$G$5645,""),IF(G1251="",SUMIFS($L1252:$L$5645,$A1252:$A$5645,A1251,$C1252:$C$5645,C1251,$E1252:$E$5645,E1251,$R1252:$R$5645,R1251),0)))</f>
        <v>5070</v>
      </c>
      <c r="M1251" s="98">
        <f t="shared" si="89"/>
        <v>215</v>
      </c>
      <c r="N1251" s="55"/>
      <c r="O1251" s="56"/>
      <c r="P1251" s="57"/>
      <c r="Q1251" s="58">
        <f>IF(C1251="",SUMIFS($Q$3:$Q$5514,$A$3:$A$5514,A1251,$C$3:$C$5514,"&gt;0",$E$3:$E$5514,""),IF(E1251="",SUMIFS($Q$3:$Q$5514,$A$3:$A$5514,A1251,$C$3:$C$5514,C1251,$E$3:$E$5514,"&gt;0",$G$3:$G$5514,""),IF(G1251="",SUMIFS($Q$3:$Q$5514,$A$3:$A$5514,A1251,$C$3:$C$5514,C1251,$E$3:$E$5514,E1251,$G$3:$G$5514,"&gt;0",$R$3:$R$5514,R1251))))</f>
        <v>24</v>
      </c>
      <c r="R1251" s="59" t="s">
        <v>133</v>
      </c>
      <c r="S1251" s="94"/>
    </row>
    <row r="1252" spans="1:19" ht="18" customHeight="1">
      <c r="A1252" s="17">
        <v>2</v>
      </c>
      <c r="B1252" s="18" t="s">
        <v>1061</v>
      </c>
      <c r="C1252" s="18">
        <v>5</v>
      </c>
      <c r="D1252" s="18" t="s">
        <v>1845</v>
      </c>
      <c r="E1252" s="18">
        <v>1</v>
      </c>
      <c r="F1252" s="18" t="s">
        <v>762</v>
      </c>
      <c r="G1252" s="19">
        <v>2</v>
      </c>
      <c r="H1252" s="19" t="s">
        <v>916</v>
      </c>
      <c r="I1252" s="19"/>
      <c r="J1252" s="24"/>
      <c r="K1252" s="99"/>
      <c r="L1252" s="99"/>
      <c r="M1252" s="99"/>
      <c r="N1252" s="28"/>
      <c r="O1252" s="100"/>
      <c r="P1252" s="27" t="s">
        <v>1846</v>
      </c>
      <c r="Q1252" s="100">
        <v>24</v>
      </c>
      <c r="R1252" s="101" t="s">
        <v>133</v>
      </c>
      <c r="S1252" s="94"/>
    </row>
    <row r="1253" spans="1:19" ht="18" customHeight="1">
      <c r="A1253" s="17">
        <v>2</v>
      </c>
      <c r="B1253" s="18" t="s">
        <v>1061</v>
      </c>
      <c r="C1253" s="18">
        <v>5</v>
      </c>
      <c r="D1253" s="18" t="s">
        <v>1845</v>
      </c>
      <c r="E1253" s="18">
        <v>1</v>
      </c>
      <c r="F1253" s="18" t="s">
        <v>762</v>
      </c>
      <c r="G1253" s="18">
        <v>2</v>
      </c>
      <c r="H1253" s="18" t="s">
        <v>916</v>
      </c>
      <c r="I1253" s="19">
        <v>3</v>
      </c>
      <c r="J1253" s="24" t="s">
        <v>917</v>
      </c>
      <c r="K1253" s="99">
        <v>3078</v>
      </c>
      <c r="L1253" s="99">
        <v>2925</v>
      </c>
      <c r="M1253" s="99">
        <f>K1253-L1253</f>
        <v>153</v>
      </c>
      <c r="N1253" s="28" t="s">
        <v>933</v>
      </c>
      <c r="O1253" s="100">
        <v>3078000</v>
      </c>
      <c r="P1253" s="27" t="s">
        <v>1847</v>
      </c>
      <c r="Q1253" s="100"/>
      <c r="R1253" s="101" t="s">
        <v>133</v>
      </c>
      <c r="S1253" s="94"/>
    </row>
    <row r="1254" spans="1:19" ht="18" customHeight="1">
      <c r="A1254" s="17">
        <v>2</v>
      </c>
      <c r="B1254" s="18" t="s">
        <v>1061</v>
      </c>
      <c r="C1254" s="18">
        <v>5</v>
      </c>
      <c r="D1254" s="18" t="s">
        <v>1845</v>
      </c>
      <c r="E1254" s="18">
        <v>1</v>
      </c>
      <c r="F1254" s="18" t="s">
        <v>762</v>
      </c>
      <c r="G1254" s="19">
        <v>3</v>
      </c>
      <c r="H1254" s="19" t="s">
        <v>919</v>
      </c>
      <c r="I1254" s="19"/>
      <c r="J1254" s="24"/>
      <c r="K1254" s="99"/>
      <c r="L1254" s="99"/>
      <c r="M1254" s="99"/>
      <c r="N1254" s="28"/>
      <c r="O1254" s="100"/>
      <c r="P1254" s="27"/>
      <c r="Q1254" s="100"/>
      <c r="R1254" s="101" t="s">
        <v>133</v>
      </c>
      <c r="S1254" s="94"/>
    </row>
    <row r="1255" spans="1:19" ht="18" customHeight="1">
      <c r="A1255" s="17">
        <v>2</v>
      </c>
      <c r="B1255" s="18" t="s">
        <v>1061</v>
      </c>
      <c r="C1255" s="18">
        <v>5</v>
      </c>
      <c r="D1255" s="18" t="s">
        <v>1845</v>
      </c>
      <c r="E1255" s="18">
        <v>1</v>
      </c>
      <c r="F1255" s="18" t="s">
        <v>762</v>
      </c>
      <c r="G1255" s="18">
        <v>3</v>
      </c>
      <c r="H1255" s="18" t="s">
        <v>919</v>
      </c>
      <c r="I1255" s="19">
        <v>33</v>
      </c>
      <c r="J1255" s="24" t="s">
        <v>1075</v>
      </c>
      <c r="K1255" s="99">
        <v>24</v>
      </c>
      <c r="L1255" s="99">
        <v>24</v>
      </c>
      <c r="M1255" s="99">
        <f t="shared" ref="M1255:M1258" si="90">K1255-L1255</f>
        <v>0</v>
      </c>
      <c r="N1255" s="28" t="s">
        <v>933</v>
      </c>
      <c r="O1255" s="100">
        <v>24000</v>
      </c>
      <c r="P1255" s="27"/>
      <c r="Q1255" s="100"/>
      <c r="R1255" s="101" t="s">
        <v>133</v>
      </c>
      <c r="S1255" s="94"/>
    </row>
    <row r="1256" spans="1:19" ht="18" customHeight="1">
      <c r="A1256" s="17">
        <v>2</v>
      </c>
      <c r="B1256" s="18" t="s">
        <v>1061</v>
      </c>
      <c r="C1256" s="18">
        <v>5</v>
      </c>
      <c r="D1256" s="18" t="s">
        <v>1845</v>
      </c>
      <c r="E1256" s="18">
        <v>1</v>
      </c>
      <c r="F1256" s="18" t="s">
        <v>762</v>
      </c>
      <c r="G1256" s="18">
        <v>3</v>
      </c>
      <c r="H1256" s="18" t="s">
        <v>919</v>
      </c>
      <c r="I1256" s="19">
        <v>39</v>
      </c>
      <c r="J1256" s="24" t="s">
        <v>934</v>
      </c>
      <c r="K1256" s="99">
        <v>696</v>
      </c>
      <c r="L1256" s="99">
        <v>630</v>
      </c>
      <c r="M1256" s="99">
        <f t="shared" si="90"/>
        <v>66</v>
      </c>
      <c r="N1256" s="28" t="s">
        <v>933</v>
      </c>
      <c r="O1256" s="100">
        <v>695330</v>
      </c>
      <c r="P1256" s="27"/>
      <c r="Q1256" s="100"/>
      <c r="R1256" s="101" t="s">
        <v>133</v>
      </c>
      <c r="S1256" s="94"/>
    </row>
    <row r="1257" spans="1:19" ht="18" customHeight="1">
      <c r="A1257" s="17">
        <v>2</v>
      </c>
      <c r="B1257" s="18" t="s">
        <v>1061</v>
      </c>
      <c r="C1257" s="18">
        <v>5</v>
      </c>
      <c r="D1257" s="18" t="s">
        <v>1845</v>
      </c>
      <c r="E1257" s="18">
        <v>1</v>
      </c>
      <c r="F1257" s="18" t="s">
        <v>762</v>
      </c>
      <c r="G1257" s="18">
        <v>3</v>
      </c>
      <c r="H1257" s="18" t="s">
        <v>919</v>
      </c>
      <c r="I1257" s="19">
        <v>40</v>
      </c>
      <c r="J1257" s="24" t="s">
        <v>935</v>
      </c>
      <c r="K1257" s="99">
        <v>402</v>
      </c>
      <c r="L1257" s="99">
        <v>364</v>
      </c>
      <c r="M1257" s="99">
        <f t="shared" si="90"/>
        <v>38</v>
      </c>
      <c r="N1257" s="28" t="s">
        <v>933</v>
      </c>
      <c r="O1257" s="100">
        <v>401152</v>
      </c>
      <c r="P1257" s="27"/>
      <c r="Q1257" s="100"/>
      <c r="R1257" s="101" t="s">
        <v>133</v>
      </c>
      <c r="S1257" s="94"/>
    </row>
    <row r="1258" spans="1:19" ht="18" customHeight="1">
      <c r="A1258" s="17">
        <v>2</v>
      </c>
      <c r="B1258" s="18" t="s">
        <v>1061</v>
      </c>
      <c r="C1258" s="18">
        <v>5</v>
      </c>
      <c r="D1258" s="18" t="s">
        <v>1845</v>
      </c>
      <c r="E1258" s="18">
        <v>1</v>
      </c>
      <c r="F1258" s="18" t="s">
        <v>762</v>
      </c>
      <c r="G1258" s="18">
        <v>3</v>
      </c>
      <c r="H1258" s="18" t="s">
        <v>919</v>
      </c>
      <c r="I1258" s="19">
        <v>41</v>
      </c>
      <c r="J1258" s="24" t="s">
        <v>936</v>
      </c>
      <c r="K1258" s="99">
        <v>37</v>
      </c>
      <c r="L1258" s="99">
        <v>37</v>
      </c>
      <c r="M1258" s="99">
        <f t="shared" si="90"/>
        <v>0</v>
      </c>
      <c r="N1258" s="28" t="s">
        <v>933</v>
      </c>
      <c r="O1258" s="100">
        <v>36800</v>
      </c>
      <c r="P1258" s="27"/>
      <c r="Q1258" s="100"/>
      <c r="R1258" s="101" t="s">
        <v>133</v>
      </c>
      <c r="S1258" s="94"/>
    </row>
    <row r="1259" spans="1:19" ht="18" customHeight="1">
      <c r="A1259" s="17">
        <v>2</v>
      </c>
      <c r="B1259" s="18" t="s">
        <v>1061</v>
      </c>
      <c r="C1259" s="18">
        <v>5</v>
      </c>
      <c r="D1259" s="18" t="s">
        <v>1845</v>
      </c>
      <c r="E1259" s="18">
        <v>1</v>
      </c>
      <c r="F1259" s="18" t="s">
        <v>762</v>
      </c>
      <c r="G1259" s="19">
        <v>4</v>
      </c>
      <c r="H1259" s="19" t="s">
        <v>937</v>
      </c>
      <c r="I1259" s="19"/>
      <c r="J1259" s="24"/>
      <c r="K1259" s="99"/>
      <c r="L1259" s="99"/>
      <c r="M1259" s="99"/>
      <c r="N1259" s="28"/>
      <c r="O1259" s="100"/>
      <c r="P1259" s="27"/>
      <c r="Q1259" s="100"/>
      <c r="R1259" s="101" t="s">
        <v>133</v>
      </c>
      <c r="S1259" s="94"/>
    </row>
    <row r="1260" spans="1:19" ht="18" customHeight="1">
      <c r="A1260" s="17">
        <v>2</v>
      </c>
      <c r="B1260" s="18" t="s">
        <v>1061</v>
      </c>
      <c r="C1260" s="18">
        <v>5</v>
      </c>
      <c r="D1260" s="18" t="s">
        <v>1845</v>
      </c>
      <c r="E1260" s="18">
        <v>1</v>
      </c>
      <c r="F1260" s="18" t="s">
        <v>762</v>
      </c>
      <c r="G1260" s="18">
        <v>4</v>
      </c>
      <c r="H1260" s="18" t="s">
        <v>937</v>
      </c>
      <c r="I1260" s="19">
        <v>31</v>
      </c>
      <c r="J1260" s="24" t="s">
        <v>940</v>
      </c>
      <c r="K1260" s="99">
        <v>886</v>
      </c>
      <c r="L1260" s="99">
        <v>928</v>
      </c>
      <c r="M1260" s="99">
        <f>K1260-L1260</f>
        <v>-42</v>
      </c>
      <c r="N1260" s="28" t="s">
        <v>933</v>
      </c>
      <c r="O1260" s="100">
        <v>885335</v>
      </c>
      <c r="P1260" s="27"/>
      <c r="Q1260" s="100"/>
      <c r="R1260" s="101" t="s">
        <v>133</v>
      </c>
      <c r="S1260" s="94"/>
    </row>
    <row r="1261" spans="1:19" ht="18" customHeight="1">
      <c r="A1261" s="17">
        <v>2</v>
      </c>
      <c r="B1261" s="18" t="s">
        <v>1061</v>
      </c>
      <c r="C1261" s="18">
        <v>5</v>
      </c>
      <c r="D1261" s="18" t="s">
        <v>1845</v>
      </c>
      <c r="E1261" s="18">
        <v>1</v>
      </c>
      <c r="F1261" s="18" t="s">
        <v>762</v>
      </c>
      <c r="G1261" s="19">
        <v>9</v>
      </c>
      <c r="H1261" s="19" t="s">
        <v>944</v>
      </c>
      <c r="I1261" s="19"/>
      <c r="J1261" s="24"/>
      <c r="K1261" s="99"/>
      <c r="L1261" s="99"/>
      <c r="M1261" s="99"/>
      <c r="N1261" s="28"/>
      <c r="O1261" s="100"/>
      <c r="P1261" s="27"/>
      <c r="Q1261" s="100"/>
      <c r="R1261" s="101" t="s">
        <v>133</v>
      </c>
      <c r="S1261" s="94"/>
    </row>
    <row r="1262" spans="1:19" ht="18" customHeight="1">
      <c r="A1262" s="17">
        <v>2</v>
      </c>
      <c r="B1262" s="18" t="s">
        <v>1061</v>
      </c>
      <c r="C1262" s="18">
        <v>5</v>
      </c>
      <c r="D1262" s="18" t="s">
        <v>1845</v>
      </c>
      <c r="E1262" s="18">
        <v>1</v>
      </c>
      <c r="F1262" s="18" t="s">
        <v>762</v>
      </c>
      <c r="G1262" s="18">
        <v>9</v>
      </c>
      <c r="H1262" s="18" t="s">
        <v>944</v>
      </c>
      <c r="I1262" s="19">
        <v>2</v>
      </c>
      <c r="J1262" s="24" t="s">
        <v>978</v>
      </c>
      <c r="K1262" s="99">
        <v>46</v>
      </c>
      <c r="L1262" s="99">
        <v>46</v>
      </c>
      <c r="M1262" s="99">
        <f>K1262-L1262</f>
        <v>0</v>
      </c>
      <c r="N1262" s="28" t="s">
        <v>1848</v>
      </c>
      <c r="O1262" s="100"/>
      <c r="P1262" s="27"/>
      <c r="Q1262" s="100"/>
      <c r="R1262" s="101" t="s">
        <v>133</v>
      </c>
      <c r="S1262" s="94"/>
    </row>
    <row r="1263" spans="1:19" ht="18" customHeight="1">
      <c r="A1263" s="17">
        <v>2</v>
      </c>
      <c r="B1263" s="18" t="s">
        <v>1061</v>
      </c>
      <c r="C1263" s="18">
        <v>5</v>
      </c>
      <c r="D1263" s="18" t="s">
        <v>1845</v>
      </c>
      <c r="E1263" s="18">
        <v>1</v>
      </c>
      <c r="F1263" s="18" t="s">
        <v>762</v>
      </c>
      <c r="G1263" s="18">
        <v>9</v>
      </c>
      <c r="H1263" s="18" t="s">
        <v>944</v>
      </c>
      <c r="I1263" s="18">
        <v>2</v>
      </c>
      <c r="J1263" s="25" t="s">
        <v>978</v>
      </c>
      <c r="K1263" s="99"/>
      <c r="L1263" s="99"/>
      <c r="M1263" s="99"/>
      <c r="N1263" s="28" t="s">
        <v>1849</v>
      </c>
      <c r="O1263" s="100">
        <v>1800</v>
      </c>
      <c r="P1263" s="27"/>
      <c r="Q1263" s="100"/>
      <c r="R1263" s="101" t="s">
        <v>133</v>
      </c>
      <c r="S1263" s="94"/>
    </row>
    <row r="1264" spans="1:19" ht="18" customHeight="1">
      <c r="A1264" s="17">
        <v>2</v>
      </c>
      <c r="B1264" s="18" t="s">
        <v>1061</v>
      </c>
      <c r="C1264" s="18">
        <v>5</v>
      </c>
      <c r="D1264" s="18" t="s">
        <v>1845</v>
      </c>
      <c r="E1264" s="18">
        <v>1</v>
      </c>
      <c r="F1264" s="18" t="s">
        <v>762</v>
      </c>
      <c r="G1264" s="18">
        <v>9</v>
      </c>
      <c r="H1264" s="18" t="s">
        <v>944</v>
      </c>
      <c r="I1264" s="18">
        <v>2</v>
      </c>
      <c r="J1264" s="25" t="s">
        <v>978</v>
      </c>
      <c r="K1264" s="99"/>
      <c r="L1264" s="99"/>
      <c r="M1264" s="99"/>
      <c r="N1264" s="28" t="s">
        <v>1850</v>
      </c>
      <c r="O1264" s="100"/>
      <c r="P1264" s="27"/>
      <c r="Q1264" s="100"/>
      <c r="R1264" s="101" t="s">
        <v>133</v>
      </c>
      <c r="S1264" s="94"/>
    </row>
    <row r="1265" spans="1:19" ht="18" customHeight="1">
      <c r="A1265" s="17">
        <v>2</v>
      </c>
      <c r="B1265" s="18" t="s">
        <v>1061</v>
      </c>
      <c r="C1265" s="18">
        <v>5</v>
      </c>
      <c r="D1265" s="18" t="s">
        <v>1845</v>
      </c>
      <c r="E1265" s="18">
        <v>1</v>
      </c>
      <c r="F1265" s="18" t="s">
        <v>762</v>
      </c>
      <c r="G1265" s="18">
        <v>9</v>
      </c>
      <c r="H1265" s="18" t="s">
        <v>944</v>
      </c>
      <c r="I1265" s="18">
        <v>2</v>
      </c>
      <c r="J1265" s="25" t="s">
        <v>978</v>
      </c>
      <c r="K1265" s="99"/>
      <c r="L1265" s="99"/>
      <c r="M1265" s="99"/>
      <c r="N1265" s="339" t="s">
        <v>6849</v>
      </c>
      <c r="O1265" s="100">
        <v>20000</v>
      </c>
      <c r="P1265" s="27"/>
      <c r="Q1265" s="100"/>
      <c r="R1265" s="101" t="s">
        <v>133</v>
      </c>
      <c r="S1265" s="94"/>
    </row>
    <row r="1266" spans="1:19" ht="18" customHeight="1">
      <c r="A1266" s="17">
        <v>2</v>
      </c>
      <c r="B1266" s="18" t="s">
        <v>1061</v>
      </c>
      <c r="C1266" s="18">
        <v>5</v>
      </c>
      <c r="D1266" s="18" t="s">
        <v>1845</v>
      </c>
      <c r="E1266" s="18">
        <v>1</v>
      </c>
      <c r="F1266" s="18" t="s">
        <v>762</v>
      </c>
      <c r="G1266" s="18">
        <v>9</v>
      </c>
      <c r="H1266" s="18" t="s">
        <v>944</v>
      </c>
      <c r="I1266" s="18">
        <v>2</v>
      </c>
      <c r="J1266" s="25" t="s">
        <v>978</v>
      </c>
      <c r="K1266" s="99"/>
      <c r="L1266" s="99"/>
      <c r="M1266" s="99"/>
      <c r="N1266" s="28" t="s">
        <v>1851</v>
      </c>
      <c r="O1266" s="100">
        <v>9400</v>
      </c>
      <c r="P1266" s="27"/>
      <c r="Q1266" s="100"/>
      <c r="R1266" s="101" t="s">
        <v>133</v>
      </c>
      <c r="S1266" s="94"/>
    </row>
    <row r="1267" spans="1:19" ht="18" customHeight="1">
      <c r="A1267" s="17">
        <v>2</v>
      </c>
      <c r="B1267" s="18" t="s">
        <v>1061</v>
      </c>
      <c r="C1267" s="18">
        <v>5</v>
      </c>
      <c r="D1267" s="18" t="s">
        <v>1845</v>
      </c>
      <c r="E1267" s="18">
        <v>1</v>
      </c>
      <c r="F1267" s="18" t="s">
        <v>762</v>
      </c>
      <c r="G1267" s="18">
        <v>9</v>
      </c>
      <c r="H1267" s="18" t="s">
        <v>944</v>
      </c>
      <c r="I1267" s="18">
        <v>2</v>
      </c>
      <c r="J1267" s="25" t="s">
        <v>978</v>
      </c>
      <c r="K1267" s="99"/>
      <c r="L1267" s="99"/>
      <c r="M1267" s="99"/>
      <c r="N1267" s="28" t="s">
        <v>1852</v>
      </c>
      <c r="O1267" s="100">
        <v>14000</v>
      </c>
      <c r="P1267" s="27"/>
      <c r="Q1267" s="100"/>
      <c r="R1267" s="101" t="s">
        <v>133</v>
      </c>
      <c r="S1267" s="94"/>
    </row>
    <row r="1268" spans="1:19" ht="18" customHeight="1">
      <c r="A1268" s="17">
        <v>2</v>
      </c>
      <c r="B1268" s="18" t="s">
        <v>1061</v>
      </c>
      <c r="C1268" s="18">
        <v>5</v>
      </c>
      <c r="D1268" s="18" t="s">
        <v>1845</v>
      </c>
      <c r="E1268" s="18">
        <v>1</v>
      </c>
      <c r="F1268" s="18" t="s">
        <v>762</v>
      </c>
      <c r="G1268" s="19">
        <v>11</v>
      </c>
      <c r="H1268" s="19" t="s">
        <v>1002</v>
      </c>
      <c r="I1268" s="19"/>
      <c r="J1268" s="24"/>
      <c r="K1268" s="99"/>
      <c r="L1268" s="99"/>
      <c r="M1268" s="99"/>
      <c r="N1268" s="28"/>
      <c r="O1268" s="100"/>
      <c r="P1268" s="27"/>
      <c r="Q1268" s="100"/>
      <c r="R1268" s="101" t="s">
        <v>133</v>
      </c>
      <c r="S1268" s="94"/>
    </row>
    <row r="1269" spans="1:19" ht="18" customHeight="1">
      <c r="A1269" s="17">
        <v>2</v>
      </c>
      <c r="B1269" s="18" t="s">
        <v>1061</v>
      </c>
      <c r="C1269" s="18">
        <v>5</v>
      </c>
      <c r="D1269" s="18" t="s">
        <v>1845</v>
      </c>
      <c r="E1269" s="18">
        <v>1</v>
      </c>
      <c r="F1269" s="18" t="s">
        <v>762</v>
      </c>
      <c r="G1269" s="18">
        <v>11</v>
      </c>
      <c r="H1269" s="18" t="s">
        <v>1002</v>
      </c>
      <c r="I1269" s="19">
        <v>1</v>
      </c>
      <c r="J1269" s="24" t="s">
        <v>1003</v>
      </c>
      <c r="K1269" s="99">
        <v>3</v>
      </c>
      <c r="L1269" s="99">
        <v>3</v>
      </c>
      <c r="M1269" s="99">
        <f t="shared" ref="M1269:M1270" si="91">K1269-L1269</f>
        <v>0</v>
      </c>
      <c r="N1269" s="28" t="s">
        <v>1853</v>
      </c>
      <c r="O1269" s="100">
        <v>3000</v>
      </c>
      <c r="P1269" s="27"/>
      <c r="Q1269" s="100"/>
      <c r="R1269" s="101" t="s">
        <v>133</v>
      </c>
      <c r="S1269" s="94"/>
    </row>
    <row r="1270" spans="1:19" ht="18" customHeight="1">
      <c r="A1270" s="17">
        <v>2</v>
      </c>
      <c r="B1270" s="18" t="s">
        <v>1061</v>
      </c>
      <c r="C1270" s="18">
        <v>5</v>
      </c>
      <c r="D1270" s="18" t="s">
        <v>1845</v>
      </c>
      <c r="E1270" s="18">
        <v>1</v>
      </c>
      <c r="F1270" s="18" t="s">
        <v>762</v>
      </c>
      <c r="G1270" s="18">
        <v>11</v>
      </c>
      <c r="H1270" s="18" t="s">
        <v>1002</v>
      </c>
      <c r="I1270" s="19">
        <v>3</v>
      </c>
      <c r="J1270" s="24" t="s">
        <v>1021</v>
      </c>
      <c r="K1270" s="99">
        <v>6</v>
      </c>
      <c r="L1270" s="99">
        <v>6</v>
      </c>
      <c r="M1270" s="99">
        <f t="shared" si="91"/>
        <v>0</v>
      </c>
      <c r="N1270" s="28" t="s">
        <v>1854</v>
      </c>
      <c r="O1270" s="100">
        <v>5600</v>
      </c>
      <c r="P1270" s="27"/>
      <c r="Q1270" s="100"/>
      <c r="R1270" s="101" t="s">
        <v>133</v>
      </c>
      <c r="S1270" s="94"/>
    </row>
    <row r="1271" spans="1:19" ht="18" customHeight="1">
      <c r="A1271" s="17">
        <v>2</v>
      </c>
      <c r="B1271" s="18" t="s">
        <v>1061</v>
      </c>
      <c r="C1271" s="18">
        <v>5</v>
      </c>
      <c r="D1271" s="18" t="s">
        <v>1845</v>
      </c>
      <c r="E1271" s="18">
        <v>1</v>
      </c>
      <c r="F1271" s="18" t="s">
        <v>762</v>
      </c>
      <c r="G1271" s="19">
        <v>14</v>
      </c>
      <c r="H1271" s="19" t="s">
        <v>1050</v>
      </c>
      <c r="I1271" s="19"/>
      <c r="J1271" s="24"/>
      <c r="K1271" s="99"/>
      <c r="L1271" s="99"/>
      <c r="M1271" s="99"/>
      <c r="N1271" s="28"/>
      <c r="O1271" s="100"/>
      <c r="P1271" s="27"/>
      <c r="Q1271" s="100"/>
      <c r="R1271" s="101" t="s">
        <v>133</v>
      </c>
      <c r="S1271" s="94"/>
    </row>
    <row r="1272" spans="1:19" ht="18" customHeight="1">
      <c r="A1272" s="17">
        <v>2</v>
      </c>
      <c r="B1272" s="18" t="s">
        <v>1061</v>
      </c>
      <c r="C1272" s="18">
        <v>5</v>
      </c>
      <c r="D1272" s="18" t="s">
        <v>1845</v>
      </c>
      <c r="E1272" s="18">
        <v>1</v>
      </c>
      <c r="F1272" s="18" t="s">
        <v>762</v>
      </c>
      <c r="G1272" s="18">
        <v>14</v>
      </c>
      <c r="H1272" s="18" t="s">
        <v>1050</v>
      </c>
      <c r="I1272" s="19">
        <v>1</v>
      </c>
      <c r="J1272" s="24" t="s">
        <v>1051</v>
      </c>
      <c r="K1272" s="99">
        <v>5</v>
      </c>
      <c r="L1272" s="99">
        <v>5</v>
      </c>
      <c r="M1272" s="99">
        <f>K1272-L1272</f>
        <v>0</v>
      </c>
      <c r="N1272" s="28" t="s">
        <v>1855</v>
      </c>
      <c r="O1272" s="100">
        <v>5000</v>
      </c>
      <c r="P1272" s="27"/>
      <c r="Q1272" s="100"/>
      <c r="R1272" s="101" t="s">
        <v>133</v>
      </c>
      <c r="S1272" s="94"/>
    </row>
    <row r="1273" spans="1:19" ht="18" customHeight="1">
      <c r="A1273" s="17">
        <v>2</v>
      </c>
      <c r="B1273" s="18" t="s">
        <v>1061</v>
      </c>
      <c r="C1273" s="18">
        <v>5</v>
      </c>
      <c r="D1273" s="18" t="s">
        <v>1845</v>
      </c>
      <c r="E1273" s="18">
        <v>1</v>
      </c>
      <c r="F1273" s="18" t="s">
        <v>762</v>
      </c>
      <c r="G1273" s="19">
        <v>19</v>
      </c>
      <c r="H1273" s="19" t="s">
        <v>1056</v>
      </c>
      <c r="I1273" s="19"/>
      <c r="J1273" s="24"/>
      <c r="K1273" s="99"/>
      <c r="L1273" s="99"/>
      <c r="M1273" s="99"/>
      <c r="N1273" s="28"/>
      <c r="O1273" s="100"/>
      <c r="P1273" s="27"/>
      <c r="Q1273" s="100"/>
      <c r="R1273" s="101" t="s">
        <v>133</v>
      </c>
      <c r="S1273" s="94"/>
    </row>
    <row r="1274" spans="1:19" ht="18" customHeight="1">
      <c r="A1274" s="17">
        <v>2</v>
      </c>
      <c r="B1274" s="18" t="s">
        <v>1061</v>
      </c>
      <c r="C1274" s="18">
        <v>5</v>
      </c>
      <c r="D1274" s="18" t="s">
        <v>1845</v>
      </c>
      <c r="E1274" s="18">
        <v>1</v>
      </c>
      <c r="F1274" s="18" t="s">
        <v>762</v>
      </c>
      <c r="G1274" s="18">
        <v>19</v>
      </c>
      <c r="H1274" s="18" t="s">
        <v>1056</v>
      </c>
      <c r="I1274" s="19">
        <v>11</v>
      </c>
      <c r="J1274" s="24" t="s">
        <v>1057</v>
      </c>
      <c r="K1274" s="99">
        <v>2</v>
      </c>
      <c r="L1274" s="99">
        <v>2</v>
      </c>
      <c r="M1274" s="99">
        <f t="shared" ref="M1274:M1276" si="92">K1274-L1274</f>
        <v>0</v>
      </c>
      <c r="N1274" s="28" t="s">
        <v>1856</v>
      </c>
      <c r="O1274" s="100">
        <v>1600</v>
      </c>
      <c r="P1274" s="27"/>
      <c r="Q1274" s="100"/>
      <c r="R1274" s="101" t="s">
        <v>133</v>
      </c>
      <c r="S1274" s="94"/>
    </row>
    <row r="1275" spans="1:19" ht="18" customHeight="1">
      <c r="A1275" s="17">
        <v>2</v>
      </c>
      <c r="B1275" s="18" t="s">
        <v>1061</v>
      </c>
      <c r="C1275" s="18">
        <v>5</v>
      </c>
      <c r="D1275" s="18" t="s">
        <v>1845</v>
      </c>
      <c r="E1275" s="18">
        <v>1</v>
      </c>
      <c r="F1275" s="18" t="s">
        <v>762</v>
      </c>
      <c r="G1275" s="18">
        <v>19</v>
      </c>
      <c r="H1275" s="18" t="s">
        <v>1056</v>
      </c>
      <c r="I1275" s="19">
        <v>21</v>
      </c>
      <c r="J1275" s="24" t="s">
        <v>1857</v>
      </c>
      <c r="K1275" s="99">
        <v>100</v>
      </c>
      <c r="L1275" s="99">
        <v>100</v>
      </c>
      <c r="M1275" s="99">
        <f t="shared" si="92"/>
        <v>0</v>
      </c>
      <c r="N1275" s="28" t="s">
        <v>1858</v>
      </c>
      <c r="O1275" s="100">
        <v>100000</v>
      </c>
      <c r="P1275" s="27"/>
      <c r="Q1275" s="100"/>
      <c r="R1275" s="101" t="s">
        <v>133</v>
      </c>
      <c r="S1275" s="94"/>
    </row>
    <row r="1276" spans="1:19" ht="18" customHeight="1">
      <c r="A1276" s="43">
        <v>2</v>
      </c>
      <c r="B1276" s="44" t="s">
        <v>1061</v>
      </c>
      <c r="C1276" s="52">
        <v>5</v>
      </c>
      <c r="D1276" s="44" t="s">
        <v>1845</v>
      </c>
      <c r="E1276" s="53">
        <v>2</v>
      </c>
      <c r="F1276" s="54" t="s">
        <v>763</v>
      </c>
      <c r="G1276" s="53"/>
      <c r="H1276" s="54"/>
      <c r="I1276" s="53"/>
      <c r="J1276" s="53"/>
      <c r="K1276" s="97">
        <f>IF(C1276="",SUMIFS($K1277:$K$5645,$A1277:$A$5645,A1276,$E1277:$E$5645,""),IF(E1276="",SUMIFS($K1277:$K$5645,$A1277:$A$5645,A1276,$C1277:$C$5645,C1276,$G1277:$G$5645,""),IF(G1276="",SUMIFS($K1277:$K$5645,$A1277:$A$5645,A1276,$C1277:$C$5645,C1276,$E1277:$E$5645,E1276,$R1277:$R$5645,R1276),0)))</f>
        <v>617</v>
      </c>
      <c r="L1276" s="97">
        <f>IF(C1276="",SUMIFS($L1277:$L$5645,$A1277:$A$5645,A1276,$E1277:$E$5645,""),IF(E1276="",SUMIFS($L1277:$L$5645,$A1277:$A$5645,A1276,$C1277:$C$5645,C1276,$G1277:$G$5645,""),IF(G1276="",SUMIFS($L1277:$L$5645,$A1277:$A$5645,A1276,$C1277:$C$5645,C1276,$E1277:$E$5645,E1276,$R1277:$R$5645,R1276),0)))</f>
        <v>4139</v>
      </c>
      <c r="M1276" s="98">
        <f t="shared" si="92"/>
        <v>-3522</v>
      </c>
      <c r="N1276" s="55"/>
      <c r="O1276" s="56"/>
      <c r="P1276" s="57"/>
      <c r="Q1276" s="58">
        <f>IF(C1276="",SUMIFS($Q$3:$Q$5514,$A$3:$A$5514,A1276,$C$3:$C$5514,"&gt;0",$E$3:$E$5514,""),IF(E1276="",SUMIFS($Q$3:$Q$5514,$A$3:$A$5514,A1276,$C$3:$C$5514,C1276,$E$3:$E$5514,"&gt;0",$G$3:$G$5514,""),IF(G1276="",SUMIFS($Q$3:$Q$5514,$A$3:$A$5514,A1276,$C$3:$C$5514,C1276,$E$3:$E$5514,E1276,$G$3:$G$5514,"&gt;0",$R$3:$R$5514,R1276))))</f>
        <v>579</v>
      </c>
      <c r="R1276" s="59" t="s">
        <v>133</v>
      </c>
      <c r="S1276" s="94"/>
    </row>
    <row r="1277" spans="1:19" ht="18" customHeight="1">
      <c r="A1277" s="17">
        <v>2</v>
      </c>
      <c r="B1277" s="18" t="s">
        <v>1061</v>
      </c>
      <c r="C1277" s="18">
        <v>5</v>
      </c>
      <c r="D1277" s="18" t="s">
        <v>1845</v>
      </c>
      <c r="E1277" s="18">
        <v>2</v>
      </c>
      <c r="F1277" s="18" t="s">
        <v>763</v>
      </c>
      <c r="G1277" s="19">
        <v>1</v>
      </c>
      <c r="H1277" s="19" t="s">
        <v>914</v>
      </c>
      <c r="I1277" s="19"/>
      <c r="J1277" s="24"/>
      <c r="K1277" s="99"/>
      <c r="L1277" s="99"/>
      <c r="M1277" s="99"/>
      <c r="N1277" s="28"/>
      <c r="O1277" s="100"/>
      <c r="P1277" s="27" t="s">
        <v>1860</v>
      </c>
      <c r="Q1277" s="100">
        <v>579</v>
      </c>
      <c r="R1277" s="101" t="s">
        <v>133</v>
      </c>
      <c r="S1277" s="94"/>
    </row>
    <row r="1278" spans="1:19" ht="18" customHeight="1">
      <c r="A1278" s="17">
        <v>2</v>
      </c>
      <c r="B1278" s="18" t="s">
        <v>1061</v>
      </c>
      <c r="C1278" s="18">
        <v>5</v>
      </c>
      <c r="D1278" s="18" t="s">
        <v>1845</v>
      </c>
      <c r="E1278" s="18">
        <v>2</v>
      </c>
      <c r="F1278" s="18" t="s">
        <v>763</v>
      </c>
      <c r="G1278" s="18">
        <v>1</v>
      </c>
      <c r="H1278" s="18" t="s">
        <v>914</v>
      </c>
      <c r="I1278" s="19">
        <v>21</v>
      </c>
      <c r="J1278" s="24" t="s">
        <v>1859</v>
      </c>
      <c r="K1278" s="99">
        <v>406</v>
      </c>
      <c r="L1278" s="99">
        <v>2787</v>
      </c>
      <c r="M1278" s="99">
        <f>K1278-L1278</f>
        <v>-2381</v>
      </c>
      <c r="N1278" s="339" t="s">
        <v>6850</v>
      </c>
      <c r="O1278" s="100">
        <v>406000</v>
      </c>
      <c r="P1278" s="27" t="s">
        <v>1861</v>
      </c>
      <c r="Q1278" s="100"/>
      <c r="R1278" s="101" t="s">
        <v>133</v>
      </c>
      <c r="S1278" s="94"/>
    </row>
    <row r="1279" spans="1:19" ht="18" customHeight="1">
      <c r="A1279" s="17">
        <v>2</v>
      </c>
      <c r="B1279" s="18" t="s">
        <v>1061</v>
      </c>
      <c r="C1279" s="18">
        <v>5</v>
      </c>
      <c r="D1279" s="18" t="s">
        <v>1845</v>
      </c>
      <c r="E1279" s="18">
        <v>2</v>
      </c>
      <c r="F1279" s="18" t="s">
        <v>763</v>
      </c>
      <c r="G1279" s="19">
        <v>3</v>
      </c>
      <c r="H1279" s="19" t="s">
        <v>919</v>
      </c>
      <c r="I1279" s="19"/>
      <c r="J1279" s="24"/>
      <c r="K1279" s="99"/>
      <c r="L1279" s="99"/>
      <c r="M1279" s="99"/>
      <c r="N1279" s="28"/>
      <c r="O1279" s="100"/>
      <c r="P1279" s="27"/>
      <c r="Q1279" s="100"/>
      <c r="R1279" s="101" t="s">
        <v>133</v>
      </c>
      <c r="S1279" s="94"/>
    </row>
    <row r="1280" spans="1:19" ht="18" customHeight="1">
      <c r="A1280" s="17">
        <v>2</v>
      </c>
      <c r="B1280" s="18" t="s">
        <v>1061</v>
      </c>
      <c r="C1280" s="18">
        <v>5</v>
      </c>
      <c r="D1280" s="18" t="s">
        <v>1845</v>
      </c>
      <c r="E1280" s="18">
        <v>2</v>
      </c>
      <c r="F1280" s="18" t="s">
        <v>763</v>
      </c>
      <c r="G1280" s="18">
        <v>3</v>
      </c>
      <c r="H1280" s="18" t="s">
        <v>919</v>
      </c>
      <c r="I1280" s="19">
        <v>35</v>
      </c>
      <c r="J1280" s="24" t="s">
        <v>930</v>
      </c>
      <c r="K1280" s="99">
        <v>44</v>
      </c>
      <c r="L1280" s="99">
        <v>440</v>
      </c>
      <c r="M1280" s="99">
        <f>K1280-L1280</f>
        <v>-396</v>
      </c>
      <c r="N1280" s="339" t="s">
        <v>6851</v>
      </c>
      <c r="O1280" s="100">
        <v>44000</v>
      </c>
      <c r="P1280" s="27"/>
      <c r="Q1280" s="100"/>
      <c r="R1280" s="101" t="s">
        <v>133</v>
      </c>
      <c r="S1280" s="94"/>
    </row>
    <row r="1281" spans="1:19" ht="18" customHeight="1">
      <c r="A1281" s="17">
        <v>2</v>
      </c>
      <c r="B1281" s="18" t="s">
        <v>1061</v>
      </c>
      <c r="C1281" s="18">
        <v>5</v>
      </c>
      <c r="D1281" s="18" t="s">
        <v>1845</v>
      </c>
      <c r="E1281" s="18">
        <v>2</v>
      </c>
      <c r="F1281" s="18" t="s">
        <v>763</v>
      </c>
      <c r="G1281" s="19">
        <v>4</v>
      </c>
      <c r="H1281" s="19" t="s">
        <v>937</v>
      </c>
      <c r="I1281" s="19"/>
      <c r="J1281" s="24"/>
      <c r="K1281" s="99"/>
      <c r="L1281" s="99"/>
      <c r="M1281" s="99"/>
      <c r="N1281" s="28"/>
      <c r="O1281" s="100"/>
      <c r="P1281" s="27"/>
      <c r="Q1281" s="100"/>
      <c r="R1281" s="101" t="s">
        <v>133</v>
      </c>
      <c r="S1281" s="94"/>
    </row>
    <row r="1282" spans="1:19" ht="18" customHeight="1">
      <c r="A1282" s="17">
        <v>2</v>
      </c>
      <c r="B1282" s="18" t="s">
        <v>1061</v>
      </c>
      <c r="C1282" s="18">
        <v>5</v>
      </c>
      <c r="D1282" s="18" t="s">
        <v>1845</v>
      </c>
      <c r="E1282" s="18">
        <v>2</v>
      </c>
      <c r="F1282" s="18" t="s">
        <v>763</v>
      </c>
      <c r="G1282" s="18">
        <v>4</v>
      </c>
      <c r="H1282" s="18" t="s">
        <v>937</v>
      </c>
      <c r="I1282" s="19">
        <v>41</v>
      </c>
      <c r="J1282" s="24" t="s">
        <v>1088</v>
      </c>
      <c r="K1282" s="99">
        <v>0</v>
      </c>
      <c r="L1282" s="99">
        <v>36</v>
      </c>
      <c r="M1282" s="99">
        <f>K1282-L1282</f>
        <v>-36</v>
      </c>
      <c r="N1282" s="28"/>
      <c r="O1282" s="100"/>
      <c r="P1282" s="27"/>
      <c r="Q1282" s="100"/>
      <c r="R1282" s="101" t="s">
        <v>133</v>
      </c>
      <c r="S1282" s="94"/>
    </row>
    <row r="1283" spans="1:19" ht="18" customHeight="1">
      <c r="A1283" s="17">
        <v>2</v>
      </c>
      <c r="B1283" s="18" t="s">
        <v>1061</v>
      </c>
      <c r="C1283" s="18">
        <v>5</v>
      </c>
      <c r="D1283" s="18" t="s">
        <v>1845</v>
      </c>
      <c r="E1283" s="18">
        <v>2</v>
      </c>
      <c r="F1283" s="18" t="s">
        <v>763</v>
      </c>
      <c r="G1283" s="19">
        <v>7</v>
      </c>
      <c r="H1283" s="19" t="s">
        <v>1093</v>
      </c>
      <c r="I1283" s="19"/>
      <c r="J1283" s="24"/>
      <c r="K1283" s="99"/>
      <c r="L1283" s="99"/>
      <c r="M1283" s="99"/>
      <c r="N1283" s="28"/>
      <c r="O1283" s="100"/>
      <c r="P1283" s="27"/>
      <c r="Q1283" s="100"/>
      <c r="R1283" s="101" t="s">
        <v>133</v>
      </c>
      <c r="S1283" s="94"/>
    </row>
    <row r="1284" spans="1:19" ht="18" customHeight="1">
      <c r="A1284" s="17">
        <v>2</v>
      </c>
      <c r="B1284" s="18" t="s">
        <v>1061</v>
      </c>
      <c r="C1284" s="18">
        <v>5</v>
      </c>
      <c r="D1284" s="18" t="s">
        <v>1845</v>
      </c>
      <c r="E1284" s="18">
        <v>2</v>
      </c>
      <c r="F1284" s="18" t="s">
        <v>763</v>
      </c>
      <c r="G1284" s="18">
        <v>7</v>
      </c>
      <c r="H1284" s="18" t="s">
        <v>1093</v>
      </c>
      <c r="I1284" s="19">
        <v>1</v>
      </c>
      <c r="J1284" s="24" t="s">
        <v>1094</v>
      </c>
      <c r="K1284" s="99">
        <v>0</v>
      </c>
      <c r="L1284" s="99">
        <v>224</v>
      </c>
      <c r="M1284" s="99">
        <f>K1284-L1284</f>
        <v>-224</v>
      </c>
      <c r="N1284" s="28"/>
      <c r="O1284" s="100"/>
      <c r="P1284" s="27"/>
      <c r="Q1284" s="100"/>
      <c r="R1284" s="101" t="s">
        <v>133</v>
      </c>
      <c r="S1284" s="94"/>
    </row>
    <row r="1285" spans="1:19" ht="18" customHeight="1">
      <c r="A1285" s="17">
        <v>2</v>
      </c>
      <c r="B1285" s="18" t="s">
        <v>1061</v>
      </c>
      <c r="C1285" s="18">
        <v>5</v>
      </c>
      <c r="D1285" s="18" t="s">
        <v>1845</v>
      </c>
      <c r="E1285" s="18">
        <v>2</v>
      </c>
      <c r="F1285" s="18" t="s">
        <v>763</v>
      </c>
      <c r="G1285" s="19">
        <v>8</v>
      </c>
      <c r="H1285" s="19" t="s">
        <v>941</v>
      </c>
      <c r="I1285" s="19"/>
      <c r="J1285" s="24"/>
      <c r="K1285" s="99"/>
      <c r="L1285" s="99"/>
      <c r="M1285" s="99"/>
      <c r="N1285" s="28"/>
      <c r="O1285" s="100"/>
      <c r="P1285" s="27"/>
      <c r="Q1285" s="100"/>
      <c r="R1285" s="101" t="s">
        <v>133</v>
      </c>
      <c r="S1285" s="94"/>
    </row>
    <row r="1286" spans="1:19" ht="18" customHeight="1">
      <c r="A1286" s="17">
        <v>2</v>
      </c>
      <c r="B1286" s="18" t="s">
        <v>1061</v>
      </c>
      <c r="C1286" s="18">
        <v>5</v>
      </c>
      <c r="D1286" s="18" t="s">
        <v>1845</v>
      </c>
      <c r="E1286" s="18">
        <v>2</v>
      </c>
      <c r="F1286" s="18" t="s">
        <v>763</v>
      </c>
      <c r="G1286" s="18">
        <v>8</v>
      </c>
      <c r="H1286" s="18" t="s">
        <v>941</v>
      </c>
      <c r="I1286" s="19">
        <v>11</v>
      </c>
      <c r="J1286" s="24" t="s">
        <v>942</v>
      </c>
      <c r="K1286" s="99">
        <v>0</v>
      </c>
      <c r="L1286" s="99">
        <v>130</v>
      </c>
      <c r="M1286" s="99">
        <f t="shared" ref="M1286:M1287" si="93">K1286-L1286</f>
        <v>-130</v>
      </c>
      <c r="N1286" s="28"/>
      <c r="O1286" s="100"/>
      <c r="P1286" s="27"/>
      <c r="Q1286" s="100"/>
      <c r="R1286" s="101" t="s">
        <v>133</v>
      </c>
      <c r="S1286" s="94"/>
    </row>
    <row r="1287" spans="1:19" ht="18" customHeight="1">
      <c r="A1287" s="17">
        <v>2</v>
      </c>
      <c r="B1287" s="18" t="s">
        <v>1061</v>
      </c>
      <c r="C1287" s="18">
        <v>5</v>
      </c>
      <c r="D1287" s="18" t="s">
        <v>1845</v>
      </c>
      <c r="E1287" s="18">
        <v>2</v>
      </c>
      <c r="F1287" s="18" t="s">
        <v>763</v>
      </c>
      <c r="G1287" s="18">
        <v>8</v>
      </c>
      <c r="H1287" s="18" t="s">
        <v>941</v>
      </c>
      <c r="I1287" s="19">
        <v>31</v>
      </c>
      <c r="J1287" s="24" t="s">
        <v>1306</v>
      </c>
      <c r="K1287" s="99">
        <v>0</v>
      </c>
      <c r="L1287" s="99">
        <v>160</v>
      </c>
      <c r="M1287" s="99">
        <f t="shared" si="93"/>
        <v>-160</v>
      </c>
      <c r="N1287" s="28"/>
      <c r="O1287" s="100"/>
      <c r="P1287" s="27"/>
      <c r="Q1287" s="100"/>
      <c r="R1287" s="101" t="s">
        <v>133</v>
      </c>
      <c r="S1287" s="94"/>
    </row>
    <row r="1288" spans="1:19" ht="18" customHeight="1">
      <c r="A1288" s="17">
        <v>2</v>
      </c>
      <c r="B1288" s="18" t="s">
        <v>1061</v>
      </c>
      <c r="C1288" s="18">
        <v>5</v>
      </c>
      <c r="D1288" s="18" t="s">
        <v>1845</v>
      </c>
      <c r="E1288" s="18">
        <v>2</v>
      </c>
      <c r="F1288" s="18" t="s">
        <v>763</v>
      </c>
      <c r="G1288" s="19">
        <v>9</v>
      </c>
      <c r="H1288" s="19" t="s">
        <v>944</v>
      </c>
      <c r="I1288" s="19"/>
      <c r="J1288" s="24"/>
      <c r="K1288" s="99"/>
      <c r="L1288" s="99"/>
      <c r="M1288" s="99"/>
      <c r="N1288" s="28"/>
      <c r="O1288" s="100"/>
      <c r="P1288" s="27"/>
      <c r="Q1288" s="100"/>
      <c r="R1288" s="101" t="s">
        <v>133</v>
      </c>
      <c r="S1288" s="94"/>
    </row>
    <row r="1289" spans="1:19" ht="18" customHeight="1">
      <c r="A1289" s="17">
        <v>2</v>
      </c>
      <c r="B1289" s="18" t="s">
        <v>1061</v>
      </c>
      <c r="C1289" s="18">
        <v>5</v>
      </c>
      <c r="D1289" s="18" t="s">
        <v>1845</v>
      </c>
      <c r="E1289" s="18">
        <v>2</v>
      </c>
      <c r="F1289" s="18" t="s">
        <v>763</v>
      </c>
      <c r="G1289" s="18">
        <v>9</v>
      </c>
      <c r="H1289" s="18" t="s">
        <v>944</v>
      </c>
      <c r="I1289" s="19">
        <v>1</v>
      </c>
      <c r="J1289" s="24" t="s">
        <v>945</v>
      </c>
      <c r="K1289" s="99">
        <v>38</v>
      </c>
      <c r="L1289" s="99">
        <v>66</v>
      </c>
      <c r="M1289" s="99">
        <f>K1289-L1289</f>
        <v>-28</v>
      </c>
      <c r="N1289" s="28" t="s">
        <v>1862</v>
      </c>
      <c r="O1289" s="100"/>
      <c r="P1289" s="27"/>
      <c r="Q1289" s="100"/>
      <c r="R1289" s="101" t="s">
        <v>133</v>
      </c>
      <c r="S1289" s="94"/>
    </row>
    <row r="1290" spans="1:19" ht="18" customHeight="1">
      <c r="A1290" s="17">
        <v>2</v>
      </c>
      <c r="B1290" s="18" t="s">
        <v>1061</v>
      </c>
      <c r="C1290" s="18">
        <v>5</v>
      </c>
      <c r="D1290" s="18" t="s">
        <v>1845</v>
      </c>
      <c r="E1290" s="18">
        <v>2</v>
      </c>
      <c r="F1290" s="18" t="s">
        <v>763</v>
      </c>
      <c r="G1290" s="18">
        <v>9</v>
      </c>
      <c r="H1290" s="18" t="s">
        <v>944</v>
      </c>
      <c r="I1290" s="18">
        <v>1</v>
      </c>
      <c r="J1290" s="25" t="s">
        <v>945</v>
      </c>
      <c r="K1290" s="99"/>
      <c r="L1290" s="99"/>
      <c r="M1290" s="99"/>
      <c r="N1290" s="28" t="s">
        <v>1863</v>
      </c>
      <c r="O1290" s="100">
        <v>37800</v>
      </c>
      <c r="P1290" s="27"/>
      <c r="Q1290" s="100"/>
      <c r="R1290" s="101" t="s">
        <v>133</v>
      </c>
      <c r="S1290" s="94"/>
    </row>
    <row r="1291" spans="1:19" ht="18" customHeight="1">
      <c r="A1291" s="17">
        <v>2</v>
      </c>
      <c r="B1291" s="18" t="s">
        <v>1061</v>
      </c>
      <c r="C1291" s="18">
        <v>5</v>
      </c>
      <c r="D1291" s="18" t="s">
        <v>1845</v>
      </c>
      <c r="E1291" s="18">
        <v>2</v>
      </c>
      <c r="F1291" s="18" t="s">
        <v>763</v>
      </c>
      <c r="G1291" s="19">
        <v>11</v>
      </c>
      <c r="H1291" s="19" t="s">
        <v>1002</v>
      </c>
      <c r="I1291" s="19"/>
      <c r="J1291" s="24"/>
      <c r="K1291" s="99"/>
      <c r="L1291" s="99"/>
      <c r="M1291" s="99"/>
      <c r="N1291" s="28"/>
      <c r="O1291" s="100"/>
      <c r="P1291" s="27"/>
      <c r="Q1291" s="100"/>
      <c r="R1291" s="101" t="s">
        <v>133</v>
      </c>
      <c r="S1291" s="94"/>
    </row>
    <row r="1292" spans="1:19" ht="18" customHeight="1">
      <c r="A1292" s="17">
        <v>2</v>
      </c>
      <c r="B1292" s="18" t="s">
        <v>1061</v>
      </c>
      <c r="C1292" s="18">
        <v>5</v>
      </c>
      <c r="D1292" s="18" t="s">
        <v>1845</v>
      </c>
      <c r="E1292" s="18">
        <v>2</v>
      </c>
      <c r="F1292" s="18" t="s">
        <v>763</v>
      </c>
      <c r="G1292" s="18">
        <v>11</v>
      </c>
      <c r="H1292" s="18" t="s">
        <v>1002</v>
      </c>
      <c r="I1292" s="19">
        <v>1</v>
      </c>
      <c r="J1292" s="24" t="s">
        <v>1003</v>
      </c>
      <c r="K1292" s="99">
        <v>56</v>
      </c>
      <c r="L1292" s="99">
        <v>186</v>
      </c>
      <c r="M1292" s="99">
        <f>K1292-L1292</f>
        <v>-130</v>
      </c>
      <c r="N1292" s="28" t="s">
        <v>1864</v>
      </c>
      <c r="O1292" s="100">
        <v>50000</v>
      </c>
      <c r="P1292" s="27"/>
      <c r="Q1292" s="100"/>
      <c r="R1292" s="101" t="s">
        <v>133</v>
      </c>
      <c r="S1292" s="94"/>
    </row>
    <row r="1293" spans="1:19" ht="18" customHeight="1">
      <c r="A1293" s="17">
        <v>2</v>
      </c>
      <c r="B1293" s="18" t="s">
        <v>1061</v>
      </c>
      <c r="C1293" s="18">
        <v>5</v>
      </c>
      <c r="D1293" s="18" t="s">
        <v>1845</v>
      </c>
      <c r="E1293" s="18">
        <v>2</v>
      </c>
      <c r="F1293" s="18" t="s">
        <v>763</v>
      </c>
      <c r="G1293" s="18">
        <v>11</v>
      </c>
      <c r="H1293" s="18" t="s">
        <v>1002</v>
      </c>
      <c r="I1293" s="18">
        <v>1</v>
      </c>
      <c r="J1293" s="25" t="s">
        <v>1003</v>
      </c>
      <c r="K1293" s="99"/>
      <c r="L1293" s="99"/>
      <c r="M1293" s="99"/>
      <c r="N1293" s="28" t="s">
        <v>1865</v>
      </c>
      <c r="O1293" s="100">
        <v>5500</v>
      </c>
      <c r="P1293" s="27"/>
      <c r="Q1293" s="100"/>
      <c r="R1293" s="101" t="s">
        <v>133</v>
      </c>
      <c r="S1293" s="94"/>
    </row>
    <row r="1294" spans="1:19" ht="18" customHeight="1">
      <c r="A1294" s="17">
        <v>2</v>
      </c>
      <c r="B1294" s="18" t="s">
        <v>1061</v>
      </c>
      <c r="C1294" s="18">
        <v>5</v>
      </c>
      <c r="D1294" s="18" t="s">
        <v>1845</v>
      </c>
      <c r="E1294" s="18">
        <v>2</v>
      </c>
      <c r="F1294" s="18" t="s">
        <v>763</v>
      </c>
      <c r="G1294" s="18">
        <v>11</v>
      </c>
      <c r="H1294" s="18" t="s">
        <v>1002</v>
      </c>
      <c r="I1294" s="19">
        <v>3</v>
      </c>
      <c r="J1294" s="24" t="s">
        <v>1021</v>
      </c>
      <c r="K1294" s="99">
        <v>4</v>
      </c>
      <c r="L1294" s="99">
        <v>12</v>
      </c>
      <c r="M1294" s="99">
        <f t="shared" ref="M1294:M1295" si="94">K1294-L1294</f>
        <v>-8</v>
      </c>
      <c r="N1294" s="28" t="s">
        <v>1866</v>
      </c>
      <c r="O1294" s="100">
        <v>3360</v>
      </c>
      <c r="P1294" s="27"/>
      <c r="Q1294" s="100"/>
      <c r="R1294" s="101" t="s">
        <v>133</v>
      </c>
      <c r="S1294" s="94"/>
    </row>
    <row r="1295" spans="1:19" ht="18" customHeight="1">
      <c r="A1295" s="17">
        <v>2</v>
      </c>
      <c r="B1295" s="18" t="s">
        <v>1061</v>
      </c>
      <c r="C1295" s="18">
        <v>5</v>
      </c>
      <c r="D1295" s="18" t="s">
        <v>1845</v>
      </c>
      <c r="E1295" s="18">
        <v>2</v>
      </c>
      <c r="F1295" s="18" t="s">
        <v>763</v>
      </c>
      <c r="G1295" s="18">
        <v>11</v>
      </c>
      <c r="H1295" s="18" t="s">
        <v>1002</v>
      </c>
      <c r="I1295" s="19">
        <v>4</v>
      </c>
      <c r="J1295" s="24" t="s">
        <v>1023</v>
      </c>
      <c r="K1295" s="99">
        <v>64</v>
      </c>
      <c r="L1295" s="99">
        <v>64</v>
      </c>
      <c r="M1295" s="99">
        <f t="shared" si="94"/>
        <v>0</v>
      </c>
      <c r="N1295" s="339" t="s">
        <v>6852</v>
      </c>
      <c r="O1295" s="100"/>
      <c r="P1295" s="27"/>
      <c r="Q1295" s="100"/>
      <c r="R1295" s="101" t="s">
        <v>133</v>
      </c>
      <c r="S1295" s="94"/>
    </row>
    <row r="1296" spans="1:19" ht="18" customHeight="1">
      <c r="A1296" s="17">
        <v>2</v>
      </c>
      <c r="B1296" s="18" t="s">
        <v>1061</v>
      </c>
      <c r="C1296" s="18">
        <v>5</v>
      </c>
      <c r="D1296" s="18" t="s">
        <v>1845</v>
      </c>
      <c r="E1296" s="18">
        <v>2</v>
      </c>
      <c r="F1296" s="18" t="s">
        <v>763</v>
      </c>
      <c r="G1296" s="18">
        <v>11</v>
      </c>
      <c r="H1296" s="18" t="s">
        <v>1002</v>
      </c>
      <c r="I1296" s="18">
        <v>4</v>
      </c>
      <c r="J1296" s="25" t="s">
        <v>1023</v>
      </c>
      <c r="K1296" s="99"/>
      <c r="L1296" s="99"/>
      <c r="M1296" s="99"/>
      <c r="N1296" s="339" t="s">
        <v>1867</v>
      </c>
      <c r="O1296" s="100">
        <v>64000</v>
      </c>
      <c r="P1296" s="27"/>
      <c r="Q1296" s="100"/>
      <c r="R1296" s="101" t="s">
        <v>133</v>
      </c>
      <c r="S1296" s="94"/>
    </row>
    <row r="1297" spans="1:19" ht="18" customHeight="1">
      <c r="A1297" s="17">
        <v>2</v>
      </c>
      <c r="B1297" s="18" t="s">
        <v>1061</v>
      </c>
      <c r="C1297" s="18">
        <v>5</v>
      </c>
      <c r="D1297" s="18" t="s">
        <v>1845</v>
      </c>
      <c r="E1297" s="18">
        <v>2</v>
      </c>
      <c r="F1297" s="18" t="s">
        <v>763</v>
      </c>
      <c r="G1297" s="19">
        <v>12</v>
      </c>
      <c r="H1297" s="19" t="s">
        <v>1026</v>
      </c>
      <c r="I1297" s="19"/>
      <c r="J1297" s="24"/>
      <c r="K1297" s="99"/>
      <c r="L1297" s="99"/>
      <c r="M1297" s="99"/>
      <c r="N1297" s="28"/>
      <c r="O1297" s="100"/>
      <c r="P1297" s="27"/>
      <c r="Q1297" s="100"/>
      <c r="R1297" s="101" t="s">
        <v>133</v>
      </c>
      <c r="S1297" s="94"/>
    </row>
    <row r="1298" spans="1:19" ht="18" customHeight="1">
      <c r="A1298" s="17">
        <v>2</v>
      </c>
      <c r="B1298" s="18" t="s">
        <v>1061</v>
      </c>
      <c r="C1298" s="18">
        <v>5</v>
      </c>
      <c r="D1298" s="18" t="s">
        <v>1845</v>
      </c>
      <c r="E1298" s="18">
        <v>2</v>
      </c>
      <c r="F1298" s="18" t="s">
        <v>763</v>
      </c>
      <c r="G1298" s="18">
        <v>12</v>
      </c>
      <c r="H1298" s="18" t="s">
        <v>1026</v>
      </c>
      <c r="I1298" s="19">
        <v>1</v>
      </c>
      <c r="J1298" s="24" t="s">
        <v>1027</v>
      </c>
      <c r="K1298" s="99">
        <v>5</v>
      </c>
      <c r="L1298" s="99">
        <v>34</v>
      </c>
      <c r="M1298" s="99">
        <f>K1298-L1298</f>
        <v>-29</v>
      </c>
      <c r="N1298" s="28" t="s">
        <v>1868</v>
      </c>
      <c r="O1298" s="100"/>
      <c r="P1298" s="27"/>
      <c r="Q1298" s="100"/>
      <c r="R1298" s="101" t="s">
        <v>133</v>
      </c>
      <c r="S1298" s="94"/>
    </row>
    <row r="1299" spans="1:19" ht="18" customHeight="1">
      <c r="A1299" s="17">
        <v>2</v>
      </c>
      <c r="B1299" s="18" t="s">
        <v>1061</v>
      </c>
      <c r="C1299" s="18">
        <v>5</v>
      </c>
      <c r="D1299" s="18" t="s">
        <v>1845</v>
      </c>
      <c r="E1299" s="18">
        <v>2</v>
      </c>
      <c r="F1299" s="18" t="s">
        <v>763</v>
      </c>
      <c r="G1299" s="18">
        <v>12</v>
      </c>
      <c r="H1299" s="18" t="s">
        <v>1026</v>
      </c>
      <c r="I1299" s="18">
        <v>1</v>
      </c>
      <c r="J1299" s="25" t="s">
        <v>1027</v>
      </c>
      <c r="K1299" s="99"/>
      <c r="L1299" s="99"/>
      <c r="M1299" s="99"/>
      <c r="N1299" s="28" t="s">
        <v>1869</v>
      </c>
      <c r="O1299" s="100">
        <v>2100</v>
      </c>
      <c r="P1299" s="27"/>
      <c r="Q1299" s="100"/>
      <c r="R1299" s="101" t="s">
        <v>133</v>
      </c>
      <c r="S1299" s="94"/>
    </row>
    <row r="1300" spans="1:19" ht="18" customHeight="1">
      <c r="A1300" s="17">
        <v>2</v>
      </c>
      <c r="B1300" s="18" t="s">
        <v>1061</v>
      </c>
      <c r="C1300" s="18">
        <v>5</v>
      </c>
      <c r="D1300" s="18" t="s">
        <v>1845</v>
      </c>
      <c r="E1300" s="18">
        <v>2</v>
      </c>
      <c r="F1300" s="18" t="s">
        <v>763</v>
      </c>
      <c r="G1300" s="18">
        <v>12</v>
      </c>
      <c r="H1300" s="18" t="s">
        <v>1026</v>
      </c>
      <c r="I1300" s="18">
        <v>1</v>
      </c>
      <c r="J1300" s="25" t="s">
        <v>1027</v>
      </c>
      <c r="K1300" s="99"/>
      <c r="L1300" s="99"/>
      <c r="M1300" s="99"/>
      <c r="N1300" s="28" t="s">
        <v>1870</v>
      </c>
      <c r="O1300" s="100"/>
      <c r="P1300" s="27"/>
      <c r="Q1300" s="100"/>
      <c r="R1300" s="101" t="s">
        <v>133</v>
      </c>
      <c r="S1300" s="94"/>
    </row>
    <row r="1301" spans="1:19" ht="18" customHeight="1">
      <c r="A1301" s="17">
        <v>2</v>
      </c>
      <c r="B1301" s="18" t="s">
        <v>1061</v>
      </c>
      <c r="C1301" s="18">
        <v>5</v>
      </c>
      <c r="D1301" s="18" t="s">
        <v>1845</v>
      </c>
      <c r="E1301" s="18">
        <v>2</v>
      </c>
      <c r="F1301" s="18" t="s">
        <v>763</v>
      </c>
      <c r="G1301" s="18">
        <v>12</v>
      </c>
      <c r="H1301" s="18" t="s">
        <v>1026</v>
      </c>
      <c r="I1301" s="18">
        <v>1</v>
      </c>
      <c r="J1301" s="25" t="s">
        <v>1027</v>
      </c>
      <c r="K1301" s="99"/>
      <c r="L1301" s="99"/>
      <c r="M1301" s="99"/>
      <c r="N1301" s="28" t="s">
        <v>1871</v>
      </c>
      <c r="O1301" s="100">
        <v>2296</v>
      </c>
      <c r="P1301" s="27"/>
      <c r="Q1301" s="100"/>
      <c r="R1301" s="101" t="s">
        <v>133</v>
      </c>
      <c r="S1301" s="94"/>
    </row>
    <row r="1302" spans="1:19" ht="18" customHeight="1">
      <c r="A1302" s="43">
        <v>2</v>
      </c>
      <c r="B1302" s="44" t="s">
        <v>1061</v>
      </c>
      <c r="C1302" s="52">
        <v>5</v>
      </c>
      <c r="D1302" s="44" t="s">
        <v>1845</v>
      </c>
      <c r="E1302" s="53">
        <v>3</v>
      </c>
      <c r="F1302" s="54" t="s">
        <v>1872</v>
      </c>
      <c r="G1302" s="53"/>
      <c r="H1302" s="54"/>
      <c r="I1302" s="53"/>
      <c r="J1302" s="53"/>
      <c r="K1302" s="97">
        <f>IF(C1302="",SUMIFS($K1303:$K$5645,$A1303:$A$5645,A1302,$E1303:$E$5645,""),IF(E1302="",SUMIFS($K1303:$K$5645,$A1303:$A$5645,A1302,$C1303:$C$5645,C1302,$G1303:$G$5645,""),IF(G1302="",SUMIFS($K1303:$K$5645,$A1303:$A$5645,A1302,$C1303:$C$5645,C1302,$E1303:$E$5645,E1302,$R1303:$R$5645,R1302),0)))</f>
        <v>49289</v>
      </c>
      <c r="L1302" s="97">
        <f>IF(C1302="",SUMIFS($L1303:$L$5645,$A1303:$A$5645,A1302,$E1303:$E$5645,""),IF(E1302="",SUMIFS($L1303:$L$5645,$A1303:$A$5645,A1302,$C1303:$C$5645,C1302,$G1303:$G$5645,""),IF(G1302="",SUMIFS($L1303:$L$5645,$A1303:$A$5645,A1302,$C1303:$C$5645,C1302,$E1303:$E$5645,E1302,$R1303:$R$5645,R1302),0)))</f>
        <v>48944</v>
      </c>
      <c r="M1302" s="98">
        <f t="shared" ref="M1302" si="95">K1302-L1302</f>
        <v>345</v>
      </c>
      <c r="N1302" s="55"/>
      <c r="O1302" s="56"/>
      <c r="P1302" s="57"/>
      <c r="Q1302" s="58">
        <f>IF(C1302="",SUMIFS($Q$3:$Q$5514,$A$3:$A$5514,A1302,$C$3:$C$5514,"&gt;0",$E$3:$E$5514,""),IF(E1302="",SUMIFS($Q$3:$Q$5514,$A$3:$A$5514,A1302,$C$3:$C$5514,C1302,$E$3:$E$5514,"&gt;0",$G$3:$G$5514,""),IF(G1302="",SUMIFS($Q$3:$Q$5514,$A$3:$A$5514,A1302,$C$3:$C$5514,C1302,$E$3:$E$5514,E1302,$G$3:$G$5514,"&gt;0",$R$3:$R$5514,R1302))))</f>
        <v>21345</v>
      </c>
      <c r="R1302" s="59" t="s">
        <v>323</v>
      </c>
      <c r="S1302" s="94"/>
    </row>
    <row r="1303" spans="1:19" ht="18" customHeight="1">
      <c r="A1303" s="17">
        <v>2</v>
      </c>
      <c r="B1303" s="18" t="s">
        <v>1061</v>
      </c>
      <c r="C1303" s="18">
        <v>5</v>
      </c>
      <c r="D1303" s="18" t="s">
        <v>1845</v>
      </c>
      <c r="E1303" s="18">
        <v>3</v>
      </c>
      <c r="F1303" s="18" t="s">
        <v>1872</v>
      </c>
      <c r="G1303" s="19">
        <v>2</v>
      </c>
      <c r="H1303" s="19" t="s">
        <v>916</v>
      </c>
      <c r="I1303" s="19"/>
      <c r="J1303" s="24"/>
      <c r="K1303" s="99"/>
      <c r="L1303" s="99"/>
      <c r="M1303" s="99"/>
      <c r="N1303" s="28"/>
      <c r="O1303" s="100"/>
      <c r="P1303" s="27" t="s">
        <v>322</v>
      </c>
      <c r="Q1303" s="100">
        <v>21345</v>
      </c>
      <c r="R1303" s="101" t="s">
        <v>323</v>
      </c>
      <c r="S1303" s="94"/>
    </row>
    <row r="1304" spans="1:19" ht="18" customHeight="1">
      <c r="A1304" s="17">
        <v>2</v>
      </c>
      <c r="B1304" s="18" t="s">
        <v>1061</v>
      </c>
      <c r="C1304" s="18">
        <v>5</v>
      </c>
      <c r="D1304" s="18" t="s">
        <v>1845</v>
      </c>
      <c r="E1304" s="18">
        <v>3</v>
      </c>
      <c r="F1304" s="18" t="s">
        <v>1872</v>
      </c>
      <c r="G1304" s="18">
        <v>2</v>
      </c>
      <c r="H1304" s="18" t="s">
        <v>916</v>
      </c>
      <c r="I1304" s="19">
        <v>3</v>
      </c>
      <c r="J1304" s="24" t="s">
        <v>917</v>
      </c>
      <c r="K1304" s="99">
        <v>9963</v>
      </c>
      <c r="L1304" s="99">
        <v>9392</v>
      </c>
      <c r="M1304" s="99">
        <f>K1304-L1304</f>
        <v>571</v>
      </c>
      <c r="N1304" s="28" t="s">
        <v>918</v>
      </c>
      <c r="O1304" s="100">
        <v>9962400</v>
      </c>
      <c r="P1304" s="27"/>
      <c r="Q1304" s="100"/>
      <c r="R1304" s="101" t="s">
        <v>323</v>
      </c>
      <c r="S1304" s="94"/>
    </row>
    <row r="1305" spans="1:19" ht="18" customHeight="1">
      <c r="A1305" s="17">
        <v>2</v>
      </c>
      <c r="B1305" s="18" t="s">
        <v>1061</v>
      </c>
      <c r="C1305" s="18">
        <v>5</v>
      </c>
      <c r="D1305" s="18" t="s">
        <v>1845</v>
      </c>
      <c r="E1305" s="18">
        <v>3</v>
      </c>
      <c r="F1305" s="18" t="s">
        <v>1872</v>
      </c>
      <c r="G1305" s="19">
        <v>3</v>
      </c>
      <c r="H1305" s="19" t="s">
        <v>919</v>
      </c>
      <c r="I1305" s="19"/>
      <c r="J1305" s="24"/>
      <c r="K1305" s="99"/>
      <c r="L1305" s="99"/>
      <c r="M1305" s="99"/>
      <c r="N1305" s="28"/>
      <c r="O1305" s="100"/>
      <c r="P1305" s="27"/>
      <c r="Q1305" s="100"/>
      <c r="R1305" s="101" t="s">
        <v>323</v>
      </c>
      <c r="S1305" s="94"/>
    </row>
    <row r="1306" spans="1:19" ht="18" customHeight="1">
      <c r="A1306" s="17">
        <v>2</v>
      </c>
      <c r="B1306" s="18" t="s">
        <v>1061</v>
      </c>
      <c r="C1306" s="18">
        <v>5</v>
      </c>
      <c r="D1306" s="18" t="s">
        <v>1845</v>
      </c>
      <c r="E1306" s="18">
        <v>3</v>
      </c>
      <c r="F1306" s="18" t="s">
        <v>1872</v>
      </c>
      <c r="G1306" s="18">
        <v>3</v>
      </c>
      <c r="H1306" s="18" t="s">
        <v>919</v>
      </c>
      <c r="I1306" s="19">
        <v>31</v>
      </c>
      <c r="J1306" s="24" t="s">
        <v>929</v>
      </c>
      <c r="K1306" s="99">
        <v>312</v>
      </c>
      <c r="L1306" s="99">
        <v>0</v>
      </c>
      <c r="M1306" s="99">
        <f t="shared" ref="M1306:M1308" si="96">K1306-L1306</f>
        <v>312</v>
      </c>
      <c r="N1306" s="28" t="s">
        <v>933</v>
      </c>
      <c r="O1306" s="100">
        <v>312000</v>
      </c>
      <c r="P1306" s="27"/>
      <c r="Q1306" s="100"/>
      <c r="R1306" s="101" t="s">
        <v>323</v>
      </c>
      <c r="S1306" s="94"/>
    </row>
    <row r="1307" spans="1:19" ht="18" customHeight="1">
      <c r="A1307" s="17">
        <v>2</v>
      </c>
      <c r="B1307" s="18" t="s">
        <v>1061</v>
      </c>
      <c r="C1307" s="18">
        <v>5</v>
      </c>
      <c r="D1307" s="18" t="s">
        <v>1845</v>
      </c>
      <c r="E1307" s="18">
        <v>3</v>
      </c>
      <c r="F1307" s="18" t="s">
        <v>1872</v>
      </c>
      <c r="G1307" s="18">
        <v>3</v>
      </c>
      <c r="H1307" s="18" t="s">
        <v>919</v>
      </c>
      <c r="I1307" s="19">
        <v>33</v>
      </c>
      <c r="J1307" s="24" t="s">
        <v>1075</v>
      </c>
      <c r="K1307" s="99">
        <v>190</v>
      </c>
      <c r="L1307" s="99">
        <v>195</v>
      </c>
      <c r="M1307" s="99">
        <f t="shared" si="96"/>
        <v>-5</v>
      </c>
      <c r="N1307" s="28" t="s">
        <v>933</v>
      </c>
      <c r="O1307" s="100">
        <v>189600</v>
      </c>
      <c r="P1307" s="27"/>
      <c r="Q1307" s="100"/>
      <c r="R1307" s="101" t="s">
        <v>323</v>
      </c>
      <c r="S1307" s="94"/>
    </row>
    <row r="1308" spans="1:19" ht="18" customHeight="1">
      <c r="A1308" s="17">
        <v>2</v>
      </c>
      <c r="B1308" s="18" t="s">
        <v>1061</v>
      </c>
      <c r="C1308" s="18">
        <v>5</v>
      </c>
      <c r="D1308" s="18" t="s">
        <v>1845</v>
      </c>
      <c r="E1308" s="18">
        <v>3</v>
      </c>
      <c r="F1308" s="18" t="s">
        <v>1872</v>
      </c>
      <c r="G1308" s="18">
        <v>3</v>
      </c>
      <c r="H1308" s="18" t="s">
        <v>919</v>
      </c>
      <c r="I1308" s="19">
        <v>35</v>
      </c>
      <c r="J1308" s="24" t="s">
        <v>930</v>
      </c>
      <c r="K1308" s="99">
        <v>349</v>
      </c>
      <c r="L1308" s="99">
        <v>354</v>
      </c>
      <c r="M1308" s="99">
        <f t="shared" si="96"/>
        <v>-5</v>
      </c>
      <c r="N1308" s="28" t="s">
        <v>1873</v>
      </c>
      <c r="O1308" s="100"/>
      <c r="P1308" s="27"/>
      <c r="Q1308" s="100"/>
      <c r="R1308" s="101" t="s">
        <v>323</v>
      </c>
      <c r="S1308" s="94"/>
    </row>
    <row r="1309" spans="1:19" ht="18" customHeight="1">
      <c r="A1309" s="17">
        <v>2</v>
      </c>
      <c r="B1309" s="18" t="s">
        <v>1061</v>
      </c>
      <c r="C1309" s="18">
        <v>5</v>
      </c>
      <c r="D1309" s="18" t="s">
        <v>1845</v>
      </c>
      <c r="E1309" s="18">
        <v>3</v>
      </c>
      <c r="F1309" s="18" t="s">
        <v>1872</v>
      </c>
      <c r="G1309" s="18">
        <v>3</v>
      </c>
      <c r="H1309" s="18" t="s">
        <v>919</v>
      </c>
      <c r="I1309" s="18">
        <v>35</v>
      </c>
      <c r="J1309" s="25" t="s">
        <v>930</v>
      </c>
      <c r="K1309" s="99"/>
      <c r="L1309" s="99"/>
      <c r="M1309" s="99"/>
      <c r="N1309" s="28" t="s">
        <v>1874</v>
      </c>
      <c r="O1309" s="100">
        <v>348840</v>
      </c>
      <c r="P1309" s="27"/>
      <c r="Q1309" s="100"/>
      <c r="R1309" s="101" t="s">
        <v>323</v>
      </c>
      <c r="S1309" s="94"/>
    </row>
    <row r="1310" spans="1:19" ht="18" customHeight="1">
      <c r="A1310" s="17">
        <v>2</v>
      </c>
      <c r="B1310" s="18" t="s">
        <v>1061</v>
      </c>
      <c r="C1310" s="18">
        <v>5</v>
      </c>
      <c r="D1310" s="18" t="s">
        <v>1845</v>
      </c>
      <c r="E1310" s="18">
        <v>3</v>
      </c>
      <c r="F1310" s="18" t="s">
        <v>1872</v>
      </c>
      <c r="G1310" s="18">
        <v>3</v>
      </c>
      <c r="H1310" s="18" t="s">
        <v>919</v>
      </c>
      <c r="I1310" s="19">
        <v>39</v>
      </c>
      <c r="J1310" s="24" t="s">
        <v>934</v>
      </c>
      <c r="K1310" s="99">
        <v>2354</v>
      </c>
      <c r="L1310" s="99">
        <v>2155</v>
      </c>
      <c r="M1310" s="99">
        <f t="shared" ref="M1310:M1312" si="97">K1310-L1310</f>
        <v>199</v>
      </c>
      <c r="N1310" s="28" t="s">
        <v>918</v>
      </c>
      <c r="O1310" s="100">
        <v>2353881</v>
      </c>
      <c r="P1310" s="27"/>
      <c r="Q1310" s="100"/>
      <c r="R1310" s="101" t="s">
        <v>323</v>
      </c>
      <c r="S1310" s="94"/>
    </row>
    <row r="1311" spans="1:19" ht="18" customHeight="1">
      <c r="A1311" s="17">
        <v>2</v>
      </c>
      <c r="B1311" s="18" t="s">
        <v>1061</v>
      </c>
      <c r="C1311" s="18">
        <v>5</v>
      </c>
      <c r="D1311" s="18" t="s">
        <v>1845</v>
      </c>
      <c r="E1311" s="18">
        <v>3</v>
      </c>
      <c r="F1311" s="18" t="s">
        <v>1872</v>
      </c>
      <c r="G1311" s="18">
        <v>3</v>
      </c>
      <c r="H1311" s="18" t="s">
        <v>919</v>
      </c>
      <c r="I1311" s="19">
        <v>40</v>
      </c>
      <c r="J1311" s="24" t="s">
        <v>935</v>
      </c>
      <c r="K1311" s="99">
        <v>1359</v>
      </c>
      <c r="L1311" s="99">
        <v>1244</v>
      </c>
      <c r="M1311" s="99">
        <f t="shared" si="97"/>
        <v>115</v>
      </c>
      <c r="N1311" s="28" t="s">
        <v>918</v>
      </c>
      <c r="O1311" s="100">
        <v>1358008</v>
      </c>
      <c r="P1311" s="27"/>
      <c r="Q1311" s="100"/>
      <c r="R1311" s="101" t="s">
        <v>323</v>
      </c>
      <c r="S1311" s="94"/>
    </row>
    <row r="1312" spans="1:19" ht="18" customHeight="1">
      <c r="A1312" s="17">
        <v>2</v>
      </c>
      <c r="B1312" s="18" t="s">
        <v>1061</v>
      </c>
      <c r="C1312" s="18">
        <v>5</v>
      </c>
      <c r="D1312" s="18" t="s">
        <v>1845</v>
      </c>
      <c r="E1312" s="18">
        <v>3</v>
      </c>
      <c r="F1312" s="18" t="s">
        <v>1872</v>
      </c>
      <c r="G1312" s="18">
        <v>3</v>
      </c>
      <c r="H1312" s="18" t="s">
        <v>919</v>
      </c>
      <c r="I1312" s="19">
        <v>41</v>
      </c>
      <c r="J1312" s="24" t="s">
        <v>936</v>
      </c>
      <c r="K1312" s="99">
        <v>177</v>
      </c>
      <c r="L1312" s="99">
        <v>125</v>
      </c>
      <c r="M1312" s="99">
        <f t="shared" si="97"/>
        <v>52</v>
      </c>
      <c r="N1312" s="28" t="s">
        <v>918</v>
      </c>
      <c r="O1312" s="100">
        <v>176800</v>
      </c>
      <c r="P1312" s="27"/>
      <c r="Q1312" s="100"/>
      <c r="R1312" s="101" t="s">
        <v>323</v>
      </c>
      <c r="S1312" s="94"/>
    </row>
    <row r="1313" spans="1:19" ht="18" customHeight="1">
      <c r="A1313" s="17">
        <v>2</v>
      </c>
      <c r="B1313" s="18" t="s">
        <v>1061</v>
      </c>
      <c r="C1313" s="18">
        <v>5</v>
      </c>
      <c r="D1313" s="18" t="s">
        <v>1845</v>
      </c>
      <c r="E1313" s="18">
        <v>3</v>
      </c>
      <c r="F1313" s="18" t="s">
        <v>1872</v>
      </c>
      <c r="G1313" s="19">
        <v>4</v>
      </c>
      <c r="H1313" s="19" t="s">
        <v>937</v>
      </c>
      <c r="I1313" s="19"/>
      <c r="J1313" s="24"/>
      <c r="K1313" s="99"/>
      <c r="L1313" s="99"/>
      <c r="M1313" s="99"/>
      <c r="N1313" s="28"/>
      <c r="O1313" s="100"/>
      <c r="P1313" s="27"/>
      <c r="Q1313" s="100"/>
      <c r="R1313" s="101" t="s">
        <v>323</v>
      </c>
      <c r="S1313" s="94"/>
    </row>
    <row r="1314" spans="1:19" ht="18" customHeight="1">
      <c r="A1314" s="17">
        <v>2</v>
      </c>
      <c r="B1314" s="18" t="s">
        <v>1061</v>
      </c>
      <c r="C1314" s="18">
        <v>5</v>
      </c>
      <c r="D1314" s="18" t="s">
        <v>1845</v>
      </c>
      <c r="E1314" s="18">
        <v>3</v>
      </c>
      <c r="F1314" s="18" t="s">
        <v>1872</v>
      </c>
      <c r="G1314" s="18">
        <v>4</v>
      </c>
      <c r="H1314" s="18" t="s">
        <v>937</v>
      </c>
      <c r="I1314" s="19">
        <v>31</v>
      </c>
      <c r="J1314" s="24" t="s">
        <v>940</v>
      </c>
      <c r="K1314" s="99">
        <v>3005</v>
      </c>
      <c r="L1314" s="99">
        <v>3056</v>
      </c>
      <c r="M1314" s="99">
        <f t="shared" ref="M1314:M1315" si="98">K1314-L1314</f>
        <v>-51</v>
      </c>
      <c r="N1314" s="28" t="s">
        <v>918</v>
      </c>
      <c r="O1314" s="100">
        <v>3004809</v>
      </c>
      <c r="P1314" s="27"/>
      <c r="Q1314" s="100"/>
      <c r="R1314" s="101" t="s">
        <v>323</v>
      </c>
      <c r="S1314" s="94"/>
    </row>
    <row r="1315" spans="1:19" ht="18" customHeight="1">
      <c r="A1315" s="17">
        <v>2</v>
      </c>
      <c r="B1315" s="18" t="s">
        <v>1061</v>
      </c>
      <c r="C1315" s="18">
        <v>5</v>
      </c>
      <c r="D1315" s="18" t="s">
        <v>1845</v>
      </c>
      <c r="E1315" s="18">
        <v>3</v>
      </c>
      <c r="F1315" s="18" t="s">
        <v>1872</v>
      </c>
      <c r="G1315" s="18">
        <v>4</v>
      </c>
      <c r="H1315" s="18" t="s">
        <v>937</v>
      </c>
      <c r="I1315" s="19">
        <v>41</v>
      </c>
      <c r="J1315" s="24" t="s">
        <v>1088</v>
      </c>
      <c r="K1315" s="99">
        <v>52</v>
      </c>
      <c r="L1315" s="99">
        <v>52</v>
      </c>
      <c r="M1315" s="99">
        <f t="shared" si="98"/>
        <v>0</v>
      </c>
      <c r="N1315" s="339" t="s">
        <v>7041</v>
      </c>
      <c r="O1315" s="100">
        <v>48000</v>
      </c>
      <c r="P1315" s="27"/>
      <c r="Q1315" s="100"/>
      <c r="R1315" s="101" t="s">
        <v>323</v>
      </c>
      <c r="S1315" s="94"/>
    </row>
    <row r="1316" spans="1:19" ht="18" customHeight="1">
      <c r="A1316" s="17">
        <v>2</v>
      </c>
      <c r="B1316" s="18" t="s">
        <v>1061</v>
      </c>
      <c r="C1316" s="18">
        <v>5</v>
      </c>
      <c r="D1316" s="18" t="s">
        <v>1845</v>
      </c>
      <c r="E1316" s="18">
        <v>3</v>
      </c>
      <c r="F1316" s="18" t="s">
        <v>1872</v>
      </c>
      <c r="G1316" s="18">
        <v>4</v>
      </c>
      <c r="H1316" s="18" t="s">
        <v>937</v>
      </c>
      <c r="I1316" s="18">
        <v>41</v>
      </c>
      <c r="J1316" s="25" t="s">
        <v>1088</v>
      </c>
      <c r="K1316" s="99"/>
      <c r="L1316" s="99"/>
      <c r="M1316" s="99"/>
      <c r="N1316" s="339" t="s">
        <v>7042</v>
      </c>
      <c r="O1316" s="100">
        <v>3999</v>
      </c>
      <c r="P1316" s="27"/>
      <c r="Q1316" s="100"/>
      <c r="R1316" s="101" t="s">
        <v>323</v>
      </c>
      <c r="S1316" s="94"/>
    </row>
    <row r="1317" spans="1:19" ht="18" customHeight="1">
      <c r="A1317" s="17">
        <v>2</v>
      </c>
      <c r="B1317" s="18" t="s">
        <v>1061</v>
      </c>
      <c r="C1317" s="18">
        <v>5</v>
      </c>
      <c r="D1317" s="18" t="s">
        <v>1845</v>
      </c>
      <c r="E1317" s="18">
        <v>3</v>
      </c>
      <c r="F1317" s="18" t="s">
        <v>1872</v>
      </c>
      <c r="G1317" s="19">
        <v>7</v>
      </c>
      <c r="H1317" s="19" t="s">
        <v>1093</v>
      </c>
      <c r="I1317" s="19"/>
      <c r="J1317" s="24"/>
      <c r="K1317" s="99"/>
      <c r="L1317" s="99"/>
      <c r="M1317" s="99"/>
      <c r="N1317" s="28"/>
      <c r="O1317" s="100"/>
      <c r="P1317" s="27"/>
      <c r="Q1317" s="100"/>
      <c r="R1317" s="101" t="s">
        <v>323</v>
      </c>
      <c r="S1317" s="94"/>
    </row>
    <row r="1318" spans="1:19" ht="18" customHeight="1">
      <c r="A1318" s="17">
        <v>2</v>
      </c>
      <c r="B1318" s="18" t="s">
        <v>1061</v>
      </c>
      <c r="C1318" s="18">
        <v>5</v>
      </c>
      <c r="D1318" s="18" t="s">
        <v>1845</v>
      </c>
      <c r="E1318" s="18">
        <v>3</v>
      </c>
      <c r="F1318" s="18" t="s">
        <v>1872</v>
      </c>
      <c r="G1318" s="18">
        <v>7</v>
      </c>
      <c r="H1318" s="18" t="s">
        <v>1093</v>
      </c>
      <c r="I1318" s="19">
        <v>1</v>
      </c>
      <c r="J1318" s="24" t="s">
        <v>1589</v>
      </c>
      <c r="K1318" s="99">
        <v>348</v>
      </c>
      <c r="L1318" s="99">
        <v>342</v>
      </c>
      <c r="M1318" s="99">
        <f t="shared" ref="M1318:M1319" si="99">K1318-L1318</f>
        <v>6</v>
      </c>
      <c r="N1318" s="339" t="s">
        <v>7043</v>
      </c>
      <c r="O1318" s="100">
        <v>347700</v>
      </c>
      <c r="P1318" s="27"/>
      <c r="Q1318" s="100"/>
      <c r="R1318" s="101" t="s">
        <v>323</v>
      </c>
      <c r="S1318" s="94"/>
    </row>
    <row r="1319" spans="1:19" ht="18" customHeight="1">
      <c r="A1319" s="17">
        <v>2</v>
      </c>
      <c r="B1319" s="18" t="s">
        <v>1061</v>
      </c>
      <c r="C1319" s="18">
        <v>5</v>
      </c>
      <c r="D1319" s="18" t="s">
        <v>1845</v>
      </c>
      <c r="E1319" s="18">
        <v>3</v>
      </c>
      <c r="F1319" s="18" t="s">
        <v>1872</v>
      </c>
      <c r="G1319" s="18">
        <v>7</v>
      </c>
      <c r="H1319" s="18" t="s">
        <v>1093</v>
      </c>
      <c r="I1319" s="19">
        <v>80</v>
      </c>
      <c r="J1319" s="24" t="s">
        <v>1591</v>
      </c>
      <c r="K1319" s="99">
        <v>30</v>
      </c>
      <c r="L1319" s="99">
        <v>30</v>
      </c>
      <c r="M1319" s="99">
        <f t="shared" si="99"/>
        <v>0</v>
      </c>
      <c r="N1319" s="339" t="s">
        <v>7044</v>
      </c>
      <c r="O1319" s="100">
        <v>30000</v>
      </c>
      <c r="P1319" s="27"/>
      <c r="Q1319" s="100"/>
      <c r="R1319" s="101" t="s">
        <v>323</v>
      </c>
      <c r="S1319" s="94"/>
    </row>
    <row r="1320" spans="1:19" ht="18" customHeight="1">
      <c r="A1320" s="17">
        <v>2</v>
      </c>
      <c r="B1320" s="18" t="s">
        <v>1061</v>
      </c>
      <c r="C1320" s="18">
        <v>5</v>
      </c>
      <c r="D1320" s="18" t="s">
        <v>1845</v>
      </c>
      <c r="E1320" s="18">
        <v>3</v>
      </c>
      <c r="F1320" s="18" t="s">
        <v>1872</v>
      </c>
      <c r="G1320" s="19">
        <v>8</v>
      </c>
      <c r="H1320" s="19" t="s">
        <v>941</v>
      </c>
      <c r="I1320" s="19"/>
      <c r="J1320" s="24"/>
      <c r="K1320" s="99"/>
      <c r="L1320" s="99"/>
      <c r="M1320" s="99"/>
      <c r="N1320" s="28"/>
      <c r="O1320" s="100"/>
      <c r="P1320" s="27"/>
      <c r="Q1320" s="100"/>
      <c r="R1320" s="101" t="s">
        <v>323</v>
      </c>
      <c r="S1320" s="94"/>
    </row>
    <row r="1321" spans="1:19" ht="18" customHeight="1">
      <c r="A1321" s="17">
        <v>2</v>
      </c>
      <c r="B1321" s="18" t="s">
        <v>1061</v>
      </c>
      <c r="C1321" s="18">
        <v>5</v>
      </c>
      <c r="D1321" s="18" t="s">
        <v>1845</v>
      </c>
      <c r="E1321" s="18">
        <v>3</v>
      </c>
      <c r="F1321" s="18" t="s">
        <v>1872</v>
      </c>
      <c r="G1321" s="18">
        <v>8</v>
      </c>
      <c r="H1321" s="18" t="s">
        <v>941</v>
      </c>
      <c r="I1321" s="19">
        <v>11</v>
      </c>
      <c r="J1321" s="24" t="s">
        <v>942</v>
      </c>
      <c r="K1321" s="99">
        <v>714</v>
      </c>
      <c r="L1321" s="99">
        <v>842</v>
      </c>
      <c r="M1321" s="99">
        <f>K1321-L1321</f>
        <v>-128</v>
      </c>
      <c r="N1321" s="28" t="s">
        <v>1875</v>
      </c>
      <c r="O1321" s="100">
        <v>672000</v>
      </c>
      <c r="P1321" s="27"/>
      <c r="Q1321" s="100"/>
      <c r="R1321" s="101" t="s">
        <v>323</v>
      </c>
      <c r="S1321" s="94"/>
    </row>
    <row r="1322" spans="1:19" ht="18" customHeight="1">
      <c r="A1322" s="17">
        <v>2</v>
      </c>
      <c r="B1322" s="18" t="s">
        <v>1061</v>
      </c>
      <c r="C1322" s="18">
        <v>5</v>
      </c>
      <c r="D1322" s="18" t="s">
        <v>1845</v>
      </c>
      <c r="E1322" s="18">
        <v>3</v>
      </c>
      <c r="F1322" s="18" t="s">
        <v>1872</v>
      </c>
      <c r="G1322" s="18">
        <v>8</v>
      </c>
      <c r="H1322" s="18" t="s">
        <v>941</v>
      </c>
      <c r="I1322" s="18">
        <v>11</v>
      </c>
      <c r="J1322" s="25" t="s">
        <v>942</v>
      </c>
      <c r="K1322" s="99"/>
      <c r="L1322" s="99"/>
      <c r="M1322" s="99"/>
      <c r="N1322" s="339" t="s">
        <v>6853</v>
      </c>
      <c r="O1322" s="100"/>
      <c r="P1322" s="27"/>
      <c r="Q1322" s="100"/>
      <c r="R1322" s="101" t="s">
        <v>323</v>
      </c>
      <c r="S1322" s="94"/>
    </row>
    <row r="1323" spans="1:19" ht="18" customHeight="1">
      <c r="A1323" s="17">
        <v>2</v>
      </c>
      <c r="B1323" s="18" t="s">
        <v>1061</v>
      </c>
      <c r="C1323" s="18">
        <v>5</v>
      </c>
      <c r="D1323" s="18" t="s">
        <v>1845</v>
      </c>
      <c r="E1323" s="18">
        <v>3</v>
      </c>
      <c r="F1323" s="18" t="s">
        <v>1872</v>
      </c>
      <c r="G1323" s="18">
        <v>8</v>
      </c>
      <c r="H1323" s="18" t="s">
        <v>941</v>
      </c>
      <c r="I1323" s="18">
        <v>11</v>
      </c>
      <c r="J1323" s="25" t="s">
        <v>942</v>
      </c>
      <c r="K1323" s="99"/>
      <c r="L1323" s="99"/>
      <c r="M1323" s="99"/>
      <c r="N1323" s="28" t="s">
        <v>1876</v>
      </c>
      <c r="O1323" s="100">
        <v>42000</v>
      </c>
      <c r="P1323" s="27"/>
      <c r="Q1323" s="100"/>
      <c r="R1323" s="101" t="s">
        <v>323</v>
      </c>
      <c r="S1323" s="94"/>
    </row>
    <row r="1324" spans="1:19" ht="18" customHeight="1">
      <c r="A1324" s="17">
        <v>2</v>
      </c>
      <c r="B1324" s="18" t="s">
        <v>1061</v>
      </c>
      <c r="C1324" s="18">
        <v>5</v>
      </c>
      <c r="D1324" s="18" t="s">
        <v>1845</v>
      </c>
      <c r="E1324" s="18">
        <v>3</v>
      </c>
      <c r="F1324" s="18" t="s">
        <v>1872</v>
      </c>
      <c r="G1324" s="19">
        <v>9</v>
      </c>
      <c r="H1324" s="19" t="s">
        <v>944</v>
      </c>
      <c r="I1324" s="19"/>
      <c r="J1324" s="24"/>
      <c r="K1324" s="99"/>
      <c r="L1324" s="99"/>
      <c r="M1324" s="99"/>
      <c r="N1324" s="28"/>
      <c r="O1324" s="100"/>
      <c r="P1324" s="27"/>
      <c r="Q1324" s="100"/>
      <c r="R1324" s="101" t="s">
        <v>323</v>
      </c>
      <c r="S1324" s="94"/>
    </row>
    <row r="1325" spans="1:19" ht="18" customHeight="1">
      <c r="A1325" s="17">
        <v>2</v>
      </c>
      <c r="B1325" s="18" t="s">
        <v>1061</v>
      </c>
      <c r="C1325" s="18">
        <v>5</v>
      </c>
      <c r="D1325" s="18" t="s">
        <v>1845</v>
      </c>
      <c r="E1325" s="18">
        <v>3</v>
      </c>
      <c r="F1325" s="18" t="s">
        <v>1872</v>
      </c>
      <c r="G1325" s="18">
        <v>9</v>
      </c>
      <c r="H1325" s="18" t="s">
        <v>944</v>
      </c>
      <c r="I1325" s="19">
        <v>2</v>
      </c>
      <c r="J1325" s="24" t="s">
        <v>978</v>
      </c>
      <c r="K1325" s="99">
        <v>19</v>
      </c>
      <c r="L1325" s="99">
        <v>19</v>
      </c>
      <c r="M1325" s="99">
        <f>K1325-L1325</f>
        <v>0</v>
      </c>
      <c r="N1325" s="28" t="s">
        <v>1877</v>
      </c>
      <c r="O1325" s="100">
        <v>14400</v>
      </c>
      <c r="P1325" s="27"/>
      <c r="Q1325" s="100"/>
      <c r="R1325" s="101" t="s">
        <v>323</v>
      </c>
      <c r="S1325" s="94"/>
    </row>
    <row r="1326" spans="1:19" ht="18" customHeight="1">
      <c r="A1326" s="17">
        <v>2</v>
      </c>
      <c r="B1326" s="18" t="s">
        <v>1061</v>
      </c>
      <c r="C1326" s="18">
        <v>5</v>
      </c>
      <c r="D1326" s="18" t="s">
        <v>1845</v>
      </c>
      <c r="E1326" s="18">
        <v>3</v>
      </c>
      <c r="F1326" s="18" t="s">
        <v>1872</v>
      </c>
      <c r="G1326" s="18">
        <v>9</v>
      </c>
      <c r="H1326" s="18" t="s">
        <v>944</v>
      </c>
      <c r="I1326" s="18">
        <v>2</v>
      </c>
      <c r="J1326" s="25" t="s">
        <v>978</v>
      </c>
      <c r="K1326" s="99"/>
      <c r="L1326" s="99"/>
      <c r="M1326" s="99"/>
      <c r="N1326" s="28" t="s">
        <v>1878</v>
      </c>
      <c r="O1326" s="100">
        <v>4200</v>
      </c>
      <c r="P1326" s="27"/>
      <c r="Q1326" s="100"/>
      <c r="R1326" s="101" t="s">
        <v>323</v>
      </c>
      <c r="S1326" s="94"/>
    </row>
    <row r="1327" spans="1:19" ht="18" customHeight="1">
      <c r="A1327" s="17">
        <v>2</v>
      </c>
      <c r="B1327" s="18" t="s">
        <v>1061</v>
      </c>
      <c r="C1327" s="18">
        <v>5</v>
      </c>
      <c r="D1327" s="18" t="s">
        <v>1845</v>
      </c>
      <c r="E1327" s="18">
        <v>3</v>
      </c>
      <c r="F1327" s="18" t="s">
        <v>1872</v>
      </c>
      <c r="G1327" s="18">
        <v>9</v>
      </c>
      <c r="H1327" s="18" t="s">
        <v>944</v>
      </c>
      <c r="I1327" s="19">
        <v>3</v>
      </c>
      <c r="J1327" s="24" t="s">
        <v>987</v>
      </c>
      <c r="K1327" s="99">
        <v>0</v>
      </c>
      <c r="L1327" s="99">
        <v>9</v>
      </c>
      <c r="M1327" s="99">
        <f>K1327-L1327</f>
        <v>-9</v>
      </c>
      <c r="N1327" s="28"/>
      <c r="O1327" s="100"/>
      <c r="P1327" s="27"/>
      <c r="Q1327" s="100"/>
      <c r="R1327" s="101" t="s">
        <v>323</v>
      </c>
      <c r="S1327" s="94"/>
    </row>
    <row r="1328" spans="1:19" ht="18" customHeight="1">
      <c r="A1328" s="17">
        <v>2</v>
      </c>
      <c r="B1328" s="18" t="s">
        <v>1061</v>
      </c>
      <c r="C1328" s="18">
        <v>5</v>
      </c>
      <c r="D1328" s="18" t="s">
        <v>1845</v>
      </c>
      <c r="E1328" s="18">
        <v>3</v>
      </c>
      <c r="F1328" s="18" t="s">
        <v>1872</v>
      </c>
      <c r="G1328" s="19">
        <v>11</v>
      </c>
      <c r="H1328" s="19" t="s">
        <v>1002</v>
      </c>
      <c r="I1328" s="19"/>
      <c r="J1328" s="24"/>
      <c r="K1328" s="99"/>
      <c r="L1328" s="99"/>
      <c r="M1328" s="99"/>
      <c r="N1328" s="28"/>
      <c r="O1328" s="100"/>
      <c r="P1328" s="27"/>
      <c r="Q1328" s="100"/>
      <c r="R1328" s="101" t="s">
        <v>323</v>
      </c>
      <c r="S1328" s="94"/>
    </row>
    <row r="1329" spans="1:19" ht="18" customHeight="1">
      <c r="A1329" s="17">
        <v>2</v>
      </c>
      <c r="B1329" s="18" t="s">
        <v>1061</v>
      </c>
      <c r="C1329" s="18">
        <v>5</v>
      </c>
      <c r="D1329" s="18" t="s">
        <v>1845</v>
      </c>
      <c r="E1329" s="18">
        <v>3</v>
      </c>
      <c r="F1329" s="18" t="s">
        <v>1872</v>
      </c>
      <c r="G1329" s="18">
        <v>11</v>
      </c>
      <c r="H1329" s="18" t="s">
        <v>1002</v>
      </c>
      <c r="I1329" s="19">
        <v>1</v>
      </c>
      <c r="J1329" s="24" t="s">
        <v>1003</v>
      </c>
      <c r="K1329" s="99">
        <v>445</v>
      </c>
      <c r="L1329" s="99">
        <v>465</v>
      </c>
      <c r="M1329" s="99">
        <f>K1329-L1329</f>
        <v>-20</v>
      </c>
      <c r="N1329" s="28" t="s">
        <v>1879</v>
      </c>
      <c r="O1329" s="100">
        <v>120000</v>
      </c>
      <c r="P1329" s="27"/>
      <c r="Q1329" s="100"/>
      <c r="R1329" s="101" t="s">
        <v>323</v>
      </c>
      <c r="S1329" s="94"/>
    </row>
    <row r="1330" spans="1:19" ht="18" customHeight="1">
      <c r="A1330" s="17">
        <v>2</v>
      </c>
      <c r="B1330" s="18" t="s">
        <v>1061</v>
      </c>
      <c r="C1330" s="18">
        <v>5</v>
      </c>
      <c r="D1330" s="18" t="s">
        <v>1845</v>
      </c>
      <c r="E1330" s="18">
        <v>3</v>
      </c>
      <c r="F1330" s="18" t="s">
        <v>1872</v>
      </c>
      <c r="G1330" s="18">
        <v>11</v>
      </c>
      <c r="H1330" s="18" t="s">
        <v>1002</v>
      </c>
      <c r="I1330" s="18">
        <v>1</v>
      </c>
      <c r="J1330" s="25" t="s">
        <v>1003</v>
      </c>
      <c r="K1330" s="99"/>
      <c r="L1330" s="99"/>
      <c r="M1330" s="99"/>
      <c r="N1330" s="28" t="s">
        <v>1880</v>
      </c>
      <c r="O1330" s="100">
        <v>30000</v>
      </c>
      <c r="P1330" s="27"/>
      <c r="Q1330" s="100"/>
      <c r="R1330" s="101" t="s">
        <v>323</v>
      </c>
      <c r="S1330" s="94"/>
    </row>
    <row r="1331" spans="1:19" ht="18" customHeight="1">
      <c r="A1331" s="17">
        <v>2</v>
      </c>
      <c r="B1331" s="18" t="s">
        <v>1061</v>
      </c>
      <c r="C1331" s="18">
        <v>5</v>
      </c>
      <c r="D1331" s="18" t="s">
        <v>1845</v>
      </c>
      <c r="E1331" s="18">
        <v>3</v>
      </c>
      <c r="F1331" s="18" t="s">
        <v>1872</v>
      </c>
      <c r="G1331" s="18">
        <v>11</v>
      </c>
      <c r="H1331" s="18" t="s">
        <v>1002</v>
      </c>
      <c r="I1331" s="18">
        <v>1</v>
      </c>
      <c r="J1331" s="25" t="s">
        <v>1003</v>
      </c>
      <c r="K1331" s="99"/>
      <c r="L1331" s="99"/>
      <c r="M1331" s="99"/>
      <c r="N1331" s="28" t="s">
        <v>1881</v>
      </c>
      <c r="O1331" s="100">
        <v>12000</v>
      </c>
      <c r="P1331" s="27"/>
      <c r="Q1331" s="100"/>
      <c r="R1331" s="101" t="s">
        <v>323</v>
      </c>
      <c r="S1331" s="94"/>
    </row>
    <row r="1332" spans="1:19" ht="18" customHeight="1">
      <c r="A1332" s="17">
        <v>2</v>
      </c>
      <c r="B1332" s="18" t="s">
        <v>1061</v>
      </c>
      <c r="C1332" s="18">
        <v>5</v>
      </c>
      <c r="D1332" s="18" t="s">
        <v>1845</v>
      </c>
      <c r="E1332" s="18">
        <v>3</v>
      </c>
      <c r="F1332" s="18" t="s">
        <v>1872</v>
      </c>
      <c r="G1332" s="18">
        <v>11</v>
      </c>
      <c r="H1332" s="18" t="s">
        <v>1002</v>
      </c>
      <c r="I1332" s="18">
        <v>1</v>
      </c>
      <c r="J1332" s="25" t="s">
        <v>1003</v>
      </c>
      <c r="K1332" s="99"/>
      <c r="L1332" s="99"/>
      <c r="M1332" s="99"/>
      <c r="N1332" s="28" t="s">
        <v>1882</v>
      </c>
      <c r="O1332" s="100">
        <v>12000</v>
      </c>
      <c r="P1332" s="27"/>
      <c r="Q1332" s="100"/>
      <c r="R1332" s="101" t="s">
        <v>323</v>
      </c>
      <c r="S1332" s="94"/>
    </row>
    <row r="1333" spans="1:19" ht="18" customHeight="1">
      <c r="A1333" s="17">
        <v>2</v>
      </c>
      <c r="B1333" s="18" t="s">
        <v>1061</v>
      </c>
      <c r="C1333" s="18">
        <v>5</v>
      </c>
      <c r="D1333" s="18" t="s">
        <v>1845</v>
      </c>
      <c r="E1333" s="18">
        <v>3</v>
      </c>
      <c r="F1333" s="18" t="s">
        <v>1872</v>
      </c>
      <c r="G1333" s="18">
        <v>11</v>
      </c>
      <c r="H1333" s="18" t="s">
        <v>1002</v>
      </c>
      <c r="I1333" s="18">
        <v>1</v>
      </c>
      <c r="J1333" s="25" t="s">
        <v>1003</v>
      </c>
      <c r="K1333" s="99"/>
      <c r="L1333" s="99"/>
      <c r="M1333" s="99"/>
      <c r="N1333" s="28" t="s">
        <v>1883</v>
      </c>
      <c r="O1333" s="100">
        <v>50000</v>
      </c>
      <c r="P1333" s="27"/>
      <c r="Q1333" s="100"/>
      <c r="R1333" s="101" t="s">
        <v>323</v>
      </c>
      <c r="S1333" s="94"/>
    </row>
    <row r="1334" spans="1:19" ht="18" customHeight="1">
      <c r="A1334" s="17">
        <v>2</v>
      </c>
      <c r="B1334" s="18" t="s">
        <v>1061</v>
      </c>
      <c r="C1334" s="18">
        <v>5</v>
      </c>
      <c r="D1334" s="18" t="s">
        <v>1845</v>
      </c>
      <c r="E1334" s="18">
        <v>3</v>
      </c>
      <c r="F1334" s="18" t="s">
        <v>1872</v>
      </c>
      <c r="G1334" s="18">
        <v>11</v>
      </c>
      <c r="H1334" s="18" t="s">
        <v>1002</v>
      </c>
      <c r="I1334" s="18">
        <v>1</v>
      </c>
      <c r="J1334" s="25" t="s">
        <v>1003</v>
      </c>
      <c r="K1334" s="99"/>
      <c r="L1334" s="99"/>
      <c r="M1334" s="99"/>
      <c r="N1334" s="28" t="s">
        <v>1884</v>
      </c>
      <c r="O1334" s="100">
        <v>40000</v>
      </c>
      <c r="P1334" s="27"/>
      <c r="Q1334" s="100"/>
      <c r="R1334" s="101" t="s">
        <v>323</v>
      </c>
      <c r="S1334" s="94"/>
    </row>
    <row r="1335" spans="1:19" ht="18" customHeight="1">
      <c r="A1335" s="17">
        <v>2</v>
      </c>
      <c r="B1335" s="18" t="s">
        <v>1061</v>
      </c>
      <c r="C1335" s="18">
        <v>5</v>
      </c>
      <c r="D1335" s="18" t="s">
        <v>1845</v>
      </c>
      <c r="E1335" s="18">
        <v>3</v>
      </c>
      <c r="F1335" s="18" t="s">
        <v>1872</v>
      </c>
      <c r="G1335" s="18">
        <v>11</v>
      </c>
      <c r="H1335" s="18" t="s">
        <v>1002</v>
      </c>
      <c r="I1335" s="18">
        <v>1</v>
      </c>
      <c r="J1335" s="25" t="s">
        <v>1003</v>
      </c>
      <c r="K1335" s="99"/>
      <c r="L1335" s="99"/>
      <c r="M1335" s="99"/>
      <c r="N1335" s="28" t="s">
        <v>1885</v>
      </c>
      <c r="O1335" s="100">
        <v>36000</v>
      </c>
      <c r="P1335" s="27"/>
      <c r="Q1335" s="100"/>
      <c r="R1335" s="101" t="s">
        <v>323</v>
      </c>
      <c r="S1335" s="94"/>
    </row>
    <row r="1336" spans="1:19" ht="18" customHeight="1">
      <c r="A1336" s="17">
        <v>2</v>
      </c>
      <c r="B1336" s="18" t="s">
        <v>1061</v>
      </c>
      <c r="C1336" s="18">
        <v>5</v>
      </c>
      <c r="D1336" s="18" t="s">
        <v>1845</v>
      </c>
      <c r="E1336" s="18">
        <v>3</v>
      </c>
      <c r="F1336" s="18" t="s">
        <v>1872</v>
      </c>
      <c r="G1336" s="18">
        <v>11</v>
      </c>
      <c r="H1336" s="18" t="s">
        <v>1002</v>
      </c>
      <c r="I1336" s="18">
        <v>1</v>
      </c>
      <c r="J1336" s="25" t="s">
        <v>1003</v>
      </c>
      <c r="K1336" s="99"/>
      <c r="L1336" s="99"/>
      <c r="M1336" s="99"/>
      <c r="N1336" s="28" t="s">
        <v>1886</v>
      </c>
      <c r="O1336" s="100">
        <v>60000</v>
      </c>
      <c r="P1336" s="27"/>
      <c r="Q1336" s="100"/>
      <c r="R1336" s="101" t="s">
        <v>323</v>
      </c>
      <c r="S1336" s="94"/>
    </row>
    <row r="1337" spans="1:19" ht="18" customHeight="1">
      <c r="A1337" s="17">
        <v>2</v>
      </c>
      <c r="B1337" s="18" t="s">
        <v>1061</v>
      </c>
      <c r="C1337" s="18">
        <v>5</v>
      </c>
      <c r="D1337" s="18" t="s">
        <v>1845</v>
      </c>
      <c r="E1337" s="18">
        <v>3</v>
      </c>
      <c r="F1337" s="18" t="s">
        <v>1872</v>
      </c>
      <c r="G1337" s="18">
        <v>11</v>
      </c>
      <c r="H1337" s="18" t="s">
        <v>1002</v>
      </c>
      <c r="I1337" s="18">
        <v>1</v>
      </c>
      <c r="J1337" s="25" t="s">
        <v>1003</v>
      </c>
      <c r="K1337" s="99"/>
      <c r="L1337" s="99"/>
      <c r="M1337" s="99"/>
      <c r="N1337" s="339" t="s">
        <v>1887</v>
      </c>
      <c r="O1337" s="100">
        <v>1100</v>
      </c>
      <c r="P1337" s="27"/>
      <c r="Q1337" s="100"/>
      <c r="R1337" s="101" t="s">
        <v>323</v>
      </c>
      <c r="S1337" s="94"/>
    </row>
    <row r="1338" spans="1:19" ht="18" customHeight="1">
      <c r="A1338" s="17">
        <v>2</v>
      </c>
      <c r="B1338" s="18" t="s">
        <v>1061</v>
      </c>
      <c r="C1338" s="18">
        <v>5</v>
      </c>
      <c r="D1338" s="18" t="s">
        <v>1845</v>
      </c>
      <c r="E1338" s="18">
        <v>3</v>
      </c>
      <c r="F1338" s="18" t="s">
        <v>1872</v>
      </c>
      <c r="G1338" s="18">
        <v>11</v>
      </c>
      <c r="H1338" s="18" t="s">
        <v>1002</v>
      </c>
      <c r="I1338" s="18">
        <v>1</v>
      </c>
      <c r="J1338" s="25" t="s">
        <v>1003</v>
      </c>
      <c r="K1338" s="99"/>
      <c r="L1338" s="99"/>
      <c r="M1338" s="99"/>
      <c r="N1338" s="339" t="s">
        <v>7045</v>
      </c>
      <c r="O1338" s="100">
        <v>43200</v>
      </c>
      <c r="P1338" s="27"/>
      <c r="Q1338" s="100"/>
      <c r="R1338" s="101" t="s">
        <v>323</v>
      </c>
      <c r="S1338" s="94"/>
    </row>
    <row r="1339" spans="1:19" ht="18" customHeight="1">
      <c r="A1339" s="17">
        <v>2</v>
      </c>
      <c r="B1339" s="18" t="s">
        <v>1061</v>
      </c>
      <c r="C1339" s="18">
        <v>5</v>
      </c>
      <c r="D1339" s="18" t="s">
        <v>1845</v>
      </c>
      <c r="E1339" s="18">
        <v>3</v>
      </c>
      <c r="F1339" s="18" t="s">
        <v>1872</v>
      </c>
      <c r="G1339" s="18">
        <v>11</v>
      </c>
      <c r="H1339" s="18" t="s">
        <v>1002</v>
      </c>
      <c r="I1339" s="18">
        <v>1</v>
      </c>
      <c r="J1339" s="25" t="s">
        <v>1003</v>
      </c>
      <c r="K1339" s="99"/>
      <c r="L1339" s="99"/>
      <c r="M1339" s="99"/>
      <c r="N1339" s="28" t="s">
        <v>1888</v>
      </c>
      <c r="O1339" s="100">
        <v>40000</v>
      </c>
      <c r="P1339" s="27"/>
      <c r="Q1339" s="100"/>
      <c r="R1339" s="101" t="s">
        <v>323</v>
      </c>
      <c r="S1339" s="94"/>
    </row>
    <row r="1340" spans="1:19" ht="18" customHeight="1">
      <c r="A1340" s="17">
        <v>2</v>
      </c>
      <c r="B1340" s="18" t="s">
        <v>1061</v>
      </c>
      <c r="C1340" s="18">
        <v>5</v>
      </c>
      <c r="D1340" s="18" t="s">
        <v>1845</v>
      </c>
      <c r="E1340" s="18">
        <v>3</v>
      </c>
      <c r="F1340" s="18" t="s">
        <v>1872</v>
      </c>
      <c r="G1340" s="18">
        <v>11</v>
      </c>
      <c r="H1340" s="18" t="s">
        <v>1002</v>
      </c>
      <c r="I1340" s="19">
        <v>2</v>
      </c>
      <c r="J1340" s="24" t="s">
        <v>1208</v>
      </c>
      <c r="K1340" s="99">
        <v>79</v>
      </c>
      <c r="L1340" s="99">
        <v>102</v>
      </c>
      <c r="M1340" s="99">
        <f t="shared" ref="M1340:M1341" si="100">K1340-L1340</f>
        <v>-23</v>
      </c>
      <c r="N1340" s="339" t="s">
        <v>7046</v>
      </c>
      <c r="O1340" s="100">
        <v>78300</v>
      </c>
      <c r="P1340" s="27"/>
      <c r="Q1340" s="100"/>
      <c r="R1340" s="101" t="s">
        <v>323</v>
      </c>
      <c r="S1340" s="94"/>
    </row>
    <row r="1341" spans="1:19" ht="18" customHeight="1">
      <c r="A1341" s="17">
        <v>2</v>
      </c>
      <c r="B1341" s="18" t="s">
        <v>1061</v>
      </c>
      <c r="C1341" s="18">
        <v>5</v>
      </c>
      <c r="D1341" s="18" t="s">
        <v>1845</v>
      </c>
      <c r="E1341" s="18">
        <v>3</v>
      </c>
      <c r="F1341" s="18" t="s">
        <v>1872</v>
      </c>
      <c r="G1341" s="18">
        <v>11</v>
      </c>
      <c r="H1341" s="18" t="s">
        <v>1002</v>
      </c>
      <c r="I1341" s="19">
        <v>6</v>
      </c>
      <c r="J1341" s="24" t="s">
        <v>1215</v>
      </c>
      <c r="K1341" s="99">
        <v>180</v>
      </c>
      <c r="L1341" s="99">
        <v>180</v>
      </c>
      <c r="M1341" s="99">
        <f t="shared" si="100"/>
        <v>0</v>
      </c>
      <c r="N1341" s="28" t="s">
        <v>1889</v>
      </c>
      <c r="O1341" s="100">
        <v>100000</v>
      </c>
      <c r="P1341" s="27"/>
      <c r="Q1341" s="100"/>
      <c r="R1341" s="101" t="s">
        <v>323</v>
      </c>
      <c r="S1341" s="94"/>
    </row>
    <row r="1342" spans="1:19" ht="18" customHeight="1">
      <c r="A1342" s="17">
        <v>2</v>
      </c>
      <c r="B1342" s="18" t="s">
        <v>1061</v>
      </c>
      <c r="C1342" s="18">
        <v>5</v>
      </c>
      <c r="D1342" s="18" t="s">
        <v>1845</v>
      </c>
      <c r="E1342" s="18">
        <v>3</v>
      </c>
      <c r="F1342" s="18" t="s">
        <v>1872</v>
      </c>
      <c r="G1342" s="18">
        <v>11</v>
      </c>
      <c r="H1342" s="18" t="s">
        <v>1002</v>
      </c>
      <c r="I1342" s="18">
        <v>6</v>
      </c>
      <c r="J1342" s="25" t="s">
        <v>1215</v>
      </c>
      <c r="K1342" s="99"/>
      <c r="L1342" s="99"/>
      <c r="M1342" s="99"/>
      <c r="N1342" s="28" t="s">
        <v>1890</v>
      </c>
      <c r="O1342" s="100">
        <v>80000</v>
      </c>
      <c r="P1342" s="27"/>
      <c r="Q1342" s="100"/>
      <c r="R1342" s="101" t="s">
        <v>323</v>
      </c>
      <c r="S1342" s="94"/>
    </row>
    <row r="1343" spans="1:19" ht="18" customHeight="1">
      <c r="A1343" s="17">
        <v>2</v>
      </c>
      <c r="B1343" s="18" t="s">
        <v>1061</v>
      </c>
      <c r="C1343" s="18">
        <v>5</v>
      </c>
      <c r="D1343" s="18" t="s">
        <v>1845</v>
      </c>
      <c r="E1343" s="18">
        <v>3</v>
      </c>
      <c r="F1343" s="18" t="s">
        <v>1872</v>
      </c>
      <c r="G1343" s="18">
        <v>11</v>
      </c>
      <c r="H1343" s="18" t="s">
        <v>1002</v>
      </c>
      <c r="I1343" s="19">
        <v>8</v>
      </c>
      <c r="J1343" s="24" t="s">
        <v>1891</v>
      </c>
      <c r="K1343" s="99">
        <v>10</v>
      </c>
      <c r="L1343" s="99">
        <v>10</v>
      </c>
      <c r="M1343" s="99">
        <f>K1343-L1343</f>
        <v>0</v>
      </c>
      <c r="N1343" s="28" t="s">
        <v>1892</v>
      </c>
      <c r="O1343" s="100">
        <v>10000</v>
      </c>
      <c r="P1343" s="27"/>
      <c r="Q1343" s="100"/>
      <c r="R1343" s="101" t="s">
        <v>323</v>
      </c>
      <c r="S1343" s="94"/>
    </row>
    <row r="1344" spans="1:19" ht="18" customHeight="1">
      <c r="A1344" s="17">
        <v>2</v>
      </c>
      <c r="B1344" s="18" t="s">
        <v>1061</v>
      </c>
      <c r="C1344" s="18">
        <v>5</v>
      </c>
      <c r="D1344" s="18" t="s">
        <v>1845</v>
      </c>
      <c r="E1344" s="18">
        <v>3</v>
      </c>
      <c r="F1344" s="18" t="s">
        <v>1872</v>
      </c>
      <c r="G1344" s="19">
        <v>12</v>
      </c>
      <c r="H1344" s="19" t="s">
        <v>1026</v>
      </c>
      <c r="I1344" s="19"/>
      <c r="J1344" s="24"/>
      <c r="K1344" s="99"/>
      <c r="L1344" s="99"/>
      <c r="M1344" s="99"/>
      <c r="N1344" s="28"/>
      <c r="O1344" s="100"/>
      <c r="P1344" s="27"/>
      <c r="Q1344" s="100"/>
      <c r="R1344" s="101" t="s">
        <v>323</v>
      </c>
      <c r="S1344" s="94"/>
    </row>
    <row r="1345" spans="1:19" ht="18" customHeight="1">
      <c r="A1345" s="17">
        <v>2</v>
      </c>
      <c r="B1345" s="18" t="s">
        <v>1061</v>
      </c>
      <c r="C1345" s="18">
        <v>5</v>
      </c>
      <c r="D1345" s="18" t="s">
        <v>1845</v>
      </c>
      <c r="E1345" s="18">
        <v>3</v>
      </c>
      <c r="F1345" s="18" t="s">
        <v>1872</v>
      </c>
      <c r="G1345" s="18">
        <v>12</v>
      </c>
      <c r="H1345" s="18" t="s">
        <v>1026</v>
      </c>
      <c r="I1345" s="19">
        <v>1</v>
      </c>
      <c r="J1345" s="24" t="s">
        <v>1027</v>
      </c>
      <c r="K1345" s="99">
        <v>99</v>
      </c>
      <c r="L1345" s="99">
        <v>91</v>
      </c>
      <c r="M1345" s="99">
        <f t="shared" ref="M1345:M1346" si="101">K1345-L1345</f>
        <v>8</v>
      </c>
      <c r="N1345" s="28" t="s">
        <v>1893</v>
      </c>
      <c r="O1345" s="100">
        <v>98400</v>
      </c>
      <c r="P1345" s="27"/>
      <c r="Q1345" s="100"/>
      <c r="R1345" s="101" t="s">
        <v>323</v>
      </c>
      <c r="S1345" s="94"/>
    </row>
    <row r="1346" spans="1:19" ht="18" customHeight="1">
      <c r="A1346" s="17">
        <v>2</v>
      </c>
      <c r="B1346" s="18" t="s">
        <v>1061</v>
      </c>
      <c r="C1346" s="18">
        <v>5</v>
      </c>
      <c r="D1346" s="18" t="s">
        <v>1845</v>
      </c>
      <c r="E1346" s="18">
        <v>3</v>
      </c>
      <c r="F1346" s="18" t="s">
        <v>1872</v>
      </c>
      <c r="G1346" s="18">
        <v>12</v>
      </c>
      <c r="H1346" s="18" t="s">
        <v>1026</v>
      </c>
      <c r="I1346" s="19">
        <v>3</v>
      </c>
      <c r="J1346" s="24" t="s">
        <v>202</v>
      </c>
      <c r="K1346" s="99">
        <v>41</v>
      </c>
      <c r="L1346" s="99">
        <v>64</v>
      </c>
      <c r="M1346" s="99">
        <f t="shared" si="101"/>
        <v>-23</v>
      </c>
      <c r="N1346" s="28" t="s">
        <v>1894</v>
      </c>
      <c r="O1346" s="100">
        <v>7000</v>
      </c>
      <c r="P1346" s="27"/>
      <c r="Q1346" s="100"/>
      <c r="R1346" s="101" t="s">
        <v>323</v>
      </c>
      <c r="S1346" s="94"/>
    </row>
    <row r="1347" spans="1:19" ht="18" customHeight="1">
      <c r="A1347" s="17">
        <v>2</v>
      </c>
      <c r="B1347" s="18" t="s">
        <v>1061</v>
      </c>
      <c r="C1347" s="18">
        <v>5</v>
      </c>
      <c r="D1347" s="18" t="s">
        <v>1845</v>
      </c>
      <c r="E1347" s="18">
        <v>3</v>
      </c>
      <c r="F1347" s="18" t="s">
        <v>1872</v>
      </c>
      <c r="G1347" s="18">
        <v>12</v>
      </c>
      <c r="H1347" s="18" t="s">
        <v>1026</v>
      </c>
      <c r="I1347" s="18">
        <v>3</v>
      </c>
      <c r="J1347" s="25" t="s">
        <v>202</v>
      </c>
      <c r="K1347" s="99"/>
      <c r="L1347" s="99"/>
      <c r="M1347" s="99"/>
      <c r="N1347" s="28" t="s">
        <v>1895</v>
      </c>
      <c r="O1347" s="100">
        <v>33480</v>
      </c>
      <c r="P1347" s="27"/>
      <c r="Q1347" s="100"/>
      <c r="R1347" s="101" t="s">
        <v>323</v>
      </c>
      <c r="S1347" s="94"/>
    </row>
    <row r="1348" spans="1:19" ht="18" customHeight="1">
      <c r="A1348" s="17">
        <v>2</v>
      </c>
      <c r="B1348" s="18" t="s">
        <v>1061</v>
      </c>
      <c r="C1348" s="18">
        <v>5</v>
      </c>
      <c r="D1348" s="18" t="s">
        <v>1845</v>
      </c>
      <c r="E1348" s="18">
        <v>3</v>
      </c>
      <c r="F1348" s="18" t="s">
        <v>1872</v>
      </c>
      <c r="G1348" s="18">
        <v>12</v>
      </c>
      <c r="H1348" s="18" t="s">
        <v>1026</v>
      </c>
      <c r="I1348" s="18">
        <v>3</v>
      </c>
      <c r="J1348" s="25" t="s">
        <v>202</v>
      </c>
      <c r="K1348" s="99"/>
      <c r="L1348" s="99"/>
      <c r="M1348" s="99"/>
      <c r="N1348" s="28" t="s">
        <v>1896</v>
      </c>
      <c r="O1348" s="100"/>
      <c r="P1348" s="27"/>
      <c r="Q1348" s="100"/>
      <c r="R1348" s="101" t="s">
        <v>323</v>
      </c>
      <c r="S1348" s="94"/>
    </row>
    <row r="1349" spans="1:19" ht="18" customHeight="1">
      <c r="A1349" s="17">
        <v>2</v>
      </c>
      <c r="B1349" s="18" t="s">
        <v>1061</v>
      </c>
      <c r="C1349" s="18">
        <v>5</v>
      </c>
      <c r="D1349" s="18" t="s">
        <v>1845</v>
      </c>
      <c r="E1349" s="18">
        <v>3</v>
      </c>
      <c r="F1349" s="18" t="s">
        <v>1872</v>
      </c>
      <c r="G1349" s="18">
        <v>12</v>
      </c>
      <c r="H1349" s="18" t="s">
        <v>1026</v>
      </c>
      <c r="I1349" s="19">
        <v>11</v>
      </c>
      <c r="J1349" s="24" t="s">
        <v>1039</v>
      </c>
      <c r="K1349" s="99">
        <v>266</v>
      </c>
      <c r="L1349" s="99">
        <v>251</v>
      </c>
      <c r="M1349" s="99">
        <f>K1349-L1349</f>
        <v>15</v>
      </c>
      <c r="N1349" s="28" t="s">
        <v>1897</v>
      </c>
      <c r="O1349" s="100">
        <v>31500</v>
      </c>
      <c r="P1349" s="27"/>
      <c r="Q1349" s="100"/>
      <c r="R1349" s="101" t="s">
        <v>323</v>
      </c>
      <c r="S1349" s="94"/>
    </row>
    <row r="1350" spans="1:19" ht="18" customHeight="1">
      <c r="A1350" s="17">
        <v>2</v>
      </c>
      <c r="B1350" s="18" t="s">
        <v>1061</v>
      </c>
      <c r="C1350" s="18">
        <v>5</v>
      </c>
      <c r="D1350" s="18" t="s">
        <v>1845</v>
      </c>
      <c r="E1350" s="18">
        <v>3</v>
      </c>
      <c r="F1350" s="18" t="s">
        <v>1872</v>
      </c>
      <c r="G1350" s="18">
        <v>12</v>
      </c>
      <c r="H1350" s="18" t="s">
        <v>1026</v>
      </c>
      <c r="I1350" s="18">
        <v>11</v>
      </c>
      <c r="J1350" s="25" t="s">
        <v>1039</v>
      </c>
      <c r="K1350" s="99"/>
      <c r="L1350" s="99"/>
      <c r="M1350" s="99"/>
      <c r="N1350" s="28" t="s">
        <v>1898</v>
      </c>
      <c r="O1350" s="100">
        <v>68000</v>
      </c>
      <c r="P1350" s="27"/>
      <c r="Q1350" s="100"/>
      <c r="R1350" s="101" t="s">
        <v>323</v>
      </c>
      <c r="S1350" s="94"/>
    </row>
    <row r="1351" spans="1:19" ht="18" customHeight="1">
      <c r="A1351" s="17">
        <v>2</v>
      </c>
      <c r="B1351" s="18" t="s">
        <v>1061</v>
      </c>
      <c r="C1351" s="18">
        <v>5</v>
      </c>
      <c r="D1351" s="18" t="s">
        <v>1845</v>
      </c>
      <c r="E1351" s="18">
        <v>3</v>
      </c>
      <c r="F1351" s="18" t="s">
        <v>1872</v>
      </c>
      <c r="G1351" s="18">
        <v>12</v>
      </c>
      <c r="H1351" s="18" t="s">
        <v>1026</v>
      </c>
      <c r="I1351" s="18">
        <v>11</v>
      </c>
      <c r="J1351" s="25" t="s">
        <v>1039</v>
      </c>
      <c r="K1351" s="99"/>
      <c r="L1351" s="99"/>
      <c r="M1351" s="99"/>
      <c r="N1351" s="339" t="s">
        <v>7047</v>
      </c>
      <c r="O1351" s="100">
        <v>36480</v>
      </c>
      <c r="P1351" s="27"/>
      <c r="Q1351" s="100"/>
      <c r="R1351" s="101" t="s">
        <v>323</v>
      </c>
      <c r="S1351" s="94"/>
    </row>
    <row r="1352" spans="1:19" ht="18" customHeight="1">
      <c r="A1352" s="17">
        <v>2</v>
      </c>
      <c r="B1352" s="18" t="s">
        <v>1061</v>
      </c>
      <c r="C1352" s="18">
        <v>5</v>
      </c>
      <c r="D1352" s="18" t="s">
        <v>1845</v>
      </c>
      <c r="E1352" s="18">
        <v>3</v>
      </c>
      <c r="F1352" s="18" t="s">
        <v>1872</v>
      </c>
      <c r="G1352" s="18">
        <v>12</v>
      </c>
      <c r="H1352" s="18" t="s">
        <v>1026</v>
      </c>
      <c r="I1352" s="18">
        <v>11</v>
      </c>
      <c r="J1352" s="25" t="s">
        <v>1039</v>
      </c>
      <c r="K1352" s="99"/>
      <c r="L1352" s="99"/>
      <c r="M1352" s="99"/>
      <c r="N1352" s="339" t="s">
        <v>7048</v>
      </c>
      <c r="O1352" s="100">
        <v>91200</v>
      </c>
      <c r="P1352" s="27"/>
      <c r="Q1352" s="100"/>
      <c r="R1352" s="101" t="s">
        <v>323</v>
      </c>
      <c r="S1352" s="94"/>
    </row>
    <row r="1353" spans="1:19" ht="18" customHeight="1">
      <c r="A1353" s="17">
        <v>2</v>
      </c>
      <c r="B1353" s="18" t="s">
        <v>1061</v>
      </c>
      <c r="C1353" s="18">
        <v>5</v>
      </c>
      <c r="D1353" s="18" t="s">
        <v>1845</v>
      </c>
      <c r="E1353" s="18">
        <v>3</v>
      </c>
      <c r="F1353" s="18" t="s">
        <v>1872</v>
      </c>
      <c r="G1353" s="18">
        <v>12</v>
      </c>
      <c r="H1353" s="18" t="s">
        <v>1026</v>
      </c>
      <c r="I1353" s="18">
        <v>11</v>
      </c>
      <c r="J1353" s="25" t="s">
        <v>1039</v>
      </c>
      <c r="K1353" s="99"/>
      <c r="L1353" s="99"/>
      <c r="M1353" s="99"/>
      <c r="N1353" s="339" t="s">
        <v>7049</v>
      </c>
      <c r="O1353" s="100">
        <v>38070</v>
      </c>
      <c r="P1353" s="27"/>
      <c r="Q1353" s="100"/>
      <c r="R1353" s="101" t="s">
        <v>323</v>
      </c>
      <c r="S1353" s="94"/>
    </row>
    <row r="1354" spans="1:19" ht="18" customHeight="1">
      <c r="A1354" s="17">
        <v>2</v>
      </c>
      <c r="B1354" s="18" t="s">
        <v>1061</v>
      </c>
      <c r="C1354" s="18">
        <v>5</v>
      </c>
      <c r="D1354" s="18" t="s">
        <v>1845</v>
      </c>
      <c r="E1354" s="18">
        <v>3</v>
      </c>
      <c r="F1354" s="18" t="s">
        <v>1872</v>
      </c>
      <c r="G1354" s="19">
        <v>13</v>
      </c>
      <c r="H1354" s="19" t="s">
        <v>1045</v>
      </c>
      <c r="I1354" s="19"/>
      <c r="J1354" s="24"/>
      <c r="K1354" s="99"/>
      <c r="L1354" s="99"/>
      <c r="M1354" s="99"/>
      <c r="N1354" s="28"/>
      <c r="O1354" s="100"/>
      <c r="P1354" s="27"/>
      <c r="Q1354" s="100"/>
      <c r="R1354" s="101" t="s">
        <v>323</v>
      </c>
      <c r="S1354" s="94"/>
    </row>
    <row r="1355" spans="1:19" ht="18" customHeight="1">
      <c r="A1355" s="17">
        <v>2</v>
      </c>
      <c r="B1355" s="18" t="s">
        <v>1061</v>
      </c>
      <c r="C1355" s="18">
        <v>5</v>
      </c>
      <c r="D1355" s="18" t="s">
        <v>1845</v>
      </c>
      <c r="E1355" s="18">
        <v>3</v>
      </c>
      <c r="F1355" s="18" t="s">
        <v>1872</v>
      </c>
      <c r="G1355" s="18">
        <v>13</v>
      </c>
      <c r="H1355" s="18" t="s">
        <v>1045</v>
      </c>
      <c r="I1355" s="19">
        <v>11</v>
      </c>
      <c r="J1355" s="24" t="s">
        <v>1899</v>
      </c>
      <c r="K1355" s="99">
        <v>18231</v>
      </c>
      <c r="L1355" s="99">
        <v>18198</v>
      </c>
      <c r="M1355" s="99">
        <f>K1355-L1355</f>
        <v>33</v>
      </c>
      <c r="N1355" s="28" t="s">
        <v>1900</v>
      </c>
      <c r="O1355" s="100">
        <v>18230400</v>
      </c>
      <c r="P1355" s="27"/>
      <c r="Q1355" s="100"/>
      <c r="R1355" s="101" t="s">
        <v>323</v>
      </c>
      <c r="S1355" s="94"/>
    </row>
    <row r="1356" spans="1:19" ht="18" customHeight="1">
      <c r="A1356" s="17">
        <v>2</v>
      </c>
      <c r="B1356" s="18" t="s">
        <v>1061</v>
      </c>
      <c r="C1356" s="18">
        <v>5</v>
      </c>
      <c r="D1356" s="18" t="s">
        <v>1845</v>
      </c>
      <c r="E1356" s="18">
        <v>3</v>
      </c>
      <c r="F1356" s="18" t="s">
        <v>1872</v>
      </c>
      <c r="G1356" s="18">
        <v>13</v>
      </c>
      <c r="H1356" s="18" t="s">
        <v>1045</v>
      </c>
      <c r="I1356" s="18">
        <v>11</v>
      </c>
      <c r="J1356" s="25" t="s">
        <v>1899</v>
      </c>
      <c r="K1356" s="99"/>
      <c r="L1356" s="99"/>
      <c r="M1356" s="99"/>
      <c r="N1356" s="339" t="s">
        <v>7052</v>
      </c>
      <c r="O1356" s="100"/>
      <c r="P1356" s="27"/>
      <c r="Q1356" s="100"/>
      <c r="R1356" s="101" t="s">
        <v>323</v>
      </c>
      <c r="S1356" s="94"/>
    </row>
    <row r="1357" spans="1:19" ht="18" customHeight="1">
      <c r="A1357" s="17">
        <v>2</v>
      </c>
      <c r="B1357" s="18" t="s">
        <v>1061</v>
      </c>
      <c r="C1357" s="18">
        <v>5</v>
      </c>
      <c r="D1357" s="18" t="s">
        <v>1845</v>
      </c>
      <c r="E1357" s="18">
        <v>3</v>
      </c>
      <c r="F1357" s="18" t="s">
        <v>1872</v>
      </c>
      <c r="G1357" s="18">
        <v>13</v>
      </c>
      <c r="H1357" s="18" t="s">
        <v>1045</v>
      </c>
      <c r="I1357" s="18">
        <v>11</v>
      </c>
      <c r="J1357" s="25" t="s">
        <v>1899</v>
      </c>
      <c r="K1357" s="99"/>
      <c r="L1357" s="99"/>
      <c r="M1357" s="99"/>
      <c r="N1357" s="339" t="s">
        <v>7050</v>
      </c>
      <c r="O1357" s="100"/>
      <c r="P1357" s="27"/>
      <c r="Q1357" s="100"/>
      <c r="R1357" s="101" t="s">
        <v>323</v>
      </c>
      <c r="S1357" s="94"/>
    </row>
    <row r="1358" spans="1:19" ht="18" customHeight="1">
      <c r="A1358" s="17">
        <v>2</v>
      </c>
      <c r="B1358" s="18" t="s">
        <v>1061</v>
      </c>
      <c r="C1358" s="18">
        <v>5</v>
      </c>
      <c r="D1358" s="18" t="s">
        <v>1845</v>
      </c>
      <c r="E1358" s="18">
        <v>3</v>
      </c>
      <c r="F1358" s="18" t="s">
        <v>1872</v>
      </c>
      <c r="G1358" s="18">
        <v>13</v>
      </c>
      <c r="H1358" s="18" t="s">
        <v>1045</v>
      </c>
      <c r="I1358" s="18">
        <v>11</v>
      </c>
      <c r="J1358" s="25" t="s">
        <v>1899</v>
      </c>
      <c r="K1358" s="99"/>
      <c r="L1358" s="99"/>
      <c r="M1358" s="99"/>
      <c r="N1358" s="28" t="s">
        <v>1901</v>
      </c>
      <c r="O1358" s="100"/>
      <c r="P1358" s="27"/>
      <c r="Q1358" s="100"/>
      <c r="R1358" s="101" t="s">
        <v>323</v>
      </c>
      <c r="S1358" s="94"/>
    </row>
    <row r="1359" spans="1:19" ht="18" customHeight="1">
      <c r="A1359" s="17">
        <v>2</v>
      </c>
      <c r="B1359" s="18" t="s">
        <v>1061</v>
      </c>
      <c r="C1359" s="18">
        <v>5</v>
      </c>
      <c r="D1359" s="18" t="s">
        <v>1845</v>
      </c>
      <c r="E1359" s="18">
        <v>3</v>
      </c>
      <c r="F1359" s="18" t="s">
        <v>1872</v>
      </c>
      <c r="G1359" s="18">
        <v>13</v>
      </c>
      <c r="H1359" s="18" t="s">
        <v>1045</v>
      </c>
      <c r="I1359" s="19">
        <v>21</v>
      </c>
      <c r="J1359" s="24" t="s">
        <v>1902</v>
      </c>
      <c r="K1359" s="99">
        <v>10069</v>
      </c>
      <c r="L1359" s="99">
        <v>10765</v>
      </c>
      <c r="M1359" s="99">
        <f>K1359-L1359</f>
        <v>-696</v>
      </c>
      <c r="N1359" s="28" t="s">
        <v>1903</v>
      </c>
      <c r="O1359" s="100">
        <v>7257600</v>
      </c>
      <c r="P1359" s="27"/>
      <c r="Q1359" s="100"/>
      <c r="R1359" s="101" t="s">
        <v>323</v>
      </c>
      <c r="S1359" s="94"/>
    </row>
    <row r="1360" spans="1:19" ht="18" customHeight="1">
      <c r="A1360" s="17">
        <v>2</v>
      </c>
      <c r="B1360" s="18" t="s">
        <v>1061</v>
      </c>
      <c r="C1360" s="18">
        <v>5</v>
      </c>
      <c r="D1360" s="18" t="s">
        <v>1845</v>
      </c>
      <c r="E1360" s="18">
        <v>3</v>
      </c>
      <c r="F1360" s="18" t="s">
        <v>1872</v>
      </c>
      <c r="G1360" s="18">
        <v>13</v>
      </c>
      <c r="H1360" s="18" t="s">
        <v>1045</v>
      </c>
      <c r="I1360" s="18">
        <v>21</v>
      </c>
      <c r="J1360" s="25" t="s">
        <v>1902</v>
      </c>
      <c r="K1360" s="99"/>
      <c r="L1360" s="99"/>
      <c r="M1360" s="99"/>
      <c r="N1360" s="339" t="s">
        <v>7053</v>
      </c>
      <c r="O1360" s="100"/>
      <c r="P1360" s="27"/>
      <c r="Q1360" s="100"/>
      <c r="R1360" s="101" t="s">
        <v>323</v>
      </c>
      <c r="S1360" s="94"/>
    </row>
    <row r="1361" spans="1:19" ht="18" customHeight="1">
      <c r="A1361" s="17">
        <v>2</v>
      </c>
      <c r="B1361" s="18" t="s">
        <v>1061</v>
      </c>
      <c r="C1361" s="18">
        <v>5</v>
      </c>
      <c r="D1361" s="18" t="s">
        <v>1845</v>
      </c>
      <c r="E1361" s="18">
        <v>3</v>
      </c>
      <c r="F1361" s="18" t="s">
        <v>1872</v>
      </c>
      <c r="G1361" s="18">
        <v>13</v>
      </c>
      <c r="H1361" s="18" t="s">
        <v>1045</v>
      </c>
      <c r="I1361" s="18">
        <v>21</v>
      </c>
      <c r="J1361" s="25" t="s">
        <v>1902</v>
      </c>
      <c r="K1361" s="99"/>
      <c r="L1361" s="99"/>
      <c r="M1361" s="99"/>
      <c r="N1361" s="339" t="s">
        <v>7051</v>
      </c>
      <c r="O1361" s="100">
        <v>2052000</v>
      </c>
      <c r="P1361" s="27"/>
      <c r="Q1361" s="100"/>
      <c r="R1361" s="101" t="s">
        <v>323</v>
      </c>
      <c r="S1361" s="94"/>
    </row>
    <row r="1362" spans="1:19" ht="18" customHeight="1">
      <c r="A1362" s="17">
        <v>2</v>
      </c>
      <c r="B1362" s="18" t="s">
        <v>1061</v>
      </c>
      <c r="C1362" s="18">
        <v>5</v>
      </c>
      <c r="D1362" s="18" t="s">
        <v>1845</v>
      </c>
      <c r="E1362" s="18">
        <v>3</v>
      </c>
      <c r="F1362" s="18" t="s">
        <v>1872</v>
      </c>
      <c r="G1362" s="18">
        <v>13</v>
      </c>
      <c r="H1362" s="18" t="s">
        <v>1045</v>
      </c>
      <c r="I1362" s="18">
        <v>21</v>
      </c>
      <c r="J1362" s="25" t="s">
        <v>1902</v>
      </c>
      <c r="K1362" s="99"/>
      <c r="L1362" s="99"/>
      <c r="M1362" s="99"/>
      <c r="N1362" s="339" t="s">
        <v>7054</v>
      </c>
      <c r="O1362" s="100"/>
      <c r="P1362" s="27"/>
      <c r="Q1362" s="100"/>
      <c r="R1362" s="101" t="s">
        <v>323</v>
      </c>
      <c r="S1362" s="94"/>
    </row>
    <row r="1363" spans="1:19" ht="18" customHeight="1">
      <c r="A1363" s="17">
        <v>2</v>
      </c>
      <c r="B1363" s="18" t="s">
        <v>1061</v>
      </c>
      <c r="C1363" s="18">
        <v>5</v>
      </c>
      <c r="D1363" s="18" t="s">
        <v>1845</v>
      </c>
      <c r="E1363" s="18">
        <v>3</v>
      </c>
      <c r="F1363" s="18" t="s">
        <v>1872</v>
      </c>
      <c r="G1363" s="18">
        <v>13</v>
      </c>
      <c r="H1363" s="18" t="s">
        <v>1045</v>
      </c>
      <c r="I1363" s="18">
        <v>21</v>
      </c>
      <c r="J1363" s="25" t="s">
        <v>1902</v>
      </c>
      <c r="K1363" s="99"/>
      <c r="L1363" s="99"/>
      <c r="M1363" s="99"/>
      <c r="N1363" s="28" t="s">
        <v>1904</v>
      </c>
      <c r="O1363" s="100">
        <v>759240</v>
      </c>
      <c r="P1363" s="27"/>
      <c r="Q1363" s="100"/>
      <c r="R1363" s="101" t="s">
        <v>323</v>
      </c>
      <c r="S1363" s="94"/>
    </row>
    <row r="1364" spans="1:19" ht="18" customHeight="1">
      <c r="A1364" s="17">
        <v>2</v>
      </c>
      <c r="B1364" s="18" t="s">
        <v>1061</v>
      </c>
      <c r="C1364" s="18">
        <v>5</v>
      </c>
      <c r="D1364" s="18" t="s">
        <v>1845</v>
      </c>
      <c r="E1364" s="18">
        <v>3</v>
      </c>
      <c r="F1364" s="18" t="s">
        <v>1872</v>
      </c>
      <c r="G1364" s="18">
        <v>13</v>
      </c>
      <c r="H1364" s="18" t="s">
        <v>1045</v>
      </c>
      <c r="I1364" s="19">
        <v>41</v>
      </c>
      <c r="J1364" s="24" t="s">
        <v>1905</v>
      </c>
      <c r="K1364" s="99">
        <v>270</v>
      </c>
      <c r="L1364" s="99">
        <v>270</v>
      </c>
      <c r="M1364" s="99">
        <f>K1364-L1364</f>
        <v>0</v>
      </c>
      <c r="N1364" s="339" t="s">
        <v>7055</v>
      </c>
      <c r="O1364" s="100">
        <v>108000</v>
      </c>
      <c r="P1364" s="27"/>
      <c r="Q1364" s="100"/>
      <c r="R1364" s="101" t="s">
        <v>323</v>
      </c>
      <c r="S1364" s="94"/>
    </row>
    <row r="1365" spans="1:19" ht="18" customHeight="1">
      <c r="A1365" s="17">
        <v>2</v>
      </c>
      <c r="B1365" s="18" t="s">
        <v>1061</v>
      </c>
      <c r="C1365" s="18">
        <v>5</v>
      </c>
      <c r="D1365" s="18" t="s">
        <v>1845</v>
      </c>
      <c r="E1365" s="18">
        <v>3</v>
      </c>
      <c r="F1365" s="18" t="s">
        <v>1872</v>
      </c>
      <c r="G1365" s="18">
        <v>13</v>
      </c>
      <c r="H1365" s="18" t="s">
        <v>1045</v>
      </c>
      <c r="I1365" s="18">
        <v>41</v>
      </c>
      <c r="J1365" s="25" t="s">
        <v>1905</v>
      </c>
      <c r="K1365" s="99"/>
      <c r="L1365" s="99"/>
      <c r="M1365" s="99"/>
      <c r="N1365" s="28" t="s">
        <v>1906</v>
      </c>
      <c r="O1365" s="100">
        <v>162000</v>
      </c>
      <c r="P1365" s="27"/>
      <c r="Q1365" s="100"/>
      <c r="R1365" s="101" t="s">
        <v>323</v>
      </c>
      <c r="S1365" s="94"/>
    </row>
    <row r="1366" spans="1:19" ht="18" customHeight="1">
      <c r="A1366" s="17">
        <v>2</v>
      </c>
      <c r="B1366" s="18" t="s">
        <v>1061</v>
      </c>
      <c r="C1366" s="18">
        <v>5</v>
      </c>
      <c r="D1366" s="18" t="s">
        <v>1845</v>
      </c>
      <c r="E1366" s="18">
        <v>3</v>
      </c>
      <c r="F1366" s="18" t="s">
        <v>1872</v>
      </c>
      <c r="G1366" s="19">
        <v>14</v>
      </c>
      <c r="H1366" s="19" t="s">
        <v>1050</v>
      </c>
      <c r="I1366" s="19"/>
      <c r="J1366" s="24"/>
      <c r="K1366" s="99"/>
      <c r="L1366" s="99"/>
      <c r="M1366" s="99"/>
      <c r="N1366" s="28"/>
      <c r="O1366" s="100"/>
      <c r="P1366" s="27"/>
      <c r="Q1366" s="100"/>
      <c r="R1366" s="101" t="s">
        <v>323</v>
      </c>
      <c r="S1366" s="94"/>
    </row>
    <row r="1367" spans="1:19" ht="18" customHeight="1">
      <c r="A1367" s="17">
        <v>2</v>
      </c>
      <c r="B1367" s="18" t="s">
        <v>1061</v>
      </c>
      <c r="C1367" s="18">
        <v>5</v>
      </c>
      <c r="D1367" s="18" t="s">
        <v>1845</v>
      </c>
      <c r="E1367" s="18">
        <v>3</v>
      </c>
      <c r="F1367" s="18" t="s">
        <v>1872</v>
      </c>
      <c r="G1367" s="18">
        <v>14</v>
      </c>
      <c r="H1367" s="18" t="s">
        <v>1050</v>
      </c>
      <c r="I1367" s="19">
        <v>1</v>
      </c>
      <c r="J1367" s="24" t="s">
        <v>1051</v>
      </c>
      <c r="K1367" s="99">
        <v>10</v>
      </c>
      <c r="L1367" s="99">
        <v>10</v>
      </c>
      <c r="M1367" s="99">
        <f t="shared" ref="M1367:M1368" si="102">K1367-L1367</f>
        <v>0</v>
      </c>
      <c r="N1367" s="28" t="s">
        <v>1907</v>
      </c>
      <c r="O1367" s="100">
        <v>10000</v>
      </c>
      <c r="P1367" s="27"/>
      <c r="Q1367" s="100"/>
      <c r="R1367" s="101" t="s">
        <v>323</v>
      </c>
      <c r="S1367" s="94"/>
    </row>
    <row r="1368" spans="1:19" ht="18" customHeight="1">
      <c r="A1368" s="17">
        <v>2</v>
      </c>
      <c r="B1368" s="18" t="s">
        <v>1061</v>
      </c>
      <c r="C1368" s="18">
        <v>5</v>
      </c>
      <c r="D1368" s="18" t="s">
        <v>1845</v>
      </c>
      <c r="E1368" s="18">
        <v>3</v>
      </c>
      <c r="F1368" s="18" t="s">
        <v>1872</v>
      </c>
      <c r="G1368" s="18">
        <v>14</v>
      </c>
      <c r="H1368" s="18" t="s">
        <v>1050</v>
      </c>
      <c r="I1368" s="19">
        <v>31</v>
      </c>
      <c r="J1368" s="24" t="s">
        <v>1132</v>
      </c>
      <c r="K1368" s="99">
        <v>583</v>
      </c>
      <c r="L1368" s="99">
        <v>583</v>
      </c>
      <c r="M1368" s="99">
        <f t="shared" si="102"/>
        <v>0</v>
      </c>
      <c r="N1368" s="339" t="s">
        <v>7056</v>
      </c>
      <c r="O1368" s="100">
        <v>582120</v>
      </c>
      <c r="P1368" s="27"/>
      <c r="Q1368" s="100"/>
      <c r="R1368" s="101" t="s">
        <v>323</v>
      </c>
      <c r="S1368" s="94"/>
    </row>
    <row r="1369" spans="1:19" ht="18" customHeight="1">
      <c r="A1369" s="17">
        <v>2</v>
      </c>
      <c r="B1369" s="18" t="s">
        <v>1061</v>
      </c>
      <c r="C1369" s="18">
        <v>5</v>
      </c>
      <c r="D1369" s="18" t="s">
        <v>1845</v>
      </c>
      <c r="E1369" s="18">
        <v>3</v>
      </c>
      <c r="F1369" s="18" t="s">
        <v>1872</v>
      </c>
      <c r="G1369" s="18">
        <v>14</v>
      </c>
      <c r="H1369" s="18" t="s">
        <v>1050</v>
      </c>
      <c r="I1369" s="18">
        <v>31</v>
      </c>
      <c r="J1369" s="25" t="s">
        <v>1132</v>
      </c>
      <c r="K1369" s="99"/>
      <c r="L1369" s="99"/>
      <c r="M1369" s="99"/>
      <c r="N1369" s="28" t="s">
        <v>1908</v>
      </c>
      <c r="O1369" s="100"/>
      <c r="P1369" s="27"/>
      <c r="Q1369" s="100"/>
      <c r="R1369" s="101" t="s">
        <v>323</v>
      </c>
      <c r="S1369" s="94"/>
    </row>
    <row r="1370" spans="1:19" ht="18" customHeight="1">
      <c r="A1370" s="17">
        <v>2</v>
      </c>
      <c r="B1370" s="18" t="s">
        <v>1061</v>
      </c>
      <c r="C1370" s="18">
        <v>5</v>
      </c>
      <c r="D1370" s="18" t="s">
        <v>1845</v>
      </c>
      <c r="E1370" s="18">
        <v>3</v>
      </c>
      <c r="F1370" s="18" t="s">
        <v>1872</v>
      </c>
      <c r="G1370" s="19">
        <v>19</v>
      </c>
      <c r="H1370" s="19" t="s">
        <v>1056</v>
      </c>
      <c r="I1370" s="19"/>
      <c r="J1370" s="24"/>
      <c r="K1370" s="99"/>
      <c r="L1370" s="99"/>
      <c r="M1370" s="99"/>
      <c r="N1370" s="28"/>
      <c r="O1370" s="100"/>
      <c r="P1370" s="27"/>
      <c r="Q1370" s="100"/>
      <c r="R1370" s="101" t="s">
        <v>323</v>
      </c>
      <c r="S1370" s="94"/>
    </row>
    <row r="1371" spans="1:19" ht="18" customHeight="1">
      <c r="A1371" s="17">
        <v>2</v>
      </c>
      <c r="B1371" s="18" t="s">
        <v>1061</v>
      </c>
      <c r="C1371" s="18">
        <v>5</v>
      </c>
      <c r="D1371" s="18" t="s">
        <v>1845</v>
      </c>
      <c r="E1371" s="18">
        <v>3</v>
      </c>
      <c r="F1371" s="18" t="s">
        <v>1872</v>
      </c>
      <c r="G1371" s="18">
        <v>19</v>
      </c>
      <c r="H1371" s="18" t="s">
        <v>1056</v>
      </c>
      <c r="I1371" s="19">
        <v>11</v>
      </c>
      <c r="J1371" s="24" t="s">
        <v>1057</v>
      </c>
      <c r="K1371" s="99">
        <v>96</v>
      </c>
      <c r="L1371" s="99">
        <v>102</v>
      </c>
      <c r="M1371" s="99">
        <f>K1371-L1371</f>
        <v>-6</v>
      </c>
      <c r="N1371" s="28" t="s">
        <v>1909</v>
      </c>
      <c r="O1371" s="100">
        <v>95100</v>
      </c>
      <c r="P1371" s="27"/>
      <c r="Q1371" s="100"/>
      <c r="R1371" s="101" t="s">
        <v>323</v>
      </c>
      <c r="S1371" s="94"/>
    </row>
    <row r="1372" spans="1:19" ht="18" customHeight="1">
      <c r="A1372" s="17">
        <v>2</v>
      </c>
      <c r="B1372" s="18" t="s">
        <v>1061</v>
      </c>
      <c r="C1372" s="18">
        <v>5</v>
      </c>
      <c r="D1372" s="18" t="s">
        <v>1845</v>
      </c>
      <c r="E1372" s="18">
        <v>3</v>
      </c>
      <c r="F1372" s="18" t="s">
        <v>1872</v>
      </c>
      <c r="G1372" s="19">
        <v>27</v>
      </c>
      <c r="H1372" s="19" t="s">
        <v>1273</v>
      </c>
      <c r="I1372" s="19"/>
      <c r="J1372" s="24"/>
      <c r="K1372" s="99"/>
      <c r="L1372" s="99"/>
      <c r="M1372" s="99"/>
      <c r="N1372" s="28"/>
      <c r="O1372" s="100"/>
      <c r="P1372" s="27"/>
      <c r="Q1372" s="100"/>
      <c r="R1372" s="101" t="s">
        <v>323</v>
      </c>
      <c r="S1372" s="94"/>
    </row>
    <row r="1373" spans="1:19" ht="18" customHeight="1">
      <c r="A1373" s="17">
        <v>2</v>
      </c>
      <c r="B1373" s="18" t="s">
        <v>1061</v>
      </c>
      <c r="C1373" s="18">
        <v>5</v>
      </c>
      <c r="D1373" s="18" t="s">
        <v>1845</v>
      </c>
      <c r="E1373" s="18">
        <v>3</v>
      </c>
      <c r="F1373" s="18" t="s">
        <v>1872</v>
      </c>
      <c r="G1373" s="18">
        <v>27</v>
      </c>
      <c r="H1373" s="18" t="s">
        <v>1273</v>
      </c>
      <c r="I1373" s="19">
        <v>1</v>
      </c>
      <c r="J1373" s="24" t="s">
        <v>1274</v>
      </c>
      <c r="K1373" s="99">
        <v>38</v>
      </c>
      <c r="L1373" s="99">
        <v>38</v>
      </c>
      <c r="M1373" s="99">
        <f>K1373-L1373</f>
        <v>0</v>
      </c>
      <c r="N1373" s="28" t="s">
        <v>1910</v>
      </c>
      <c r="O1373" s="100">
        <v>37800</v>
      </c>
      <c r="P1373" s="27"/>
      <c r="Q1373" s="100"/>
      <c r="R1373" s="101" t="s">
        <v>323</v>
      </c>
      <c r="S1373" s="94"/>
    </row>
    <row r="1374" spans="1:19" ht="18" customHeight="1">
      <c r="A1374" s="43">
        <v>2</v>
      </c>
      <c r="B1374" s="44" t="s">
        <v>1061</v>
      </c>
      <c r="C1374" s="45">
        <v>6</v>
      </c>
      <c r="D1374" s="45" t="s">
        <v>1911</v>
      </c>
      <c r="E1374" s="46"/>
      <c r="F1374" s="45"/>
      <c r="G1374" s="46"/>
      <c r="H1374" s="45"/>
      <c r="I1374" s="46"/>
      <c r="J1374" s="46"/>
      <c r="K1374" s="95">
        <f>IF(C1374="",SUMIFS($K1375:$K$5645,$A1375:$A$5645,A1374,$E1375:$E$5645,""),IF(E1374="",SUMIFS($K1375:$K$5645,$A1375:$A$5645,A1374,$C1375:$C$5645,C1374,$G1375:$G$5645,""),IF(G1374="",SUMIFS($K1375:$K$5645,$A1375:$A$5645,A1374,$C1375:$C$5645,C1374,$E1375:$E$5645,E1374,$R1375:$R$5645,R1374),0)))</f>
        <v>1975</v>
      </c>
      <c r="L1374" s="95">
        <f>IF(C1374="",SUMIFS($L1375:$L$5645,$A1375:$A$5645,A1374,$E1375:$E$5645,""),IF(E1374="",SUMIFS($L1375:$L$5645,$A1375:$A$5645,A1374,$C1375:$C$5645,C1374,$G1375:$G$5645,""),IF(G1374="",SUMIFS($L1375:$L$5645,$A1375:$A$5645,A1374,$C1375:$C$5645,C1374,$E1375:$E$5645,E1374,$R1375:$R$5645,R1374),0)))</f>
        <v>1945</v>
      </c>
      <c r="M1374" s="96">
        <f t="shared" ref="M1374:M1375" si="103">K1374-L1374</f>
        <v>30</v>
      </c>
      <c r="N1374" s="47"/>
      <c r="O1374" s="48"/>
      <c r="P1374" s="49"/>
      <c r="Q1374" s="50">
        <f>IF(C1374="",SUMIFS($Q$3:$Q$5514,$A$3:$A$5514,A1374,$C$3:$C$5514,"&gt;0",$E$3:$E$5514,""),IF(E1374="",SUMIFS($Q$3:$Q$5514,$A$3:$A$5514,A1374,$C$3:$C$5514,C1374,$E$3:$E$5514,"&gt;0",$G$3:$G$5514,""),IF(G1374="",SUMIFS($Q$3:$Q$5514,$A$3:$A$5514,A1374,$C$3:$C$5514,C1374,$E$3:$E$5514,E1374,$G$3:$G$5514,"&gt;0",$R$3:$R$5514,R1374))))</f>
        <v>0</v>
      </c>
      <c r="R1374" s="51"/>
      <c r="S1374" s="94"/>
    </row>
    <row r="1375" spans="1:19" ht="18" customHeight="1">
      <c r="A1375" s="43">
        <v>2</v>
      </c>
      <c r="B1375" s="44" t="s">
        <v>1061</v>
      </c>
      <c r="C1375" s="52">
        <v>6</v>
      </c>
      <c r="D1375" s="44" t="s">
        <v>1911</v>
      </c>
      <c r="E1375" s="53">
        <v>1</v>
      </c>
      <c r="F1375" s="54" t="s">
        <v>1911</v>
      </c>
      <c r="G1375" s="53"/>
      <c r="H1375" s="54"/>
      <c r="I1375" s="53"/>
      <c r="J1375" s="53"/>
      <c r="K1375" s="97">
        <f>IF(C1375="",SUMIFS($K1376:$K$5645,$A1376:$A$5645,A1375,$E1376:$E$5645,""),IF(E1375="",SUMIFS($K1376:$K$5645,$A1376:$A$5645,A1375,$C1376:$C$5645,C1375,$G1376:$G$5645,""),IF(G1375="",SUMIFS($K1376:$K$5645,$A1376:$A$5645,A1375,$C1376:$C$5645,C1375,$E1376:$E$5645,E1375,$R1376:$R$5645,R1375),0)))</f>
        <v>1975</v>
      </c>
      <c r="L1375" s="97">
        <f>IF(C1375="",SUMIFS($L1376:$L$5645,$A1376:$A$5645,A1375,$E1376:$E$5645,""),IF(E1375="",SUMIFS($L1376:$L$5645,$A1376:$A$5645,A1375,$C1376:$C$5645,C1375,$G1376:$G$5645,""),IF(G1375="",SUMIFS($L1376:$L$5645,$A1376:$A$5645,A1375,$C1376:$C$5645,C1375,$E1376:$E$5645,E1375,$R1376:$R$5645,R1375),0)))</f>
        <v>1945</v>
      </c>
      <c r="M1375" s="98">
        <f t="shared" si="103"/>
        <v>30</v>
      </c>
      <c r="N1375" s="55"/>
      <c r="O1375" s="56"/>
      <c r="P1375" s="57"/>
      <c r="Q1375" s="58">
        <f>IF(C1375="",SUMIFS($Q$3:$Q$5514,$A$3:$A$5514,A1375,$C$3:$C$5514,"&gt;0",$E$3:$E$5514,""),IF(E1375="",SUMIFS($Q$3:$Q$5514,$A$3:$A$5514,A1375,$C$3:$C$5514,C1375,$E$3:$E$5514,"&gt;0",$G$3:$G$5514,""),IF(G1375="",SUMIFS($Q$3:$Q$5514,$A$3:$A$5514,A1375,$C$3:$C$5514,C1375,$E$3:$E$5514,E1375,$G$3:$G$5514,"&gt;0",$R$3:$R$5514,R1375))))</f>
        <v>0</v>
      </c>
      <c r="R1375" s="59" t="s">
        <v>913</v>
      </c>
      <c r="S1375" s="94"/>
    </row>
    <row r="1376" spans="1:19" ht="18" customHeight="1">
      <c r="A1376" s="17">
        <v>2</v>
      </c>
      <c r="B1376" s="18" t="s">
        <v>1061</v>
      </c>
      <c r="C1376" s="18">
        <v>6</v>
      </c>
      <c r="D1376" s="18" t="s">
        <v>1911</v>
      </c>
      <c r="E1376" s="18">
        <v>1</v>
      </c>
      <c r="F1376" s="18" t="s">
        <v>1911</v>
      </c>
      <c r="G1376" s="19">
        <v>1</v>
      </c>
      <c r="H1376" s="19" t="s">
        <v>914</v>
      </c>
      <c r="I1376" s="19"/>
      <c r="J1376" s="24"/>
      <c r="K1376" s="99"/>
      <c r="L1376" s="99"/>
      <c r="M1376" s="99"/>
      <c r="N1376" s="28"/>
      <c r="O1376" s="100"/>
      <c r="P1376" s="27"/>
      <c r="Q1376" s="100"/>
      <c r="R1376" s="101" t="s">
        <v>7504</v>
      </c>
      <c r="S1376" s="94"/>
    </row>
    <row r="1377" spans="1:19" ht="18" customHeight="1">
      <c r="A1377" s="17">
        <v>2</v>
      </c>
      <c r="B1377" s="18" t="s">
        <v>1061</v>
      </c>
      <c r="C1377" s="18">
        <v>6</v>
      </c>
      <c r="D1377" s="18" t="s">
        <v>1911</v>
      </c>
      <c r="E1377" s="18">
        <v>1</v>
      </c>
      <c r="F1377" s="18" t="s">
        <v>1911</v>
      </c>
      <c r="G1377" s="18">
        <v>1</v>
      </c>
      <c r="H1377" s="18" t="s">
        <v>914</v>
      </c>
      <c r="I1377" s="19">
        <v>21</v>
      </c>
      <c r="J1377" s="24" t="s">
        <v>1912</v>
      </c>
      <c r="K1377" s="99">
        <v>994</v>
      </c>
      <c r="L1377" s="99">
        <v>994</v>
      </c>
      <c r="M1377" s="99">
        <f>K1377-L1377</f>
        <v>0</v>
      </c>
      <c r="N1377" s="339" t="s">
        <v>7057</v>
      </c>
      <c r="O1377" s="100">
        <v>104400</v>
      </c>
      <c r="P1377" s="27"/>
      <c r="Q1377" s="100"/>
      <c r="R1377" s="101" t="s">
        <v>913</v>
      </c>
      <c r="S1377" s="94"/>
    </row>
    <row r="1378" spans="1:19" ht="18" customHeight="1">
      <c r="A1378" s="17">
        <v>2</v>
      </c>
      <c r="B1378" s="18" t="s">
        <v>1061</v>
      </c>
      <c r="C1378" s="18">
        <v>6</v>
      </c>
      <c r="D1378" s="18" t="s">
        <v>1911</v>
      </c>
      <c r="E1378" s="18">
        <v>1</v>
      </c>
      <c r="F1378" s="18" t="s">
        <v>1911</v>
      </c>
      <c r="G1378" s="18">
        <v>1</v>
      </c>
      <c r="H1378" s="18" t="s">
        <v>914</v>
      </c>
      <c r="I1378" s="18">
        <v>21</v>
      </c>
      <c r="J1378" s="25" t="s">
        <v>1912</v>
      </c>
      <c r="K1378" s="99"/>
      <c r="L1378" s="99"/>
      <c r="M1378" s="99"/>
      <c r="N1378" s="339" t="s">
        <v>7058</v>
      </c>
      <c r="O1378" s="100">
        <v>97200</v>
      </c>
      <c r="P1378" s="27"/>
      <c r="Q1378" s="100"/>
      <c r="R1378" s="101" t="s">
        <v>913</v>
      </c>
      <c r="S1378" s="94"/>
    </row>
    <row r="1379" spans="1:19" ht="18" customHeight="1">
      <c r="A1379" s="17">
        <v>2</v>
      </c>
      <c r="B1379" s="18" t="s">
        <v>1061</v>
      </c>
      <c r="C1379" s="18">
        <v>6</v>
      </c>
      <c r="D1379" s="18" t="s">
        <v>1911</v>
      </c>
      <c r="E1379" s="18">
        <v>1</v>
      </c>
      <c r="F1379" s="18" t="s">
        <v>1911</v>
      </c>
      <c r="G1379" s="18">
        <v>1</v>
      </c>
      <c r="H1379" s="18" t="s">
        <v>914</v>
      </c>
      <c r="I1379" s="18">
        <v>21</v>
      </c>
      <c r="J1379" s="25" t="s">
        <v>1912</v>
      </c>
      <c r="K1379" s="99"/>
      <c r="L1379" s="99"/>
      <c r="M1379" s="99"/>
      <c r="N1379" s="28" t="s">
        <v>1913</v>
      </c>
      <c r="O1379" s="100">
        <v>174000</v>
      </c>
      <c r="P1379" s="27"/>
      <c r="Q1379" s="100"/>
      <c r="R1379" s="101" t="s">
        <v>913</v>
      </c>
      <c r="S1379" s="94"/>
    </row>
    <row r="1380" spans="1:19" ht="18" customHeight="1">
      <c r="A1380" s="17">
        <v>2</v>
      </c>
      <c r="B1380" s="18" t="s">
        <v>1061</v>
      </c>
      <c r="C1380" s="18">
        <v>6</v>
      </c>
      <c r="D1380" s="18" t="s">
        <v>1911</v>
      </c>
      <c r="E1380" s="18">
        <v>1</v>
      </c>
      <c r="F1380" s="18" t="s">
        <v>1911</v>
      </c>
      <c r="G1380" s="18">
        <v>1</v>
      </c>
      <c r="H1380" s="18" t="s">
        <v>914</v>
      </c>
      <c r="I1380" s="18">
        <v>21</v>
      </c>
      <c r="J1380" s="25" t="s">
        <v>1912</v>
      </c>
      <c r="K1380" s="99"/>
      <c r="L1380" s="99"/>
      <c r="M1380" s="99"/>
      <c r="N1380" s="28" t="s">
        <v>1914</v>
      </c>
      <c r="O1380" s="100">
        <v>43500</v>
      </c>
      <c r="P1380" s="27"/>
      <c r="Q1380" s="100"/>
      <c r="R1380" s="101" t="s">
        <v>913</v>
      </c>
      <c r="S1380" s="94"/>
    </row>
    <row r="1381" spans="1:19" ht="18" customHeight="1">
      <c r="A1381" s="17">
        <v>2</v>
      </c>
      <c r="B1381" s="18" t="s">
        <v>1061</v>
      </c>
      <c r="C1381" s="18">
        <v>6</v>
      </c>
      <c r="D1381" s="18" t="s">
        <v>1911</v>
      </c>
      <c r="E1381" s="18">
        <v>1</v>
      </c>
      <c r="F1381" s="18" t="s">
        <v>1911</v>
      </c>
      <c r="G1381" s="18">
        <v>1</v>
      </c>
      <c r="H1381" s="18" t="s">
        <v>914</v>
      </c>
      <c r="I1381" s="18">
        <v>21</v>
      </c>
      <c r="J1381" s="25" t="s">
        <v>1912</v>
      </c>
      <c r="K1381" s="99"/>
      <c r="L1381" s="99"/>
      <c r="M1381" s="99"/>
      <c r="N1381" s="28" t="s">
        <v>1915</v>
      </c>
      <c r="O1381" s="100">
        <v>34800</v>
      </c>
      <c r="P1381" s="27"/>
      <c r="Q1381" s="100"/>
      <c r="R1381" s="101" t="s">
        <v>913</v>
      </c>
      <c r="S1381" s="94"/>
    </row>
    <row r="1382" spans="1:19" ht="18" customHeight="1">
      <c r="A1382" s="17">
        <v>2</v>
      </c>
      <c r="B1382" s="18" t="s">
        <v>1061</v>
      </c>
      <c r="C1382" s="18">
        <v>6</v>
      </c>
      <c r="D1382" s="18" t="s">
        <v>1911</v>
      </c>
      <c r="E1382" s="18">
        <v>1</v>
      </c>
      <c r="F1382" s="18" t="s">
        <v>1911</v>
      </c>
      <c r="G1382" s="18">
        <v>1</v>
      </c>
      <c r="H1382" s="18" t="s">
        <v>914</v>
      </c>
      <c r="I1382" s="18">
        <v>21</v>
      </c>
      <c r="J1382" s="25" t="s">
        <v>1912</v>
      </c>
      <c r="K1382" s="99"/>
      <c r="L1382" s="99"/>
      <c r="M1382" s="99"/>
      <c r="N1382" s="28" t="s">
        <v>1916</v>
      </c>
      <c r="O1382" s="100">
        <v>87000</v>
      </c>
      <c r="P1382" s="27"/>
      <c r="Q1382" s="100"/>
      <c r="R1382" s="101" t="s">
        <v>913</v>
      </c>
      <c r="S1382" s="94"/>
    </row>
    <row r="1383" spans="1:19" ht="18" customHeight="1">
      <c r="A1383" s="17">
        <v>2</v>
      </c>
      <c r="B1383" s="18" t="s">
        <v>1061</v>
      </c>
      <c r="C1383" s="18">
        <v>6</v>
      </c>
      <c r="D1383" s="18" t="s">
        <v>1911</v>
      </c>
      <c r="E1383" s="18">
        <v>1</v>
      </c>
      <c r="F1383" s="18" t="s">
        <v>1911</v>
      </c>
      <c r="G1383" s="18">
        <v>1</v>
      </c>
      <c r="H1383" s="18" t="s">
        <v>914</v>
      </c>
      <c r="I1383" s="18">
        <v>21</v>
      </c>
      <c r="J1383" s="25" t="s">
        <v>1912</v>
      </c>
      <c r="K1383" s="99"/>
      <c r="L1383" s="99"/>
      <c r="M1383" s="99"/>
      <c r="N1383" s="28" t="s">
        <v>1917</v>
      </c>
      <c r="O1383" s="100">
        <v>81000</v>
      </c>
      <c r="P1383" s="27"/>
      <c r="Q1383" s="100"/>
      <c r="R1383" s="101" t="s">
        <v>913</v>
      </c>
      <c r="S1383" s="94"/>
    </row>
    <row r="1384" spans="1:19" ht="18" customHeight="1">
      <c r="A1384" s="17">
        <v>2</v>
      </c>
      <c r="B1384" s="18" t="s">
        <v>1061</v>
      </c>
      <c r="C1384" s="18">
        <v>6</v>
      </c>
      <c r="D1384" s="18" t="s">
        <v>1911</v>
      </c>
      <c r="E1384" s="18">
        <v>1</v>
      </c>
      <c r="F1384" s="18" t="s">
        <v>1911</v>
      </c>
      <c r="G1384" s="18">
        <v>1</v>
      </c>
      <c r="H1384" s="18" t="s">
        <v>914</v>
      </c>
      <c r="I1384" s="18">
        <v>21</v>
      </c>
      <c r="J1384" s="25" t="s">
        <v>1912</v>
      </c>
      <c r="K1384" s="99"/>
      <c r="L1384" s="99"/>
      <c r="M1384" s="99"/>
      <c r="N1384" s="28" t="s">
        <v>1918</v>
      </c>
      <c r="O1384" s="100">
        <v>60900</v>
      </c>
      <c r="P1384" s="27"/>
      <c r="Q1384" s="100"/>
      <c r="R1384" s="101" t="s">
        <v>913</v>
      </c>
      <c r="S1384" s="94"/>
    </row>
    <row r="1385" spans="1:19" ht="18" customHeight="1">
      <c r="A1385" s="17">
        <v>2</v>
      </c>
      <c r="B1385" s="18" t="s">
        <v>1061</v>
      </c>
      <c r="C1385" s="18">
        <v>6</v>
      </c>
      <c r="D1385" s="18" t="s">
        <v>1911</v>
      </c>
      <c r="E1385" s="18">
        <v>1</v>
      </c>
      <c r="F1385" s="18" t="s">
        <v>1911</v>
      </c>
      <c r="G1385" s="18">
        <v>1</v>
      </c>
      <c r="H1385" s="18" t="s">
        <v>914</v>
      </c>
      <c r="I1385" s="18">
        <v>21</v>
      </c>
      <c r="J1385" s="25" t="s">
        <v>1912</v>
      </c>
      <c r="K1385" s="99"/>
      <c r="L1385" s="99"/>
      <c r="M1385" s="99"/>
      <c r="N1385" s="28" t="s">
        <v>1919</v>
      </c>
      <c r="O1385" s="100">
        <v>56700</v>
      </c>
      <c r="P1385" s="27"/>
      <c r="Q1385" s="100"/>
      <c r="R1385" s="101" t="s">
        <v>913</v>
      </c>
      <c r="S1385" s="94"/>
    </row>
    <row r="1386" spans="1:19" ht="18" customHeight="1">
      <c r="A1386" s="17">
        <v>2</v>
      </c>
      <c r="B1386" s="18" t="s">
        <v>1061</v>
      </c>
      <c r="C1386" s="18">
        <v>6</v>
      </c>
      <c r="D1386" s="18" t="s">
        <v>1911</v>
      </c>
      <c r="E1386" s="18">
        <v>1</v>
      </c>
      <c r="F1386" s="18" t="s">
        <v>1911</v>
      </c>
      <c r="G1386" s="18">
        <v>1</v>
      </c>
      <c r="H1386" s="18" t="s">
        <v>914</v>
      </c>
      <c r="I1386" s="18">
        <v>21</v>
      </c>
      <c r="J1386" s="25" t="s">
        <v>1912</v>
      </c>
      <c r="K1386" s="99"/>
      <c r="L1386" s="99"/>
      <c r="M1386" s="99"/>
      <c r="N1386" s="28" t="s">
        <v>1920</v>
      </c>
      <c r="O1386" s="100"/>
      <c r="P1386" s="27"/>
      <c r="Q1386" s="100"/>
      <c r="R1386" s="101" t="s">
        <v>913</v>
      </c>
      <c r="S1386" s="94"/>
    </row>
    <row r="1387" spans="1:19" ht="18" customHeight="1">
      <c r="A1387" s="17">
        <v>2</v>
      </c>
      <c r="B1387" s="18" t="s">
        <v>1061</v>
      </c>
      <c r="C1387" s="18">
        <v>6</v>
      </c>
      <c r="D1387" s="18" t="s">
        <v>1911</v>
      </c>
      <c r="E1387" s="18">
        <v>1</v>
      </c>
      <c r="F1387" s="18" t="s">
        <v>1911</v>
      </c>
      <c r="G1387" s="18">
        <v>1</v>
      </c>
      <c r="H1387" s="18" t="s">
        <v>914</v>
      </c>
      <c r="I1387" s="18">
        <v>21</v>
      </c>
      <c r="J1387" s="25" t="s">
        <v>1912</v>
      </c>
      <c r="K1387" s="99"/>
      <c r="L1387" s="99"/>
      <c r="M1387" s="99"/>
      <c r="N1387" s="28" t="s">
        <v>1921</v>
      </c>
      <c r="O1387" s="100">
        <v>16800</v>
      </c>
      <c r="P1387" s="27"/>
      <c r="Q1387" s="100"/>
      <c r="R1387" s="101" t="s">
        <v>913</v>
      </c>
      <c r="S1387" s="94"/>
    </row>
    <row r="1388" spans="1:19" ht="18" customHeight="1">
      <c r="A1388" s="17">
        <v>2</v>
      </c>
      <c r="B1388" s="18" t="s">
        <v>1061</v>
      </c>
      <c r="C1388" s="18">
        <v>6</v>
      </c>
      <c r="D1388" s="18" t="s">
        <v>1911</v>
      </c>
      <c r="E1388" s="18">
        <v>1</v>
      </c>
      <c r="F1388" s="18" t="s">
        <v>1911</v>
      </c>
      <c r="G1388" s="18">
        <v>1</v>
      </c>
      <c r="H1388" s="18" t="s">
        <v>914</v>
      </c>
      <c r="I1388" s="18">
        <v>21</v>
      </c>
      <c r="J1388" s="25" t="s">
        <v>1912</v>
      </c>
      <c r="K1388" s="99"/>
      <c r="L1388" s="99"/>
      <c r="M1388" s="99"/>
      <c r="N1388" s="28" t="s">
        <v>1922</v>
      </c>
      <c r="O1388" s="100">
        <v>34800</v>
      </c>
      <c r="P1388" s="27"/>
      <c r="Q1388" s="100"/>
      <c r="R1388" s="101" t="s">
        <v>913</v>
      </c>
      <c r="S1388" s="94"/>
    </row>
    <row r="1389" spans="1:19" ht="18" customHeight="1">
      <c r="A1389" s="17">
        <v>2</v>
      </c>
      <c r="B1389" s="18" t="s">
        <v>1061</v>
      </c>
      <c r="C1389" s="18">
        <v>6</v>
      </c>
      <c r="D1389" s="18" t="s">
        <v>1911</v>
      </c>
      <c r="E1389" s="18">
        <v>1</v>
      </c>
      <c r="F1389" s="18" t="s">
        <v>1911</v>
      </c>
      <c r="G1389" s="18">
        <v>1</v>
      </c>
      <c r="H1389" s="18" t="s">
        <v>914</v>
      </c>
      <c r="I1389" s="18">
        <v>21</v>
      </c>
      <c r="J1389" s="25" t="s">
        <v>1912</v>
      </c>
      <c r="K1389" s="99"/>
      <c r="L1389" s="99"/>
      <c r="M1389" s="99"/>
      <c r="N1389" s="28" t="s">
        <v>1923</v>
      </c>
      <c r="O1389" s="100"/>
      <c r="P1389" s="27"/>
      <c r="Q1389" s="100"/>
      <c r="R1389" s="101" t="s">
        <v>913</v>
      </c>
      <c r="S1389" s="94"/>
    </row>
    <row r="1390" spans="1:19" ht="18" customHeight="1">
      <c r="A1390" s="17">
        <v>2</v>
      </c>
      <c r="B1390" s="18" t="s">
        <v>1061</v>
      </c>
      <c r="C1390" s="18">
        <v>6</v>
      </c>
      <c r="D1390" s="18" t="s">
        <v>1911</v>
      </c>
      <c r="E1390" s="18">
        <v>1</v>
      </c>
      <c r="F1390" s="18" t="s">
        <v>1911</v>
      </c>
      <c r="G1390" s="18">
        <v>1</v>
      </c>
      <c r="H1390" s="18" t="s">
        <v>914</v>
      </c>
      <c r="I1390" s="18">
        <v>21</v>
      </c>
      <c r="J1390" s="25" t="s">
        <v>1912</v>
      </c>
      <c r="K1390" s="99"/>
      <c r="L1390" s="99"/>
      <c r="M1390" s="99"/>
      <c r="N1390" s="28" t="s">
        <v>1924</v>
      </c>
      <c r="O1390" s="100">
        <v>16800</v>
      </c>
      <c r="P1390" s="27"/>
      <c r="Q1390" s="100"/>
      <c r="R1390" s="101" t="s">
        <v>913</v>
      </c>
      <c r="S1390" s="94"/>
    </row>
    <row r="1391" spans="1:19" ht="18" customHeight="1">
      <c r="A1391" s="17">
        <v>2</v>
      </c>
      <c r="B1391" s="18" t="s">
        <v>1061</v>
      </c>
      <c r="C1391" s="18">
        <v>6</v>
      </c>
      <c r="D1391" s="18" t="s">
        <v>1911</v>
      </c>
      <c r="E1391" s="18">
        <v>1</v>
      </c>
      <c r="F1391" s="18" t="s">
        <v>1911</v>
      </c>
      <c r="G1391" s="18">
        <v>1</v>
      </c>
      <c r="H1391" s="18" t="s">
        <v>914</v>
      </c>
      <c r="I1391" s="18">
        <v>21</v>
      </c>
      <c r="J1391" s="25" t="s">
        <v>1912</v>
      </c>
      <c r="K1391" s="99"/>
      <c r="L1391" s="99"/>
      <c r="M1391" s="99"/>
      <c r="N1391" s="28" t="s">
        <v>1925</v>
      </c>
      <c r="O1391" s="100">
        <v>33600</v>
      </c>
      <c r="P1391" s="27"/>
      <c r="Q1391" s="100"/>
      <c r="R1391" s="101" t="s">
        <v>913</v>
      </c>
      <c r="S1391" s="94"/>
    </row>
    <row r="1392" spans="1:19" ht="18" customHeight="1">
      <c r="A1392" s="17">
        <v>2</v>
      </c>
      <c r="B1392" s="18" t="s">
        <v>1061</v>
      </c>
      <c r="C1392" s="18">
        <v>6</v>
      </c>
      <c r="D1392" s="18" t="s">
        <v>1911</v>
      </c>
      <c r="E1392" s="18">
        <v>1</v>
      </c>
      <c r="F1392" s="18" t="s">
        <v>1911</v>
      </c>
      <c r="G1392" s="18">
        <v>1</v>
      </c>
      <c r="H1392" s="18" t="s">
        <v>914</v>
      </c>
      <c r="I1392" s="18">
        <v>21</v>
      </c>
      <c r="J1392" s="25" t="s">
        <v>1912</v>
      </c>
      <c r="K1392" s="99"/>
      <c r="L1392" s="99"/>
      <c r="M1392" s="99"/>
      <c r="N1392" s="28" t="s">
        <v>1926</v>
      </c>
      <c r="O1392" s="100">
        <v>34800</v>
      </c>
      <c r="P1392" s="27"/>
      <c r="Q1392" s="100"/>
      <c r="R1392" s="101" t="s">
        <v>913</v>
      </c>
      <c r="S1392" s="94"/>
    </row>
    <row r="1393" spans="1:19" ht="18" customHeight="1">
      <c r="A1393" s="17">
        <v>2</v>
      </c>
      <c r="B1393" s="18" t="s">
        <v>1061</v>
      </c>
      <c r="C1393" s="18">
        <v>6</v>
      </c>
      <c r="D1393" s="18" t="s">
        <v>1911</v>
      </c>
      <c r="E1393" s="18">
        <v>1</v>
      </c>
      <c r="F1393" s="18" t="s">
        <v>1911</v>
      </c>
      <c r="G1393" s="18">
        <v>1</v>
      </c>
      <c r="H1393" s="18" t="s">
        <v>914</v>
      </c>
      <c r="I1393" s="18">
        <v>21</v>
      </c>
      <c r="J1393" s="25" t="s">
        <v>1912</v>
      </c>
      <c r="K1393" s="99"/>
      <c r="L1393" s="99"/>
      <c r="M1393" s="99"/>
      <c r="N1393" s="28" t="s">
        <v>1927</v>
      </c>
      <c r="O1393" s="100">
        <v>50400</v>
      </c>
      <c r="P1393" s="27"/>
      <c r="Q1393" s="100"/>
      <c r="R1393" s="101" t="s">
        <v>913</v>
      </c>
      <c r="S1393" s="94"/>
    </row>
    <row r="1394" spans="1:19" ht="18" customHeight="1">
      <c r="A1394" s="17">
        <v>2</v>
      </c>
      <c r="B1394" s="18" t="s">
        <v>1061</v>
      </c>
      <c r="C1394" s="18">
        <v>6</v>
      </c>
      <c r="D1394" s="18" t="s">
        <v>1911</v>
      </c>
      <c r="E1394" s="18">
        <v>1</v>
      </c>
      <c r="F1394" s="18" t="s">
        <v>1911</v>
      </c>
      <c r="G1394" s="18">
        <v>1</v>
      </c>
      <c r="H1394" s="18" t="s">
        <v>914</v>
      </c>
      <c r="I1394" s="18">
        <v>21</v>
      </c>
      <c r="J1394" s="25" t="s">
        <v>1912</v>
      </c>
      <c r="K1394" s="99"/>
      <c r="L1394" s="99"/>
      <c r="M1394" s="99"/>
      <c r="N1394" s="28" t="s">
        <v>1928</v>
      </c>
      <c r="O1394" s="100">
        <v>33600</v>
      </c>
      <c r="P1394" s="27"/>
      <c r="Q1394" s="100"/>
      <c r="R1394" s="101" t="s">
        <v>913</v>
      </c>
      <c r="S1394" s="94"/>
    </row>
    <row r="1395" spans="1:19" ht="18" customHeight="1">
      <c r="A1395" s="17">
        <v>2</v>
      </c>
      <c r="B1395" s="18" t="s">
        <v>1061</v>
      </c>
      <c r="C1395" s="18">
        <v>6</v>
      </c>
      <c r="D1395" s="18" t="s">
        <v>1911</v>
      </c>
      <c r="E1395" s="18">
        <v>1</v>
      </c>
      <c r="F1395" s="18" t="s">
        <v>1911</v>
      </c>
      <c r="G1395" s="18">
        <v>1</v>
      </c>
      <c r="H1395" s="18" t="s">
        <v>914</v>
      </c>
      <c r="I1395" s="18">
        <v>21</v>
      </c>
      <c r="J1395" s="25" t="s">
        <v>1912</v>
      </c>
      <c r="K1395" s="99"/>
      <c r="L1395" s="99"/>
      <c r="M1395" s="99"/>
      <c r="N1395" s="28" t="s">
        <v>1929</v>
      </c>
      <c r="O1395" s="100">
        <v>33600</v>
      </c>
      <c r="P1395" s="27"/>
      <c r="Q1395" s="100"/>
      <c r="R1395" s="101" t="s">
        <v>913</v>
      </c>
      <c r="S1395" s="94"/>
    </row>
    <row r="1396" spans="1:19" ht="18" customHeight="1">
      <c r="A1396" s="17">
        <v>2</v>
      </c>
      <c r="B1396" s="18" t="s">
        <v>1061</v>
      </c>
      <c r="C1396" s="18">
        <v>6</v>
      </c>
      <c r="D1396" s="18" t="s">
        <v>1911</v>
      </c>
      <c r="E1396" s="18">
        <v>1</v>
      </c>
      <c r="F1396" s="18" t="s">
        <v>1911</v>
      </c>
      <c r="G1396" s="19">
        <v>9</v>
      </c>
      <c r="H1396" s="19" t="s">
        <v>944</v>
      </c>
      <c r="I1396" s="19"/>
      <c r="J1396" s="24"/>
      <c r="K1396" s="99"/>
      <c r="L1396" s="99"/>
      <c r="M1396" s="99"/>
      <c r="N1396" s="28"/>
      <c r="O1396" s="100"/>
      <c r="P1396" s="27"/>
      <c r="Q1396" s="100"/>
      <c r="R1396" s="101" t="s">
        <v>7504</v>
      </c>
      <c r="S1396" s="94"/>
    </row>
    <row r="1397" spans="1:19" ht="18" customHeight="1">
      <c r="A1397" s="17">
        <v>2</v>
      </c>
      <c r="B1397" s="18" t="s">
        <v>1061</v>
      </c>
      <c r="C1397" s="18">
        <v>6</v>
      </c>
      <c r="D1397" s="18" t="s">
        <v>1911</v>
      </c>
      <c r="E1397" s="18">
        <v>1</v>
      </c>
      <c r="F1397" s="18" t="s">
        <v>1911</v>
      </c>
      <c r="G1397" s="18">
        <v>9</v>
      </c>
      <c r="H1397" s="18" t="s">
        <v>944</v>
      </c>
      <c r="I1397" s="19">
        <v>1</v>
      </c>
      <c r="J1397" s="24" t="s">
        <v>945</v>
      </c>
      <c r="K1397" s="99">
        <v>271</v>
      </c>
      <c r="L1397" s="99">
        <v>271</v>
      </c>
      <c r="M1397" s="99">
        <f>K1397-L1397</f>
        <v>0</v>
      </c>
      <c r="N1397" s="28" t="s">
        <v>1930</v>
      </c>
      <c r="O1397" s="100">
        <v>20000</v>
      </c>
      <c r="P1397" s="27"/>
      <c r="Q1397" s="100"/>
      <c r="R1397" s="101" t="s">
        <v>913</v>
      </c>
      <c r="S1397" s="94"/>
    </row>
    <row r="1398" spans="1:19" ht="18" customHeight="1">
      <c r="A1398" s="17">
        <v>2</v>
      </c>
      <c r="B1398" s="18" t="s">
        <v>1061</v>
      </c>
      <c r="C1398" s="18">
        <v>6</v>
      </c>
      <c r="D1398" s="18" t="s">
        <v>1911</v>
      </c>
      <c r="E1398" s="18">
        <v>1</v>
      </c>
      <c r="F1398" s="18" t="s">
        <v>1911</v>
      </c>
      <c r="G1398" s="18">
        <v>9</v>
      </c>
      <c r="H1398" s="18" t="s">
        <v>944</v>
      </c>
      <c r="I1398" s="18">
        <v>1</v>
      </c>
      <c r="J1398" s="25" t="s">
        <v>945</v>
      </c>
      <c r="K1398" s="99"/>
      <c r="L1398" s="99"/>
      <c r="M1398" s="99"/>
      <c r="N1398" s="339" t="s">
        <v>7059</v>
      </c>
      <c r="O1398" s="100">
        <v>9000</v>
      </c>
      <c r="P1398" s="27"/>
      <c r="Q1398" s="100"/>
      <c r="R1398" s="101" t="s">
        <v>913</v>
      </c>
      <c r="S1398" s="94"/>
    </row>
    <row r="1399" spans="1:19" ht="18" customHeight="1">
      <c r="A1399" s="17">
        <v>2</v>
      </c>
      <c r="B1399" s="18" t="s">
        <v>1061</v>
      </c>
      <c r="C1399" s="18">
        <v>6</v>
      </c>
      <c r="D1399" s="18" t="s">
        <v>1911</v>
      </c>
      <c r="E1399" s="18">
        <v>1</v>
      </c>
      <c r="F1399" s="18" t="s">
        <v>1911</v>
      </c>
      <c r="G1399" s="18">
        <v>9</v>
      </c>
      <c r="H1399" s="18" t="s">
        <v>944</v>
      </c>
      <c r="I1399" s="18">
        <v>1</v>
      </c>
      <c r="J1399" s="25" t="s">
        <v>945</v>
      </c>
      <c r="K1399" s="99"/>
      <c r="L1399" s="99"/>
      <c r="M1399" s="99"/>
      <c r="N1399" s="28" t="s">
        <v>1931</v>
      </c>
      <c r="O1399" s="100">
        <v>20000</v>
      </c>
      <c r="P1399" s="27"/>
      <c r="Q1399" s="100"/>
      <c r="R1399" s="101" t="s">
        <v>913</v>
      </c>
      <c r="S1399" s="94"/>
    </row>
    <row r="1400" spans="1:19" ht="18" customHeight="1">
      <c r="A1400" s="17">
        <v>2</v>
      </c>
      <c r="B1400" s="18" t="s">
        <v>1061</v>
      </c>
      <c r="C1400" s="18">
        <v>6</v>
      </c>
      <c r="D1400" s="18" t="s">
        <v>1911</v>
      </c>
      <c r="E1400" s="18">
        <v>1</v>
      </c>
      <c r="F1400" s="18" t="s">
        <v>1911</v>
      </c>
      <c r="G1400" s="18">
        <v>9</v>
      </c>
      <c r="H1400" s="18" t="s">
        <v>944</v>
      </c>
      <c r="I1400" s="18">
        <v>1</v>
      </c>
      <c r="J1400" s="25" t="s">
        <v>945</v>
      </c>
      <c r="K1400" s="99"/>
      <c r="L1400" s="99"/>
      <c r="M1400" s="99"/>
      <c r="N1400" s="28" t="s">
        <v>1932</v>
      </c>
      <c r="O1400" s="100">
        <v>14000</v>
      </c>
      <c r="P1400" s="27"/>
      <c r="Q1400" s="100"/>
      <c r="R1400" s="101" t="s">
        <v>913</v>
      </c>
      <c r="S1400" s="94"/>
    </row>
    <row r="1401" spans="1:19" ht="18" customHeight="1">
      <c r="A1401" s="17">
        <v>2</v>
      </c>
      <c r="B1401" s="18" t="s">
        <v>1061</v>
      </c>
      <c r="C1401" s="18">
        <v>6</v>
      </c>
      <c r="D1401" s="18" t="s">
        <v>1911</v>
      </c>
      <c r="E1401" s="18">
        <v>1</v>
      </c>
      <c r="F1401" s="18" t="s">
        <v>1911</v>
      </c>
      <c r="G1401" s="18">
        <v>9</v>
      </c>
      <c r="H1401" s="18" t="s">
        <v>944</v>
      </c>
      <c r="I1401" s="18">
        <v>1</v>
      </c>
      <c r="J1401" s="25" t="s">
        <v>945</v>
      </c>
      <c r="K1401" s="99"/>
      <c r="L1401" s="99"/>
      <c r="M1401" s="99"/>
      <c r="N1401" s="28" t="s">
        <v>1933</v>
      </c>
      <c r="O1401" s="100">
        <v>6000</v>
      </c>
      <c r="P1401" s="27"/>
      <c r="Q1401" s="100"/>
      <c r="R1401" s="101" t="s">
        <v>913</v>
      </c>
      <c r="S1401" s="94"/>
    </row>
    <row r="1402" spans="1:19" ht="18" customHeight="1">
      <c r="A1402" s="17">
        <v>2</v>
      </c>
      <c r="B1402" s="18" t="s">
        <v>1061</v>
      </c>
      <c r="C1402" s="18">
        <v>6</v>
      </c>
      <c r="D1402" s="18" t="s">
        <v>1911</v>
      </c>
      <c r="E1402" s="18">
        <v>1</v>
      </c>
      <c r="F1402" s="18" t="s">
        <v>1911</v>
      </c>
      <c r="G1402" s="18">
        <v>9</v>
      </c>
      <c r="H1402" s="18" t="s">
        <v>944</v>
      </c>
      <c r="I1402" s="18">
        <v>1</v>
      </c>
      <c r="J1402" s="25" t="s">
        <v>945</v>
      </c>
      <c r="K1402" s="99"/>
      <c r="L1402" s="99"/>
      <c r="M1402" s="99"/>
      <c r="N1402" s="28" t="s">
        <v>1934</v>
      </c>
      <c r="O1402" s="100">
        <v>23400</v>
      </c>
      <c r="P1402" s="27"/>
      <c r="Q1402" s="100"/>
      <c r="R1402" s="101" t="s">
        <v>913</v>
      </c>
      <c r="S1402" s="94"/>
    </row>
    <row r="1403" spans="1:19" ht="18" customHeight="1">
      <c r="A1403" s="17">
        <v>2</v>
      </c>
      <c r="B1403" s="18" t="s">
        <v>1061</v>
      </c>
      <c r="C1403" s="18">
        <v>6</v>
      </c>
      <c r="D1403" s="18" t="s">
        <v>1911</v>
      </c>
      <c r="E1403" s="18">
        <v>1</v>
      </c>
      <c r="F1403" s="18" t="s">
        <v>1911</v>
      </c>
      <c r="G1403" s="18">
        <v>9</v>
      </c>
      <c r="H1403" s="18" t="s">
        <v>944</v>
      </c>
      <c r="I1403" s="18">
        <v>1</v>
      </c>
      <c r="J1403" s="25" t="s">
        <v>945</v>
      </c>
      <c r="K1403" s="99"/>
      <c r="L1403" s="99"/>
      <c r="M1403" s="99"/>
      <c r="N1403" s="28" t="s">
        <v>1935</v>
      </c>
      <c r="O1403" s="100">
        <v>41600</v>
      </c>
      <c r="P1403" s="27"/>
      <c r="Q1403" s="100"/>
      <c r="R1403" s="101" t="s">
        <v>913</v>
      </c>
      <c r="S1403" s="94"/>
    </row>
    <row r="1404" spans="1:19" ht="18" customHeight="1">
      <c r="A1404" s="17">
        <v>2</v>
      </c>
      <c r="B1404" s="18" t="s">
        <v>1061</v>
      </c>
      <c r="C1404" s="18">
        <v>6</v>
      </c>
      <c r="D1404" s="18" t="s">
        <v>1911</v>
      </c>
      <c r="E1404" s="18">
        <v>1</v>
      </c>
      <c r="F1404" s="18" t="s">
        <v>1911</v>
      </c>
      <c r="G1404" s="18">
        <v>9</v>
      </c>
      <c r="H1404" s="18" t="s">
        <v>944</v>
      </c>
      <c r="I1404" s="18">
        <v>1</v>
      </c>
      <c r="J1404" s="25" t="s">
        <v>945</v>
      </c>
      <c r="K1404" s="99"/>
      <c r="L1404" s="99"/>
      <c r="M1404" s="99"/>
      <c r="N1404" s="28" t="s">
        <v>1936</v>
      </c>
      <c r="O1404" s="100"/>
      <c r="P1404" s="27"/>
      <c r="Q1404" s="100"/>
      <c r="R1404" s="101" t="s">
        <v>913</v>
      </c>
      <c r="S1404" s="94"/>
    </row>
    <row r="1405" spans="1:19" ht="18" customHeight="1">
      <c r="A1405" s="17">
        <v>2</v>
      </c>
      <c r="B1405" s="18" t="s">
        <v>1061</v>
      </c>
      <c r="C1405" s="18">
        <v>6</v>
      </c>
      <c r="D1405" s="18" t="s">
        <v>1911</v>
      </c>
      <c r="E1405" s="18">
        <v>1</v>
      </c>
      <c r="F1405" s="18" t="s">
        <v>1911</v>
      </c>
      <c r="G1405" s="18">
        <v>9</v>
      </c>
      <c r="H1405" s="18" t="s">
        <v>944</v>
      </c>
      <c r="I1405" s="18">
        <v>1</v>
      </c>
      <c r="J1405" s="25" t="s">
        <v>945</v>
      </c>
      <c r="K1405" s="99"/>
      <c r="L1405" s="99"/>
      <c r="M1405" s="99"/>
      <c r="N1405" s="339" t="s">
        <v>7060</v>
      </c>
      <c r="O1405" s="100">
        <v>95000</v>
      </c>
      <c r="P1405" s="27"/>
      <c r="Q1405" s="100"/>
      <c r="R1405" s="101" t="s">
        <v>913</v>
      </c>
      <c r="S1405" s="94"/>
    </row>
    <row r="1406" spans="1:19" ht="18" customHeight="1">
      <c r="A1406" s="17">
        <v>2</v>
      </c>
      <c r="B1406" s="18" t="s">
        <v>1061</v>
      </c>
      <c r="C1406" s="18">
        <v>6</v>
      </c>
      <c r="D1406" s="18" t="s">
        <v>1911</v>
      </c>
      <c r="E1406" s="18">
        <v>1</v>
      </c>
      <c r="F1406" s="18" t="s">
        <v>1911</v>
      </c>
      <c r="G1406" s="18">
        <v>9</v>
      </c>
      <c r="H1406" s="18" t="s">
        <v>944</v>
      </c>
      <c r="I1406" s="18">
        <v>1</v>
      </c>
      <c r="J1406" s="25" t="s">
        <v>945</v>
      </c>
      <c r="K1406" s="99"/>
      <c r="L1406" s="99"/>
      <c r="M1406" s="99"/>
      <c r="N1406" s="28" t="s">
        <v>1937</v>
      </c>
      <c r="O1406" s="100"/>
      <c r="P1406" s="27"/>
      <c r="Q1406" s="100"/>
      <c r="R1406" s="101" t="s">
        <v>913</v>
      </c>
      <c r="S1406" s="94"/>
    </row>
    <row r="1407" spans="1:19" ht="18" customHeight="1">
      <c r="A1407" s="17">
        <v>2</v>
      </c>
      <c r="B1407" s="18" t="s">
        <v>1061</v>
      </c>
      <c r="C1407" s="18">
        <v>6</v>
      </c>
      <c r="D1407" s="18" t="s">
        <v>1911</v>
      </c>
      <c r="E1407" s="18">
        <v>1</v>
      </c>
      <c r="F1407" s="18" t="s">
        <v>1911</v>
      </c>
      <c r="G1407" s="18">
        <v>9</v>
      </c>
      <c r="H1407" s="18" t="s">
        <v>944</v>
      </c>
      <c r="I1407" s="18">
        <v>1</v>
      </c>
      <c r="J1407" s="25" t="s">
        <v>945</v>
      </c>
      <c r="K1407" s="99"/>
      <c r="L1407" s="99"/>
      <c r="M1407" s="99"/>
      <c r="N1407" s="28" t="s">
        <v>1938</v>
      </c>
      <c r="O1407" s="100">
        <v>41600</v>
      </c>
      <c r="P1407" s="27"/>
      <c r="Q1407" s="100"/>
      <c r="R1407" s="101" t="s">
        <v>913</v>
      </c>
      <c r="S1407" s="94"/>
    </row>
    <row r="1408" spans="1:19" ht="18" customHeight="1">
      <c r="A1408" s="17">
        <v>2</v>
      </c>
      <c r="B1408" s="18" t="s">
        <v>1061</v>
      </c>
      <c r="C1408" s="18">
        <v>6</v>
      </c>
      <c r="D1408" s="18" t="s">
        <v>1911</v>
      </c>
      <c r="E1408" s="18">
        <v>1</v>
      </c>
      <c r="F1408" s="18" t="s">
        <v>1911</v>
      </c>
      <c r="G1408" s="18">
        <v>9</v>
      </c>
      <c r="H1408" s="18" t="s">
        <v>944</v>
      </c>
      <c r="I1408" s="19">
        <v>3</v>
      </c>
      <c r="J1408" s="24" t="s">
        <v>987</v>
      </c>
      <c r="K1408" s="99">
        <v>90</v>
      </c>
      <c r="L1408" s="99">
        <v>90</v>
      </c>
      <c r="M1408" s="99">
        <f>K1408-L1408</f>
        <v>0</v>
      </c>
      <c r="N1408" s="28" t="s">
        <v>1939</v>
      </c>
      <c r="O1408" s="100">
        <v>20800</v>
      </c>
      <c r="P1408" s="27"/>
      <c r="Q1408" s="100"/>
      <c r="R1408" s="101" t="s">
        <v>913</v>
      </c>
      <c r="S1408" s="94"/>
    </row>
    <row r="1409" spans="1:19" ht="18" customHeight="1">
      <c r="A1409" s="17">
        <v>2</v>
      </c>
      <c r="B1409" s="18" t="s">
        <v>1061</v>
      </c>
      <c r="C1409" s="18">
        <v>6</v>
      </c>
      <c r="D1409" s="18" t="s">
        <v>1911</v>
      </c>
      <c r="E1409" s="18">
        <v>1</v>
      </c>
      <c r="F1409" s="18" t="s">
        <v>1911</v>
      </c>
      <c r="G1409" s="18">
        <v>9</v>
      </c>
      <c r="H1409" s="18" t="s">
        <v>944</v>
      </c>
      <c r="I1409" s="18">
        <v>3</v>
      </c>
      <c r="J1409" s="25" t="s">
        <v>987</v>
      </c>
      <c r="K1409" s="99"/>
      <c r="L1409" s="99"/>
      <c r="M1409" s="99"/>
      <c r="N1409" s="28" t="s">
        <v>1940</v>
      </c>
      <c r="O1409" s="100"/>
      <c r="P1409" s="27"/>
      <c r="Q1409" s="100"/>
      <c r="R1409" s="101" t="s">
        <v>913</v>
      </c>
      <c r="S1409" s="94"/>
    </row>
    <row r="1410" spans="1:19" ht="18" customHeight="1">
      <c r="A1410" s="17">
        <v>2</v>
      </c>
      <c r="B1410" s="18" t="s">
        <v>1061</v>
      </c>
      <c r="C1410" s="18">
        <v>6</v>
      </c>
      <c r="D1410" s="18" t="s">
        <v>1911</v>
      </c>
      <c r="E1410" s="18">
        <v>1</v>
      </c>
      <c r="F1410" s="18" t="s">
        <v>1911</v>
      </c>
      <c r="G1410" s="18">
        <v>9</v>
      </c>
      <c r="H1410" s="18" t="s">
        <v>944</v>
      </c>
      <c r="I1410" s="18">
        <v>3</v>
      </c>
      <c r="J1410" s="25" t="s">
        <v>987</v>
      </c>
      <c r="K1410" s="99"/>
      <c r="L1410" s="99"/>
      <c r="M1410" s="99"/>
      <c r="N1410" s="28" t="s">
        <v>1941</v>
      </c>
      <c r="O1410" s="100">
        <v>47500</v>
      </c>
      <c r="P1410" s="27"/>
      <c r="Q1410" s="100"/>
      <c r="R1410" s="101" t="s">
        <v>913</v>
      </c>
      <c r="S1410" s="94"/>
    </row>
    <row r="1411" spans="1:19" ht="18" customHeight="1">
      <c r="A1411" s="17">
        <v>2</v>
      </c>
      <c r="B1411" s="18" t="s">
        <v>1061</v>
      </c>
      <c r="C1411" s="18">
        <v>6</v>
      </c>
      <c r="D1411" s="18" t="s">
        <v>1911</v>
      </c>
      <c r="E1411" s="18">
        <v>1</v>
      </c>
      <c r="F1411" s="18" t="s">
        <v>1911</v>
      </c>
      <c r="G1411" s="18">
        <v>9</v>
      </c>
      <c r="H1411" s="18" t="s">
        <v>944</v>
      </c>
      <c r="I1411" s="18">
        <v>3</v>
      </c>
      <c r="J1411" s="25" t="s">
        <v>987</v>
      </c>
      <c r="K1411" s="99"/>
      <c r="L1411" s="99"/>
      <c r="M1411" s="99"/>
      <c r="N1411" s="28" t="s">
        <v>1942</v>
      </c>
      <c r="O1411" s="100">
        <v>20800</v>
      </c>
      <c r="P1411" s="27"/>
      <c r="Q1411" s="100"/>
      <c r="R1411" s="101" t="s">
        <v>913</v>
      </c>
      <c r="S1411" s="94"/>
    </row>
    <row r="1412" spans="1:19" ht="18" customHeight="1">
      <c r="A1412" s="17">
        <v>2</v>
      </c>
      <c r="B1412" s="18" t="s">
        <v>1061</v>
      </c>
      <c r="C1412" s="18">
        <v>6</v>
      </c>
      <c r="D1412" s="18" t="s">
        <v>1911</v>
      </c>
      <c r="E1412" s="18">
        <v>1</v>
      </c>
      <c r="F1412" s="18" t="s">
        <v>1911</v>
      </c>
      <c r="G1412" s="19">
        <v>10</v>
      </c>
      <c r="H1412" s="19" t="s">
        <v>1000</v>
      </c>
      <c r="I1412" s="19"/>
      <c r="J1412" s="24"/>
      <c r="K1412" s="99"/>
      <c r="L1412" s="99"/>
      <c r="M1412" s="99"/>
      <c r="N1412" s="28"/>
      <c r="O1412" s="100"/>
      <c r="P1412" s="27"/>
      <c r="Q1412" s="100"/>
      <c r="R1412" s="101" t="s">
        <v>7504</v>
      </c>
      <c r="S1412" s="94"/>
    </row>
    <row r="1413" spans="1:19" ht="18" customHeight="1">
      <c r="A1413" s="17">
        <v>2</v>
      </c>
      <c r="B1413" s="18" t="s">
        <v>1061</v>
      </c>
      <c r="C1413" s="18">
        <v>6</v>
      </c>
      <c r="D1413" s="18" t="s">
        <v>1911</v>
      </c>
      <c r="E1413" s="18">
        <v>1</v>
      </c>
      <c r="F1413" s="18" t="s">
        <v>1911</v>
      </c>
      <c r="G1413" s="18">
        <v>10</v>
      </c>
      <c r="H1413" s="18" t="s">
        <v>1000</v>
      </c>
      <c r="I1413" s="19">
        <v>8</v>
      </c>
      <c r="J1413" s="24" t="s">
        <v>1943</v>
      </c>
      <c r="K1413" s="99">
        <v>20</v>
      </c>
      <c r="L1413" s="99">
        <v>20</v>
      </c>
      <c r="M1413" s="99">
        <f>K1413-L1413</f>
        <v>0</v>
      </c>
      <c r="N1413" s="28" t="s">
        <v>1944</v>
      </c>
      <c r="O1413" s="100">
        <v>20000</v>
      </c>
      <c r="P1413" s="27"/>
      <c r="Q1413" s="100"/>
      <c r="R1413" s="101" t="s">
        <v>913</v>
      </c>
      <c r="S1413" s="94"/>
    </row>
    <row r="1414" spans="1:19" ht="18" customHeight="1">
      <c r="A1414" s="17">
        <v>2</v>
      </c>
      <c r="B1414" s="18" t="s">
        <v>1061</v>
      </c>
      <c r="C1414" s="18">
        <v>6</v>
      </c>
      <c r="D1414" s="18" t="s">
        <v>1911</v>
      </c>
      <c r="E1414" s="18">
        <v>1</v>
      </c>
      <c r="F1414" s="18" t="s">
        <v>1911</v>
      </c>
      <c r="G1414" s="19">
        <v>11</v>
      </c>
      <c r="H1414" s="19" t="s">
        <v>1002</v>
      </c>
      <c r="I1414" s="19"/>
      <c r="J1414" s="24"/>
      <c r="K1414" s="99"/>
      <c r="L1414" s="99"/>
      <c r="M1414" s="99"/>
      <c r="N1414" s="28"/>
      <c r="O1414" s="100"/>
      <c r="P1414" s="27"/>
      <c r="Q1414" s="100"/>
      <c r="R1414" s="101" t="s">
        <v>7504</v>
      </c>
      <c r="S1414" s="94"/>
    </row>
    <row r="1415" spans="1:19" ht="18" customHeight="1">
      <c r="A1415" s="17">
        <v>2</v>
      </c>
      <c r="B1415" s="18" t="s">
        <v>1061</v>
      </c>
      <c r="C1415" s="18">
        <v>6</v>
      </c>
      <c r="D1415" s="18" t="s">
        <v>1911</v>
      </c>
      <c r="E1415" s="18">
        <v>1</v>
      </c>
      <c r="F1415" s="18" t="s">
        <v>1911</v>
      </c>
      <c r="G1415" s="18">
        <v>11</v>
      </c>
      <c r="H1415" s="18" t="s">
        <v>1002</v>
      </c>
      <c r="I1415" s="19">
        <v>1</v>
      </c>
      <c r="J1415" s="24" t="s">
        <v>1003</v>
      </c>
      <c r="K1415" s="99">
        <v>390</v>
      </c>
      <c r="L1415" s="99">
        <v>354</v>
      </c>
      <c r="M1415" s="99">
        <f t="shared" ref="M1415:M1417" si="104">K1415-L1415</f>
        <v>36</v>
      </c>
      <c r="N1415" s="28" t="s">
        <v>1945</v>
      </c>
      <c r="O1415" s="100">
        <v>389232</v>
      </c>
      <c r="P1415" s="27"/>
      <c r="Q1415" s="100"/>
      <c r="R1415" s="101" t="s">
        <v>913</v>
      </c>
      <c r="S1415" s="94"/>
    </row>
    <row r="1416" spans="1:19" ht="18" customHeight="1">
      <c r="A1416" s="17">
        <v>2</v>
      </c>
      <c r="B1416" s="18" t="s">
        <v>1061</v>
      </c>
      <c r="C1416" s="18">
        <v>6</v>
      </c>
      <c r="D1416" s="18" t="s">
        <v>1911</v>
      </c>
      <c r="E1416" s="18">
        <v>1</v>
      </c>
      <c r="F1416" s="18" t="s">
        <v>1911</v>
      </c>
      <c r="G1416" s="18">
        <v>11</v>
      </c>
      <c r="H1416" s="18" t="s">
        <v>1002</v>
      </c>
      <c r="I1416" s="19">
        <v>3</v>
      </c>
      <c r="J1416" s="24" t="s">
        <v>1021</v>
      </c>
      <c r="K1416" s="99">
        <v>10</v>
      </c>
      <c r="L1416" s="99">
        <v>10</v>
      </c>
      <c r="M1416" s="99">
        <f t="shared" si="104"/>
        <v>0</v>
      </c>
      <c r="N1416" s="28" t="s">
        <v>1946</v>
      </c>
      <c r="O1416" s="100">
        <v>10000</v>
      </c>
      <c r="P1416" s="27"/>
      <c r="Q1416" s="100"/>
      <c r="R1416" s="101" t="s">
        <v>913</v>
      </c>
      <c r="S1416" s="94"/>
    </row>
    <row r="1417" spans="1:19" ht="18" customHeight="1">
      <c r="A1417" s="17">
        <v>2</v>
      </c>
      <c r="B1417" s="18" t="s">
        <v>1061</v>
      </c>
      <c r="C1417" s="18">
        <v>6</v>
      </c>
      <c r="D1417" s="18" t="s">
        <v>1911</v>
      </c>
      <c r="E1417" s="18">
        <v>1</v>
      </c>
      <c r="F1417" s="18" t="s">
        <v>1911</v>
      </c>
      <c r="G1417" s="18">
        <v>11</v>
      </c>
      <c r="H1417" s="18" t="s">
        <v>1002</v>
      </c>
      <c r="I1417" s="19">
        <v>4</v>
      </c>
      <c r="J1417" s="24" t="s">
        <v>1023</v>
      </c>
      <c r="K1417" s="99">
        <v>110</v>
      </c>
      <c r="L1417" s="99">
        <v>116</v>
      </c>
      <c r="M1417" s="99">
        <f t="shared" si="104"/>
        <v>-6</v>
      </c>
      <c r="N1417" s="28" t="s">
        <v>1947</v>
      </c>
      <c r="O1417" s="100">
        <v>109512</v>
      </c>
      <c r="P1417" s="27"/>
      <c r="Q1417" s="100"/>
      <c r="R1417" s="101" t="s">
        <v>913</v>
      </c>
      <c r="S1417" s="94"/>
    </row>
    <row r="1418" spans="1:19" ht="18" customHeight="1">
      <c r="A1418" s="17">
        <v>2</v>
      </c>
      <c r="B1418" s="18" t="s">
        <v>1061</v>
      </c>
      <c r="C1418" s="18">
        <v>6</v>
      </c>
      <c r="D1418" s="18" t="s">
        <v>1911</v>
      </c>
      <c r="E1418" s="18">
        <v>1</v>
      </c>
      <c r="F1418" s="18" t="s">
        <v>1911</v>
      </c>
      <c r="G1418" s="19">
        <v>12</v>
      </c>
      <c r="H1418" s="19" t="s">
        <v>1026</v>
      </c>
      <c r="I1418" s="19"/>
      <c r="J1418" s="24"/>
      <c r="K1418" s="99"/>
      <c r="L1418" s="99"/>
      <c r="M1418" s="99"/>
      <c r="N1418" s="28"/>
      <c r="O1418" s="100"/>
      <c r="P1418" s="27"/>
      <c r="Q1418" s="100"/>
      <c r="R1418" s="101" t="s">
        <v>7504</v>
      </c>
      <c r="S1418" s="94"/>
    </row>
    <row r="1419" spans="1:19" ht="18" customHeight="1">
      <c r="A1419" s="17">
        <v>2</v>
      </c>
      <c r="B1419" s="18" t="s">
        <v>1061</v>
      </c>
      <c r="C1419" s="18">
        <v>6</v>
      </c>
      <c r="D1419" s="18" t="s">
        <v>1911</v>
      </c>
      <c r="E1419" s="18">
        <v>1</v>
      </c>
      <c r="F1419" s="18" t="s">
        <v>1911</v>
      </c>
      <c r="G1419" s="18">
        <v>12</v>
      </c>
      <c r="H1419" s="18" t="s">
        <v>1026</v>
      </c>
      <c r="I1419" s="19">
        <v>1</v>
      </c>
      <c r="J1419" s="24" t="s">
        <v>1027</v>
      </c>
      <c r="K1419" s="99">
        <v>5</v>
      </c>
      <c r="L1419" s="99">
        <v>5</v>
      </c>
      <c r="M1419" s="99">
        <f>K1419-L1419</f>
        <v>0</v>
      </c>
      <c r="N1419" s="28" t="s">
        <v>1948</v>
      </c>
      <c r="O1419" s="100">
        <v>5000</v>
      </c>
      <c r="P1419" s="27"/>
      <c r="Q1419" s="100"/>
      <c r="R1419" s="101" t="s">
        <v>913</v>
      </c>
      <c r="S1419" s="94"/>
    </row>
    <row r="1420" spans="1:19" ht="18" customHeight="1">
      <c r="A1420" s="17">
        <v>2</v>
      </c>
      <c r="B1420" s="18" t="s">
        <v>1061</v>
      </c>
      <c r="C1420" s="18">
        <v>6</v>
      </c>
      <c r="D1420" s="18" t="s">
        <v>1911</v>
      </c>
      <c r="E1420" s="18">
        <v>1</v>
      </c>
      <c r="F1420" s="18" t="s">
        <v>1911</v>
      </c>
      <c r="G1420" s="19">
        <v>14</v>
      </c>
      <c r="H1420" s="19" t="s">
        <v>1050</v>
      </c>
      <c r="I1420" s="19"/>
      <c r="J1420" s="24"/>
      <c r="K1420" s="99"/>
      <c r="L1420" s="99"/>
      <c r="M1420" s="99"/>
      <c r="N1420" s="28"/>
      <c r="O1420" s="100"/>
      <c r="P1420" s="27"/>
      <c r="Q1420" s="100"/>
      <c r="R1420" s="101" t="s">
        <v>7504</v>
      </c>
      <c r="S1420" s="94"/>
    </row>
    <row r="1421" spans="1:19" ht="18" customHeight="1">
      <c r="A1421" s="17">
        <v>2</v>
      </c>
      <c r="B1421" s="18" t="s">
        <v>1061</v>
      </c>
      <c r="C1421" s="18">
        <v>6</v>
      </c>
      <c r="D1421" s="18" t="s">
        <v>1911</v>
      </c>
      <c r="E1421" s="18">
        <v>1</v>
      </c>
      <c r="F1421" s="18" t="s">
        <v>1911</v>
      </c>
      <c r="G1421" s="18">
        <v>14</v>
      </c>
      <c r="H1421" s="18" t="s">
        <v>1050</v>
      </c>
      <c r="I1421" s="19">
        <v>1</v>
      </c>
      <c r="J1421" s="24" t="s">
        <v>1051</v>
      </c>
      <c r="K1421" s="99">
        <v>20</v>
      </c>
      <c r="L1421" s="99">
        <v>20</v>
      </c>
      <c r="M1421" s="99">
        <f>K1421-L1421</f>
        <v>0</v>
      </c>
      <c r="N1421" s="28" t="s">
        <v>1949</v>
      </c>
      <c r="O1421" s="100">
        <v>20000</v>
      </c>
      <c r="P1421" s="27"/>
      <c r="Q1421" s="100"/>
      <c r="R1421" s="101" t="s">
        <v>913</v>
      </c>
      <c r="S1421" s="94"/>
    </row>
    <row r="1422" spans="1:19" ht="18" customHeight="1">
      <c r="A1422" s="17">
        <v>2</v>
      </c>
      <c r="B1422" s="18" t="s">
        <v>1061</v>
      </c>
      <c r="C1422" s="18">
        <v>6</v>
      </c>
      <c r="D1422" s="18" t="s">
        <v>1911</v>
      </c>
      <c r="E1422" s="18">
        <v>1</v>
      </c>
      <c r="F1422" s="18" t="s">
        <v>1911</v>
      </c>
      <c r="G1422" s="19">
        <v>19</v>
      </c>
      <c r="H1422" s="19" t="s">
        <v>1056</v>
      </c>
      <c r="I1422" s="19"/>
      <c r="J1422" s="24"/>
      <c r="K1422" s="99"/>
      <c r="L1422" s="99"/>
      <c r="M1422" s="99"/>
      <c r="N1422" s="28"/>
      <c r="O1422" s="100"/>
      <c r="P1422" s="27"/>
      <c r="Q1422" s="100"/>
      <c r="R1422" s="101" t="s">
        <v>7504</v>
      </c>
      <c r="S1422" s="94"/>
    </row>
    <row r="1423" spans="1:19" ht="18" customHeight="1">
      <c r="A1423" s="17">
        <v>2</v>
      </c>
      <c r="B1423" s="18" t="s">
        <v>1061</v>
      </c>
      <c r="C1423" s="18">
        <v>6</v>
      </c>
      <c r="D1423" s="18" t="s">
        <v>1911</v>
      </c>
      <c r="E1423" s="18">
        <v>1</v>
      </c>
      <c r="F1423" s="18" t="s">
        <v>1911</v>
      </c>
      <c r="G1423" s="18">
        <v>19</v>
      </c>
      <c r="H1423" s="18" t="s">
        <v>1056</v>
      </c>
      <c r="I1423" s="19">
        <v>11</v>
      </c>
      <c r="J1423" s="24" t="s">
        <v>1057</v>
      </c>
      <c r="K1423" s="99">
        <v>65</v>
      </c>
      <c r="L1423" s="99">
        <v>65</v>
      </c>
      <c r="M1423" s="99">
        <f>K1423-L1423</f>
        <v>0</v>
      </c>
      <c r="N1423" s="28" t="s">
        <v>1950</v>
      </c>
      <c r="O1423" s="100">
        <v>35000</v>
      </c>
      <c r="P1423" s="27"/>
      <c r="Q1423" s="100"/>
      <c r="R1423" s="101" t="s">
        <v>913</v>
      </c>
      <c r="S1423" s="94"/>
    </row>
    <row r="1424" spans="1:19" ht="18" customHeight="1">
      <c r="A1424" s="331">
        <v>2</v>
      </c>
      <c r="B1424" s="183" t="s">
        <v>1061</v>
      </c>
      <c r="C1424" s="183">
        <v>6</v>
      </c>
      <c r="D1424" s="183" t="s">
        <v>1911</v>
      </c>
      <c r="E1424" s="183">
        <v>1</v>
      </c>
      <c r="F1424" s="183" t="s">
        <v>1911</v>
      </c>
      <c r="G1424" s="183">
        <v>19</v>
      </c>
      <c r="H1424" s="183" t="s">
        <v>1056</v>
      </c>
      <c r="I1424" s="183">
        <v>11</v>
      </c>
      <c r="J1424" s="332" t="s">
        <v>1057</v>
      </c>
      <c r="K1424" s="185"/>
      <c r="L1424" s="185"/>
      <c r="M1424" s="185"/>
      <c r="N1424" s="186" t="s">
        <v>1951</v>
      </c>
      <c r="O1424" s="187">
        <v>30000</v>
      </c>
      <c r="P1424" s="188"/>
      <c r="Q1424" s="187"/>
      <c r="R1424" s="333" t="s">
        <v>913</v>
      </c>
      <c r="S1424" s="94"/>
    </row>
    <row r="1425" spans="1:19" ht="18" customHeight="1">
      <c r="A1425" s="67">
        <v>3</v>
      </c>
      <c r="B1425" s="68" t="s">
        <v>1952</v>
      </c>
      <c r="C1425" s="68"/>
      <c r="D1425" s="68"/>
      <c r="E1425" s="69"/>
      <c r="F1425" s="68"/>
      <c r="G1425" s="69"/>
      <c r="H1425" s="68"/>
      <c r="I1425" s="69"/>
      <c r="J1425" s="69"/>
      <c r="K1425" s="70">
        <f>IF(C1425="",SUMIFS($K1426:$K$5645,$A1426:$A$5645,A1425,$E1426:$E$5645,""),IF(E1425="",SUMIFS($K1426:$K$5645,$A1426:$A$5645,A1425,$C1426:$C$5645,C1425,$G1426:$G$5645,""),IF(G1425="",SUMIFS($K1426:$K$5645,$A1426:$A$5645,A1425,$C1426:$C$5645,C1425,$E1426:$E$5645,E1425,$R1426:$R$5645,R1425),0)))</f>
        <v>1067217</v>
      </c>
      <c r="L1425" s="70">
        <f>IF(C1425="",SUMIFS($L1426:$L$5645,$A1426:$A$5645,A1425,$E1426:$E$5645,""),IF(E1425="",SUMIFS($L1426:$L$5645,$A1426:$A$5645,A1425,$C1426:$C$5645,C1425,$G1426:$G$5645,""),IF(G1425="",SUMIFS($L1426:$L$5645,$A1426:$A$5645,A1425,$C1426:$C$5645,C1425,$E1426:$E$5645,E1425,$R1426:$R$5645,R1425),0)))</f>
        <v>1079340</v>
      </c>
      <c r="M1425" s="71">
        <f t="shared" ref="M1425:M1427" si="105">K1425-L1425</f>
        <v>-12123</v>
      </c>
      <c r="N1425" s="72"/>
      <c r="O1425" s="73"/>
      <c r="P1425" s="74"/>
      <c r="Q1425" s="75">
        <f>IF(C1425="",SUMIFS($Q$3:$Q$5514,$A$3:$A$5514,A1425,$C$3:$C$5514,"&gt;0",$E$3:$E$5514,""),IF(E1425="",SUMIFS($Q$3:$Q$5514,$A$3:$A$5514,A1425,$C$3:$C$5514,C1425,$E$3:$E$5514,"&gt;0",$G$3:$G$5514,""),IF(G1425="",SUMIFS($Q$3:$Q$5514,$A$3:$A$5514,A1425,$C$3:$C$5514,C1425,$E$3:$E$5514,E1425,$G$3:$G$5514,"&gt;0",$R$3:$R$5514,R1425))))</f>
        <v>350790</v>
      </c>
      <c r="R1425" s="76"/>
      <c r="S1425" s="94"/>
    </row>
    <row r="1426" spans="1:19" ht="18" customHeight="1">
      <c r="A1426" s="43">
        <v>3</v>
      </c>
      <c r="B1426" s="44" t="s">
        <v>1952</v>
      </c>
      <c r="C1426" s="45">
        <v>1</v>
      </c>
      <c r="D1426" s="45" t="s">
        <v>1953</v>
      </c>
      <c r="E1426" s="46"/>
      <c r="F1426" s="45"/>
      <c r="G1426" s="46"/>
      <c r="H1426" s="45"/>
      <c r="I1426" s="46"/>
      <c r="J1426" s="46"/>
      <c r="K1426" s="95">
        <f>IF(C1426="",SUMIFS($K1427:$K$5645,$A1427:$A$5645,A1426,$E1427:$E$5645,""),IF(E1426="",SUMIFS($K1427:$K$5645,$A1427:$A$5645,A1426,$C1427:$C$5645,C1426,$G1427:$G$5645,""),IF(G1426="",SUMIFS($K1427:$K$5645,$A1427:$A$5645,A1426,$C1427:$C$5645,C1426,$E1427:$E$5645,E1426,$R1427:$R$5645,R1426),0)))</f>
        <v>889584</v>
      </c>
      <c r="L1426" s="95">
        <f>IF(C1426="",SUMIFS($L1427:$L$5645,$A1427:$A$5645,A1426,$E1427:$E$5645,""),IF(E1426="",SUMIFS($L1427:$L$5645,$A1427:$A$5645,A1426,$C1427:$C$5645,C1426,$G1427:$G$5645,""),IF(G1426="",SUMIFS($L1427:$L$5645,$A1427:$A$5645,A1426,$C1427:$C$5645,C1426,$E1427:$E$5645,E1426,$R1427:$R$5645,R1426),0)))</f>
        <v>894458</v>
      </c>
      <c r="M1426" s="96">
        <f t="shared" si="105"/>
        <v>-4874</v>
      </c>
      <c r="N1426" s="47"/>
      <c r="O1426" s="48"/>
      <c r="P1426" s="49"/>
      <c r="Q1426" s="50">
        <f>IF(C1426="",SUMIFS($Q$3:$Q$5514,$A$3:$A$5514,A1426,$C$3:$C$5514,"&gt;0",$E$3:$E$5514,""),IF(E1426="",SUMIFS($Q$3:$Q$5514,$A$3:$A$5514,A1426,$C$3:$C$5514,C1426,$E$3:$E$5514,"&gt;0",$G$3:$G$5514,""),IF(G1426="",SUMIFS($Q$3:$Q$5514,$A$3:$A$5514,A1426,$C$3:$C$5514,C1426,$E$3:$E$5514,E1426,$G$3:$G$5514,"&gt;0",$R$3:$R$5514,R1426))))</f>
        <v>240412</v>
      </c>
      <c r="R1426" s="51"/>
      <c r="S1426" s="94"/>
    </row>
    <row r="1427" spans="1:19" ht="18" customHeight="1">
      <c r="A1427" s="43">
        <v>3</v>
      </c>
      <c r="B1427" s="44" t="s">
        <v>1952</v>
      </c>
      <c r="C1427" s="52">
        <v>1</v>
      </c>
      <c r="D1427" s="44" t="s">
        <v>1953</v>
      </c>
      <c r="E1427" s="53">
        <v>1</v>
      </c>
      <c r="F1427" s="54" t="s">
        <v>765</v>
      </c>
      <c r="G1427" s="53"/>
      <c r="H1427" s="54"/>
      <c r="I1427" s="53"/>
      <c r="J1427" s="53"/>
      <c r="K1427" s="97">
        <f>IF(C1427="",SUMIFS($K1428:$K$5645,$A1428:$A$5645,A1427,$E1428:$E$5645,""),IF(E1427="",SUMIFS($K1428:$K$5645,$A1428:$A$5645,A1427,$C1428:$C$5645,C1427,$G1428:$G$5645,""),IF(G1427="",SUMIFS($K1428:$K$5645,$A1428:$A$5645,A1427,$C1428:$C$5645,C1427,$E1428:$E$5645,E1427,$R1428:$R$5645,R1427),0)))</f>
        <v>183032</v>
      </c>
      <c r="L1427" s="97">
        <f>IF(C1427="",SUMIFS($L1428:$L$5645,$A1428:$A$5645,A1427,$E1428:$E$5645,""),IF(E1427="",SUMIFS($L1428:$L$5645,$A1428:$A$5645,A1427,$C1428:$C$5645,C1427,$G1428:$G$5645,""),IF(G1427="",SUMIFS($L1428:$L$5645,$A1428:$A$5645,A1427,$C1428:$C$5645,C1427,$E1428:$E$5645,E1427,$R1428:$R$5645,R1427),0)))</f>
        <v>189000</v>
      </c>
      <c r="M1427" s="98">
        <f t="shared" si="105"/>
        <v>-5968</v>
      </c>
      <c r="N1427" s="55"/>
      <c r="O1427" s="56"/>
      <c r="P1427" s="57"/>
      <c r="Q1427" s="58">
        <f>IF(C1427="",SUMIFS($Q$3:$Q$5514,$A$3:$A$5514,A1427,$C$3:$C$5514,"&gt;0",$E$3:$E$5514,""),IF(E1427="",SUMIFS($Q$3:$Q$5514,$A$3:$A$5514,A1427,$C$3:$C$5514,C1427,$E$3:$E$5514,"&gt;0",$G$3:$G$5514,""),IF(G1427="",SUMIFS($Q$3:$Q$5514,$A$3:$A$5514,A1427,$C$3:$C$5514,C1427,$E$3:$E$5514,E1427,$G$3:$G$5514,"&gt;0",$R$3:$R$5514,R1427))))</f>
        <v>44403</v>
      </c>
      <c r="R1427" s="59" t="s">
        <v>97</v>
      </c>
      <c r="S1427" s="94"/>
    </row>
    <row r="1428" spans="1:19" ht="18" customHeight="1">
      <c r="A1428" s="17">
        <v>3</v>
      </c>
      <c r="B1428" s="18" t="s">
        <v>1952</v>
      </c>
      <c r="C1428" s="18">
        <v>1</v>
      </c>
      <c r="D1428" s="18" t="s">
        <v>1953</v>
      </c>
      <c r="E1428" s="18">
        <v>1</v>
      </c>
      <c r="F1428" s="18" t="s">
        <v>765</v>
      </c>
      <c r="G1428" s="19">
        <v>2</v>
      </c>
      <c r="H1428" s="19" t="s">
        <v>916</v>
      </c>
      <c r="I1428" s="19"/>
      <c r="J1428" s="24"/>
      <c r="K1428" s="99"/>
      <c r="L1428" s="99"/>
      <c r="M1428" s="99"/>
      <c r="N1428" s="28"/>
      <c r="O1428" s="100"/>
      <c r="P1428" s="27" t="s">
        <v>230</v>
      </c>
      <c r="Q1428" s="100">
        <v>10867</v>
      </c>
      <c r="R1428" s="101" t="s">
        <v>97</v>
      </c>
      <c r="S1428" s="94"/>
    </row>
    <row r="1429" spans="1:19" ht="18" customHeight="1">
      <c r="A1429" s="17">
        <v>3</v>
      </c>
      <c r="B1429" s="18" t="s">
        <v>1952</v>
      </c>
      <c r="C1429" s="18">
        <v>1</v>
      </c>
      <c r="D1429" s="18" t="s">
        <v>1953</v>
      </c>
      <c r="E1429" s="18">
        <v>1</v>
      </c>
      <c r="F1429" s="18" t="s">
        <v>765</v>
      </c>
      <c r="G1429" s="18">
        <v>2</v>
      </c>
      <c r="H1429" s="18" t="s">
        <v>916</v>
      </c>
      <c r="I1429" s="19">
        <v>3</v>
      </c>
      <c r="J1429" s="24" t="s">
        <v>917</v>
      </c>
      <c r="K1429" s="99">
        <v>4997</v>
      </c>
      <c r="L1429" s="99">
        <v>5000</v>
      </c>
      <c r="M1429" s="99">
        <f>K1429-L1429</f>
        <v>-3</v>
      </c>
      <c r="N1429" s="28" t="s">
        <v>933</v>
      </c>
      <c r="O1429" s="100">
        <v>4996800</v>
      </c>
      <c r="P1429" s="27" t="s">
        <v>326</v>
      </c>
      <c r="Q1429" s="100">
        <v>33476</v>
      </c>
      <c r="R1429" s="101" t="s">
        <v>97</v>
      </c>
      <c r="S1429" s="94"/>
    </row>
    <row r="1430" spans="1:19" ht="18" customHeight="1">
      <c r="A1430" s="17">
        <v>3</v>
      </c>
      <c r="B1430" s="18" t="s">
        <v>1952</v>
      </c>
      <c r="C1430" s="18">
        <v>1</v>
      </c>
      <c r="D1430" s="18" t="s">
        <v>1953</v>
      </c>
      <c r="E1430" s="18">
        <v>1</v>
      </c>
      <c r="F1430" s="18" t="s">
        <v>765</v>
      </c>
      <c r="G1430" s="19">
        <v>3</v>
      </c>
      <c r="H1430" s="19" t="s">
        <v>919</v>
      </c>
      <c r="I1430" s="19"/>
      <c r="J1430" s="24"/>
      <c r="K1430" s="99"/>
      <c r="L1430" s="99"/>
      <c r="M1430" s="99"/>
      <c r="N1430" s="28"/>
      <c r="O1430" s="100"/>
      <c r="P1430" s="27" t="s">
        <v>1954</v>
      </c>
      <c r="Q1430" s="100">
        <v>60</v>
      </c>
      <c r="R1430" s="101" t="s">
        <v>97</v>
      </c>
      <c r="S1430" s="94"/>
    </row>
    <row r="1431" spans="1:19" ht="18" customHeight="1">
      <c r="A1431" s="17">
        <v>3</v>
      </c>
      <c r="B1431" s="18" t="s">
        <v>1952</v>
      </c>
      <c r="C1431" s="18">
        <v>1</v>
      </c>
      <c r="D1431" s="18" t="s">
        <v>1953</v>
      </c>
      <c r="E1431" s="18">
        <v>1</v>
      </c>
      <c r="F1431" s="18" t="s">
        <v>765</v>
      </c>
      <c r="G1431" s="18">
        <v>3</v>
      </c>
      <c r="H1431" s="18" t="s">
        <v>919</v>
      </c>
      <c r="I1431" s="19">
        <v>31</v>
      </c>
      <c r="J1431" s="24" t="s">
        <v>929</v>
      </c>
      <c r="K1431" s="99">
        <v>78</v>
      </c>
      <c r="L1431" s="99">
        <v>78</v>
      </c>
      <c r="M1431" s="99">
        <f t="shared" ref="M1431:M1436" si="106">K1431-L1431</f>
        <v>0</v>
      </c>
      <c r="N1431" s="28" t="s">
        <v>933</v>
      </c>
      <c r="O1431" s="100">
        <v>78000</v>
      </c>
      <c r="P1431" s="27" t="s">
        <v>1955</v>
      </c>
      <c r="Q1431" s="100"/>
      <c r="R1431" s="101" t="s">
        <v>97</v>
      </c>
      <c r="S1431" s="94"/>
    </row>
    <row r="1432" spans="1:19" ht="18" customHeight="1">
      <c r="A1432" s="17">
        <v>3</v>
      </c>
      <c r="B1432" s="18" t="s">
        <v>1952</v>
      </c>
      <c r="C1432" s="18">
        <v>1</v>
      </c>
      <c r="D1432" s="18" t="s">
        <v>1953</v>
      </c>
      <c r="E1432" s="18">
        <v>1</v>
      </c>
      <c r="F1432" s="18" t="s">
        <v>765</v>
      </c>
      <c r="G1432" s="18">
        <v>3</v>
      </c>
      <c r="H1432" s="18" t="s">
        <v>919</v>
      </c>
      <c r="I1432" s="19">
        <v>33</v>
      </c>
      <c r="J1432" s="24" t="s">
        <v>1075</v>
      </c>
      <c r="K1432" s="99">
        <v>24</v>
      </c>
      <c r="L1432" s="99">
        <v>24</v>
      </c>
      <c r="M1432" s="99">
        <f t="shared" si="106"/>
        <v>0</v>
      </c>
      <c r="N1432" s="28" t="s">
        <v>933</v>
      </c>
      <c r="O1432" s="100">
        <v>24000</v>
      </c>
      <c r="P1432" s="27"/>
      <c r="Q1432" s="100"/>
      <c r="R1432" s="101" t="s">
        <v>97</v>
      </c>
      <c r="S1432" s="94"/>
    </row>
    <row r="1433" spans="1:19" ht="18" customHeight="1">
      <c r="A1433" s="17">
        <v>3</v>
      </c>
      <c r="B1433" s="18" t="s">
        <v>1952</v>
      </c>
      <c r="C1433" s="18">
        <v>1</v>
      </c>
      <c r="D1433" s="18" t="s">
        <v>1953</v>
      </c>
      <c r="E1433" s="18">
        <v>1</v>
      </c>
      <c r="F1433" s="18" t="s">
        <v>765</v>
      </c>
      <c r="G1433" s="18">
        <v>3</v>
      </c>
      <c r="H1433" s="18" t="s">
        <v>919</v>
      </c>
      <c r="I1433" s="19">
        <v>38</v>
      </c>
      <c r="J1433" s="24" t="s">
        <v>932</v>
      </c>
      <c r="K1433" s="99">
        <v>748</v>
      </c>
      <c r="L1433" s="99">
        <v>748</v>
      </c>
      <c r="M1433" s="99">
        <f t="shared" si="106"/>
        <v>0</v>
      </c>
      <c r="N1433" s="28" t="s">
        <v>933</v>
      </c>
      <c r="O1433" s="100">
        <v>747600</v>
      </c>
      <c r="P1433" s="27"/>
      <c r="Q1433" s="100"/>
      <c r="R1433" s="101" t="s">
        <v>97</v>
      </c>
      <c r="S1433" s="94"/>
    </row>
    <row r="1434" spans="1:19" ht="18" customHeight="1">
      <c r="A1434" s="17">
        <v>3</v>
      </c>
      <c r="B1434" s="18" t="s">
        <v>1952</v>
      </c>
      <c r="C1434" s="18">
        <v>1</v>
      </c>
      <c r="D1434" s="18" t="s">
        <v>1953</v>
      </c>
      <c r="E1434" s="18">
        <v>1</v>
      </c>
      <c r="F1434" s="18" t="s">
        <v>765</v>
      </c>
      <c r="G1434" s="18">
        <v>3</v>
      </c>
      <c r="H1434" s="18" t="s">
        <v>919</v>
      </c>
      <c r="I1434" s="19">
        <v>39</v>
      </c>
      <c r="J1434" s="24" t="s">
        <v>934</v>
      </c>
      <c r="K1434" s="99">
        <v>1262</v>
      </c>
      <c r="L1434" s="99">
        <v>1262</v>
      </c>
      <c r="M1434" s="99">
        <f t="shared" si="106"/>
        <v>0</v>
      </c>
      <c r="N1434" s="28" t="s">
        <v>933</v>
      </c>
      <c r="O1434" s="100">
        <v>1261936</v>
      </c>
      <c r="P1434" s="27"/>
      <c r="Q1434" s="100"/>
      <c r="R1434" s="101" t="s">
        <v>97</v>
      </c>
      <c r="S1434" s="94"/>
    </row>
    <row r="1435" spans="1:19" ht="18" customHeight="1">
      <c r="A1435" s="17">
        <v>3</v>
      </c>
      <c r="B1435" s="18" t="s">
        <v>1952</v>
      </c>
      <c r="C1435" s="18">
        <v>1</v>
      </c>
      <c r="D1435" s="18" t="s">
        <v>1953</v>
      </c>
      <c r="E1435" s="18">
        <v>1</v>
      </c>
      <c r="F1435" s="18" t="s">
        <v>765</v>
      </c>
      <c r="G1435" s="18">
        <v>3</v>
      </c>
      <c r="H1435" s="18" t="s">
        <v>919</v>
      </c>
      <c r="I1435" s="19">
        <v>40</v>
      </c>
      <c r="J1435" s="24" t="s">
        <v>935</v>
      </c>
      <c r="K1435" s="99">
        <v>729</v>
      </c>
      <c r="L1435" s="99">
        <v>729</v>
      </c>
      <c r="M1435" s="99">
        <f t="shared" si="106"/>
        <v>0</v>
      </c>
      <c r="N1435" s="28" t="s">
        <v>933</v>
      </c>
      <c r="O1435" s="100">
        <v>728040</v>
      </c>
      <c r="P1435" s="27"/>
      <c r="Q1435" s="100"/>
      <c r="R1435" s="101" t="s">
        <v>97</v>
      </c>
      <c r="S1435" s="94"/>
    </row>
    <row r="1436" spans="1:19" ht="18" customHeight="1">
      <c r="A1436" s="17">
        <v>3</v>
      </c>
      <c r="B1436" s="18" t="s">
        <v>1952</v>
      </c>
      <c r="C1436" s="18">
        <v>1</v>
      </c>
      <c r="D1436" s="18" t="s">
        <v>1953</v>
      </c>
      <c r="E1436" s="18">
        <v>1</v>
      </c>
      <c r="F1436" s="18" t="s">
        <v>765</v>
      </c>
      <c r="G1436" s="18">
        <v>3</v>
      </c>
      <c r="H1436" s="18" t="s">
        <v>919</v>
      </c>
      <c r="I1436" s="19">
        <v>41</v>
      </c>
      <c r="J1436" s="24" t="s">
        <v>936</v>
      </c>
      <c r="K1436" s="99">
        <v>89</v>
      </c>
      <c r="L1436" s="99">
        <v>89</v>
      </c>
      <c r="M1436" s="99">
        <f t="shared" si="106"/>
        <v>0</v>
      </c>
      <c r="N1436" s="28" t="s">
        <v>933</v>
      </c>
      <c r="O1436" s="100">
        <v>89000</v>
      </c>
      <c r="P1436" s="27"/>
      <c r="Q1436" s="100"/>
      <c r="R1436" s="101" t="s">
        <v>97</v>
      </c>
      <c r="S1436" s="94"/>
    </row>
    <row r="1437" spans="1:19" ht="18" customHeight="1">
      <c r="A1437" s="17">
        <v>3</v>
      </c>
      <c r="B1437" s="18" t="s">
        <v>1952</v>
      </c>
      <c r="C1437" s="18">
        <v>1</v>
      </c>
      <c r="D1437" s="18" t="s">
        <v>1953</v>
      </c>
      <c r="E1437" s="18">
        <v>1</v>
      </c>
      <c r="F1437" s="18" t="s">
        <v>765</v>
      </c>
      <c r="G1437" s="19">
        <v>4</v>
      </c>
      <c r="H1437" s="19" t="s">
        <v>937</v>
      </c>
      <c r="I1437" s="19"/>
      <c r="J1437" s="24"/>
      <c r="K1437" s="99"/>
      <c r="L1437" s="99"/>
      <c r="M1437" s="99"/>
      <c r="N1437" s="28"/>
      <c r="O1437" s="100"/>
      <c r="P1437" s="27"/>
      <c r="Q1437" s="100"/>
      <c r="R1437" s="101" t="s">
        <v>97</v>
      </c>
      <c r="S1437" s="94"/>
    </row>
    <row r="1438" spans="1:19" ht="18" customHeight="1">
      <c r="A1438" s="17">
        <v>3</v>
      </c>
      <c r="B1438" s="18" t="s">
        <v>1952</v>
      </c>
      <c r="C1438" s="18">
        <v>1</v>
      </c>
      <c r="D1438" s="18" t="s">
        <v>1953</v>
      </c>
      <c r="E1438" s="18">
        <v>1</v>
      </c>
      <c r="F1438" s="18" t="s">
        <v>765</v>
      </c>
      <c r="G1438" s="18">
        <v>4</v>
      </c>
      <c r="H1438" s="18" t="s">
        <v>937</v>
      </c>
      <c r="I1438" s="19">
        <v>31</v>
      </c>
      <c r="J1438" s="24" t="s">
        <v>940</v>
      </c>
      <c r="K1438" s="99">
        <v>1718</v>
      </c>
      <c r="L1438" s="99">
        <v>1679</v>
      </c>
      <c r="M1438" s="99">
        <f>K1438-L1438</f>
        <v>39</v>
      </c>
      <c r="N1438" s="28" t="s">
        <v>933</v>
      </c>
      <c r="O1438" s="100">
        <v>1717291</v>
      </c>
      <c r="P1438" s="27"/>
      <c r="Q1438" s="100"/>
      <c r="R1438" s="101" t="s">
        <v>97</v>
      </c>
      <c r="S1438" s="94"/>
    </row>
    <row r="1439" spans="1:19" ht="18" customHeight="1">
      <c r="A1439" s="17">
        <v>3</v>
      </c>
      <c r="B1439" s="18" t="s">
        <v>1952</v>
      </c>
      <c r="C1439" s="18">
        <v>1</v>
      </c>
      <c r="D1439" s="18" t="s">
        <v>1953</v>
      </c>
      <c r="E1439" s="18">
        <v>1</v>
      </c>
      <c r="F1439" s="18" t="s">
        <v>765</v>
      </c>
      <c r="G1439" s="19">
        <v>8</v>
      </c>
      <c r="H1439" s="19" t="s">
        <v>941</v>
      </c>
      <c r="I1439" s="19"/>
      <c r="J1439" s="24"/>
      <c r="K1439" s="99"/>
      <c r="L1439" s="99"/>
      <c r="M1439" s="99"/>
      <c r="N1439" s="28"/>
      <c r="O1439" s="100"/>
      <c r="P1439" s="27"/>
      <c r="Q1439" s="100"/>
      <c r="R1439" s="101" t="s">
        <v>97</v>
      </c>
      <c r="S1439" s="94"/>
    </row>
    <row r="1440" spans="1:19" ht="18" customHeight="1">
      <c r="A1440" s="17">
        <v>3</v>
      </c>
      <c r="B1440" s="18" t="s">
        <v>1952</v>
      </c>
      <c r="C1440" s="18">
        <v>1</v>
      </c>
      <c r="D1440" s="18" t="s">
        <v>1953</v>
      </c>
      <c r="E1440" s="18">
        <v>1</v>
      </c>
      <c r="F1440" s="18" t="s">
        <v>765</v>
      </c>
      <c r="G1440" s="18">
        <v>8</v>
      </c>
      <c r="H1440" s="18" t="s">
        <v>941</v>
      </c>
      <c r="I1440" s="19">
        <v>11</v>
      </c>
      <c r="J1440" s="24" t="s">
        <v>942</v>
      </c>
      <c r="K1440" s="99">
        <v>2330</v>
      </c>
      <c r="L1440" s="99">
        <v>1748</v>
      </c>
      <c r="M1440" s="99">
        <f>K1440-L1440</f>
        <v>582</v>
      </c>
      <c r="N1440" s="339" t="s">
        <v>7061</v>
      </c>
      <c r="O1440" s="100">
        <v>1612800</v>
      </c>
      <c r="P1440" s="27"/>
      <c r="Q1440" s="100"/>
      <c r="R1440" s="101" t="s">
        <v>97</v>
      </c>
      <c r="S1440" s="94"/>
    </row>
    <row r="1441" spans="1:19" ht="18" customHeight="1">
      <c r="A1441" s="17">
        <v>3</v>
      </c>
      <c r="B1441" s="18" t="s">
        <v>1952</v>
      </c>
      <c r="C1441" s="18">
        <v>1</v>
      </c>
      <c r="D1441" s="18" t="s">
        <v>1953</v>
      </c>
      <c r="E1441" s="18">
        <v>1</v>
      </c>
      <c r="F1441" s="18" t="s">
        <v>765</v>
      </c>
      <c r="G1441" s="18">
        <v>8</v>
      </c>
      <c r="H1441" s="18" t="s">
        <v>941</v>
      </c>
      <c r="I1441" s="18">
        <v>11</v>
      </c>
      <c r="J1441" s="25" t="s">
        <v>942</v>
      </c>
      <c r="K1441" s="99"/>
      <c r="L1441" s="99"/>
      <c r="M1441" s="99"/>
      <c r="N1441" s="28" t="s">
        <v>1956</v>
      </c>
      <c r="O1441" s="100">
        <v>134400</v>
      </c>
      <c r="P1441" s="27"/>
      <c r="Q1441" s="100"/>
      <c r="R1441" s="101" t="s">
        <v>97</v>
      </c>
      <c r="S1441" s="94"/>
    </row>
    <row r="1442" spans="1:19" ht="18" customHeight="1">
      <c r="A1442" s="17">
        <v>3</v>
      </c>
      <c r="B1442" s="18" t="s">
        <v>1952</v>
      </c>
      <c r="C1442" s="18">
        <v>1</v>
      </c>
      <c r="D1442" s="18" t="s">
        <v>1953</v>
      </c>
      <c r="E1442" s="18">
        <v>1</v>
      </c>
      <c r="F1442" s="18" t="s">
        <v>765</v>
      </c>
      <c r="G1442" s="18">
        <v>8</v>
      </c>
      <c r="H1442" s="18" t="s">
        <v>941</v>
      </c>
      <c r="I1442" s="18">
        <v>11</v>
      </c>
      <c r="J1442" s="25" t="s">
        <v>942</v>
      </c>
      <c r="K1442" s="99"/>
      <c r="L1442" s="99"/>
      <c r="M1442" s="99"/>
      <c r="N1442" s="28" t="s">
        <v>1957</v>
      </c>
      <c r="O1442" s="100">
        <v>582400</v>
      </c>
      <c r="P1442" s="27"/>
      <c r="Q1442" s="100"/>
      <c r="R1442" s="101" t="s">
        <v>97</v>
      </c>
      <c r="S1442" s="94"/>
    </row>
    <row r="1443" spans="1:19" ht="18" customHeight="1">
      <c r="A1443" s="17">
        <v>3</v>
      </c>
      <c r="B1443" s="18" t="s">
        <v>1952</v>
      </c>
      <c r="C1443" s="18">
        <v>1</v>
      </c>
      <c r="D1443" s="18" t="s">
        <v>1953</v>
      </c>
      <c r="E1443" s="18">
        <v>1</v>
      </c>
      <c r="F1443" s="18" t="s">
        <v>765</v>
      </c>
      <c r="G1443" s="18">
        <v>8</v>
      </c>
      <c r="H1443" s="18" t="s">
        <v>941</v>
      </c>
      <c r="I1443" s="19">
        <v>21</v>
      </c>
      <c r="J1443" s="24" t="s">
        <v>1958</v>
      </c>
      <c r="K1443" s="99">
        <v>63</v>
      </c>
      <c r="L1443" s="99">
        <v>42</v>
      </c>
      <c r="M1443" s="99">
        <f>K1443-L1443</f>
        <v>21</v>
      </c>
      <c r="N1443" s="28" t="s">
        <v>1959</v>
      </c>
      <c r="O1443" s="100">
        <v>63000</v>
      </c>
      <c r="P1443" s="27"/>
      <c r="Q1443" s="100"/>
      <c r="R1443" s="101" t="s">
        <v>97</v>
      </c>
      <c r="S1443" s="94"/>
    </row>
    <row r="1444" spans="1:19" ht="18" customHeight="1">
      <c r="A1444" s="17">
        <v>3</v>
      </c>
      <c r="B1444" s="18" t="s">
        <v>1952</v>
      </c>
      <c r="C1444" s="18">
        <v>1</v>
      </c>
      <c r="D1444" s="18" t="s">
        <v>1953</v>
      </c>
      <c r="E1444" s="18">
        <v>1</v>
      </c>
      <c r="F1444" s="18" t="s">
        <v>765</v>
      </c>
      <c r="G1444" s="19">
        <v>9</v>
      </c>
      <c r="H1444" s="19" t="s">
        <v>944</v>
      </c>
      <c r="I1444" s="19"/>
      <c r="J1444" s="24"/>
      <c r="K1444" s="99"/>
      <c r="L1444" s="99"/>
      <c r="M1444" s="99"/>
      <c r="N1444" s="28"/>
      <c r="O1444" s="100"/>
      <c r="P1444" s="27"/>
      <c r="Q1444" s="100"/>
      <c r="R1444" s="101" t="s">
        <v>97</v>
      </c>
      <c r="S1444" s="94"/>
    </row>
    <row r="1445" spans="1:19" ht="18" customHeight="1">
      <c r="A1445" s="17">
        <v>3</v>
      </c>
      <c r="B1445" s="18" t="s">
        <v>1952</v>
      </c>
      <c r="C1445" s="18">
        <v>1</v>
      </c>
      <c r="D1445" s="18" t="s">
        <v>1953</v>
      </c>
      <c r="E1445" s="18">
        <v>1</v>
      </c>
      <c r="F1445" s="18" t="s">
        <v>765</v>
      </c>
      <c r="G1445" s="18">
        <v>9</v>
      </c>
      <c r="H1445" s="18" t="s">
        <v>944</v>
      </c>
      <c r="I1445" s="19">
        <v>2</v>
      </c>
      <c r="J1445" s="24" t="s">
        <v>978</v>
      </c>
      <c r="K1445" s="99">
        <v>6</v>
      </c>
      <c r="L1445" s="99">
        <v>6</v>
      </c>
      <c r="M1445" s="99">
        <f>K1445-L1445</f>
        <v>0</v>
      </c>
      <c r="N1445" s="28" t="s">
        <v>1960</v>
      </c>
      <c r="O1445" s="100">
        <v>5400</v>
      </c>
      <c r="P1445" s="27"/>
      <c r="Q1445" s="100"/>
      <c r="R1445" s="101" t="s">
        <v>97</v>
      </c>
      <c r="S1445" s="94"/>
    </row>
    <row r="1446" spans="1:19" ht="18" customHeight="1">
      <c r="A1446" s="17">
        <v>3</v>
      </c>
      <c r="B1446" s="18" t="s">
        <v>1952</v>
      </c>
      <c r="C1446" s="18">
        <v>1</v>
      </c>
      <c r="D1446" s="18" t="s">
        <v>1953</v>
      </c>
      <c r="E1446" s="18">
        <v>1</v>
      </c>
      <c r="F1446" s="18" t="s">
        <v>765</v>
      </c>
      <c r="G1446" s="19">
        <v>11</v>
      </c>
      <c r="H1446" s="19" t="s">
        <v>1002</v>
      </c>
      <c r="I1446" s="19"/>
      <c r="J1446" s="24"/>
      <c r="K1446" s="99"/>
      <c r="L1446" s="99"/>
      <c r="M1446" s="99"/>
      <c r="N1446" s="28"/>
      <c r="O1446" s="100"/>
      <c r="P1446" s="27"/>
      <c r="Q1446" s="100"/>
      <c r="R1446" s="101" t="s">
        <v>97</v>
      </c>
      <c r="S1446" s="94"/>
    </row>
    <row r="1447" spans="1:19" ht="18" customHeight="1">
      <c r="A1447" s="17">
        <v>3</v>
      </c>
      <c r="B1447" s="18" t="s">
        <v>1952</v>
      </c>
      <c r="C1447" s="18">
        <v>1</v>
      </c>
      <c r="D1447" s="18" t="s">
        <v>1953</v>
      </c>
      <c r="E1447" s="18">
        <v>1</v>
      </c>
      <c r="F1447" s="18" t="s">
        <v>765</v>
      </c>
      <c r="G1447" s="18">
        <v>11</v>
      </c>
      <c r="H1447" s="18" t="s">
        <v>1002</v>
      </c>
      <c r="I1447" s="19">
        <v>1</v>
      </c>
      <c r="J1447" s="24" t="s">
        <v>1003</v>
      </c>
      <c r="K1447" s="99">
        <v>15</v>
      </c>
      <c r="L1447" s="99">
        <v>15</v>
      </c>
      <c r="M1447" s="99">
        <f t="shared" ref="M1447:M1449" si="107">K1447-L1447</f>
        <v>0</v>
      </c>
      <c r="N1447" s="28" t="s">
        <v>1961</v>
      </c>
      <c r="O1447" s="100">
        <v>15000</v>
      </c>
      <c r="P1447" s="27"/>
      <c r="Q1447" s="100"/>
      <c r="R1447" s="101" t="s">
        <v>97</v>
      </c>
      <c r="S1447" s="94"/>
    </row>
    <row r="1448" spans="1:19" ht="18" customHeight="1">
      <c r="A1448" s="17">
        <v>3</v>
      </c>
      <c r="B1448" s="18" t="s">
        <v>1952</v>
      </c>
      <c r="C1448" s="18">
        <v>1</v>
      </c>
      <c r="D1448" s="18" t="s">
        <v>1953</v>
      </c>
      <c r="E1448" s="18">
        <v>1</v>
      </c>
      <c r="F1448" s="18" t="s">
        <v>765</v>
      </c>
      <c r="G1448" s="18">
        <v>11</v>
      </c>
      <c r="H1448" s="18" t="s">
        <v>1002</v>
      </c>
      <c r="I1448" s="19">
        <v>3</v>
      </c>
      <c r="J1448" s="24" t="s">
        <v>1021</v>
      </c>
      <c r="K1448" s="99">
        <v>5</v>
      </c>
      <c r="L1448" s="99">
        <v>5</v>
      </c>
      <c r="M1448" s="99">
        <f t="shared" si="107"/>
        <v>0</v>
      </c>
      <c r="N1448" s="28" t="s">
        <v>1962</v>
      </c>
      <c r="O1448" s="100">
        <v>5000</v>
      </c>
      <c r="P1448" s="27"/>
      <c r="Q1448" s="100"/>
      <c r="R1448" s="101" t="s">
        <v>97</v>
      </c>
      <c r="S1448" s="94"/>
    </row>
    <row r="1449" spans="1:19" ht="18" customHeight="1">
      <c r="A1449" s="17">
        <v>3</v>
      </c>
      <c r="B1449" s="18" t="s">
        <v>1952</v>
      </c>
      <c r="C1449" s="18">
        <v>1</v>
      </c>
      <c r="D1449" s="18" t="s">
        <v>1953</v>
      </c>
      <c r="E1449" s="18">
        <v>1</v>
      </c>
      <c r="F1449" s="18" t="s">
        <v>765</v>
      </c>
      <c r="G1449" s="18">
        <v>11</v>
      </c>
      <c r="H1449" s="18" t="s">
        <v>1002</v>
      </c>
      <c r="I1449" s="19">
        <v>4</v>
      </c>
      <c r="J1449" s="24" t="s">
        <v>1023</v>
      </c>
      <c r="K1449" s="99">
        <v>20</v>
      </c>
      <c r="L1449" s="99">
        <v>20</v>
      </c>
      <c r="M1449" s="99">
        <f t="shared" si="107"/>
        <v>0</v>
      </c>
      <c r="N1449" s="28" t="s">
        <v>1963</v>
      </c>
      <c r="O1449" s="100">
        <v>20000</v>
      </c>
      <c r="P1449" s="27"/>
      <c r="Q1449" s="100"/>
      <c r="R1449" s="101" t="s">
        <v>97</v>
      </c>
      <c r="S1449" s="94"/>
    </row>
    <row r="1450" spans="1:19" ht="18" customHeight="1">
      <c r="A1450" s="17">
        <v>3</v>
      </c>
      <c r="B1450" s="18" t="s">
        <v>1952</v>
      </c>
      <c r="C1450" s="18">
        <v>1</v>
      </c>
      <c r="D1450" s="18" t="s">
        <v>1953</v>
      </c>
      <c r="E1450" s="18">
        <v>1</v>
      </c>
      <c r="F1450" s="18" t="s">
        <v>765</v>
      </c>
      <c r="G1450" s="19">
        <v>12</v>
      </c>
      <c r="H1450" s="19" t="s">
        <v>1026</v>
      </c>
      <c r="I1450" s="19"/>
      <c r="J1450" s="24"/>
      <c r="K1450" s="99"/>
      <c r="L1450" s="99"/>
      <c r="M1450" s="99"/>
      <c r="N1450" s="28"/>
      <c r="O1450" s="100"/>
      <c r="P1450" s="27"/>
      <c r="Q1450" s="100"/>
      <c r="R1450" s="101" t="s">
        <v>97</v>
      </c>
      <c r="S1450" s="94"/>
    </row>
    <row r="1451" spans="1:19" ht="18" customHeight="1">
      <c r="A1451" s="17">
        <v>3</v>
      </c>
      <c r="B1451" s="18" t="s">
        <v>1952</v>
      </c>
      <c r="C1451" s="18">
        <v>1</v>
      </c>
      <c r="D1451" s="18" t="s">
        <v>1953</v>
      </c>
      <c r="E1451" s="18">
        <v>1</v>
      </c>
      <c r="F1451" s="18" t="s">
        <v>765</v>
      </c>
      <c r="G1451" s="18">
        <v>12</v>
      </c>
      <c r="H1451" s="18" t="s">
        <v>1026</v>
      </c>
      <c r="I1451" s="19">
        <v>1</v>
      </c>
      <c r="J1451" s="24" t="s">
        <v>1948</v>
      </c>
      <c r="K1451" s="99">
        <v>32</v>
      </c>
      <c r="L1451" s="99">
        <v>32</v>
      </c>
      <c r="M1451" s="99">
        <f>K1451-L1451</f>
        <v>0</v>
      </c>
      <c r="N1451" s="339" t="s">
        <v>7062</v>
      </c>
      <c r="O1451" s="100">
        <v>31488</v>
      </c>
      <c r="P1451" s="27"/>
      <c r="Q1451" s="100"/>
      <c r="R1451" s="101" t="s">
        <v>97</v>
      </c>
      <c r="S1451" s="94"/>
    </row>
    <row r="1452" spans="1:19" ht="18" customHeight="1">
      <c r="A1452" s="17">
        <v>3</v>
      </c>
      <c r="B1452" s="18" t="s">
        <v>1952</v>
      </c>
      <c r="C1452" s="18">
        <v>1</v>
      </c>
      <c r="D1452" s="18" t="s">
        <v>1953</v>
      </c>
      <c r="E1452" s="18">
        <v>1</v>
      </c>
      <c r="F1452" s="18" t="s">
        <v>765</v>
      </c>
      <c r="G1452" s="19">
        <v>13</v>
      </c>
      <c r="H1452" s="19" t="s">
        <v>1045</v>
      </c>
      <c r="I1452" s="19"/>
      <c r="J1452" s="24"/>
      <c r="K1452" s="99"/>
      <c r="L1452" s="99"/>
      <c r="M1452" s="99"/>
      <c r="N1452" s="28"/>
      <c r="O1452" s="100"/>
      <c r="P1452" s="27"/>
      <c r="Q1452" s="100"/>
      <c r="R1452" s="101" t="s">
        <v>97</v>
      </c>
      <c r="S1452" s="94"/>
    </row>
    <row r="1453" spans="1:19" ht="18" customHeight="1">
      <c r="A1453" s="17">
        <v>3</v>
      </c>
      <c r="B1453" s="18" t="s">
        <v>1952</v>
      </c>
      <c r="C1453" s="18">
        <v>1</v>
      </c>
      <c r="D1453" s="18" t="s">
        <v>1953</v>
      </c>
      <c r="E1453" s="18">
        <v>1</v>
      </c>
      <c r="F1453" s="18" t="s">
        <v>765</v>
      </c>
      <c r="G1453" s="18">
        <v>13</v>
      </c>
      <c r="H1453" s="18" t="s">
        <v>1045</v>
      </c>
      <c r="I1453" s="19">
        <v>21</v>
      </c>
      <c r="J1453" s="24" t="s">
        <v>1046</v>
      </c>
      <c r="K1453" s="99">
        <v>3300</v>
      </c>
      <c r="L1453" s="99">
        <v>0</v>
      </c>
      <c r="M1453" s="99">
        <f>K1453-L1453</f>
        <v>3300</v>
      </c>
      <c r="N1453" s="28" t="s">
        <v>1964</v>
      </c>
      <c r="O1453" s="100">
        <v>3300000</v>
      </c>
      <c r="P1453" s="27"/>
      <c r="Q1453" s="100"/>
      <c r="R1453" s="101" t="s">
        <v>97</v>
      </c>
      <c r="S1453" s="94"/>
    </row>
    <row r="1454" spans="1:19" ht="18" customHeight="1">
      <c r="A1454" s="17">
        <v>3</v>
      </c>
      <c r="B1454" s="18" t="s">
        <v>1952</v>
      </c>
      <c r="C1454" s="18">
        <v>1</v>
      </c>
      <c r="D1454" s="18" t="s">
        <v>1953</v>
      </c>
      <c r="E1454" s="18">
        <v>1</v>
      </c>
      <c r="F1454" s="18" t="s">
        <v>765</v>
      </c>
      <c r="G1454" s="19">
        <v>14</v>
      </c>
      <c r="H1454" s="19" t="s">
        <v>1050</v>
      </c>
      <c r="I1454" s="19"/>
      <c r="J1454" s="24"/>
      <c r="K1454" s="99"/>
      <c r="L1454" s="99"/>
      <c r="M1454" s="99"/>
      <c r="N1454" s="28"/>
      <c r="O1454" s="100"/>
      <c r="P1454" s="27"/>
      <c r="Q1454" s="100"/>
      <c r="R1454" s="101" t="s">
        <v>97</v>
      </c>
      <c r="S1454" s="94"/>
    </row>
    <row r="1455" spans="1:19" ht="18" customHeight="1">
      <c r="A1455" s="17">
        <v>3</v>
      </c>
      <c r="B1455" s="18" t="s">
        <v>1952</v>
      </c>
      <c r="C1455" s="18">
        <v>1</v>
      </c>
      <c r="D1455" s="18" t="s">
        <v>1953</v>
      </c>
      <c r="E1455" s="18">
        <v>1</v>
      </c>
      <c r="F1455" s="18" t="s">
        <v>765</v>
      </c>
      <c r="G1455" s="18">
        <v>14</v>
      </c>
      <c r="H1455" s="18" t="s">
        <v>1050</v>
      </c>
      <c r="I1455" s="19">
        <v>1</v>
      </c>
      <c r="J1455" s="24" t="s">
        <v>1051</v>
      </c>
      <c r="K1455" s="99">
        <v>10</v>
      </c>
      <c r="L1455" s="99">
        <v>10</v>
      </c>
      <c r="M1455" s="99">
        <f>K1455-L1455</f>
        <v>0</v>
      </c>
      <c r="N1455" s="28" t="s">
        <v>1949</v>
      </c>
      <c r="O1455" s="100">
        <v>10000</v>
      </c>
      <c r="P1455" s="27"/>
      <c r="Q1455" s="100"/>
      <c r="R1455" s="101" t="s">
        <v>97</v>
      </c>
      <c r="S1455" s="94"/>
    </row>
    <row r="1456" spans="1:19" ht="18" customHeight="1">
      <c r="A1456" s="17">
        <v>3</v>
      </c>
      <c r="B1456" s="18" t="s">
        <v>1952</v>
      </c>
      <c r="C1456" s="18">
        <v>1</v>
      </c>
      <c r="D1456" s="18" t="s">
        <v>1953</v>
      </c>
      <c r="E1456" s="18">
        <v>1</v>
      </c>
      <c r="F1456" s="18" t="s">
        <v>765</v>
      </c>
      <c r="G1456" s="19">
        <v>19</v>
      </c>
      <c r="H1456" s="19" t="s">
        <v>1056</v>
      </c>
      <c r="I1456" s="19"/>
      <c r="J1456" s="24"/>
      <c r="K1456" s="99"/>
      <c r="L1456" s="99"/>
      <c r="M1456" s="99"/>
      <c r="N1456" s="28"/>
      <c r="O1456" s="100"/>
      <c r="P1456" s="27"/>
      <c r="Q1456" s="100"/>
      <c r="R1456" s="101" t="s">
        <v>97</v>
      </c>
      <c r="S1456" s="94"/>
    </row>
    <row r="1457" spans="1:19" ht="18" customHeight="1">
      <c r="A1457" s="17">
        <v>3</v>
      </c>
      <c r="B1457" s="18" t="s">
        <v>1952</v>
      </c>
      <c r="C1457" s="18">
        <v>1</v>
      </c>
      <c r="D1457" s="18" t="s">
        <v>1953</v>
      </c>
      <c r="E1457" s="18">
        <v>1</v>
      </c>
      <c r="F1457" s="18" t="s">
        <v>765</v>
      </c>
      <c r="G1457" s="18">
        <v>19</v>
      </c>
      <c r="H1457" s="18" t="s">
        <v>1056</v>
      </c>
      <c r="I1457" s="19">
        <v>11</v>
      </c>
      <c r="J1457" s="24" t="s">
        <v>1057</v>
      </c>
      <c r="K1457" s="99">
        <v>0</v>
      </c>
      <c r="L1457" s="99">
        <v>77</v>
      </c>
      <c r="M1457" s="99">
        <f t="shared" ref="M1457:M1458" si="108">K1457-L1457</f>
        <v>-77</v>
      </c>
      <c r="N1457" s="28"/>
      <c r="O1457" s="100"/>
      <c r="P1457" s="27"/>
      <c r="Q1457" s="100"/>
      <c r="R1457" s="101" t="s">
        <v>97</v>
      </c>
      <c r="S1457" s="94"/>
    </row>
    <row r="1458" spans="1:19" ht="18" customHeight="1">
      <c r="A1458" s="17">
        <v>3</v>
      </c>
      <c r="B1458" s="18" t="s">
        <v>1952</v>
      </c>
      <c r="C1458" s="18">
        <v>1</v>
      </c>
      <c r="D1458" s="18" t="s">
        <v>1953</v>
      </c>
      <c r="E1458" s="18">
        <v>1</v>
      </c>
      <c r="F1458" s="18" t="s">
        <v>765</v>
      </c>
      <c r="G1458" s="18">
        <v>19</v>
      </c>
      <c r="H1458" s="18" t="s">
        <v>1056</v>
      </c>
      <c r="I1458" s="19">
        <v>21</v>
      </c>
      <c r="J1458" s="24" t="s">
        <v>1965</v>
      </c>
      <c r="K1458" s="99">
        <v>14625</v>
      </c>
      <c r="L1458" s="99">
        <v>13114</v>
      </c>
      <c r="M1458" s="99">
        <f t="shared" si="108"/>
        <v>1511</v>
      </c>
      <c r="N1458" s="28" t="s">
        <v>1966</v>
      </c>
      <c r="O1458" s="100"/>
      <c r="P1458" s="27"/>
      <c r="Q1458" s="100"/>
      <c r="R1458" s="101" t="s">
        <v>97</v>
      </c>
      <c r="S1458" s="94"/>
    </row>
    <row r="1459" spans="1:19" ht="18" customHeight="1">
      <c r="A1459" s="17">
        <v>3</v>
      </c>
      <c r="B1459" s="18" t="s">
        <v>1952</v>
      </c>
      <c r="C1459" s="18">
        <v>1</v>
      </c>
      <c r="D1459" s="18" t="s">
        <v>1953</v>
      </c>
      <c r="E1459" s="18">
        <v>1</v>
      </c>
      <c r="F1459" s="18" t="s">
        <v>765</v>
      </c>
      <c r="G1459" s="18">
        <v>19</v>
      </c>
      <c r="H1459" s="18" t="s">
        <v>1056</v>
      </c>
      <c r="I1459" s="18">
        <v>21</v>
      </c>
      <c r="J1459" s="25" t="s">
        <v>1965</v>
      </c>
      <c r="K1459" s="99"/>
      <c r="L1459" s="99"/>
      <c r="M1459" s="99"/>
      <c r="N1459" s="28" t="s">
        <v>1967</v>
      </c>
      <c r="O1459" s="100"/>
      <c r="P1459" s="27"/>
      <c r="Q1459" s="100"/>
      <c r="R1459" s="101" t="s">
        <v>97</v>
      </c>
      <c r="S1459" s="94"/>
    </row>
    <row r="1460" spans="1:19" ht="18" customHeight="1">
      <c r="A1460" s="17">
        <v>3</v>
      </c>
      <c r="B1460" s="18" t="s">
        <v>1952</v>
      </c>
      <c r="C1460" s="18">
        <v>1</v>
      </c>
      <c r="D1460" s="18" t="s">
        <v>1953</v>
      </c>
      <c r="E1460" s="18">
        <v>1</v>
      </c>
      <c r="F1460" s="18" t="s">
        <v>765</v>
      </c>
      <c r="G1460" s="18">
        <v>19</v>
      </c>
      <c r="H1460" s="18" t="s">
        <v>1056</v>
      </c>
      <c r="I1460" s="18">
        <v>21</v>
      </c>
      <c r="J1460" s="25" t="s">
        <v>1965</v>
      </c>
      <c r="K1460" s="99"/>
      <c r="L1460" s="99"/>
      <c r="M1460" s="99"/>
      <c r="N1460" s="28" t="s">
        <v>1968</v>
      </c>
      <c r="O1460" s="100"/>
      <c r="P1460" s="27"/>
      <c r="Q1460" s="100"/>
      <c r="R1460" s="101" t="s">
        <v>97</v>
      </c>
      <c r="S1460" s="94"/>
    </row>
    <row r="1461" spans="1:19" ht="18" customHeight="1">
      <c r="A1461" s="17">
        <v>3</v>
      </c>
      <c r="B1461" s="18" t="s">
        <v>1952</v>
      </c>
      <c r="C1461" s="18">
        <v>1</v>
      </c>
      <c r="D1461" s="18" t="s">
        <v>1953</v>
      </c>
      <c r="E1461" s="18">
        <v>1</v>
      </c>
      <c r="F1461" s="18" t="s">
        <v>765</v>
      </c>
      <c r="G1461" s="18">
        <v>19</v>
      </c>
      <c r="H1461" s="18" t="s">
        <v>1056</v>
      </c>
      <c r="I1461" s="18">
        <v>21</v>
      </c>
      <c r="J1461" s="25" t="s">
        <v>1965</v>
      </c>
      <c r="K1461" s="99"/>
      <c r="L1461" s="99"/>
      <c r="M1461" s="99"/>
      <c r="N1461" s="28" t="s">
        <v>1969</v>
      </c>
      <c r="O1461" s="100"/>
      <c r="P1461" s="27"/>
      <c r="Q1461" s="100"/>
      <c r="R1461" s="101" t="s">
        <v>97</v>
      </c>
      <c r="S1461" s="94"/>
    </row>
    <row r="1462" spans="1:19" ht="18" customHeight="1">
      <c r="A1462" s="17">
        <v>3</v>
      </c>
      <c r="B1462" s="18" t="s">
        <v>1952</v>
      </c>
      <c r="C1462" s="18">
        <v>1</v>
      </c>
      <c r="D1462" s="18" t="s">
        <v>1953</v>
      </c>
      <c r="E1462" s="18">
        <v>1</v>
      </c>
      <c r="F1462" s="18" t="s">
        <v>765</v>
      </c>
      <c r="G1462" s="18">
        <v>19</v>
      </c>
      <c r="H1462" s="18" t="s">
        <v>1056</v>
      </c>
      <c r="I1462" s="18">
        <v>21</v>
      </c>
      <c r="J1462" s="25" t="s">
        <v>1965</v>
      </c>
      <c r="K1462" s="99"/>
      <c r="L1462" s="99"/>
      <c r="M1462" s="99"/>
      <c r="N1462" s="28" t="s">
        <v>1970</v>
      </c>
      <c r="O1462" s="100">
        <v>2589556</v>
      </c>
      <c r="P1462" s="27"/>
      <c r="Q1462" s="100"/>
      <c r="R1462" s="101" t="s">
        <v>97</v>
      </c>
      <c r="S1462" s="94"/>
    </row>
    <row r="1463" spans="1:19" ht="18" customHeight="1">
      <c r="A1463" s="17">
        <v>3</v>
      </c>
      <c r="B1463" s="18" t="s">
        <v>1952</v>
      </c>
      <c r="C1463" s="18">
        <v>1</v>
      </c>
      <c r="D1463" s="18" t="s">
        <v>1953</v>
      </c>
      <c r="E1463" s="18">
        <v>1</v>
      </c>
      <c r="F1463" s="18" t="s">
        <v>765</v>
      </c>
      <c r="G1463" s="18">
        <v>19</v>
      </c>
      <c r="H1463" s="18" t="s">
        <v>1056</v>
      </c>
      <c r="I1463" s="18">
        <v>21</v>
      </c>
      <c r="J1463" s="25" t="s">
        <v>1965</v>
      </c>
      <c r="K1463" s="99"/>
      <c r="L1463" s="99"/>
      <c r="M1463" s="99"/>
      <c r="N1463" s="28" t="s">
        <v>1971</v>
      </c>
      <c r="O1463" s="100">
        <v>6460692</v>
      </c>
      <c r="P1463" s="27"/>
      <c r="Q1463" s="100"/>
      <c r="R1463" s="101" t="s">
        <v>97</v>
      </c>
      <c r="S1463" s="94"/>
    </row>
    <row r="1464" spans="1:19" ht="18" customHeight="1">
      <c r="A1464" s="17">
        <v>3</v>
      </c>
      <c r="B1464" s="18" t="s">
        <v>1952</v>
      </c>
      <c r="C1464" s="18">
        <v>1</v>
      </c>
      <c r="D1464" s="18" t="s">
        <v>1953</v>
      </c>
      <c r="E1464" s="18">
        <v>1</v>
      </c>
      <c r="F1464" s="18" t="s">
        <v>765</v>
      </c>
      <c r="G1464" s="18">
        <v>19</v>
      </c>
      <c r="H1464" s="18" t="s">
        <v>1056</v>
      </c>
      <c r="I1464" s="18">
        <v>21</v>
      </c>
      <c r="J1464" s="25" t="s">
        <v>1965</v>
      </c>
      <c r="K1464" s="99"/>
      <c r="L1464" s="99"/>
      <c r="M1464" s="99"/>
      <c r="N1464" s="339" t="s">
        <v>6854</v>
      </c>
      <c r="O1464" s="100">
        <v>3347673</v>
      </c>
      <c r="P1464" s="27"/>
      <c r="Q1464" s="100"/>
      <c r="R1464" s="101" t="s">
        <v>97</v>
      </c>
      <c r="S1464" s="94"/>
    </row>
    <row r="1465" spans="1:19" ht="18" customHeight="1">
      <c r="A1465" s="17">
        <v>3</v>
      </c>
      <c r="B1465" s="18" t="s">
        <v>1952</v>
      </c>
      <c r="C1465" s="18">
        <v>1</v>
      </c>
      <c r="D1465" s="18" t="s">
        <v>1953</v>
      </c>
      <c r="E1465" s="18">
        <v>1</v>
      </c>
      <c r="F1465" s="18" t="s">
        <v>765</v>
      </c>
      <c r="G1465" s="18">
        <v>19</v>
      </c>
      <c r="H1465" s="18" t="s">
        <v>1056</v>
      </c>
      <c r="I1465" s="18">
        <v>21</v>
      </c>
      <c r="J1465" s="25" t="s">
        <v>1965</v>
      </c>
      <c r="K1465" s="99"/>
      <c r="L1465" s="99"/>
      <c r="M1465" s="99"/>
      <c r="N1465" s="339" t="s">
        <v>6855</v>
      </c>
      <c r="O1465" s="100">
        <v>1847170</v>
      </c>
      <c r="P1465" s="27"/>
      <c r="Q1465" s="100"/>
      <c r="R1465" s="101" t="s">
        <v>97</v>
      </c>
      <c r="S1465" s="94"/>
    </row>
    <row r="1466" spans="1:19" ht="18" customHeight="1">
      <c r="A1466" s="17">
        <v>3</v>
      </c>
      <c r="B1466" s="18" t="s">
        <v>1952</v>
      </c>
      <c r="C1466" s="18">
        <v>1</v>
      </c>
      <c r="D1466" s="18" t="s">
        <v>1953</v>
      </c>
      <c r="E1466" s="18">
        <v>1</v>
      </c>
      <c r="F1466" s="18" t="s">
        <v>765</v>
      </c>
      <c r="G1466" s="18">
        <v>19</v>
      </c>
      <c r="H1466" s="18" t="s">
        <v>1056</v>
      </c>
      <c r="I1466" s="18">
        <v>21</v>
      </c>
      <c r="J1466" s="25" t="s">
        <v>1965</v>
      </c>
      <c r="K1466" s="99"/>
      <c r="L1466" s="99"/>
      <c r="M1466" s="99"/>
      <c r="N1466" s="28" t="s">
        <v>1972</v>
      </c>
      <c r="O1466" s="100">
        <v>150000</v>
      </c>
      <c r="P1466" s="27"/>
      <c r="Q1466" s="100"/>
      <c r="R1466" s="101" t="s">
        <v>97</v>
      </c>
      <c r="S1466" s="94"/>
    </row>
    <row r="1467" spans="1:19" ht="18" customHeight="1">
      <c r="A1467" s="17">
        <v>3</v>
      </c>
      <c r="B1467" s="18" t="s">
        <v>1952</v>
      </c>
      <c r="C1467" s="18">
        <v>1</v>
      </c>
      <c r="D1467" s="18" t="s">
        <v>1953</v>
      </c>
      <c r="E1467" s="18">
        <v>1</v>
      </c>
      <c r="F1467" s="18" t="s">
        <v>765</v>
      </c>
      <c r="G1467" s="18">
        <v>19</v>
      </c>
      <c r="H1467" s="18" t="s">
        <v>1056</v>
      </c>
      <c r="I1467" s="18">
        <v>21</v>
      </c>
      <c r="J1467" s="25" t="s">
        <v>1965</v>
      </c>
      <c r="K1467" s="99"/>
      <c r="L1467" s="99"/>
      <c r="M1467" s="99"/>
      <c r="N1467" s="28" t="s">
        <v>1973</v>
      </c>
      <c r="O1467" s="100">
        <v>10000</v>
      </c>
      <c r="P1467" s="27"/>
      <c r="Q1467" s="100"/>
      <c r="R1467" s="101" t="s">
        <v>97</v>
      </c>
      <c r="S1467" s="94"/>
    </row>
    <row r="1468" spans="1:19" ht="18" customHeight="1">
      <c r="A1468" s="17">
        <v>3</v>
      </c>
      <c r="B1468" s="18" t="s">
        <v>1952</v>
      </c>
      <c r="C1468" s="18">
        <v>1</v>
      </c>
      <c r="D1468" s="18" t="s">
        <v>1953</v>
      </c>
      <c r="E1468" s="18">
        <v>1</v>
      </c>
      <c r="F1468" s="18" t="s">
        <v>765</v>
      </c>
      <c r="G1468" s="18">
        <v>19</v>
      </c>
      <c r="H1468" s="18" t="s">
        <v>1056</v>
      </c>
      <c r="I1468" s="18">
        <v>21</v>
      </c>
      <c r="J1468" s="25" t="s">
        <v>1965</v>
      </c>
      <c r="K1468" s="99"/>
      <c r="L1468" s="99"/>
      <c r="M1468" s="99"/>
      <c r="N1468" s="28" t="s">
        <v>1974</v>
      </c>
      <c r="O1468" s="100">
        <v>123000</v>
      </c>
      <c r="P1468" s="27"/>
      <c r="Q1468" s="100"/>
      <c r="R1468" s="101" t="s">
        <v>97</v>
      </c>
      <c r="S1468" s="94"/>
    </row>
    <row r="1469" spans="1:19" ht="18" customHeight="1">
      <c r="A1469" s="17">
        <v>3</v>
      </c>
      <c r="B1469" s="18" t="s">
        <v>1952</v>
      </c>
      <c r="C1469" s="18">
        <v>1</v>
      </c>
      <c r="D1469" s="18" t="s">
        <v>1953</v>
      </c>
      <c r="E1469" s="18">
        <v>1</v>
      </c>
      <c r="F1469" s="18" t="s">
        <v>765</v>
      </c>
      <c r="G1469" s="18">
        <v>19</v>
      </c>
      <c r="H1469" s="18" t="s">
        <v>1056</v>
      </c>
      <c r="I1469" s="18">
        <v>21</v>
      </c>
      <c r="J1469" s="25" t="s">
        <v>1965</v>
      </c>
      <c r="K1469" s="99"/>
      <c r="L1469" s="99"/>
      <c r="M1469" s="99"/>
      <c r="N1469" s="28" t="s">
        <v>1975</v>
      </c>
      <c r="O1469" s="100">
        <v>23000</v>
      </c>
      <c r="P1469" s="27"/>
      <c r="Q1469" s="100"/>
      <c r="R1469" s="101" t="s">
        <v>97</v>
      </c>
      <c r="S1469" s="94"/>
    </row>
    <row r="1470" spans="1:19" ht="18" customHeight="1">
      <c r="A1470" s="17">
        <v>3</v>
      </c>
      <c r="B1470" s="18" t="s">
        <v>1952</v>
      </c>
      <c r="C1470" s="18">
        <v>1</v>
      </c>
      <c r="D1470" s="18" t="s">
        <v>1953</v>
      </c>
      <c r="E1470" s="18">
        <v>1</v>
      </c>
      <c r="F1470" s="18" t="s">
        <v>765</v>
      </c>
      <c r="G1470" s="18">
        <v>19</v>
      </c>
      <c r="H1470" s="18" t="s">
        <v>1056</v>
      </c>
      <c r="I1470" s="18">
        <v>21</v>
      </c>
      <c r="J1470" s="25" t="s">
        <v>1965</v>
      </c>
      <c r="K1470" s="99"/>
      <c r="L1470" s="99"/>
      <c r="M1470" s="99"/>
      <c r="N1470" s="28" t="s">
        <v>1976</v>
      </c>
      <c r="O1470" s="100">
        <v>19000</v>
      </c>
      <c r="P1470" s="27"/>
      <c r="Q1470" s="100"/>
      <c r="R1470" s="101" t="s">
        <v>97</v>
      </c>
      <c r="S1470" s="94"/>
    </row>
    <row r="1471" spans="1:19" ht="18" customHeight="1">
      <c r="A1471" s="17">
        <v>3</v>
      </c>
      <c r="B1471" s="18" t="s">
        <v>1952</v>
      </c>
      <c r="C1471" s="18">
        <v>1</v>
      </c>
      <c r="D1471" s="18" t="s">
        <v>1953</v>
      </c>
      <c r="E1471" s="18">
        <v>1</v>
      </c>
      <c r="F1471" s="18" t="s">
        <v>765</v>
      </c>
      <c r="G1471" s="18">
        <v>19</v>
      </c>
      <c r="H1471" s="18" t="s">
        <v>1056</v>
      </c>
      <c r="I1471" s="18">
        <v>21</v>
      </c>
      <c r="J1471" s="25" t="s">
        <v>1965</v>
      </c>
      <c r="K1471" s="99"/>
      <c r="L1471" s="99"/>
      <c r="M1471" s="99"/>
      <c r="N1471" s="28" t="s">
        <v>1977</v>
      </c>
      <c r="O1471" s="100">
        <v>54000</v>
      </c>
      <c r="P1471" s="27"/>
      <c r="Q1471" s="100"/>
      <c r="R1471" s="101" t="s">
        <v>97</v>
      </c>
      <c r="S1471" s="94"/>
    </row>
    <row r="1472" spans="1:19" ht="18" customHeight="1">
      <c r="A1472" s="17">
        <v>3</v>
      </c>
      <c r="B1472" s="18" t="s">
        <v>1952</v>
      </c>
      <c r="C1472" s="18">
        <v>1</v>
      </c>
      <c r="D1472" s="18" t="s">
        <v>1953</v>
      </c>
      <c r="E1472" s="18">
        <v>1</v>
      </c>
      <c r="F1472" s="18" t="s">
        <v>765</v>
      </c>
      <c r="G1472" s="18">
        <v>19</v>
      </c>
      <c r="H1472" s="18" t="s">
        <v>1056</v>
      </c>
      <c r="I1472" s="18">
        <v>21</v>
      </c>
      <c r="J1472" s="25" t="s">
        <v>1965</v>
      </c>
      <c r="K1472" s="99"/>
      <c r="L1472" s="99"/>
      <c r="M1472" s="99"/>
      <c r="N1472" s="28" t="s">
        <v>1978</v>
      </c>
      <c r="O1472" s="100"/>
      <c r="P1472" s="27"/>
      <c r="Q1472" s="100"/>
      <c r="R1472" s="101" t="s">
        <v>97</v>
      </c>
      <c r="S1472" s="94"/>
    </row>
    <row r="1473" spans="1:19" ht="18" customHeight="1">
      <c r="A1473" s="17">
        <v>3</v>
      </c>
      <c r="B1473" s="18" t="s">
        <v>1952</v>
      </c>
      <c r="C1473" s="18">
        <v>1</v>
      </c>
      <c r="D1473" s="18" t="s">
        <v>1953</v>
      </c>
      <c r="E1473" s="18">
        <v>1</v>
      </c>
      <c r="F1473" s="18" t="s">
        <v>765</v>
      </c>
      <c r="G1473" s="18">
        <v>19</v>
      </c>
      <c r="H1473" s="18" t="s">
        <v>1056</v>
      </c>
      <c r="I1473" s="19">
        <v>32</v>
      </c>
      <c r="J1473" s="24" t="s">
        <v>1979</v>
      </c>
      <c r="K1473" s="99">
        <v>0</v>
      </c>
      <c r="L1473" s="99">
        <v>350</v>
      </c>
      <c r="M1473" s="99">
        <f>K1473-L1473</f>
        <v>-350</v>
      </c>
      <c r="N1473" s="28"/>
      <c r="O1473" s="100"/>
      <c r="P1473" s="27"/>
      <c r="Q1473" s="100"/>
      <c r="R1473" s="101" t="s">
        <v>97</v>
      </c>
      <c r="S1473" s="94"/>
    </row>
    <row r="1474" spans="1:19" ht="18" customHeight="1">
      <c r="A1474" s="17">
        <v>3</v>
      </c>
      <c r="B1474" s="18" t="s">
        <v>1952</v>
      </c>
      <c r="C1474" s="18">
        <v>1</v>
      </c>
      <c r="D1474" s="18" t="s">
        <v>1953</v>
      </c>
      <c r="E1474" s="18">
        <v>1</v>
      </c>
      <c r="F1474" s="18" t="s">
        <v>765</v>
      </c>
      <c r="G1474" s="19">
        <v>20</v>
      </c>
      <c r="H1474" s="19" t="s">
        <v>1980</v>
      </c>
      <c r="I1474" s="19"/>
      <c r="J1474" s="24"/>
      <c r="K1474" s="99"/>
      <c r="L1474" s="99"/>
      <c r="M1474" s="99"/>
      <c r="N1474" s="28"/>
      <c r="O1474" s="100"/>
      <c r="P1474" s="27"/>
      <c r="Q1474" s="100"/>
      <c r="R1474" s="101" t="s">
        <v>97</v>
      </c>
      <c r="S1474" s="94"/>
    </row>
    <row r="1475" spans="1:19" ht="18" customHeight="1">
      <c r="A1475" s="17">
        <v>3</v>
      </c>
      <c r="B1475" s="18" t="s">
        <v>1952</v>
      </c>
      <c r="C1475" s="18">
        <v>1</v>
      </c>
      <c r="D1475" s="18" t="s">
        <v>1953</v>
      </c>
      <c r="E1475" s="18">
        <v>1</v>
      </c>
      <c r="F1475" s="18" t="s">
        <v>765</v>
      </c>
      <c r="G1475" s="18">
        <v>20</v>
      </c>
      <c r="H1475" s="18" t="s">
        <v>1980</v>
      </c>
      <c r="I1475" s="19">
        <v>70</v>
      </c>
      <c r="J1475" s="24" t="s">
        <v>1981</v>
      </c>
      <c r="K1475" s="99">
        <v>10</v>
      </c>
      <c r="L1475" s="99">
        <v>10</v>
      </c>
      <c r="M1475" s="99">
        <f>K1475-L1475</f>
        <v>0</v>
      </c>
      <c r="N1475" s="28" t="s">
        <v>1982</v>
      </c>
      <c r="O1475" s="100">
        <v>10000</v>
      </c>
      <c r="P1475" s="27"/>
      <c r="Q1475" s="100"/>
      <c r="R1475" s="101" t="s">
        <v>97</v>
      </c>
      <c r="S1475" s="94"/>
    </row>
    <row r="1476" spans="1:19" ht="18" customHeight="1">
      <c r="A1476" s="17">
        <v>3</v>
      </c>
      <c r="B1476" s="18" t="s">
        <v>1952</v>
      </c>
      <c r="C1476" s="18">
        <v>1</v>
      </c>
      <c r="D1476" s="18" t="s">
        <v>1953</v>
      </c>
      <c r="E1476" s="18">
        <v>1</v>
      </c>
      <c r="F1476" s="18" t="s">
        <v>765</v>
      </c>
      <c r="G1476" s="19">
        <v>28</v>
      </c>
      <c r="H1476" s="19" t="s">
        <v>1983</v>
      </c>
      <c r="I1476" s="19"/>
      <c r="J1476" s="24"/>
      <c r="K1476" s="99"/>
      <c r="L1476" s="99"/>
      <c r="M1476" s="99"/>
      <c r="N1476" s="28"/>
      <c r="O1476" s="100"/>
      <c r="P1476" s="27"/>
      <c r="Q1476" s="100"/>
      <c r="R1476" s="101" t="s">
        <v>97</v>
      </c>
      <c r="S1476" s="94"/>
    </row>
    <row r="1477" spans="1:19" ht="18" customHeight="1">
      <c r="A1477" s="17">
        <v>3</v>
      </c>
      <c r="B1477" s="18" t="s">
        <v>1952</v>
      </c>
      <c r="C1477" s="18">
        <v>1</v>
      </c>
      <c r="D1477" s="18" t="s">
        <v>1953</v>
      </c>
      <c r="E1477" s="18">
        <v>1</v>
      </c>
      <c r="F1477" s="18" t="s">
        <v>765</v>
      </c>
      <c r="G1477" s="18">
        <v>28</v>
      </c>
      <c r="H1477" s="18" t="s">
        <v>1983</v>
      </c>
      <c r="I1477" s="19">
        <v>11</v>
      </c>
      <c r="J1477" s="24" t="s">
        <v>1984</v>
      </c>
      <c r="K1477" s="99">
        <v>59126</v>
      </c>
      <c r="L1477" s="99">
        <v>43420</v>
      </c>
      <c r="M1477" s="99">
        <f>K1477-L1477</f>
        <v>15706</v>
      </c>
      <c r="N1477" s="28" t="s">
        <v>1985</v>
      </c>
      <c r="O1477" s="100"/>
      <c r="P1477" s="27"/>
      <c r="Q1477" s="100"/>
      <c r="R1477" s="101" t="s">
        <v>97</v>
      </c>
      <c r="S1477" s="94"/>
    </row>
    <row r="1478" spans="1:19" ht="18" customHeight="1">
      <c r="A1478" s="17">
        <v>3</v>
      </c>
      <c r="B1478" s="18" t="s">
        <v>1952</v>
      </c>
      <c r="C1478" s="18">
        <v>1</v>
      </c>
      <c r="D1478" s="18" t="s">
        <v>1953</v>
      </c>
      <c r="E1478" s="18">
        <v>1</v>
      </c>
      <c r="F1478" s="18" t="s">
        <v>765</v>
      </c>
      <c r="G1478" s="18">
        <v>28</v>
      </c>
      <c r="H1478" s="18" t="s">
        <v>1983</v>
      </c>
      <c r="I1478" s="18">
        <v>11</v>
      </c>
      <c r="J1478" s="25" t="s">
        <v>1984</v>
      </c>
      <c r="K1478" s="99"/>
      <c r="L1478" s="99"/>
      <c r="M1478" s="99"/>
      <c r="N1478" s="339" t="s">
        <v>7063</v>
      </c>
      <c r="O1478" s="100">
        <v>37391150</v>
      </c>
      <c r="P1478" s="27"/>
      <c r="Q1478" s="100"/>
      <c r="R1478" s="101" t="s">
        <v>97</v>
      </c>
      <c r="S1478" s="94"/>
    </row>
    <row r="1479" spans="1:19" ht="18" customHeight="1">
      <c r="A1479" s="17">
        <v>3</v>
      </c>
      <c r="B1479" s="18" t="s">
        <v>1952</v>
      </c>
      <c r="C1479" s="18">
        <v>1</v>
      </c>
      <c r="D1479" s="18" t="s">
        <v>1953</v>
      </c>
      <c r="E1479" s="18">
        <v>1</v>
      </c>
      <c r="F1479" s="18" t="s">
        <v>765</v>
      </c>
      <c r="G1479" s="18">
        <v>28</v>
      </c>
      <c r="H1479" s="18" t="s">
        <v>1983</v>
      </c>
      <c r="I1479" s="18">
        <v>11</v>
      </c>
      <c r="J1479" s="25" t="s">
        <v>1984</v>
      </c>
      <c r="K1479" s="99"/>
      <c r="L1479" s="99"/>
      <c r="M1479" s="99"/>
      <c r="N1479" s="28" t="s">
        <v>1986</v>
      </c>
      <c r="O1479" s="100"/>
      <c r="P1479" s="27"/>
      <c r="Q1479" s="100"/>
      <c r="R1479" s="101" t="s">
        <v>97</v>
      </c>
      <c r="S1479" s="94"/>
    </row>
    <row r="1480" spans="1:19" ht="18" customHeight="1">
      <c r="A1480" s="17">
        <v>3</v>
      </c>
      <c r="B1480" s="18" t="s">
        <v>1952</v>
      </c>
      <c r="C1480" s="18">
        <v>1</v>
      </c>
      <c r="D1480" s="18" t="s">
        <v>1953</v>
      </c>
      <c r="E1480" s="18">
        <v>1</v>
      </c>
      <c r="F1480" s="18" t="s">
        <v>765</v>
      </c>
      <c r="G1480" s="18">
        <v>28</v>
      </c>
      <c r="H1480" s="18" t="s">
        <v>1983</v>
      </c>
      <c r="I1480" s="18">
        <v>11</v>
      </c>
      <c r="J1480" s="25" t="s">
        <v>1984</v>
      </c>
      <c r="K1480" s="99"/>
      <c r="L1480" s="99"/>
      <c r="M1480" s="99"/>
      <c r="N1480" s="339" t="s">
        <v>7064</v>
      </c>
      <c r="O1480" s="100">
        <v>21734404</v>
      </c>
      <c r="P1480" s="27"/>
      <c r="Q1480" s="100"/>
      <c r="R1480" s="101" t="s">
        <v>97</v>
      </c>
      <c r="S1480" s="94"/>
    </row>
    <row r="1481" spans="1:19" ht="18" customHeight="1">
      <c r="A1481" s="17">
        <v>3</v>
      </c>
      <c r="B1481" s="18" t="s">
        <v>1952</v>
      </c>
      <c r="C1481" s="18">
        <v>1</v>
      </c>
      <c r="D1481" s="18" t="s">
        <v>1953</v>
      </c>
      <c r="E1481" s="18">
        <v>1</v>
      </c>
      <c r="F1481" s="18" t="s">
        <v>765</v>
      </c>
      <c r="G1481" s="18">
        <v>28</v>
      </c>
      <c r="H1481" s="18" t="s">
        <v>1983</v>
      </c>
      <c r="I1481" s="19">
        <v>12</v>
      </c>
      <c r="J1481" s="24" t="s">
        <v>1987</v>
      </c>
      <c r="K1481" s="99">
        <v>184</v>
      </c>
      <c r="L1481" s="99">
        <v>235</v>
      </c>
      <c r="M1481" s="99">
        <f>K1481-L1481</f>
        <v>-51</v>
      </c>
      <c r="N1481" s="28" t="s">
        <v>1988</v>
      </c>
      <c r="O1481" s="100"/>
      <c r="P1481" s="27"/>
      <c r="Q1481" s="100"/>
      <c r="R1481" s="101" t="s">
        <v>97</v>
      </c>
      <c r="S1481" s="94"/>
    </row>
    <row r="1482" spans="1:19" ht="18" customHeight="1">
      <c r="A1482" s="17">
        <v>3</v>
      </c>
      <c r="B1482" s="18" t="s">
        <v>1952</v>
      </c>
      <c r="C1482" s="18">
        <v>1</v>
      </c>
      <c r="D1482" s="18" t="s">
        <v>1953</v>
      </c>
      <c r="E1482" s="18">
        <v>1</v>
      </c>
      <c r="F1482" s="18" t="s">
        <v>765</v>
      </c>
      <c r="G1482" s="18">
        <v>28</v>
      </c>
      <c r="H1482" s="18" t="s">
        <v>1983</v>
      </c>
      <c r="I1482" s="18">
        <v>12</v>
      </c>
      <c r="J1482" s="25" t="s">
        <v>1987</v>
      </c>
      <c r="K1482" s="99"/>
      <c r="L1482" s="99"/>
      <c r="M1482" s="99"/>
      <c r="N1482" s="28" t="s">
        <v>1989</v>
      </c>
      <c r="O1482" s="100">
        <v>168000</v>
      </c>
      <c r="P1482" s="27"/>
      <c r="Q1482" s="100"/>
      <c r="R1482" s="101" t="s">
        <v>97</v>
      </c>
      <c r="S1482" s="94"/>
    </row>
    <row r="1483" spans="1:19" ht="18" customHeight="1">
      <c r="A1483" s="17">
        <v>3</v>
      </c>
      <c r="B1483" s="18" t="s">
        <v>1952</v>
      </c>
      <c r="C1483" s="18">
        <v>1</v>
      </c>
      <c r="D1483" s="18" t="s">
        <v>1953</v>
      </c>
      <c r="E1483" s="18">
        <v>1</v>
      </c>
      <c r="F1483" s="18" t="s">
        <v>765</v>
      </c>
      <c r="G1483" s="18">
        <v>28</v>
      </c>
      <c r="H1483" s="18" t="s">
        <v>1983</v>
      </c>
      <c r="I1483" s="18">
        <v>12</v>
      </c>
      <c r="J1483" s="25" t="s">
        <v>1987</v>
      </c>
      <c r="K1483" s="99"/>
      <c r="L1483" s="99"/>
      <c r="M1483" s="99"/>
      <c r="N1483" s="28" t="s">
        <v>1990</v>
      </c>
      <c r="O1483" s="100">
        <v>16000</v>
      </c>
      <c r="P1483" s="27"/>
      <c r="Q1483" s="100"/>
      <c r="R1483" s="101" t="s">
        <v>97</v>
      </c>
      <c r="S1483" s="94"/>
    </row>
    <row r="1484" spans="1:19" ht="18" customHeight="1">
      <c r="A1484" s="17">
        <v>3</v>
      </c>
      <c r="B1484" s="18" t="s">
        <v>1952</v>
      </c>
      <c r="C1484" s="18">
        <v>1</v>
      </c>
      <c r="D1484" s="18" t="s">
        <v>1953</v>
      </c>
      <c r="E1484" s="18">
        <v>1</v>
      </c>
      <c r="F1484" s="18" t="s">
        <v>765</v>
      </c>
      <c r="G1484" s="18">
        <v>28</v>
      </c>
      <c r="H1484" s="18" t="s">
        <v>1983</v>
      </c>
      <c r="I1484" s="19">
        <v>13</v>
      </c>
      <c r="J1484" s="24" t="s">
        <v>1991</v>
      </c>
      <c r="K1484" s="99">
        <v>2800</v>
      </c>
      <c r="L1484" s="99">
        <v>4200</v>
      </c>
      <c r="M1484" s="99">
        <f t="shared" ref="M1484:M1485" si="109">K1484-L1484</f>
        <v>-1400</v>
      </c>
      <c r="N1484" s="339" t="s">
        <v>7065</v>
      </c>
      <c r="O1484" s="100">
        <v>2800000</v>
      </c>
      <c r="P1484" s="27"/>
      <c r="Q1484" s="100"/>
      <c r="R1484" s="101" t="s">
        <v>97</v>
      </c>
      <c r="S1484" s="94"/>
    </row>
    <row r="1485" spans="1:19" ht="18" customHeight="1">
      <c r="A1485" s="17">
        <v>3</v>
      </c>
      <c r="B1485" s="18" t="s">
        <v>1952</v>
      </c>
      <c r="C1485" s="18">
        <v>1</v>
      </c>
      <c r="D1485" s="18" t="s">
        <v>1953</v>
      </c>
      <c r="E1485" s="18">
        <v>1</v>
      </c>
      <c r="F1485" s="18" t="s">
        <v>765</v>
      </c>
      <c r="G1485" s="18">
        <v>28</v>
      </c>
      <c r="H1485" s="18" t="s">
        <v>1983</v>
      </c>
      <c r="I1485" s="19">
        <v>14</v>
      </c>
      <c r="J1485" s="24" t="s">
        <v>1992</v>
      </c>
      <c r="K1485" s="99">
        <v>12550</v>
      </c>
      <c r="L1485" s="99">
        <v>6722</v>
      </c>
      <c r="M1485" s="99">
        <f t="shared" si="109"/>
        <v>5828</v>
      </c>
      <c r="N1485" s="28" t="s">
        <v>1993</v>
      </c>
      <c r="O1485" s="100"/>
      <c r="P1485" s="27"/>
      <c r="Q1485" s="100"/>
      <c r="R1485" s="101" t="s">
        <v>97</v>
      </c>
      <c r="S1485" s="94"/>
    </row>
    <row r="1486" spans="1:19" ht="18" customHeight="1">
      <c r="A1486" s="17">
        <v>3</v>
      </c>
      <c r="B1486" s="18" t="s">
        <v>1952</v>
      </c>
      <c r="C1486" s="18">
        <v>1</v>
      </c>
      <c r="D1486" s="18" t="s">
        <v>1953</v>
      </c>
      <c r="E1486" s="18">
        <v>1</v>
      </c>
      <c r="F1486" s="18" t="s">
        <v>765</v>
      </c>
      <c r="G1486" s="18">
        <v>28</v>
      </c>
      <c r="H1486" s="18" t="s">
        <v>1983</v>
      </c>
      <c r="I1486" s="18">
        <v>14</v>
      </c>
      <c r="J1486" s="25" t="s">
        <v>1992</v>
      </c>
      <c r="K1486" s="99"/>
      <c r="L1486" s="99"/>
      <c r="M1486" s="99"/>
      <c r="N1486" s="28" t="s">
        <v>1994</v>
      </c>
      <c r="O1486" s="100"/>
      <c r="P1486" s="27"/>
      <c r="Q1486" s="100"/>
      <c r="R1486" s="101" t="s">
        <v>97</v>
      </c>
      <c r="S1486" s="94"/>
    </row>
    <row r="1487" spans="1:19" ht="18" customHeight="1">
      <c r="A1487" s="17">
        <v>3</v>
      </c>
      <c r="B1487" s="18" t="s">
        <v>1952</v>
      </c>
      <c r="C1487" s="18">
        <v>1</v>
      </c>
      <c r="D1487" s="18" t="s">
        <v>1953</v>
      </c>
      <c r="E1487" s="18">
        <v>1</v>
      </c>
      <c r="F1487" s="18" t="s">
        <v>765</v>
      </c>
      <c r="G1487" s="18">
        <v>28</v>
      </c>
      <c r="H1487" s="18" t="s">
        <v>1983</v>
      </c>
      <c r="I1487" s="18">
        <v>14</v>
      </c>
      <c r="J1487" s="25" t="s">
        <v>1992</v>
      </c>
      <c r="K1487" s="99"/>
      <c r="L1487" s="99"/>
      <c r="M1487" s="99"/>
      <c r="N1487" s="28" t="s">
        <v>1995</v>
      </c>
      <c r="O1487" s="100"/>
      <c r="P1487" s="27"/>
      <c r="Q1487" s="100"/>
      <c r="R1487" s="101" t="s">
        <v>97</v>
      </c>
      <c r="S1487" s="94"/>
    </row>
    <row r="1488" spans="1:19" ht="18" customHeight="1">
      <c r="A1488" s="17">
        <v>3</v>
      </c>
      <c r="B1488" s="18" t="s">
        <v>1952</v>
      </c>
      <c r="C1488" s="18">
        <v>1</v>
      </c>
      <c r="D1488" s="18" t="s">
        <v>1953</v>
      </c>
      <c r="E1488" s="18">
        <v>1</v>
      </c>
      <c r="F1488" s="18" t="s">
        <v>765</v>
      </c>
      <c r="G1488" s="18">
        <v>28</v>
      </c>
      <c r="H1488" s="18" t="s">
        <v>1983</v>
      </c>
      <c r="I1488" s="18">
        <v>14</v>
      </c>
      <c r="J1488" s="25" t="s">
        <v>1992</v>
      </c>
      <c r="K1488" s="99"/>
      <c r="L1488" s="99"/>
      <c r="M1488" s="99"/>
      <c r="N1488" s="28" t="s">
        <v>1996</v>
      </c>
      <c r="O1488" s="100"/>
      <c r="P1488" s="27"/>
      <c r="Q1488" s="100"/>
      <c r="R1488" s="101" t="s">
        <v>97</v>
      </c>
      <c r="S1488" s="94"/>
    </row>
    <row r="1489" spans="1:19" ht="18" customHeight="1">
      <c r="A1489" s="17">
        <v>3</v>
      </c>
      <c r="B1489" s="18" t="s">
        <v>1952</v>
      </c>
      <c r="C1489" s="18">
        <v>1</v>
      </c>
      <c r="D1489" s="18" t="s">
        <v>1953</v>
      </c>
      <c r="E1489" s="18">
        <v>1</v>
      </c>
      <c r="F1489" s="18" t="s">
        <v>765</v>
      </c>
      <c r="G1489" s="18">
        <v>28</v>
      </c>
      <c r="H1489" s="18" t="s">
        <v>1983</v>
      </c>
      <c r="I1489" s="18">
        <v>14</v>
      </c>
      <c r="J1489" s="25" t="s">
        <v>1992</v>
      </c>
      <c r="K1489" s="99"/>
      <c r="L1489" s="99"/>
      <c r="M1489" s="99"/>
      <c r="N1489" s="28" t="s">
        <v>1997</v>
      </c>
      <c r="O1489" s="100">
        <v>12550000</v>
      </c>
      <c r="P1489" s="27"/>
      <c r="Q1489" s="100"/>
      <c r="R1489" s="101" t="s">
        <v>97</v>
      </c>
      <c r="S1489" s="94"/>
    </row>
    <row r="1490" spans="1:19" ht="18" customHeight="1">
      <c r="A1490" s="17">
        <v>3</v>
      </c>
      <c r="B1490" s="18" t="s">
        <v>1952</v>
      </c>
      <c r="C1490" s="18">
        <v>1</v>
      </c>
      <c r="D1490" s="18" t="s">
        <v>1953</v>
      </c>
      <c r="E1490" s="18">
        <v>1</v>
      </c>
      <c r="F1490" s="18" t="s">
        <v>765</v>
      </c>
      <c r="G1490" s="18">
        <v>28</v>
      </c>
      <c r="H1490" s="18" t="s">
        <v>1983</v>
      </c>
      <c r="I1490" s="19">
        <v>15</v>
      </c>
      <c r="J1490" s="24" t="s">
        <v>1998</v>
      </c>
      <c r="K1490" s="99">
        <v>21851</v>
      </c>
      <c r="L1490" s="99">
        <v>22228</v>
      </c>
      <c r="M1490" s="99">
        <f>K1490-L1490</f>
        <v>-377</v>
      </c>
      <c r="N1490" s="28" t="s">
        <v>1999</v>
      </c>
      <c r="O1490" s="100"/>
      <c r="P1490" s="27"/>
      <c r="Q1490" s="100"/>
      <c r="R1490" s="101" t="s">
        <v>97</v>
      </c>
      <c r="S1490" s="94"/>
    </row>
    <row r="1491" spans="1:19" ht="18" customHeight="1">
      <c r="A1491" s="17">
        <v>3</v>
      </c>
      <c r="B1491" s="18" t="s">
        <v>1952</v>
      </c>
      <c r="C1491" s="18">
        <v>1</v>
      </c>
      <c r="D1491" s="18" t="s">
        <v>1953</v>
      </c>
      <c r="E1491" s="18">
        <v>1</v>
      </c>
      <c r="F1491" s="18" t="s">
        <v>765</v>
      </c>
      <c r="G1491" s="18">
        <v>28</v>
      </c>
      <c r="H1491" s="18" t="s">
        <v>1983</v>
      </c>
      <c r="I1491" s="18">
        <v>15</v>
      </c>
      <c r="J1491" s="25" t="s">
        <v>1998</v>
      </c>
      <c r="K1491" s="99"/>
      <c r="L1491" s="99"/>
      <c r="M1491" s="99"/>
      <c r="N1491" s="28" t="s">
        <v>2000</v>
      </c>
      <c r="O1491" s="100"/>
      <c r="P1491" s="27"/>
      <c r="Q1491" s="100"/>
      <c r="R1491" s="101" t="s">
        <v>97</v>
      </c>
      <c r="S1491" s="94"/>
    </row>
    <row r="1492" spans="1:19" ht="18" customHeight="1">
      <c r="A1492" s="17">
        <v>3</v>
      </c>
      <c r="B1492" s="18" t="s">
        <v>1952</v>
      </c>
      <c r="C1492" s="18">
        <v>1</v>
      </c>
      <c r="D1492" s="18" t="s">
        <v>1953</v>
      </c>
      <c r="E1492" s="18">
        <v>1</v>
      </c>
      <c r="F1492" s="18" t="s">
        <v>765</v>
      </c>
      <c r="G1492" s="18">
        <v>28</v>
      </c>
      <c r="H1492" s="18" t="s">
        <v>1983</v>
      </c>
      <c r="I1492" s="18">
        <v>15</v>
      </c>
      <c r="J1492" s="25" t="s">
        <v>1998</v>
      </c>
      <c r="K1492" s="99"/>
      <c r="L1492" s="99"/>
      <c r="M1492" s="99"/>
      <c r="N1492" s="339" t="s">
        <v>7066</v>
      </c>
      <c r="O1492" s="100"/>
      <c r="P1492" s="27"/>
      <c r="Q1492" s="100"/>
      <c r="R1492" s="101" t="s">
        <v>97</v>
      </c>
      <c r="S1492" s="94"/>
    </row>
    <row r="1493" spans="1:19" ht="18" customHeight="1">
      <c r="A1493" s="17">
        <v>3</v>
      </c>
      <c r="B1493" s="18" t="s">
        <v>1952</v>
      </c>
      <c r="C1493" s="18">
        <v>1</v>
      </c>
      <c r="D1493" s="18" t="s">
        <v>1953</v>
      </c>
      <c r="E1493" s="18">
        <v>1</v>
      </c>
      <c r="F1493" s="18" t="s">
        <v>765</v>
      </c>
      <c r="G1493" s="18">
        <v>28</v>
      </c>
      <c r="H1493" s="18" t="s">
        <v>1983</v>
      </c>
      <c r="I1493" s="18">
        <v>15</v>
      </c>
      <c r="J1493" s="25" t="s">
        <v>1998</v>
      </c>
      <c r="K1493" s="99"/>
      <c r="L1493" s="99"/>
      <c r="M1493" s="99"/>
      <c r="N1493" s="339" t="s">
        <v>7067</v>
      </c>
      <c r="O1493" s="100">
        <v>21851000</v>
      </c>
      <c r="P1493" s="27"/>
      <c r="Q1493" s="100"/>
      <c r="R1493" s="101" t="s">
        <v>97</v>
      </c>
      <c r="S1493" s="94"/>
    </row>
    <row r="1494" spans="1:19" ht="18" customHeight="1">
      <c r="A1494" s="17">
        <v>3</v>
      </c>
      <c r="B1494" s="18" t="s">
        <v>1952</v>
      </c>
      <c r="C1494" s="18">
        <v>1</v>
      </c>
      <c r="D1494" s="18" t="s">
        <v>1953</v>
      </c>
      <c r="E1494" s="18">
        <v>1</v>
      </c>
      <c r="F1494" s="18" t="s">
        <v>765</v>
      </c>
      <c r="G1494" s="18">
        <v>28</v>
      </c>
      <c r="H1494" s="18" t="s">
        <v>1983</v>
      </c>
      <c r="I1494" s="19">
        <v>20</v>
      </c>
      <c r="J1494" s="24" t="s">
        <v>2001</v>
      </c>
      <c r="K1494" s="99">
        <v>56460</v>
      </c>
      <c r="L1494" s="99">
        <v>87157</v>
      </c>
      <c r="M1494" s="99">
        <f>K1494-L1494</f>
        <v>-30697</v>
      </c>
      <c r="N1494" s="28" t="s">
        <v>2002</v>
      </c>
      <c r="O1494" s="100">
        <v>56460000</v>
      </c>
      <c r="P1494" s="27"/>
      <c r="Q1494" s="100"/>
      <c r="R1494" s="101" t="s">
        <v>97</v>
      </c>
      <c r="S1494" s="94"/>
    </row>
    <row r="1495" spans="1:19" ht="18" customHeight="1">
      <c r="A1495" s="43">
        <v>3</v>
      </c>
      <c r="B1495" s="44" t="s">
        <v>1952</v>
      </c>
      <c r="C1495" s="52">
        <v>1</v>
      </c>
      <c r="D1495" s="44" t="s">
        <v>1953</v>
      </c>
      <c r="E1495" s="53">
        <v>2</v>
      </c>
      <c r="F1495" s="54" t="s">
        <v>766</v>
      </c>
      <c r="G1495" s="53"/>
      <c r="H1495" s="54"/>
      <c r="I1495" s="53"/>
      <c r="J1495" s="53"/>
      <c r="K1495" s="97">
        <f>IF(C1495="",SUMIFS($K1496:$K$5645,$A1496:$A$5645,A1495,$E1496:$E$5645,""),IF(E1495="",SUMIFS($K1496:$K$5645,$A1496:$A$5645,A1495,$C1496:$C$5645,C1495,$G1496:$G$5645,""),IF(G1495="",SUMIFS($K1496:$K$5645,$A1496:$A$5645,A1495,$C1496:$C$5645,C1495,$E1496:$E$5645,E1495,$R1496:$R$5645,R1495),0)))</f>
        <v>11886</v>
      </c>
      <c r="L1495" s="97">
        <f>IF(C1495="",SUMIFS($L1496:$L$5645,$A1496:$A$5645,A1495,$E1496:$E$5645,""),IF(E1495="",SUMIFS($L1496:$L$5645,$A1496:$A$5645,A1495,$C1496:$C$5645,C1495,$G1496:$G$5645,""),IF(G1495="",SUMIFS($L1496:$L$5645,$A1496:$A$5645,A1495,$C1496:$C$5645,C1495,$E1496:$E$5645,E1495,$R1496:$R$5645,R1495),0)))</f>
        <v>11797</v>
      </c>
      <c r="M1495" s="98">
        <f t="shared" ref="M1495" si="110">K1495-L1495</f>
        <v>89</v>
      </c>
      <c r="N1495" s="55"/>
      <c r="O1495" s="56"/>
      <c r="P1495" s="57"/>
      <c r="Q1495" s="58">
        <f>IF(C1495="",SUMIFS($Q$3:$Q$5514,$A$3:$A$5514,A1495,$C$3:$C$5514,"&gt;0",$E$3:$E$5514,""),IF(E1495="",SUMIFS($Q$3:$Q$5514,$A$3:$A$5514,A1495,$C$3:$C$5514,C1495,$E$3:$E$5514,"&gt;0",$G$3:$G$5514,""),IF(G1495="",SUMIFS($Q$3:$Q$5514,$A$3:$A$5514,A1495,$C$3:$C$5514,C1495,$E$3:$E$5514,E1495,$G$3:$G$5514,"&gt;0",$R$3:$R$5514,R1495))))</f>
        <v>3100</v>
      </c>
      <c r="R1495" s="59" t="s">
        <v>140</v>
      </c>
      <c r="S1495" s="94"/>
    </row>
    <row r="1496" spans="1:19" ht="18" customHeight="1">
      <c r="A1496" s="17">
        <v>3</v>
      </c>
      <c r="B1496" s="18" t="s">
        <v>1952</v>
      </c>
      <c r="C1496" s="18">
        <v>1</v>
      </c>
      <c r="D1496" s="18" t="s">
        <v>1953</v>
      </c>
      <c r="E1496" s="18">
        <v>2</v>
      </c>
      <c r="F1496" s="18" t="s">
        <v>766</v>
      </c>
      <c r="G1496" s="19">
        <v>2</v>
      </c>
      <c r="H1496" s="19" t="s">
        <v>916</v>
      </c>
      <c r="I1496" s="19"/>
      <c r="J1496" s="24"/>
      <c r="K1496" s="99"/>
      <c r="L1496" s="99"/>
      <c r="M1496" s="99"/>
      <c r="N1496" s="28"/>
      <c r="O1496" s="100"/>
      <c r="P1496" s="27" t="s">
        <v>2003</v>
      </c>
      <c r="Q1496" s="100">
        <v>3100</v>
      </c>
      <c r="R1496" s="101" t="s">
        <v>140</v>
      </c>
      <c r="S1496" s="94"/>
    </row>
    <row r="1497" spans="1:19" ht="18" customHeight="1">
      <c r="A1497" s="17">
        <v>3</v>
      </c>
      <c r="B1497" s="18" t="s">
        <v>1952</v>
      </c>
      <c r="C1497" s="18">
        <v>1</v>
      </c>
      <c r="D1497" s="18" t="s">
        <v>1953</v>
      </c>
      <c r="E1497" s="18">
        <v>2</v>
      </c>
      <c r="F1497" s="18" t="s">
        <v>766</v>
      </c>
      <c r="G1497" s="18">
        <v>2</v>
      </c>
      <c r="H1497" s="18" t="s">
        <v>916</v>
      </c>
      <c r="I1497" s="19">
        <v>3</v>
      </c>
      <c r="J1497" s="24" t="s">
        <v>917</v>
      </c>
      <c r="K1497" s="99">
        <v>6803</v>
      </c>
      <c r="L1497" s="99">
        <v>6555</v>
      </c>
      <c r="M1497" s="99">
        <f>K1497-L1497</f>
        <v>248</v>
      </c>
      <c r="N1497" s="28" t="s">
        <v>1078</v>
      </c>
      <c r="O1497" s="100">
        <v>6802500</v>
      </c>
      <c r="P1497" s="27" t="s">
        <v>1464</v>
      </c>
      <c r="Q1497" s="100"/>
      <c r="R1497" s="101" t="s">
        <v>140</v>
      </c>
      <c r="S1497" s="94"/>
    </row>
    <row r="1498" spans="1:19" ht="18" customHeight="1">
      <c r="A1498" s="17">
        <v>3</v>
      </c>
      <c r="B1498" s="18" t="s">
        <v>1952</v>
      </c>
      <c r="C1498" s="18">
        <v>1</v>
      </c>
      <c r="D1498" s="18" t="s">
        <v>1953</v>
      </c>
      <c r="E1498" s="18">
        <v>2</v>
      </c>
      <c r="F1498" s="18" t="s">
        <v>766</v>
      </c>
      <c r="G1498" s="19">
        <v>3</v>
      </c>
      <c r="H1498" s="19" t="s">
        <v>919</v>
      </c>
      <c r="I1498" s="19"/>
      <c r="J1498" s="24"/>
      <c r="K1498" s="99"/>
      <c r="L1498" s="99"/>
      <c r="M1498" s="99"/>
      <c r="N1498" s="28"/>
      <c r="O1498" s="100"/>
      <c r="P1498" s="27"/>
      <c r="Q1498" s="100"/>
      <c r="R1498" s="101" t="s">
        <v>140</v>
      </c>
      <c r="S1498" s="94"/>
    </row>
    <row r="1499" spans="1:19" ht="18" customHeight="1">
      <c r="A1499" s="17">
        <v>3</v>
      </c>
      <c r="B1499" s="18" t="s">
        <v>1952</v>
      </c>
      <c r="C1499" s="18">
        <v>1</v>
      </c>
      <c r="D1499" s="18" t="s">
        <v>1953</v>
      </c>
      <c r="E1499" s="18">
        <v>2</v>
      </c>
      <c r="F1499" s="18" t="s">
        <v>766</v>
      </c>
      <c r="G1499" s="18">
        <v>3</v>
      </c>
      <c r="H1499" s="18" t="s">
        <v>919</v>
      </c>
      <c r="I1499" s="19">
        <v>35</v>
      </c>
      <c r="J1499" s="24" t="s">
        <v>930</v>
      </c>
      <c r="K1499" s="99">
        <v>81</v>
      </c>
      <c r="L1499" s="99">
        <v>81</v>
      </c>
      <c r="M1499" s="99">
        <f t="shared" ref="M1499:M1502" si="111">K1499-L1499</f>
        <v>0</v>
      </c>
      <c r="N1499" s="28" t="s">
        <v>2004</v>
      </c>
      <c r="O1499" s="100">
        <v>81000</v>
      </c>
      <c r="P1499" s="27"/>
      <c r="Q1499" s="100"/>
      <c r="R1499" s="101" t="s">
        <v>140</v>
      </c>
      <c r="S1499" s="94"/>
    </row>
    <row r="1500" spans="1:19" ht="18" customHeight="1">
      <c r="A1500" s="17">
        <v>3</v>
      </c>
      <c r="B1500" s="18" t="s">
        <v>1952</v>
      </c>
      <c r="C1500" s="18">
        <v>1</v>
      </c>
      <c r="D1500" s="18" t="s">
        <v>1953</v>
      </c>
      <c r="E1500" s="18">
        <v>2</v>
      </c>
      <c r="F1500" s="18" t="s">
        <v>766</v>
      </c>
      <c r="G1500" s="18">
        <v>3</v>
      </c>
      <c r="H1500" s="18" t="s">
        <v>919</v>
      </c>
      <c r="I1500" s="19">
        <v>39</v>
      </c>
      <c r="J1500" s="24" t="s">
        <v>934</v>
      </c>
      <c r="K1500" s="99">
        <v>1557</v>
      </c>
      <c r="L1500" s="99">
        <v>1503</v>
      </c>
      <c r="M1500" s="99">
        <f t="shared" si="111"/>
        <v>54</v>
      </c>
      <c r="N1500" s="28" t="s">
        <v>1078</v>
      </c>
      <c r="O1500" s="100">
        <v>1556984</v>
      </c>
      <c r="P1500" s="27"/>
      <c r="Q1500" s="100"/>
      <c r="R1500" s="101" t="s">
        <v>140</v>
      </c>
      <c r="S1500" s="94"/>
    </row>
    <row r="1501" spans="1:19" ht="18" customHeight="1">
      <c r="A1501" s="17">
        <v>3</v>
      </c>
      <c r="B1501" s="18" t="s">
        <v>1952</v>
      </c>
      <c r="C1501" s="18">
        <v>1</v>
      </c>
      <c r="D1501" s="18" t="s">
        <v>1953</v>
      </c>
      <c r="E1501" s="18">
        <v>2</v>
      </c>
      <c r="F1501" s="18" t="s">
        <v>766</v>
      </c>
      <c r="G1501" s="18">
        <v>3</v>
      </c>
      <c r="H1501" s="18" t="s">
        <v>919</v>
      </c>
      <c r="I1501" s="19">
        <v>40</v>
      </c>
      <c r="J1501" s="24" t="s">
        <v>935</v>
      </c>
      <c r="K1501" s="99">
        <v>899</v>
      </c>
      <c r="L1501" s="99">
        <v>867</v>
      </c>
      <c r="M1501" s="99">
        <f t="shared" si="111"/>
        <v>32</v>
      </c>
      <c r="N1501" s="28" t="s">
        <v>1078</v>
      </c>
      <c r="O1501" s="100">
        <v>898260</v>
      </c>
      <c r="P1501" s="27"/>
      <c r="Q1501" s="100"/>
      <c r="R1501" s="101" t="s">
        <v>140</v>
      </c>
      <c r="S1501" s="94"/>
    </row>
    <row r="1502" spans="1:19" ht="18" customHeight="1">
      <c r="A1502" s="17">
        <v>3</v>
      </c>
      <c r="B1502" s="18" t="s">
        <v>1952</v>
      </c>
      <c r="C1502" s="18">
        <v>1</v>
      </c>
      <c r="D1502" s="18" t="s">
        <v>1953</v>
      </c>
      <c r="E1502" s="18">
        <v>2</v>
      </c>
      <c r="F1502" s="18" t="s">
        <v>766</v>
      </c>
      <c r="G1502" s="18">
        <v>3</v>
      </c>
      <c r="H1502" s="18" t="s">
        <v>919</v>
      </c>
      <c r="I1502" s="19">
        <v>41</v>
      </c>
      <c r="J1502" s="24" t="s">
        <v>936</v>
      </c>
      <c r="K1502" s="99">
        <v>74</v>
      </c>
      <c r="L1502" s="99">
        <v>74</v>
      </c>
      <c r="M1502" s="99">
        <f t="shared" si="111"/>
        <v>0</v>
      </c>
      <c r="N1502" s="28" t="s">
        <v>1078</v>
      </c>
      <c r="O1502" s="100">
        <v>73600</v>
      </c>
      <c r="P1502" s="27"/>
      <c r="Q1502" s="100"/>
      <c r="R1502" s="101" t="s">
        <v>140</v>
      </c>
      <c r="S1502" s="94"/>
    </row>
    <row r="1503" spans="1:19" ht="18" customHeight="1">
      <c r="A1503" s="17">
        <v>3</v>
      </c>
      <c r="B1503" s="18" t="s">
        <v>1952</v>
      </c>
      <c r="C1503" s="18">
        <v>1</v>
      </c>
      <c r="D1503" s="18" t="s">
        <v>1953</v>
      </c>
      <c r="E1503" s="18">
        <v>2</v>
      </c>
      <c r="F1503" s="18" t="s">
        <v>766</v>
      </c>
      <c r="G1503" s="19">
        <v>4</v>
      </c>
      <c r="H1503" s="19" t="s">
        <v>937</v>
      </c>
      <c r="I1503" s="19"/>
      <c r="J1503" s="24"/>
      <c r="K1503" s="99"/>
      <c r="L1503" s="99"/>
      <c r="M1503" s="99"/>
      <c r="N1503" s="28"/>
      <c r="O1503" s="100"/>
      <c r="P1503" s="27"/>
      <c r="Q1503" s="100"/>
      <c r="R1503" s="101" t="s">
        <v>140</v>
      </c>
      <c r="S1503" s="94"/>
    </row>
    <row r="1504" spans="1:19" ht="18" customHeight="1">
      <c r="A1504" s="17">
        <v>3</v>
      </c>
      <c r="B1504" s="18" t="s">
        <v>1952</v>
      </c>
      <c r="C1504" s="18">
        <v>1</v>
      </c>
      <c r="D1504" s="18" t="s">
        <v>1953</v>
      </c>
      <c r="E1504" s="18">
        <v>2</v>
      </c>
      <c r="F1504" s="18" t="s">
        <v>766</v>
      </c>
      <c r="G1504" s="18">
        <v>4</v>
      </c>
      <c r="H1504" s="18" t="s">
        <v>937</v>
      </c>
      <c r="I1504" s="19">
        <v>31</v>
      </c>
      <c r="J1504" s="24" t="s">
        <v>940</v>
      </c>
      <c r="K1504" s="99">
        <v>1956</v>
      </c>
      <c r="L1504" s="99">
        <v>2141</v>
      </c>
      <c r="M1504" s="99">
        <f>K1504-L1504</f>
        <v>-185</v>
      </c>
      <c r="N1504" s="28" t="s">
        <v>1078</v>
      </c>
      <c r="O1504" s="100">
        <v>1955043</v>
      </c>
      <c r="P1504" s="27"/>
      <c r="Q1504" s="100"/>
      <c r="R1504" s="101" t="s">
        <v>140</v>
      </c>
      <c r="S1504" s="94"/>
    </row>
    <row r="1505" spans="1:19" ht="18" customHeight="1">
      <c r="A1505" s="17">
        <v>3</v>
      </c>
      <c r="B1505" s="18" t="s">
        <v>1952</v>
      </c>
      <c r="C1505" s="18">
        <v>1</v>
      </c>
      <c r="D1505" s="18" t="s">
        <v>1953</v>
      </c>
      <c r="E1505" s="18">
        <v>2</v>
      </c>
      <c r="F1505" s="18" t="s">
        <v>766</v>
      </c>
      <c r="G1505" s="19">
        <v>9</v>
      </c>
      <c r="H1505" s="19" t="s">
        <v>944</v>
      </c>
      <c r="I1505" s="19"/>
      <c r="J1505" s="24"/>
      <c r="K1505" s="99"/>
      <c r="L1505" s="99"/>
      <c r="M1505" s="99"/>
      <c r="N1505" s="28"/>
      <c r="O1505" s="100"/>
      <c r="P1505" s="27"/>
      <c r="Q1505" s="100"/>
      <c r="R1505" s="101" t="s">
        <v>140</v>
      </c>
      <c r="S1505" s="94"/>
    </row>
    <row r="1506" spans="1:19" ht="18" customHeight="1">
      <c r="A1506" s="17">
        <v>3</v>
      </c>
      <c r="B1506" s="18" t="s">
        <v>1952</v>
      </c>
      <c r="C1506" s="18">
        <v>1</v>
      </c>
      <c r="D1506" s="18" t="s">
        <v>1953</v>
      </c>
      <c r="E1506" s="18">
        <v>2</v>
      </c>
      <c r="F1506" s="18" t="s">
        <v>766</v>
      </c>
      <c r="G1506" s="18">
        <v>9</v>
      </c>
      <c r="H1506" s="18" t="s">
        <v>944</v>
      </c>
      <c r="I1506" s="19">
        <v>2</v>
      </c>
      <c r="J1506" s="24" t="s">
        <v>978</v>
      </c>
      <c r="K1506" s="99">
        <v>6</v>
      </c>
      <c r="L1506" s="99">
        <v>6</v>
      </c>
      <c r="M1506" s="99">
        <f>K1506-L1506</f>
        <v>0</v>
      </c>
      <c r="N1506" s="28" t="s">
        <v>2005</v>
      </c>
      <c r="O1506" s="100">
        <v>5400</v>
      </c>
      <c r="P1506" s="27"/>
      <c r="Q1506" s="100"/>
      <c r="R1506" s="101" t="s">
        <v>140</v>
      </c>
      <c r="S1506" s="94"/>
    </row>
    <row r="1507" spans="1:19" ht="18" customHeight="1">
      <c r="A1507" s="17">
        <v>3</v>
      </c>
      <c r="B1507" s="18" t="s">
        <v>1952</v>
      </c>
      <c r="C1507" s="18">
        <v>1</v>
      </c>
      <c r="D1507" s="18" t="s">
        <v>1953</v>
      </c>
      <c r="E1507" s="18">
        <v>2</v>
      </c>
      <c r="F1507" s="18" t="s">
        <v>766</v>
      </c>
      <c r="G1507" s="19">
        <v>11</v>
      </c>
      <c r="H1507" s="19" t="s">
        <v>1002</v>
      </c>
      <c r="I1507" s="19"/>
      <c r="J1507" s="24"/>
      <c r="K1507" s="99"/>
      <c r="L1507" s="99"/>
      <c r="M1507" s="99"/>
      <c r="N1507" s="28"/>
      <c r="O1507" s="100"/>
      <c r="P1507" s="27"/>
      <c r="Q1507" s="100"/>
      <c r="R1507" s="101" t="s">
        <v>140</v>
      </c>
      <c r="S1507" s="94"/>
    </row>
    <row r="1508" spans="1:19" ht="18" customHeight="1">
      <c r="A1508" s="17">
        <v>3</v>
      </c>
      <c r="B1508" s="18" t="s">
        <v>1952</v>
      </c>
      <c r="C1508" s="18">
        <v>1</v>
      </c>
      <c r="D1508" s="18" t="s">
        <v>1953</v>
      </c>
      <c r="E1508" s="18">
        <v>2</v>
      </c>
      <c r="F1508" s="18" t="s">
        <v>766</v>
      </c>
      <c r="G1508" s="18">
        <v>11</v>
      </c>
      <c r="H1508" s="18" t="s">
        <v>1002</v>
      </c>
      <c r="I1508" s="19">
        <v>1</v>
      </c>
      <c r="J1508" s="24" t="s">
        <v>1003</v>
      </c>
      <c r="K1508" s="99">
        <v>181</v>
      </c>
      <c r="L1508" s="99">
        <v>181</v>
      </c>
      <c r="M1508" s="99">
        <f>K1508-L1508</f>
        <v>0</v>
      </c>
      <c r="N1508" s="28" t="s">
        <v>2006</v>
      </c>
      <c r="O1508" s="100">
        <v>8000</v>
      </c>
      <c r="P1508" s="27"/>
      <c r="Q1508" s="100"/>
      <c r="R1508" s="101" t="s">
        <v>140</v>
      </c>
      <c r="S1508" s="94"/>
    </row>
    <row r="1509" spans="1:19" ht="18" customHeight="1">
      <c r="A1509" s="17">
        <v>3</v>
      </c>
      <c r="B1509" s="18" t="s">
        <v>1952</v>
      </c>
      <c r="C1509" s="18">
        <v>1</v>
      </c>
      <c r="D1509" s="18" t="s">
        <v>1953</v>
      </c>
      <c r="E1509" s="18">
        <v>2</v>
      </c>
      <c r="F1509" s="18" t="s">
        <v>766</v>
      </c>
      <c r="G1509" s="18">
        <v>11</v>
      </c>
      <c r="H1509" s="18" t="s">
        <v>1002</v>
      </c>
      <c r="I1509" s="18">
        <v>1</v>
      </c>
      <c r="J1509" s="25" t="s">
        <v>1003</v>
      </c>
      <c r="K1509" s="99"/>
      <c r="L1509" s="99"/>
      <c r="M1509" s="99"/>
      <c r="N1509" s="28" t="s">
        <v>2007</v>
      </c>
      <c r="O1509" s="100">
        <v>110160</v>
      </c>
      <c r="P1509" s="27"/>
      <c r="Q1509" s="100"/>
      <c r="R1509" s="101" t="s">
        <v>140</v>
      </c>
      <c r="S1509" s="94"/>
    </row>
    <row r="1510" spans="1:19" ht="18" customHeight="1">
      <c r="A1510" s="17">
        <v>3</v>
      </c>
      <c r="B1510" s="18" t="s">
        <v>1952</v>
      </c>
      <c r="C1510" s="18">
        <v>1</v>
      </c>
      <c r="D1510" s="18" t="s">
        <v>1953</v>
      </c>
      <c r="E1510" s="18">
        <v>2</v>
      </c>
      <c r="F1510" s="18" t="s">
        <v>766</v>
      </c>
      <c r="G1510" s="18">
        <v>11</v>
      </c>
      <c r="H1510" s="18" t="s">
        <v>1002</v>
      </c>
      <c r="I1510" s="18">
        <v>1</v>
      </c>
      <c r="J1510" s="25" t="s">
        <v>1003</v>
      </c>
      <c r="K1510" s="99"/>
      <c r="L1510" s="99"/>
      <c r="M1510" s="99"/>
      <c r="N1510" s="28" t="s">
        <v>2008</v>
      </c>
      <c r="O1510" s="100">
        <v>62100</v>
      </c>
      <c r="P1510" s="27"/>
      <c r="Q1510" s="100"/>
      <c r="R1510" s="101" t="s">
        <v>140</v>
      </c>
      <c r="S1510" s="94"/>
    </row>
    <row r="1511" spans="1:19" ht="18" customHeight="1">
      <c r="A1511" s="17">
        <v>3</v>
      </c>
      <c r="B1511" s="18" t="s">
        <v>1952</v>
      </c>
      <c r="C1511" s="18">
        <v>1</v>
      </c>
      <c r="D1511" s="18" t="s">
        <v>1953</v>
      </c>
      <c r="E1511" s="18">
        <v>2</v>
      </c>
      <c r="F1511" s="18" t="s">
        <v>766</v>
      </c>
      <c r="G1511" s="19">
        <v>12</v>
      </c>
      <c r="H1511" s="19" t="s">
        <v>1026</v>
      </c>
      <c r="I1511" s="19"/>
      <c r="J1511" s="24"/>
      <c r="K1511" s="99"/>
      <c r="L1511" s="99"/>
      <c r="M1511" s="99"/>
      <c r="N1511" s="28"/>
      <c r="O1511" s="100"/>
      <c r="P1511" s="27"/>
      <c r="Q1511" s="100"/>
      <c r="R1511" s="101" t="s">
        <v>140</v>
      </c>
      <c r="S1511" s="94"/>
    </row>
    <row r="1512" spans="1:19" ht="18" customHeight="1">
      <c r="A1512" s="17">
        <v>3</v>
      </c>
      <c r="B1512" s="18" t="s">
        <v>1952</v>
      </c>
      <c r="C1512" s="18">
        <v>1</v>
      </c>
      <c r="D1512" s="18" t="s">
        <v>1953</v>
      </c>
      <c r="E1512" s="18">
        <v>2</v>
      </c>
      <c r="F1512" s="18" t="s">
        <v>766</v>
      </c>
      <c r="G1512" s="18">
        <v>12</v>
      </c>
      <c r="H1512" s="18" t="s">
        <v>1026</v>
      </c>
      <c r="I1512" s="19">
        <v>1</v>
      </c>
      <c r="J1512" s="24" t="s">
        <v>1027</v>
      </c>
      <c r="K1512" s="99">
        <v>94</v>
      </c>
      <c r="L1512" s="99">
        <v>104</v>
      </c>
      <c r="M1512" s="99">
        <f>K1512-L1512</f>
        <v>-10</v>
      </c>
      <c r="N1512" s="28" t="s">
        <v>2009</v>
      </c>
      <c r="O1512" s="100">
        <v>82000</v>
      </c>
      <c r="P1512" s="27"/>
      <c r="Q1512" s="100"/>
      <c r="R1512" s="101" t="s">
        <v>140</v>
      </c>
      <c r="S1512" s="94"/>
    </row>
    <row r="1513" spans="1:19" ht="18" customHeight="1">
      <c r="A1513" s="17">
        <v>3</v>
      </c>
      <c r="B1513" s="18" t="s">
        <v>1952</v>
      </c>
      <c r="C1513" s="18">
        <v>1</v>
      </c>
      <c r="D1513" s="18" t="s">
        <v>1953</v>
      </c>
      <c r="E1513" s="18">
        <v>2</v>
      </c>
      <c r="F1513" s="18" t="s">
        <v>766</v>
      </c>
      <c r="G1513" s="18">
        <v>12</v>
      </c>
      <c r="H1513" s="18" t="s">
        <v>1026</v>
      </c>
      <c r="I1513" s="18">
        <v>1</v>
      </c>
      <c r="J1513" s="25" t="s">
        <v>1027</v>
      </c>
      <c r="K1513" s="99"/>
      <c r="L1513" s="99"/>
      <c r="M1513" s="99"/>
      <c r="N1513" s="339" t="s">
        <v>7068</v>
      </c>
      <c r="O1513" s="100">
        <v>11520</v>
      </c>
      <c r="P1513" s="27"/>
      <c r="Q1513" s="100"/>
      <c r="R1513" s="101" t="s">
        <v>140</v>
      </c>
      <c r="S1513" s="94"/>
    </row>
    <row r="1514" spans="1:19" ht="18" customHeight="1">
      <c r="A1514" s="17">
        <v>3</v>
      </c>
      <c r="B1514" s="18" t="s">
        <v>1952</v>
      </c>
      <c r="C1514" s="18">
        <v>1</v>
      </c>
      <c r="D1514" s="18" t="s">
        <v>1953</v>
      </c>
      <c r="E1514" s="18">
        <v>2</v>
      </c>
      <c r="F1514" s="18" t="s">
        <v>766</v>
      </c>
      <c r="G1514" s="19">
        <v>13</v>
      </c>
      <c r="H1514" s="19" t="s">
        <v>1045</v>
      </c>
      <c r="I1514" s="19"/>
      <c r="J1514" s="24"/>
      <c r="K1514" s="99"/>
      <c r="L1514" s="99"/>
      <c r="M1514" s="99"/>
      <c r="N1514" s="28"/>
      <c r="O1514" s="100"/>
      <c r="P1514" s="27"/>
      <c r="Q1514" s="100"/>
      <c r="R1514" s="101" t="s">
        <v>140</v>
      </c>
      <c r="S1514" s="94"/>
    </row>
    <row r="1515" spans="1:19" ht="18" customHeight="1">
      <c r="A1515" s="17">
        <v>3</v>
      </c>
      <c r="B1515" s="18" t="s">
        <v>1952</v>
      </c>
      <c r="C1515" s="18">
        <v>1</v>
      </c>
      <c r="D1515" s="18" t="s">
        <v>1953</v>
      </c>
      <c r="E1515" s="18">
        <v>2</v>
      </c>
      <c r="F1515" s="18" t="s">
        <v>766</v>
      </c>
      <c r="G1515" s="18">
        <v>13</v>
      </c>
      <c r="H1515" s="18" t="s">
        <v>1045</v>
      </c>
      <c r="I1515" s="19">
        <v>51</v>
      </c>
      <c r="J1515" s="24" t="s">
        <v>1126</v>
      </c>
      <c r="K1515" s="99">
        <v>27</v>
      </c>
      <c r="L1515" s="99">
        <v>77</v>
      </c>
      <c r="M1515" s="99">
        <f>K1515-L1515</f>
        <v>-50</v>
      </c>
      <c r="N1515" s="28" t="s">
        <v>2010</v>
      </c>
      <c r="O1515" s="100">
        <v>27000</v>
      </c>
      <c r="P1515" s="27"/>
      <c r="Q1515" s="100"/>
      <c r="R1515" s="101" t="s">
        <v>140</v>
      </c>
      <c r="S1515" s="94"/>
    </row>
    <row r="1516" spans="1:19" ht="18" customHeight="1">
      <c r="A1516" s="17">
        <v>3</v>
      </c>
      <c r="B1516" s="18" t="s">
        <v>1952</v>
      </c>
      <c r="C1516" s="18">
        <v>1</v>
      </c>
      <c r="D1516" s="18" t="s">
        <v>1953</v>
      </c>
      <c r="E1516" s="18">
        <v>2</v>
      </c>
      <c r="F1516" s="18" t="s">
        <v>766</v>
      </c>
      <c r="G1516" s="19">
        <v>14</v>
      </c>
      <c r="H1516" s="19" t="s">
        <v>1050</v>
      </c>
      <c r="I1516" s="19"/>
      <c r="J1516" s="24"/>
      <c r="K1516" s="99"/>
      <c r="L1516" s="99"/>
      <c r="M1516" s="99"/>
      <c r="N1516" s="28"/>
      <c r="O1516" s="100"/>
      <c r="P1516" s="27"/>
      <c r="Q1516" s="100"/>
      <c r="R1516" s="101" t="s">
        <v>140</v>
      </c>
      <c r="S1516" s="94"/>
    </row>
    <row r="1517" spans="1:19" ht="18" customHeight="1">
      <c r="A1517" s="17">
        <v>3</v>
      </c>
      <c r="B1517" s="18" t="s">
        <v>1952</v>
      </c>
      <c r="C1517" s="18">
        <v>1</v>
      </c>
      <c r="D1517" s="18" t="s">
        <v>1953</v>
      </c>
      <c r="E1517" s="18">
        <v>2</v>
      </c>
      <c r="F1517" s="18" t="s">
        <v>766</v>
      </c>
      <c r="G1517" s="18">
        <v>14</v>
      </c>
      <c r="H1517" s="18" t="s">
        <v>1050</v>
      </c>
      <c r="I1517" s="19">
        <v>41</v>
      </c>
      <c r="J1517" s="24" t="s">
        <v>1133</v>
      </c>
      <c r="K1517" s="99">
        <v>208</v>
      </c>
      <c r="L1517" s="99">
        <v>208</v>
      </c>
      <c r="M1517" s="99">
        <f>K1517-L1517</f>
        <v>0</v>
      </c>
      <c r="N1517" s="28" t="s">
        <v>2011</v>
      </c>
      <c r="O1517" s="100">
        <v>207360</v>
      </c>
      <c r="P1517" s="27"/>
      <c r="Q1517" s="100"/>
      <c r="R1517" s="101" t="s">
        <v>140</v>
      </c>
      <c r="S1517" s="94"/>
    </row>
    <row r="1518" spans="1:19" ht="18" customHeight="1">
      <c r="A1518" s="43">
        <v>3</v>
      </c>
      <c r="B1518" s="44" t="s">
        <v>1952</v>
      </c>
      <c r="C1518" s="52">
        <v>1</v>
      </c>
      <c r="D1518" s="44" t="s">
        <v>1953</v>
      </c>
      <c r="E1518" s="53">
        <v>3</v>
      </c>
      <c r="F1518" s="54" t="s">
        <v>767</v>
      </c>
      <c r="G1518" s="53"/>
      <c r="H1518" s="54"/>
      <c r="I1518" s="53"/>
      <c r="J1518" s="53"/>
      <c r="K1518" s="97">
        <f>IF(C1518="",SUMIFS($K1519:$K$5645,$A1519:$A$5645,A1518,$E1519:$E$5645,""),IF(E1518="",SUMIFS($K1519:$K$5645,$A1519:$A$5645,A1518,$C1519:$C$5645,C1518,$G1519:$G$5645,""),IF(G1518="",SUMIFS($K1519:$K$5645,$A1519:$A$5645,A1518,$C1519:$C$5645,C1518,$E1519:$E$5645,E1518,$R1519:$R$5645,R1518),0)))</f>
        <v>371608</v>
      </c>
      <c r="L1518" s="97">
        <f>IF(C1518="",SUMIFS($L1519:$L$5645,$A1519:$A$5645,A1518,$E1519:$E$5645,""),IF(E1518="",SUMIFS($L1519:$L$5645,$A1519:$A$5645,A1518,$C1519:$C$5645,C1518,$G1519:$G$5645,""),IF(G1518="",SUMIFS($L1519:$L$5645,$A1519:$A$5645,A1518,$C1519:$C$5645,C1518,$E1519:$E$5645,E1518,$R1519:$R$5645,R1518),0)))</f>
        <v>369928</v>
      </c>
      <c r="M1518" s="98">
        <f t="shared" ref="M1518" si="112">K1518-L1518</f>
        <v>1680</v>
      </c>
      <c r="N1518" s="55"/>
      <c r="O1518" s="56"/>
      <c r="P1518" s="57"/>
      <c r="Q1518" s="58">
        <f>IF(C1518="",SUMIFS($Q$3:$Q$5514,$A$3:$A$5514,A1518,$C$3:$C$5514,"&gt;0",$E$3:$E$5514,""),IF(E1518="",SUMIFS($Q$3:$Q$5514,$A$3:$A$5514,A1518,$C$3:$C$5514,C1518,$E$3:$E$5514,"&gt;0",$G$3:$G$5514,""),IF(G1518="",SUMIFS($Q$3:$Q$5514,$A$3:$A$5514,A1518,$C$3:$C$5514,C1518,$E$3:$E$5514,E1518,$G$3:$G$5514,"&gt;0",$R$3:$R$5514,R1518))))</f>
        <v>26079</v>
      </c>
      <c r="R1518" s="59" t="s">
        <v>97</v>
      </c>
      <c r="S1518" s="94"/>
    </row>
    <row r="1519" spans="1:19" ht="18" customHeight="1">
      <c r="A1519" s="17">
        <v>3</v>
      </c>
      <c r="B1519" s="18" t="s">
        <v>1952</v>
      </c>
      <c r="C1519" s="18">
        <v>1</v>
      </c>
      <c r="D1519" s="18" t="s">
        <v>1953</v>
      </c>
      <c r="E1519" s="18">
        <v>3</v>
      </c>
      <c r="F1519" s="18" t="s">
        <v>767</v>
      </c>
      <c r="G1519" s="19">
        <v>2</v>
      </c>
      <c r="H1519" s="19" t="s">
        <v>916</v>
      </c>
      <c r="I1519" s="19"/>
      <c r="J1519" s="24"/>
      <c r="K1519" s="99"/>
      <c r="L1519" s="99"/>
      <c r="M1519" s="99"/>
      <c r="N1519" s="28"/>
      <c r="O1519" s="100"/>
      <c r="P1519" s="27" t="s">
        <v>2012</v>
      </c>
      <c r="Q1519" s="100">
        <v>1396</v>
      </c>
      <c r="R1519" s="101" t="s">
        <v>97</v>
      </c>
      <c r="S1519" s="94"/>
    </row>
    <row r="1520" spans="1:19" ht="18" customHeight="1">
      <c r="A1520" s="17">
        <v>3</v>
      </c>
      <c r="B1520" s="18" t="s">
        <v>1952</v>
      </c>
      <c r="C1520" s="18">
        <v>1</v>
      </c>
      <c r="D1520" s="18" t="s">
        <v>1953</v>
      </c>
      <c r="E1520" s="18">
        <v>3</v>
      </c>
      <c r="F1520" s="18" t="s">
        <v>767</v>
      </c>
      <c r="G1520" s="18">
        <v>2</v>
      </c>
      <c r="H1520" s="18" t="s">
        <v>916</v>
      </c>
      <c r="I1520" s="19">
        <v>3</v>
      </c>
      <c r="J1520" s="24" t="s">
        <v>917</v>
      </c>
      <c r="K1520" s="99">
        <v>15953</v>
      </c>
      <c r="L1520" s="99">
        <v>16596</v>
      </c>
      <c r="M1520" s="99">
        <f>K1520-L1520</f>
        <v>-643</v>
      </c>
      <c r="N1520" s="28" t="s">
        <v>1289</v>
      </c>
      <c r="O1520" s="100">
        <v>15952200</v>
      </c>
      <c r="P1520" s="27" t="s">
        <v>2013</v>
      </c>
      <c r="Q1520" s="100"/>
      <c r="R1520" s="101" t="s">
        <v>97</v>
      </c>
      <c r="S1520" s="94"/>
    </row>
    <row r="1521" spans="1:19" ht="18" customHeight="1">
      <c r="A1521" s="17">
        <v>3</v>
      </c>
      <c r="B1521" s="18" t="s">
        <v>1952</v>
      </c>
      <c r="C1521" s="18">
        <v>1</v>
      </c>
      <c r="D1521" s="18" t="s">
        <v>1953</v>
      </c>
      <c r="E1521" s="18">
        <v>3</v>
      </c>
      <c r="F1521" s="18" t="s">
        <v>767</v>
      </c>
      <c r="G1521" s="19">
        <v>3</v>
      </c>
      <c r="H1521" s="19" t="s">
        <v>919</v>
      </c>
      <c r="I1521" s="19"/>
      <c r="J1521" s="24"/>
      <c r="K1521" s="99"/>
      <c r="L1521" s="99"/>
      <c r="M1521" s="99"/>
      <c r="N1521" s="28"/>
      <c r="O1521" s="100"/>
      <c r="P1521" s="27" t="s">
        <v>2014</v>
      </c>
      <c r="Q1521" s="100">
        <v>144</v>
      </c>
      <c r="R1521" s="101" t="s">
        <v>97</v>
      </c>
      <c r="S1521" s="94"/>
    </row>
    <row r="1522" spans="1:19" ht="18" customHeight="1">
      <c r="A1522" s="17">
        <v>3</v>
      </c>
      <c r="B1522" s="18" t="s">
        <v>1952</v>
      </c>
      <c r="C1522" s="18">
        <v>1</v>
      </c>
      <c r="D1522" s="18" t="s">
        <v>1953</v>
      </c>
      <c r="E1522" s="18">
        <v>3</v>
      </c>
      <c r="F1522" s="18" t="s">
        <v>767</v>
      </c>
      <c r="G1522" s="18">
        <v>3</v>
      </c>
      <c r="H1522" s="18" t="s">
        <v>919</v>
      </c>
      <c r="I1522" s="19">
        <v>31</v>
      </c>
      <c r="J1522" s="24" t="s">
        <v>929</v>
      </c>
      <c r="K1522" s="99">
        <v>156</v>
      </c>
      <c r="L1522" s="99">
        <v>0</v>
      </c>
      <c r="M1522" s="99">
        <f t="shared" ref="M1522:M1525" si="113">K1522-L1522</f>
        <v>156</v>
      </c>
      <c r="N1522" s="28" t="s">
        <v>933</v>
      </c>
      <c r="O1522" s="100">
        <v>156000</v>
      </c>
      <c r="P1522" s="27" t="s">
        <v>2015</v>
      </c>
      <c r="Q1522" s="100"/>
      <c r="R1522" s="101" t="s">
        <v>97</v>
      </c>
      <c r="S1522" s="94"/>
    </row>
    <row r="1523" spans="1:19" ht="18" customHeight="1">
      <c r="A1523" s="17">
        <v>3</v>
      </c>
      <c r="B1523" s="18" t="s">
        <v>1952</v>
      </c>
      <c r="C1523" s="18">
        <v>1</v>
      </c>
      <c r="D1523" s="18" t="s">
        <v>1953</v>
      </c>
      <c r="E1523" s="18">
        <v>3</v>
      </c>
      <c r="F1523" s="18" t="s">
        <v>767</v>
      </c>
      <c r="G1523" s="18">
        <v>3</v>
      </c>
      <c r="H1523" s="18" t="s">
        <v>919</v>
      </c>
      <c r="I1523" s="19">
        <v>32</v>
      </c>
      <c r="J1523" s="24" t="s">
        <v>1073</v>
      </c>
      <c r="K1523" s="99">
        <v>264</v>
      </c>
      <c r="L1523" s="99">
        <v>264</v>
      </c>
      <c r="M1523" s="99">
        <f t="shared" si="113"/>
        <v>0</v>
      </c>
      <c r="N1523" s="28" t="s">
        <v>933</v>
      </c>
      <c r="O1523" s="100">
        <v>264000</v>
      </c>
      <c r="P1523" s="27" t="s">
        <v>99</v>
      </c>
      <c r="Q1523" s="100">
        <v>150</v>
      </c>
      <c r="R1523" s="101" t="s">
        <v>97</v>
      </c>
      <c r="S1523" s="94"/>
    </row>
    <row r="1524" spans="1:19" ht="18" customHeight="1">
      <c r="A1524" s="17">
        <v>3</v>
      </c>
      <c r="B1524" s="18" t="s">
        <v>1952</v>
      </c>
      <c r="C1524" s="18">
        <v>1</v>
      </c>
      <c r="D1524" s="18" t="s">
        <v>1953</v>
      </c>
      <c r="E1524" s="18">
        <v>3</v>
      </c>
      <c r="F1524" s="18" t="s">
        <v>767</v>
      </c>
      <c r="G1524" s="18">
        <v>3</v>
      </c>
      <c r="H1524" s="18" t="s">
        <v>919</v>
      </c>
      <c r="I1524" s="19">
        <v>33</v>
      </c>
      <c r="J1524" s="24" t="s">
        <v>1075</v>
      </c>
      <c r="K1524" s="99">
        <v>524</v>
      </c>
      <c r="L1524" s="99">
        <v>480</v>
      </c>
      <c r="M1524" s="99">
        <f t="shared" si="113"/>
        <v>44</v>
      </c>
      <c r="N1524" s="28" t="s">
        <v>1074</v>
      </c>
      <c r="O1524" s="100">
        <v>523200</v>
      </c>
      <c r="P1524" s="27" t="s">
        <v>2016</v>
      </c>
      <c r="Q1524" s="100">
        <v>3</v>
      </c>
      <c r="R1524" s="101" t="s">
        <v>97</v>
      </c>
      <c r="S1524" s="94"/>
    </row>
    <row r="1525" spans="1:19" ht="18" customHeight="1">
      <c r="A1525" s="17">
        <v>3</v>
      </c>
      <c r="B1525" s="18" t="s">
        <v>1952</v>
      </c>
      <c r="C1525" s="18">
        <v>1</v>
      </c>
      <c r="D1525" s="18" t="s">
        <v>1953</v>
      </c>
      <c r="E1525" s="18">
        <v>3</v>
      </c>
      <c r="F1525" s="18" t="s">
        <v>767</v>
      </c>
      <c r="G1525" s="18">
        <v>3</v>
      </c>
      <c r="H1525" s="18" t="s">
        <v>919</v>
      </c>
      <c r="I1525" s="19">
        <v>35</v>
      </c>
      <c r="J1525" s="24" t="s">
        <v>930</v>
      </c>
      <c r="K1525" s="99">
        <v>910</v>
      </c>
      <c r="L1525" s="99">
        <v>910</v>
      </c>
      <c r="M1525" s="99">
        <f t="shared" si="113"/>
        <v>0</v>
      </c>
      <c r="N1525" s="339" t="s">
        <v>7069</v>
      </c>
      <c r="O1525" s="100">
        <v>352800</v>
      </c>
      <c r="P1525" s="27" t="s">
        <v>2017</v>
      </c>
      <c r="Q1525" s="100"/>
      <c r="R1525" s="101" t="s">
        <v>97</v>
      </c>
      <c r="S1525" s="94"/>
    </row>
    <row r="1526" spans="1:19" ht="18" customHeight="1">
      <c r="A1526" s="17">
        <v>3</v>
      </c>
      <c r="B1526" s="18" t="s">
        <v>1952</v>
      </c>
      <c r="C1526" s="18">
        <v>1</v>
      </c>
      <c r="D1526" s="18" t="s">
        <v>1953</v>
      </c>
      <c r="E1526" s="18">
        <v>3</v>
      </c>
      <c r="F1526" s="18" t="s">
        <v>767</v>
      </c>
      <c r="G1526" s="18">
        <v>3</v>
      </c>
      <c r="H1526" s="18" t="s">
        <v>919</v>
      </c>
      <c r="I1526" s="18">
        <v>35</v>
      </c>
      <c r="J1526" s="25" t="s">
        <v>930</v>
      </c>
      <c r="K1526" s="99"/>
      <c r="L1526" s="99"/>
      <c r="M1526" s="99"/>
      <c r="N1526" s="339" t="s">
        <v>7070</v>
      </c>
      <c r="O1526" s="100">
        <v>291456</v>
      </c>
      <c r="P1526" s="27" t="s">
        <v>2018</v>
      </c>
      <c r="Q1526" s="100">
        <v>901</v>
      </c>
      <c r="R1526" s="101" t="s">
        <v>97</v>
      </c>
      <c r="S1526" s="94"/>
    </row>
    <row r="1527" spans="1:19" ht="18" customHeight="1">
      <c r="A1527" s="17">
        <v>3</v>
      </c>
      <c r="B1527" s="18" t="s">
        <v>1952</v>
      </c>
      <c r="C1527" s="18">
        <v>1</v>
      </c>
      <c r="D1527" s="18" t="s">
        <v>1953</v>
      </c>
      <c r="E1527" s="18">
        <v>3</v>
      </c>
      <c r="F1527" s="18" t="s">
        <v>767</v>
      </c>
      <c r="G1527" s="18">
        <v>3</v>
      </c>
      <c r="H1527" s="18" t="s">
        <v>919</v>
      </c>
      <c r="I1527" s="18">
        <v>35</v>
      </c>
      <c r="J1527" s="25" t="s">
        <v>930</v>
      </c>
      <c r="K1527" s="99"/>
      <c r="L1527" s="99"/>
      <c r="M1527" s="99"/>
      <c r="N1527" s="339" t="s">
        <v>7071</v>
      </c>
      <c r="O1527" s="100">
        <v>264960</v>
      </c>
      <c r="P1527" s="27" t="s">
        <v>2019</v>
      </c>
      <c r="Q1527" s="100"/>
      <c r="R1527" s="101" t="s">
        <v>97</v>
      </c>
      <c r="S1527" s="94"/>
    </row>
    <row r="1528" spans="1:19" ht="18" customHeight="1">
      <c r="A1528" s="17">
        <v>3</v>
      </c>
      <c r="B1528" s="18" t="s">
        <v>1952</v>
      </c>
      <c r="C1528" s="18">
        <v>1</v>
      </c>
      <c r="D1528" s="18" t="s">
        <v>1953</v>
      </c>
      <c r="E1528" s="18">
        <v>3</v>
      </c>
      <c r="F1528" s="18" t="s">
        <v>767</v>
      </c>
      <c r="G1528" s="18">
        <v>3</v>
      </c>
      <c r="H1528" s="18" t="s">
        <v>919</v>
      </c>
      <c r="I1528" s="19">
        <v>39</v>
      </c>
      <c r="J1528" s="24" t="s">
        <v>934</v>
      </c>
      <c r="K1528" s="99">
        <v>3632</v>
      </c>
      <c r="L1528" s="99">
        <v>3306</v>
      </c>
      <c r="M1528" s="99">
        <f t="shared" ref="M1528:M1530" si="114">K1528-L1528</f>
        <v>326</v>
      </c>
      <c r="N1528" s="28" t="s">
        <v>1289</v>
      </c>
      <c r="O1528" s="100">
        <v>3631533</v>
      </c>
      <c r="P1528" s="27" t="s">
        <v>2020</v>
      </c>
      <c r="Q1528" s="100">
        <v>22223</v>
      </c>
      <c r="R1528" s="101" t="s">
        <v>97</v>
      </c>
      <c r="S1528" s="94"/>
    </row>
    <row r="1529" spans="1:19" ht="18" customHeight="1">
      <c r="A1529" s="17">
        <v>3</v>
      </c>
      <c r="B1529" s="18" t="s">
        <v>1952</v>
      </c>
      <c r="C1529" s="18">
        <v>1</v>
      </c>
      <c r="D1529" s="18" t="s">
        <v>1953</v>
      </c>
      <c r="E1529" s="18">
        <v>3</v>
      </c>
      <c r="F1529" s="18" t="s">
        <v>767</v>
      </c>
      <c r="G1529" s="18">
        <v>3</v>
      </c>
      <c r="H1529" s="18" t="s">
        <v>919</v>
      </c>
      <c r="I1529" s="19">
        <v>40</v>
      </c>
      <c r="J1529" s="24" t="s">
        <v>935</v>
      </c>
      <c r="K1529" s="99">
        <v>2096</v>
      </c>
      <c r="L1529" s="99">
        <v>1873</v>
      </c>
      <c r="M1529" s="99">
        <f t="shared" si="114"/>
        <v>223</v>
      </c>
      <c r="N1529" s="28" t="s">
        <v>1289</v>
      </c>
      <c r="O1529" s="100">
        <v>2095116</v>
      </c>
      <c r="P1529" s="27" t="s">
        <v>2021</v>
      </c>
      <c r="Q1529" s="100"/>
      <c r="R1529" s="101" t="s">
        <v>97</v>
      </c>
      <c r="S1529" s="94"/>
    </row>
    <row r="1530" spans="1:19" ht="18" customHeight="1">
      <c r="A1530" s="17">
        <v>3</v>
      </c>
      <c r="B1530" s="18" t="s">
        <v>1952</v>
      </c>
      <c r="C1530" s="18">
        <v>1</v>
      </c>
      <c r="D1530" s="18" t="s">
        <v>1953</v>
      </c>
      <c r="E1530" s="18">
        <v>3</v>
      </c>
      <c r="F1530" s="18" t="s">
        <v>767</v>
      </c>
      <c r="G1530" s="18">
        <v>3</v>
      </c>
      <c r="H1530" s="18" t="s">
        <v>919</v>
      </c>
      <c r="I1530" s="19">
        <v>41</v>
      </c>
      <c r="J1530" s="24" t="s">
        <v>936</v>
      </c>
      <c r="K1530" s="99">
        <v>251</v>
      </c>
      <c r="L1530" s="99">
        <v>199</v>
      </c>
      <c r="M1530" s="99">
        <f t="shared" si="114"/>
        <v>52</v>
      </c>
      <c r="N1530" s="28" t="s">
        <v>1289</v>
      </c>
      <c r="O1530" s="100">
        <v>250400</v>
      </c>
      <c r="P1530" s="27" t="s">
        <v>2022</v>
      </c>
      <c r="Q1530" s="100">
        <v>450</v>
      </c>
      <c r="R1530" s="101" t="s">
        <v>97</v>
      </c>
      <c r="S1530" s="94"/>
    </row>
    <row r="1531" spans="1:19" ht="18" customHeight="1">
      <c r="A1531" s="17">
        <v>3</v>
      </c>
      <c r="B1531" s="18" t="s">
        <v>1952</v>
      </c>
      <c r="C1531" s="18">
        <v>1</v>
      </c>
      <c r="D1531" s="18" t="s">
        <v>1953</v>
      </c>
      <c r="E1531" s="18">
        <v>3</v>
      </c>
      <c r="F1531" s="18" t="s">
        <v>767</v>
      </c>
      <c r="G1531" s="19">
        <v>4</v>
      </c>
      <c r="H1531" s="19" t="s">
        <v>937</v>
      </c>
      <c r="I1531" s="19"/>
      <c r="J1531" s="24"/>
      <c r="K1531" s="99"/>
      <c r="L1531" s="99"/>
      <c r="M1531" s="99"/>
      <c r="N1531" s="28"/>
      <c r="O1531" s="100"/>
      <c r="P1531" s="27" t="s">
        <v>2023</v>
      </c>
      <c r="Q1531" s="100"/>
      <c r="R1531" s="101" t="s">
        <v>97</v>
      </c>
      <c r="S1531" s="94"/>
    </row>
    <row r="1532" spans="1:19" ht="18" customHeight="1">
      <c r="A1532" s="17">
        <v>3</v>
      </c>
      <c r="B1532" s="18" t="s">
        <v>1952</v>
      </c>
      <c r="C1532" s="18">
        <v>1</v>
      </c>
      <c r="D1532" s="18" t="s">
        <v>1953</v>
      </c>
      <c r="E1532" s="18">
        <v>3</v>
      </c>
      <c r="F1532" s="18" t="s">
        <v>767</v>
      </c>
      <c r="G1532" s="18">
        <v>4</v>
      </c>
      <c r="H1532" s="18" t="s">
        <v>937</v>
      </c>
      <c r="I1532" s="19">
        <v>31</v>
      </c>
      <c r="J1532" s="24" t="s">
        <v>940</v>
      </c>
      <c r="K1532" s="99">
        <v>5048</v>
      </c>
      <c r="L1532" s="99">
        <v>5250</v>
      </c>
      <c r="M1532" s="99">
        <f>K1532-L1532</f>
        <v>-202</v>
      </c>
      <c r="N1532" s="28" t="s">
        <v>1289</v>
      </c>
      <c r="O1532" s="100">
        <v>5047615</v>
      </c>
      <c r="P1532" s="27" t="s">
        <v>2024</v>
      </c>
      <c r="Q1532" s="100">
        <v>812</v>
      </c>
      <c r="R1532" s="101" t="s">
        <v>97</v>
      </c>
      <c r="S1532" s="94"/>
    </row>
    <row r="1533" spans="1:19" ht="18" customHeight="1">
      <c r="A1533" s="17">
        <v>3</v>
      </c>
      <c r="B1533" s="18" t="s">
        <v>1952</v>
      </c>
      <c r="C1533" s="18">
        <v>1</v>
      </c>
      <c r="D1533" s="18" t="s">
        <v>1953</v>
      </c>
      <c r="E1533" s="18">
        <v>3</v>
      </c>
      <c r="F1533" s="18" t="s">
        <v>767</v>
      </c>
      <c r="G1533" s="19">
        <v>8</v>
      </c>
      <c r="H1533" s="19" t="s">
        <v>941</v>
      </c>
      <c r="I1533" s="19"/>
      <c r="J1533" s="24"/>
      <c r="K1533" s="99"/>
      <c r="L1533" s="99"/>
      <c r="M1533" s="99"/>
      <c r="N1533" s="28"/>
      <c r="O1533" s="100"/>
      <c r="P1533" s="27" t="s">
        <v>2026</v>
      </c>
      <c r="Q1533" s="100"/>
      <c r="R1533" s="101" t="s">
        <v>97</v>
      </c>
      <c r="S1533" s="94"/>
    </row>
    <row r="1534" spans="1:19" ht="18" customHeight="1">
      <c r="A1534" s="17">
        <v>3</v>
      </c>
      <c r="B1534" s="18" t="s">
        <v>1952</v>
      </c>
      <c r="C1534" s="18">
        <v>1</v>
      </c>
      <c r="D1534" s="18" t="s">
        <v>1953</v>
      </c>
      <c r="E1534" s="18">
        <v>3</v>
      </c>
      <c r="F1534" s="18" t="s">
        <v>767</v>
      </c>
      <c r="G1534" s="18">
        <v>8</v>
      </c>
      <c r="H1534" s="18" t="s">
        <v>941</v>
      </c>
      <c r="I1534" s="19">
        <v>11</v>
      </c>
      <c r="J1534" s="24" t="s">
        <v>942</v>
      </c>
      <c r="K1534" s="99">
        <v>102</v>
      </c>
      <c r="L1534" s="99">
        <v>122</v>
      </c>
      <c r="M1534" s="99">
        <f>K1534-L1534</f>
        <v>-20</v>
      </c>
      <c r="N1534" s="28" t="s">
        <v>2025</v>
      </c>
      <c r="O1534" s="100"/>
      <c r="P1534" s="27"/>
      <c r="Q1534" s="100"/>
      <c r="R1534" s="101" t="s">
        <v>97</v>
      </c>
      <c r="S1534" s="94"/>
    </row>
    <row r="1535" spans="1:19" ht="18" customHeight="1">
      <c r="A1535" s="17">
        <v>3</v>
      </c>
      <c r="B1535" s="18" t="s">
        <v>1952</v>
      </c>
      <c r="C1535" s="18">
        <v>1</v>
      </c>
      <c r="D1535" s="18" t="s">
        <v>1953</v>
      </c>
      <c r="E1535" s="18">
        <v>3</v>
      </c>
      <c r="F1535" s="18" t="s">
        <v>767</v>
      </c>
      <c r="G1535" s="18">
        <v>8</v>
      </c>
      <c r="H1535" s="18" t="s">
        <v>941</v>
      </c>
      <c r="I1535" s="18">
        <v>11</v>
      </c>
      <c r="J1535" s="25" t="s">
        <v>942</v>
      </c>
      <c r="K1535" s="99"/>
      <c r="L1535" s="99"/>
      <c r="M1535" s="99"/>
      <c r="N1535" s="28" t="s">
        <v>2027</v>
      </c>
      <c r="O1535" s="100">
        <v>60000</v>
      </c>
      <c r="P1535" s="27"/>
      <c r="Q1535" s="100"/>
      <c r="R1535" s="101" t="s">
        <v>97</v>
      </c>
      <c r="S1535" s="94"/>
    </row>
    <row r="1536" spans="1:19" ht="18" customHeight="1">
      <c r="A1536" s="17">
        <v>3</v>
      </c>
      <c r="B1536" s="18" t="s">
        <v>1952</v>
      </c>
      <c r="C1536" s="18">
        <v>1</v>
      </c>
      <c r="D1536" s="18" t="s">
        <v>1953</v>
      </c>
      <c r="E1536" s="18">
        <v>3</v>
      </c>
      <c r="F1536" s="18" t="s">
        <v>767</v>
      </c>
      <c r="G1536" s="18">
        <v>8</v>
      </c>
      <c r="H1536" s="18" t="s">
        <v>941</v>
      </c>
      <c r="I1536" s="18">
        <v>11</v>
      </c>
      <c r="J1536" s="25" t="s">
        <v>942</v>
      </c>
      <c r="K1536" s="99"/>
      <c r="L1536" s="99"/>
      <c r="M1536" s="99"/>
      <c r="N1536" s="28" t="s">
        <v>2028</v>
      </c>
      <c r="O1536" s="100"/>
      <c r="P1536" s="27"/>
      <c r="Q1536" s="100"/>
      <c r="R1536" s="101" t="s">
        <v>97</v>
      </c>
      <c r="S1536" s="94"/>
    </row>
    <row r="1537" spans="1:19" ht="18" customHeight="1">
      <c r="A1537" s="17">
        <v>3</v>
      </c>
      <c r="B1537" s="18" t="s">
        <v>1952</v>
      </c>
      <c r="C1537" s="18">
        <v>1</v>
      </c>
      <c r="D1537" s="18" t="s">
        <v>1953</v>
      </c>
      <c r="E1537" s="18">
        <v>3</v>
      </c>
      <c r="F1537" s="18" t="s">
        <v>767</v>
      </c>
      <c r="G1537" s="18">
        <v>8</v>
      </c>
      <c r="H1537" s="18" t="s">
        <v>941</v>
      </c>
      <c r="I1537" s="18">
        <v>11</v>
      </c>
      <c r="J1537" s="25" t="s">
        <v>942</v>
      </c>
      <c r="K1537" s="99"/>
      <c r="L1537" s="99"/>
      <c r="M1537" s="99"/>
      <c r="N1537" s="28" t="s">
        <v>2029</v>
      </c>
      <c r="O1537" s="100">
        <v>25200</v>
      </c>
      <c r="P1537" s="27"/>
      <c r="Q1537" s="100"/>
      <c r="R1537" s="101" t="s">
        <v>97</v>
      </c>
      <c r="S1537" s="94"/>
    </row>
    <row r="1538" spans="1:19" ht="18" customHeight="1">
      <c r="A1538" s="17">
        <v>3</v>
      </c>
      <c r="B1538" s="18" t="s">
        <v>1952</v>
      </c>
      <c r="C1538" s="18">
        <v>1</v>
      </c>
      <c r="D1538" s="18" t="s">
        <v>1953</v>
      </c>
      <c r="E1538" s="18">
        <v>3</v>
      </c>
      <c r="F1538" s="18" t="s">
        <v>767</v>
      </c>
      <c r="G1538" s="18">
        <v>8</v>
      </c>
      <c r="H1538" s="18" t="s">
        <v>941</v>
      </c>
      <c r="I1538" s="18">
        <v>11</v>
      </c>
      <c r="J1538" s="25" t="s">
        <v>942</v>
      </c>
      <c r="K1538" s="99"/>
      <c r="L1538" s="99"/>
      <c r="M1538" s="99"/>
      <c r="N1538" s="28" t="s">
        <v>2030</v>
      </c>
      <c r="O1538" s="100">
        <v>16800</v>
      </c>
      <c r="P1538" s="27"/>
      <c r="Q1538" s="100"/>
      <c r="R1538" s="101" t="s">
        <v>97</v>
      </c>
      <c r="S1538" s="94"/>
    </row>
    <row r="1539" spans="1:19" ht="18" customHeight="1">
      <c r="A1539" s="17">
        <v>3</v>
      </c>
      <c r="B1539" s="18" t="s">
        <v>1952</v>
      </c>
      <c r="C1539" s="18">
        <v>1</v>
      </c>
      <c r="D1539" s="18" t="s">
        <v>1953</v>
      </c>
      <c r="E1539" s="18">
        <v>3</v>
      </c>
      <c r="F1539" s="18" t="s">
        <v>767</v>
      </c>
      <c r="G1539" s="18">
        <v>8</v>
      </c>
      <c r="H1539" s="18" t="s">
        <v>941</v>
      </c>
      <c r="I1539" s="19">
        <v>31</v>
      </c>
      <c r="J1539" s="24" t="s">
        <v>1306</v>
      </c>
      <c r="K1539" s="99">
        <v>3132</v>
      </c>
      <c r="L1539" s="99">
        <v>2308</v>
      </c>
      <c r="M1539" s="99">
        <f>K1539-L1539</f>
        <v>824</v>
      </c>
      <c r="N1539" s="28" t="s">
        <v>2031</v>
      </c>
      <c r="O1539" s="100">
        <v>1800000</v>
      </c>
      <c r="P1539" s="27"/>
      <c r="Q1539" s="100"/>
      <c r="R1539" s="101" t="s">
        <v>97</v>
      </c>
      <c r="S1539" s="94"/>
    </row>
    <row r="1540" spans="1:19" ht="18" customHeight="1">
      <c r="A1540" s="17">
        <v>3</v>
      </c>
      <c r="B1540" s="18" t="s">
        <v>1952</v>
      </c>
      <c r="C1540" s="18">
        <v>1</v>
      </c>
      <c r="D1540" s="18" t="s">
        <v>1953</v>
      </c>
      <c r="E1540" s="18">
        <v>3</v>
      </c>
      <c r="F1540" s="18" t="s">
        <v>767</v>
      </c>
      <c r="G1540" s="18">
        <v>8</v>
      </c>
      <c r="H1540" s="18" t="s">
        <v>941</v>
      </c>
      <c r="I1540" s="18">
        <v>31</v>
      </c>
      <c r="J1540" s="25" t="s">
        <v>1306</v>
      </c>
      <c r="K1540" s="99"/>
      <c r="L1540" s="99"/>
      <c r="M1540" s="99"/>
      <c r="N1540" s="28" t="s">
        <v>2032</v>
      </c>
      <c r="O1540" s="100">
        <v>390000</v>
      </c>
      <c r="P1540" s="27"/>
      <c r="Q1540" s="100"/>
      <c r="R1540" s="101" t="s">
        <v>97</v>
      </c>
      <c r="S1540" s="94"/>
    </row>
    <row r="1541" spans="1:19" ht="18" customHeight="1">
      <c r="A1541" s="17">
        <v>3</v>
      </c>
      <c r="B1541" s="18" t="s">
        <v>1952</v>
      </c>
      <c r="C1541" s="18">
        <v>1</v>
      </c>
      <c r="D1541" s="18" t="s">
        <v>1953</v>
      </c>
      <c r="E1541" s="18">
        <v>3</v>
      </c>
      <c r="F1541" s="18" t="s">
        <v>767</v>
      </c>
      <c r="G1541" s="18">
        <v>8</v>
      </c>
      <c r="H1541" s="18" t="s">
        <v>941</v>
      </c>
      <c r="I1541" s="18">
        <v>31</v>
      </c>
      <c r="J1541" s="25" t="s">
        <v>1306</v>
      </c>
      <c r="K1541" s="99"/>
      <c r="L1541" s="99"/>
      <c r="M1541" s="99"/>
      <c r="N1541" s="28" t="s">
        <v>2033</v>
      </c>
      <c r="O1541" s="100">
        <v>900000</v>
      </c>
      <c r="P1541" s="27"/>
      <c r="Q1541" s="100"/>
      <c r="R1541" s="101" t="s">
        <v>97</v>
      </c>
      <c r="S1541" s="94"/>
    </row>
    <row r="1542" spans="1:19" ht="18" customHeight="1">
      <c r="A1542" s="17">
        <v>3</v>
      </c>
      <c r="B1542" s="18" t="s">
        <v>1952</v>
      </c>
      <c r="C1542" s="18">
        <v>1</v>
      </c>
      <c r="D1542" s="18" t="s">
        <v>1953</v>
      </c>
      <c r="E1542" s="18">
        <v>3</v>
      </c>
      <c r="F1542" s="18" t="s">
        <v>767</v>
      </c>
      <c r="G1542" s="18">
        <v>8</v>
      </c>
      <c r="H1542" s="18" t="s">
        <v>941</v>
      </c>
      <c r="I1542" s="18">
        <v>31</v>
      </c>
      <c r="J1542" s="25" t="s">
        <v>1306</v>
      </c>
      <c r="K1542" s="99"/>
      <c r="L1542" s="99"/>
      <c r="M1542" s="99"/>
      <c r="N1542" s="339" t="s">
        <v>6856</v>
      </c>
      <c r="O1542" s="100">
        <v>42000</v>
      </c>
      <c r="P1542" s="27"/>
      <c r="Q1542" s="100"/>
      <c r="R1542" s="101" t="s">
        <v>97</v>
      </c>
      <c r="S1542" s="94"/>
    </row>
    <row r="1543" spans="1:19" ht="18" customHeight="1">
      <c r="A1543" s="17">
        <v>3</v>
      </c>
      <c r="B1543" s="18" t="s">
        <v>1952</v>
      </c>
      <c r="C1543" s="18">
        <v>1</v>
      </c>
      <c r="D1543" s="18" t="s">
        <v>1953</v>
      </c>
      <c r="E1543" s="18">
        <v>3</v>
      </c>
      <c r="F1543" s="18" t="s">
        <v>767</v>
      </c>
      <c r="G1543" s="19">
        <v>9</v>
      </c>
      <c r="H1543" s="19" t="s">
        <v>944</v>
      </c>
      <c r="I1543" s="19"/>
      <c r="J1543" s="24"/>
      <c r="K1543" s="99"/>
      <c r="L1543" s="99"/>
      <c r="M1543" s="99"/>
      <c r="N1543" s="28"/>
      <c r="O1543" s="100"/>
      <c r="P1543" s="27"/>
      <c r="Q1543" s="100"/>
      <c r="R1543" s="101" t="s">
        <v>97</v>
      </c>
      <c r="S1543" s="94"/>
    </row>
    <row r="1544" spans="1:19" ht="18" customHeight="1">
      <c r="A1544" s="17">
        <v>3</v>
      </c>
      <c r="B1544" s="18" t="s">
        <v>1952</v>
      </c>
      <c r="C1544" s="18">
        <v>1</v>
      </c>
      <c r="D1544" s="18" t="s">
        <v>1953</v>
      </c>
      <c r="E1544" s="18">
        <v>3</v>
      </c>
      <c r="F1544" s="18" t="s">
        <v>767</v>
      </c>
      <c r="G1544" s="18">
        <v>9</v>
      </c>
      <c r="H1544" s="18" t="s">
        <v>944</v>
      </c>
      <c r="I1544" s="19">
        <v>2</v>
      </c>
      <c r="J1544" s="24" t="s">
        <v>978</v>
      </c>
      <c r="K1544" s="99">
        <v>20</v>
      </c>
      <c r="L1544" s="99">
        <v>20</v>
      </c>
      <c r="M1544" s="99">
        <f>K1544-L1544</f>
        <v>0</v>
      </c>
      <c r="N1544" s="28" t="s">
        <v>2034</v>
      </c>
      <c r="O1544" s="100">
        <v>10800</v>
      </c>
      <c r="P1544" s="27"/>
      <c r="Q1544" s="100"/>
      <c r="R1544" s="101" t="s">
        <v>97</v>
      </c>
      <c r="S1544" s="94"/>
    </row>
    <row r="1545" spans="1:19" ht="18" customHeight="1">
      <c r="A1545" s="17">
        <v>3</v>
      </c>
      <c r="B1545" s="18" t="s">
        <v>1952</v>
      </c>
      <c r="C1545" s="18">
        <v>1</v>
      </c>
      <c r="D1545" s="18" t="s">
        <v>1953</v>
      </c>
      <c r="E1545" s="18">
        <v>3</v>
      </c>
      <c r="F1545" s="18" t="s">
        <v>767</v>
      </c>
      <c r="G1545" s="18">
        <v>9</v>
      </c>
      <c r="H1545" s="18" t="s">
        <v>944</v>
      </c>
      <c r="I1545" s="18">
        <v>2</v>
      </c>
      <c r="J1545" s="25" t="s">
        <v>978</v>
      </c>
      <c r="K1545" s="99"/>
      <c r="L1545" s="99"/>
      <c r="M1545" s="99"/>
      <c r="N1545" s="28" t="s">
        <v>2035</v>
      </c>
      <c r="O1545" s="100">
        <v>8400</v>
      </c>
      <c r="P1545" s="27"/>
      <c r="Q1545" s="100"/>
      <c r="R1545" s="101" t="s">
        <v>97</v>
      </c>
      <c r="S1545" s="94"/>
    </row>
    <row r="1546" spans="1:19" ht="18" customHeight="1">
      <c r="A1546" s="17">
        <v>3</v>
      </c>
      <c r="B1546" s="18" t="s">
        <v>1952</v>
      </c>
      <c r="C1546" s="18">
        <v>1</v>
      </c>
      <c r="D1546" s="18" t="s">
        <v>1953</v>
      </c>
      <c r="E1546" s="18">
        <v>3</v>
      </c>
      <c r="F1546" s="18" t="s">
        <v>767</v>
      </c>
      <c r="G1546" s="18">
        <v>9</v>
      </c>
      <c r="H1546" s="18" t="s">
        <v>944</v>
      </c>
      <c r="I1546" s="19">
        <v>3</v>
      </c>
      <c r="J1546" s="24" t="s">
        <v>987</v>
      </c>
      <c r="K1546" s="99">
        <v>4</v>
      </c>
      <c r="L1546" s="99">
        <v>40</v>
      </c>
      <c r="M1546" s="99">
        <f>K1546-L1546</f>
        <v>-36</v>
      </c>
      <c r="N1546" s="28" t="s">
        <v>2036</v>
      </c>
      <c r="O1546" s="100">
        <v>3600</v>
      </c>
      <c r="P1546" s="27"/>
      <c r="Q1546" s="100"/>
      <c r="R1546" s="101" t="s">
        <v>97</v>
      </c>
      <c r="S1546" s="94"/>
    </row>
    <row r="1547" spans="1:19" ht="18" customHeight="1">
      <c r="A1547" s="17">
        <v>3</v>
      </c>
      <c r="B1547" s="18" t="s">
        <v>1952</v>
      </c>
      <c r="C1547" s="18">
        <v>1</v>
      </c>
      <c r="D1547" s="18" t="s">
        <v>1953</v>
      </c>
      <c r="E1547" s="18">
        <v>3</v>
      </c>
      <c r="F1547" s="18" t="s">
        <v>767</v>
      </c>
      <c r="G1547" s="19">
        <v>11</v>
      </c>
      <c r="H1547" s="19" t="s">
        <v>1002</v>
      </c>
      <c r="I1547" s="19"/>
      <c r="J1547" s="24"/>
      <c r="K1547" s="99"/>
      <c r="L1547" s="99"/>
      <c r="M1547" s="99"/>
      <c r="N1547" s="28"/>
      <c r="O1547" s="100"/>
      <c r="P1547" s="27"/>
      <c r="Q1547" s="100"/>
      <c r="R1547" s="101" t="s">
        <v>97</v>
      </c>
      <c r="S1547" s="94"/>
    </row>
    <row r="1548" spans="1:19" ht="18" customHeight="1">
      <c r="A1548" s="17">
        <v>3</v>
      </c>
      <c r="B1548" s="18" t="s">
        <v>1952</v>
      </c>
      <c r="C1548" s="18">
        <v>1</v>
      </c>
      <c r="D1548" s="18" t="s">
        <v>1953</v>
      </c>
      <c r="E1548" s="18">
        <v>3</v>
      </c>
      <c r="F1548" s="18" t="s">
        <v>767</v>
      </c>
      <c r="G1548" s="18">
        <v>11</v>
      </c>
      <c r="H1548" s="18" t="s">
        <v>1002</v>
      </c>
      <c r="I1548" s="19">
        <v>1</v>
      </c>
      <c r="J1548" s="24" t="s">
        <v>1003</v>
      </c>
      <c r="K1548" s="99">
        <v>215</v>
      </c>
      <c r="L1548" s="99">
        <v>251</v>
      </c>
      <c r="M1548" s="99">
        <f>K1548-L1548</f>
        <v>-36</v>
      </c>
      <c r="N1548" s="28" t="s">
        <v>2037</v>
      </c>
      <c r="O1548" s="100"/>
      <c r="P1548" s="27"/>
      <c r="Q1548" s="100"/>
      <c r="R1548" s="101" t="s">
        <v>97</v>
      </c>
      <c r="S1548" s="94"/>
    </row>
    <row r="1549" spans="1:19" ht="18" customHeight="1">
      <c r="A1549" s="17">
        <v>3</v>
      </c>
      <c r="B1549" s="18" t="s">
        <v>1952</v>
      </c>
      <c r="C1549" s="18">
        <v>1</v>
      </c>
      <c r="D1549" s="18" t="s">
        <v>1953</v>
      </c>
      <c r="E1549" s="18">
        <v>3</v>
      </c>
      <c r="F1549" s="18" t="s">
        <v>767</v>
      </c>
      <c r="G1549" s="18">
        <v>11</v>
      </c>
      <c r="H1549" s="18" t="s">
        <v>1002</v>
      </c>
      <c r="I1549" s="18">
        <v>1</v>
      </c>
      <c r="J1549" s="25" t="s">
        <v>1003</v>
      </c>
      <c r="K1549" s="99"/>
      <c r="L1549" s="99"/>
      <c r="M1549" s="99"/>
      <c r="N1549" s="28" t="s">
        <v>2038</v>
      </c>
      <c r="O1549" s="100">
        <v>25000</v>
      </c>
      <c r="P1549" s="27"/>
      <c r="Q1549" s="100"/>
      <c r="R1549" s="101" t="s">
        <v>97</v>
      </c>
      <c r="S1549" s="94"/>
    </row>
    <row r="1550" spans="1:19" ht="18" customHeight="1">
      <c r="A1550" s="17">
        <v>3</v>
      </c>
      <c r="B1550" s="18" t="s">
        <v>1952</v>
      </c>
      <c r="C1550" s="18">
        <v>1</v>
      </c>
      <c r="D1550" s="18" t="s">
        <v>1953</v>
      </c>
      <c r="E1550" s="18">
        <v>3</v>
      </c>
      <c r="F1550" s="18" t="s">
        <v>767</v>
      </c>
      <c r="G1550" s="18">
        <v>11</v>
      </c>
      <c r="H1550" s="18" t="s">
        <v>1002</v>
      </c>
      <c r="I1550" s="18">
        <v>1</v>
      </c>
      <c r="J1550" s="25" t="s">
        <v>1003</v>
      </c>
      <c r="K1550" s="99"/>
      <c r="L1550" s="99"/>
      <c r="M1550" s="99"/>
      <c r="N1550" s="28" t="s">
        <v>2039</v>
      </c>
      <c r="O1550" s="100">
        <v>50000</v>
      </c>
      <c r="P1550" s="27"/>
      <c r="Q1550" s="100"/>
      <c r="R1550" s="101" t="s">
        <v>97</v>
      </c>
      <c r="S1550" s="94"/>
    </row>
    <row r="1551" spans="1:19" ht="18" customHeight="1">
      <c r="A1551" s="17">
        <v>3</v>
      </c>
      <c r="B1551" s="18" t="s">
        <v>1952</v>
      </c>
      <c r="C1551" s="18">
        <v>1</v>
      </c>
      <c r="D1551" s="18" t="s">
        <v>1953</v>
      </c>
      <c r="E1551" s="18">
        <v>3</v>
      </c>
      <c r="F1551" s="18" t="s">
        <v>767</v>
      </c>
      <c r="G1551" s="18">
        <v>11</v>
      </c>
      <c r="H1551" s="18" t="s">
        <v>1002</v>
      </c>
      <c r="I1551" s="18">
        <v>1</v>
      </c>
      <c r="J1551" s="25" t="s">
        <v>1003</v>
      </c>
      <c r="K1551" s="99"/>
      <c r="L1551" s="99"/>
      <c r="M1551" s="99"/>
      <c r="N1551" s="28" t="s">
        <v>2040</v>
      </c>
      <c r="O1551" s="100"/>
      <c r="P1551" s="27"/>
      <c r="Q1551" s="100"/>
      <c r="R1551" s="101" t="s">
        <v>97</v>
      </c>
      <c r="S1551" s="94"/>
    </row>
    <row r="1552" spans="1:19" ht="18" customHeight="1">
      <c r="A1552" s="17">
        <v>3</v>
      </c>
      <c r="B1552" s="18" t="s">
        <v>1952</v>
      </c>
      <c r="C1552" s="18">
        <v>1</v>
      </c>
      <c r="D1552" s="18" t="s">
        <v>1953</v>
      </c>
      <c r="E1552" s="18">
        <v>3</v>
      </c>
      <c r="F1552" s="18" t="s">
        <v>767</v>
      </c>
      <c r="G1552" s="18">
        <v>11</v>
      </c>
      <c r="H1552" s="18" t="s">
        <v>1002</v>
      </c>
      <c r="I1552" s="18">
        <v>1</v>
      </c>
      <c r="J1552" s="25" t="s">
        <v>1003</v>
      </c>
      <c r="K1552" s="99"/>
      <c r="L1552" s="99"/>
      <c r="M1552" s="99"/>
      <c r="N1552" s="339" t="s">
        <v>7072</v>
      </c>
      <c r="O1552" s="100">
        <v>60000</v>
      </c>
      <c r="P1552" s="27"/>
      <c r="Q1552" s="100"/>
      <c r="R1552" s="101" t="s">
        <v>97</v>
      </c>
      <c r="S1552" s="94"/>
    </row>
    <row r="1553" spans="1:19" ht="18" customHeight="1">
      <c r="A1553" s="17">
        <v>3</v>
      </c>
      <c r="B1553" s="18" t="s">
        <v>1952</v>
      </c>
      <c r="C1553" s="18">
        <v>1</v>
      </c>
      <c r="D1553" s="18" t="s">
        <v>1953</v>
      </c>
      <c r="E1553" s="18">
        <v>3</v>
      </c>
      <c r="F1553" s="18" t="s">
        <v>767</v>
      </c>
      <c r="G1553" s="18">
        <v>11</v>
      </c>
      <c r="H1553" s="18" t="s">
        <v>1002</v>
      </c>
      <c r="I1553" s="18">
        <v>1</v>
      </c>
      <c r="J1553" s="25" t="s">
        <v>1003</v>
      </c>
      <c r="K1553" s="99"/>
      <c r="L1553" s="99"/>
      <c r="M1553" s="99"/>
      <c r="N1553" s="28" t="s">
        <v>2041</v>
      </c>
      <c r="O1553" s="100">
        <v>30000</v>
      </c>
      <c r="P1553" s="27"/>
      <c r="Q1553" s="100"/>
      <c r="R1553" s="101" t="s">
        <v>97</v>
      </c>
      <c r="S1553" s="94"/>
    </row>
    <row r="1554" spans="1:19" ht="18" customHeight="1">
      <c r="A1554" s="17">
        <v>3</v>
      </c>
      <c r="B1554" s="18" t="s">
        <v>1952</v>
      </c>
      <c r="C1554" s="18">
        <v>1</v>
      </c>
      <c r="D1554" s="18" t="s">
        <v>1953</v>
      </c>
      <c r="E1554" s="18">
        <v>3</v>
      </c>
      <c r="F1554" s="18" t="s">
        <v>767</v>
      </c>
      <c r="G1554" s="18">
        <v>11</v>
      </c>
      <c r="H1554" s="18" t="s">
        <v>1002</v>
      </c>
      <c r="I1554" s="18">
        <v>1</v>
      </c>
      <c r="J1554" s="25" t="s">
        <v>1003</v>
      </c>
      <c r="K1554" s="99"/>
      <c r="L1554" s="99"/>
      <c r="M1554" s="99"/>
      <c r="N1554" s="28" t="s">
        <v>2042</v>
      </c>
      <c r="O1554" s="100">
        <v>50000</v>
      </c>
      <c r="P1554" s="27"/>
      <c r="Q1554" s="100"/>
      <c r="R1554" s="101" t="s">
        <v>97</v>
      </c>
      <c r="S1554" s="94"/>
    </row>
    <row r="1555" spans="1:19" ht="18" customHeight="1">
      <c r="A1555" s="17">
        <v>3</v>
      </c>
      <c r="B1555" s="18" t="s">
        <v>1952</v>
      </c>
      <c r="C1555" s="18">
        <v>1</v>
      </c>
      <c r="D1555" s="18" t="s">
        <v>1953</v>
      </c>
      <c r="E1555" s="18">
        <v>3</v>
      </c>
      <c r="F1555" s="18" t="s">
        <v>767</v>
      </c>
      <c r="G1555" s="18">
        <v>11</v>
      </c>
      <c r="H1555" s="18" t="s">
        <v>1002</v>
      </c>
      <c r="I1555" s="19">
        <v>3</v>
      </c>
      <c r="J1555" s="24" t="s">
        <v>1021</v>
      </c>
      <c r="K1555" s="99">
        <v>10</v>
      </c>
      <c r="L1555" s="99">
        <v>10</v>
      </c>
      <c r="M1555" s="99">
        <f t="shared" ref="M1555:M1557" si="115">K1555-L1555</f>
        <v>0</v>
      </c>
      <c r="N1555" s="28" t="s">
        <v>2025</v>
      </c>
      <c r="O1555" s="100">
        <v>10000</v>
      </c>
      <c r="P1555" s="27"/>
      <c r="Q1555" s="100"/>
      <c r="R1555" s="101" t="s">
        <v>97</v>
      </c>
      <c r="S1555" s="94"/>
    </row>
    <row r="1556" spans="1:19" ht="18" customHeight="1">
      <c r="A1556" s="17">
        <v>3</v>
      </c>
      <c r="B1556" s="18" t="s">
        <v>1952</v>
      </c>
      <c r="C1556" s="18">
        <v>1</v>
      </c>
      <c r="D1556" s="18" t="s">
        <v>1953</v>
      </c>
      <c r="E1556" s="18">
        <v>3</v>
      </c>
      <c r="F1556" s="18" t="s">
        <v>767</v>
      </c>
      <c r="G1556" s="18">
        <v>11</v>
      </c>
      <c r="H1556" s="18" t="s">
        <v>1002</v>
      </c>
      <c r="I1556" s="19">
        <v>4</v>
      </c>
      <c r="J1556" s="24" t="s">
        <v>1023</v>
      </c>
      <c r="K1556" s="99">
        <v>10</v>
      </c>
      <c r="L1556" s="99">
        <v>110</v>
      </c>
      <c r="M1556" s="99">
        <f t="shared" si="115"/>
        <v>-100</v>
      </c>
      <c r="N1556" s="28" t="s">
        <v>2043</v>
      </c>
      <c r="O1556" s="100">
        <v>10000</v>
      </c>
      <c r="P1556" s="27"/>
      <c r="Q1556" s="100"/>
      <c r="R1556" s="101" t="s">
        <v>97</v>
      </c>
      <c r="S1556" s="94"/>
    </row>
    <row r="1557" spans="1:19" ht="18" customHeight="1">
      <c r="A1557" s="17">
        <v>3</v>
      </c>
      <c r="B1557" s="18" t="s">
        <v>1952</v>
      </c>
      <c r="C1557" s="18">
        <v>1</v>
      </c>
      <c r="D1557" s="18" t="s">
        <v>1953</v>
      </c>
      <c r="E1557" s="18">
        <v>3</v>
      </c>
      <c r="F1557" s="18" t="s">
        <v>767</v>
      </c>
      <c r="G1557" s="18">
        <v>11</v>
      </c>
      <c r="H1557" s="18" t="s">
        <v>1002</v>
      </c>
      <c r="I1557" s="19">
        <v>7</v>
      </c>
      <c r="J1557" s="24" t="s">
        <v>2044</v>
      </c>
      <c r="K1557" s="99">
        <v>0</v>
      </c>
      <c r="L1557" s="99">
        <v>190</v>
      </c>
      <c r="M1557" s="99">
        <f t="shared" si="115"/>
        <v>-190</v>
      </c>
      <c r="N1557" s="28"/>
      <c r="O1557" s="100"/>
      <c r="P1557" s="27"/>
      <c r="Q1557" s="100"/>
      <c r="R1557" s="101" t="s">
        <v>97</v>
      </c>
      <c r="S1557" s="94"/>
    </row>
    <row r="1558" spans="1:19" ht="18" customHeight="1">
      <c r="A1558" s="17">
        <v>3</v>
      </c>
      <c r="B1558" s="18" t="s">
        <v>1952</v>
      </c>
      <c r="C1558" s="18">
        <v>1</v>
      </c>
      <c r="D1558" s="18" t="s">
        <v>1953</v>
      </c>
      <c r="E1558" s="18">
        <v>3</v>
      </c>
      <c r="F1558" s="18" t="s">
        <v>767</v>
      </c>
      <c r="G1558" s="19">
        <v>12</v>
      </c>
      <c r="H1558" s="19" t="s">
        <v>1026</v>
      </c>
      <c r="I1558" s="19"/>
      <c r="J1558" s="24"/>
      <c r="K1558" s="99"/>
      <c r="L1558" s="99"/>
      <c r="M1558" s="99"/>
      <c r="N1558" s="28"/>
      <c r="O1558" s="100"/>
      <c r="P1558" s="27"/>
      <c r="Q1558" s="100"/>
      <c r="R1558" s="101" t="s">
        <v>97</v>
      </c>
      <c r="S1558" s="94"/>
    </row>
    <row r="1559" spans="1:19" ht="18" customHeight="1">
      <c r="A1559" s="17">
        <v>3</v>
      </c>
      <c r="B1559" s="18" t="s">
        <v>1952</v>
      </c>
      <c r="C1559" s="18">
        <v>1</v>
      </c>
      <c r="D1559" s="18" t="s">
        <v>1953</v>
      </c>
      <c r="E1559" s="18">
        <v>3</v>
      </c>
      <c r="F1559" s="18" t="s">
        <v>767</v>
      </c>
      <c r="G1559" s="18">
        <v>12</v>
      </c>
      <c r="H1559" s="18" t="s">
        <v>1026</v>
      </c>
      <c r="I1559" s="19">
        <v>1</v>
      </c>
      <c r="J1559" s="24" t="s">
        <v>1027</v>
      </c>
      <c r="K1559" s="99">
        <v>107</v>
      </c>
      <c r="L1559" s="99">
        <v>159</v>
      </c>
      <c r="M1559" s="99">
        <f>K1559-L1559</f>
        <v>-52</v>
      </c>
      <c r="N1559" s="28" t="s">
        <v>2045</v>
      </c>
      <c r="O1559" s="100">
        <v>8200</v>
      </c>
      <c r="P1559" s="27"/>
      <c r="Q1559" s="100"/>
      <c r="R1559" s="101" t="s">
        <v>97</v>
      </c>
      <c r="S1559" s="94"/>
    </row>
    <row r="1560" spans="1:19" ht="18" customHeight="1">
      <c r="A1560" s="17">
        <v>3</v>
      </c>
      <c r="B1560" s="18" t="s">
        <v>1952</v>
      </c>
      <c r="C1560" s="18">
        <v>1</v>
      </c>
      <c r="D1560" s="18" t="s">
        <v>1953</v>
      </c>
      <c r="E1560" s="18">
        <v>3</v>
      </c>
      <c r="F1560" s="18" t="s">
        <v>767</v>
      </c>
      <c r="G1560" s="18">
        <v>12</v>
      </c>
      <c r="H1560" s="18" t="s">
        <v>1026</v>
      </c>
      <c r="I1560" s="18">
        <v>1</v>
      </c>
      <c r="J1560" s="25" t="s">
        <v>1027</v>
      </c>
      <c r="K1560" s="99"/>
      <c r="L1560" s="99"/>
      <c r="M1560" s="99"/>
      <c r="N1560" s="28" t="s">
        <v>2046</v>
      </c>
      <c r="O1560" s="100"/>
      <c r="P1560" s="27"/>
      <c r="Q1560" s="100"/>
      <c r="R1560" s="101" t="s">
        <v>97</v>
      </c>
      <c r="S1560" s="94"/>
    </row>
    <row r="1561" spans="1:19" ht="18" customHeight="1">
      <c r="A1561" s="17">
        <v>3</v>
      </c>
      <c r="B1561" s="18" t="s">
        <v>1952</v>
      </c>
      <c r="C1561" s="18">
        <v>1</v>
      </c>
      <c r="D1561" s="18" t="s">
        <v>1953</v>
      </c>
      <c r="E1561" s="18">
        <v>3</v>
      </c>
      <c r="F1561" s="18" t="s">
        <v>767</v>
      </c>
      <c r="G1561" s="18">
        <v>12</v>
      </c>
      <c r="H1561" s="18" t="s">
        <v>1026</v>
      </c>
      <c r="I1561" s="18">
        <v>1</v>
      </c>
      <c r="J1561" s="25" t="s">
        <v>1027</v>
      </c>
      <c r="K1561" s="99"/>
      <c r="L1561" s="99"/>
      <c r="M1561" s="99"/>
      <c r="N1561" s="28" t="s">
        <v>2047</v>
      </c>
      <c r="O1561" s="100">
        <v>50600</v>
      </c>
      <c r="P1561" s="27"/>
      <c r="Q1561" s="100"/>
      <c r="R1561" s="101" t="s">
        <v>97</v>
      </c>
      <c r="S1561" s="94"/>
    </row>
    <row r="1562" spans="1:19" ht="18" customHeight="1">
      <c r="A1562" s="17">
        <v>3</v>
      </c>
      <c r="B1562" s="18" t="s">
        <v>1952</v>
      </c>
      <c r="C1562" s="18">
        <v>1</v>
      </c>
      <c r="D1562" s="18" t="s">
        <v>1953</v>
      </c>
      <c r="E1562" s="18">
        <v>3</v>
      </c>
      <c r="F1562" s="18" t="s">
        <v>767</v>
      </c>
      <c r="G1562" s="18">
        <v>12</v>
      </c>
      <c r="H1562" s="18" t="s">
        <v>1026</v>
      </c>
      <c r="I1562" s="18">
        <v>1</v>
      </c>
      <c r="J1562" s="25" t="s">
        <v>1027</v>
      </c>
      <c r="K1562" s="99"/>
      <c r="L1562" s="99"/>
      <c r="M1562" s="99"/>
      <c r="N1562" s="28" t="s">
        <v>2048</v>
      </c>
      <c r="O1562" s="100"/>
      <c r="P1562" s="27"/>
      <c r="Q1562" s="100"/>
      <c r="R1562" s="101" t="s">
        <v>97</v>
      </c>
      <c r="S1562" s="94"/>
    </row>
    <row r="1563" spans="1:19" ht="18" customHeight="1">
      <c r="A1563" s="17">
        <v>3</v>
      </c>
      <c r="B1563" s="18" t="s">
        <v>1952</v>
      </c>
      <c r="C1563" s="18">
        <v>1</v>
      </c>
      <c r="D1563" s="18" t="s">
        <v>1953</v>
      </c>
      <c r="E1563" s="18">
        <v>3</v>
      </c>
      <c r="F1563" s="18" t="s">
        <v>767</v>
      </c>
      <c r="G1563" s="18">
        <v>12</v>
      </c>
      <c r="H1563" s="18" t="s">
        <v>1026</v>
      </c>
      <c r="I1563" s="18">
        <v>1</v>
      </c>
      <c r="J1563" s="25" t="s">
        <v>1027</v>
      </c>
      <c r="K1563" s="99"/>
      <c r="L1563" s="99"/>
      <c r="M1563" s="99"/>
      <c r="N1563" s="339" t="s">
        <v>7073</v>
      </c>
      <c r="O1563" s="100">
        <v>48000</v>
      </c>
      <c r="P1563" s="27"/>
      <c r="Q1563" s="100"/>
      <c r="R1563" s="101" t="s">
        <v>97</v>
      </c>
      <c r="S1563" s="94"/>
    </row>
    <row r="1564" spans="1:19" ht="18" customHeight="1">
      <c r="A1564" s="17">
        <v>3</v>
      </c>
      <c r="B1564" s="18" t="s">
        <v>1952</v>
      </c>
      <c r="C1564" s="18">
        <v>1</v>
      </c>
      <c r="D1564" s="18" t="s">
        <v>1953</v>
      </c>
      <c r="E1564" s="18">
        <v>3</v>
      </c>
      <c r="F1564" s="18" t="s">
        <v>767</v>
      </c>
      <c r="G1564" s="18">
        <v>12</v>
      </c>
      <c r="H1564" s="18" t="s">
        <v>1026</v>
      </c>
      <c r="I1564" s="19">
        <v>2</v>
      </c>
      <c r="J1564" s="24" t="s">
        <v>1039</v>
      </c>
      <c r="K1564" s="99">
        <v>23</v>
      </c>
      <c r="L1564" s="99">
        <v>23</v>
      </c>
      <c r="M1564" s="99">
        <f>K1564-L1564</f>
        <v>0</v>
      </c>
      <c r="N1564" s="28" t="s">
        <v>2049</v>
      </c>
      <c r="O1564" s="100">
        <v>22500</v>
      </c>
      <c r="P1564" s="27"/>
      <c r="Q1564" s="100"/>
      <c r="R1564" s="101" t="s">
        <v>97</v>
      </c>
      <c r="S1564" s="94"/>
    </row>
    <row r="1565" spans="1:19" ht="18" customHeight="1">
      <c r="A1565" s="17">
        <v>3</v>
      </c>
      <c r="B1565" s="18" t="s">
        <v>1952</v>
      </c>
      <c r="C1565" s="18">
        <v>1</v>
      </c>
      <c r="D1565" s="18" t="s">
        <v>1953</v>
      </c>
      <c r="E1565" s="18">
        <v>3</v>
      </c>
      <c r="F1565" s="18" t="s">
        <v>767</v>
      </c>
      <c r="G1565" s="19">
        <v>13</v>
      </c>
      <c r="H1565" s="19" t="s">
        <v>1045</v>
      </c>
      <c r="I1565" s="19"/>
      <c r="J1565" s="24"/>
      <c r="K1565" s="99"/>
      <c r="L1565" s="99"/>
      <c r="M1565" s="99"/>
      <c r="N1565" s="28"/>
      <c r="O1565" s="100"/>
      <c r="P1565" s="27"/>
      <c r="Q1565" s="100"/>
      <c r="R1565" s="101" t="s">
        <v>97</v>
      </c>
      <c r="S1565" s="94"/>
    </row>
    <row r="1566" spans="1:19" ht="18" customHeight="1">
      <c r="A1566" s="17">
        <v>3</v>
      </c>
      <c r="B1566" s="18" t="s">
        <v>1952</v>
      </c>
      <c r="C1566" s="18">
        <v>1</v>
      </c>
      <c r="D1566" s="18" t="s">
        <v>1953</v>
      </c>
      <c r="E1566" s="18">
        <v>3</v>
      </c>
      <c r="F1566" s="18" t="s">
        <v>767</v>
      </c>
      <c r="G1566" s="18">
        <v>13</v>
      </c>
      <c r="H1566" s="18" t="s">
        <v>1045</v>
      </c>
      <c r="I1566" s="19">
        <v>21</v>
      </c>
      <c r="J1566" s="24" t="s">
        <v>1046</v>
      </c>
      <c r="K1566" s="99">
        <v>2892</v>
      </c>
      <c r="L1566" s="99">
        <v>2021</v>
      </c>
      <c r="M1566" s="99">
        <f>K1566-L1566</f>
        <v>871</v>
      </c>
      <c r="N1566" s="28" t="s">
        <v>2050</v>
      </c>
      <c r="O1566" s="100"/>
      <c r="P1566" s="27"/>
      <c r="Q1566" s="100"/>
      <c r="R1566" s="101" t="s">
        <v>97</v>
      </c>
      <c r="S1566" s="94"/>
    </row>
    <row r="1567" spans="1:19" ht="18" customHeight="1">
      <c r="A1567" s="17">
        <v>3</v>
      </c>
      <c r="B1567" s="18" t="s">
        <v>1952</v>
      </c>
      <c r="C1567" s="18">
        <v>1</v>
      </c>
      <c r="D1567" s="18" t="s">
        <v>1953</v>
      </c>
      <c r="E1567" s="18">
        <v>3</v>
      </c>
      <c r="F1567" s="18" t="s">
        <v>767</v>
      </c>
      <c r="G1567" s="18">
        <v>13</v>
      </c>
      <c r="H1567" s="18" t="s">
        <v>1045</v>
      </c>
      <c r="I1567" s="18">
        <v>21</v>
      </c>
      <c r="J1567" s="25" t="s">
        <v>1046</v>
      </c>
      <c r="K1567" s="99"/>
      <c r="L1567" s="99"/>
      <c r="M1567" s="99"/>
      <c r="N1567" s="339" t="s">
        <v>7074</v>
      </c>
      <c r="O1567" s="100">
        <v>384000</v>
      </c>
      <c r="P1567" s="27"/>
      <c r="Q1567" s="100"/>
      <c r="R1567" s="101" t="s">
        <v>97</v>
      </c>
      <c r="S1567" s="94"/>
    </row>
    <row r="1568" spans="1:19" ht="18" customHeight="1">
      <c r="A1568" s="17">
        <v>3</v>
      </c>
      <c r="B1568" s="18" t="s">
        <v>1952</v>
      </c>
      <c r="C1568" s="18">
        <v>1</v>
      </c>
      <c r="D1568" s="18" t="s">
        <v>1953</v>
      </c>
      <c r="E1568" s="18">
        <v>3</v>
      </c>
      <c r="F1568" s="18" t="s">
        <v>767</v>
      </c>
      <c r="G1568" s="18">
        <v>13</v>
      </c>
      <c r="H1568" s="18" t="s">
        <v>1045</v>
      </c>
      <c r="I1568" s="18">
        <v>21</v>
      </c>
      <c r="J1568" s="25" t="s">
        <v>1046</v>
      </c>
      <c r="K1568" s="99"/>
      <c r="L1568" s="99"/>
      <c r="M1568" s="99"/>
      <c r="N1568" s="339" t="s">
        <v>7075</v>
      </c>
      <c r="O1568" s="100">
        <v>252000</v>
      </c>
      <c r="P1568" s="27"/>
      <c r="Q1568" s="100"/>
      <c r="R1568" s="101" t="s">
        <v>97</v>
      </c>
      <c r="S1568" s="94"/>
    </row>
    <row r="1569" spans="1:19" ht="18" customHeight="1">
      <c r="A1569" s="17">
        <v>3</v>
      </c>
      <c r="B1569" s="18" t="s">
        <v>1952</v>
      </c>
      <c r="C1569" s="18">
        <v>1</v>
      </c>
      <c r="D1569" s="18" t="s">
        <v>1953</v>
      </c>
      <c r="E1569" s="18">
        <v>3</v>
      </c>
      <c r="F1569" s="18" t="s">
        <v>767</v>
      </c>
      <c r="G1569" s="18">
        <v>13</v>
      </c>
      <c r="H1569" s="18" t="s">
        <v>1045</v>
      </c>
      <c r="I1569" s="18">
        <v>21</v>
      </c>
      <c r="J1569" s="25" t="s">
        <v>1046</v>
      </c>
      <c r="K1569" s="99"/>
      <c r="L1569" s="99"/>
      <c r="M1569" s="99"/>
      <c r="N1569" s="28" t="s">
        <v>2051</v>
      </c>
      <c r="O1569" s="100">
        <v>90000</v>
      </c>
      <c r="P1569" s="27"/>
      <c r="Q1569" s="100"/>
      <c r="R1569" s="101" t="s">
        <v>97</v>
      </c>
      <c r="S1569" s="94"/>
    </row>
    <row r="1570" spans="1:19" ht="18" customHeight="1">
      <c r="A1570" s="17">
        <v>3</v>
      </c>
      <c r="B1570" s="18" t="s">
        <v>1952</v>
      </c>
      <c r="C1570" s="18">
        <v>1</v>
      </c>
      <c r="D1570" s="18" t="s">
        <v>1953</v>
      </c>
      <c r="E1570" s="18">
        <v>3</v>
      </c>
      <c r="F1570" s="18" t="s">
        <v>767</v>
      </c>
      <c r="G1570" s="18">
        <v>13</v>
      </c>
      <c r="H1570" s="18" t="s">
        <v>1045</v>
      </c>
      <c r="I1570" s="18">
        <v>21</v>
      </c>
      <c r="J1570" s="25" t="s">
        <v>1046</v>
      </c>
      <c r="K1570" s="99"/>
      <c r="L1570" s="99"/>
      <c r="M1570" s="99"/>
      <c r="N1570" s="28" t="s">
        <v>2052</v>
      </c>
      <c r="O1570" s="100">
        <v>30000</v>
      </c>
      <c r="P1570" s="27"/>
      <c r="Q1570" s="100"/>
      <c r="R1570" s="101" t="s">
        <v>97</v>
      </c>
      <c r="S1570" s="94"/>
    </row>
    <row r="1571" spans="1:19" ht="18" customHeight="1">
      <c r="A1571" s="17">
        <v>3</v>
      </c>
      <c r="B1571" s="18" t="s">
        <v>1952</v>
      </c>
      <c r="C1571" s="18">
        <v>1</v>
      </c>
      <c r="D1571" s="18" t="s">
        <v>1953</v>
      </c>
      <c r="E1571" s="18">
        <v>3</v>
      </c>
      <c r="F1571" s="18" t="s">
        <v>767</v>
      </c>
      <c r="G1571" s="18">
        <v>13</v>
      </c>
      <c r="H1571" s="18" t="s">
        <v>1045</v>
      </c>
      <c r="I1571" s="18">
        <v>21</v>
      </c>
      <c r="J1571" s="25" t="s">
        <v>1046</v>
      </c>
      <c r="K1571" s="99"/>
      <c r="L1571" s="99"/>
      <c r="M1571" s="99"/>
      <c r="N1571" s="28" t="s">
        <v>2053</v>
      </c>
      <c r="O1571" s="100">
        <v>375000</v>
      </c>
      <c r="P1571" s="27"/>
      <c r="Q1571" s="100"/>
      <c r="R1571" s="101" t="s">
        <v>97</v>
      </c>
      <c r="S1571" s="94"/>
    </row>
    <row r="1572" spans="1:19" ht="18" customHeight="1">
      <c r="A1572" s="17">
        <v>3</v>
      </c>
      <c r="B1572" s="18" t="s">
        <v>1952</v>
      </c>
      <c r="C1572" s="18">
        <v>1</v>
      </c>
      <c r="D1572" s="18" t="s">
        <v>1953</v>
      </c>
      <c r="E1572" s="18">
        <v>3</v>
      </c>
      <c r="F1572" s="18" t="s">
        <v>767</v>
      </c>
      <c r="G1572" s="18">
        <v>13</v>
      </c>
      <c r="H1572" s="18" t="s">
        <v>1045</v>
      </c>
      <c r="I1572" s="18">
        <v>21</v>
      </c>
      <c r="J1572" s="25" t="s">
        <v>1046</v>
      </c>
      <c r="K1572" s="99"/>
      <c r="L1572" s="99"/>
      <c r="M1572" s="99"/>
      <c r="N1572" s="28" t="s">
        <v>2054</v>
      </c>
      <c r="O1572" s="100"/>
      <c r="P1572" s="27"/>
      <c r="Q1572" s="100"/>
      <c r="R1572" s="101" t="s">
        <v>97</v>
      </c>
      <c r="S1572" s="94"/>
    </row>
    <row r="1573" spans="1:19" ht="18" customHeight="1">
      <c r="A1573" s="17">
        <v>3</v>
      </c>
      <c r="B1573" s="18" t="s">
        <v>1952</v>
      </c>
      <c r="C1573" s="18">
        <v>1</v>
      </c>
      <c r="D1573" s="18" t="s">
        <v>1953</v>
      </c>
      <c r="E1573" s="18">
        <v>3</v>
      </c>
      <c r="F1573" s="18" t="s">
        <v>767</v>
      </c>
      <c r="G1573" s="18">
        <v>13</v>
      </c>
      <c r="H1573" s="18" t="s">
        <v>1045</v>
      </c>
      <c r="I1573" s="18">
        <v>21</v>
      </c>
      <c r="J1573" s="25" t="s">
        <v>1046</v>
      </c>
      <c r="K1573" s="99"/>
      <c r="L1573" s="99"/>
      <c r="M1573" s="99"/>
      <c r="N1573" s="28" t="s">
        <v>2055</v>
      </c>
      <c r="O1573" s="100"/>
      <c r="P1573" s="27"/>
      <c r="Q1573" s="100"/>
      <c r="R1573" s="101" t="s">
        <v>97</v>
      </c>
      <c r="S1573" s="94"/>
    </row>
    <row r="1574" spans="1:19" ht="18" customHeight="1">
      <c r="A1574" s="17">
        <v>3</v>
      </c>
      <c r="B1574" s="18" t="s">
        <v>1952</v>
      </c>
      <c r="C1574" s="18">
        <v>1</v>
      </c>
      <c r="D1574" s="18" t="s">
        <v>1953</v>
      </c>
      <c r="E1574" s="18">
        <v>3</v>
      </c>
      <c r="F1574" s="18" t="s">
        <v>767</v>
      </c>
      <c r="G1574" s="18">
        <v>13</v>
      </c>
      <c r="H1574" s="18" t="s">
        <v>1045</v>
      </c>
      <c r="I1574" s="18">
        <v>21</v>
      </c>
      <c r="J1574" s="25" t="s">
        <v>1046</v>
      </c>
      <c r="K1574" s="99"/>
      <c r="L1574" s="99"/>
      <c r="M1574" s="99"/>
      <c r="N1574" s="339" t="s">
        <v>7076</v>
      </c>
      <c r="O1574" s="100">
        <v>699840</v>
      </c>
      <c r="P1574" s="27"/>
      <c r="Q1574" s="100"/>
      <c r="R1574" s="101" t="s">
        <v>97</v>
      </c>
      <c r="S1574" s="94"/>
    </row>
    <row r="1575" spans="1:19" ht="18" customHeight="1">
      <c r="A1575" s="17">
        <v>3</v>
      </c>
      <c r="B1575" s="18" t="s">
        <v>1952</v>
      </c>
      <c r="C1575" s="18">
        <v>1</v>
      </c>
      <c r="D1575" s="18" t="s">
        <v>1953</v>
      </c>
      <c r="E1575" s="18">
        <v>3</v>
      </c>
      <c r="F1575" s="18" t="s">
        <v>767</v>
      </c>
      <c r="G1575" s="18">
        <v>13</v>
      </c>
      <c r="H1575" s="18" t="s">
        <v>1045</v>
      </c>
      <c r="I1575" s="18">
        <v>21</v>
      </c>
      <c r="J1575" s="25" t="s">
        <v>1046</v>
      </c>
      <c r="K1575" s="99"/>
      <c r="L1575" s="99"/>
      <c r="M1575" s="99"/>
      <c r="N1575" s="28" t="s">
        <v>2056</v>
      </c>
      <c r="O1575" s="100">
        <v>205200</v>
      </c>
      <c r="P1575" s="27"/>
      <c r="Q1575" s="100"/>
      <c r="R1575" s="101" t="s">
        <v>97</v>
      </c>
      <c r="S1575" s="94"/>
    </row>
    <row r="1576" spans="1:19" ht="18" customHeight="1">
      <c r="A1576" s="17">
        <v>3</v>
      </c>
      <c r="B1576" s="18" t="s">
        <v>1952</v>
      </c>
      <c r="C1576" s="18">
        <v>1</v>
      </c>
      <c r="D1576" s="18" t="s">
        <v>1953</v>
      </c>
      <c r="E1576" s="18">
        <v>3</v>
      </c>
      <c r="F1576" s="18" t="s">
        <v>767</v>
      </c>
      <c r="G1576" s="18">
        <v>13</v>
      </c>
      <c r="H1576" s="18" t="s">
        <v>1045</v>
      </c>
      <c r="I1576" s="18">
        <v>21</v>
      </c>
      <c r="J1576" s="25" t="s">
        <v>1046</v>
      </c>
      <c r="K1576" s="99"/>
      <c r="L1576" s="99"/>
      <c r="M1576" s="99"/>
      <c r="N1576" s="28" t="s">
        <v>2057</v>
      </c>
      <c r="O1576" s="100"/>
      <c r="P1576" s="27"/>
      <c r="Q1576" s="100"/>
      <c r="R1576" s="101" t="s">
        <v>97</v>
      </c>
      <c r="S1576" s="94"/>
    </row>
    <row r="1577" spans="1:19" ht="18" customHeight="1">
      <c r="A1577" s="17">
        <v>3</v>
      </c>
      <c r="B1577" s="18" t="s">
        <v>1952</v>
      </c>
      <c r="C1577" s="18">
        <v>1</v>
      </c>
      <c r="D1577" s="18" t="s">
        <v>1953</v>
      </c>
      <c r="E1577" s="18">
        <v>3</v>
      </c>
      <c r="F1577" s="18" t="s">
        <v>767</v>
      </c>
      <c r="G1577" s="18">
        <v>13</v>
      </c>
      <c r="H1577" s="18" t="s">
        <v>1045</v>
      </c>
      <c r="I1577" s="18">
        <v>21</v>
      </c>
      <c r="J1577" s="25" t="s">
        <v>1046</v>
      </c>
      <c r="K1577" s="99"/>
      <c r="L1577" s="99"/>
      <c r="M1577" s="99"/>
      <c r="N1577" s="339" t="s">
        <v>7077</v>
      </c>
      <c r="O1577" s="100">
        <v>855360</v>
      </c>
      <c r="P1577" s="27"/>
      <c r="Q1577" s="100"/>
      <c r="R1577" s="101" t="s">
        <v>97</v>
      </c>
      <c r="S1577" s="94"/>
    </row>
    <row r="1578" spans="1:19" ht="18" customHeight="1">
      <c r="A1578" s="17">
        <v>3</v>
      </c>
      <c r="B1578" s="18" t="s">
        <v>1952</v>
      </c>
      <c r="C1578" s="18">
        <v>1</v>
      </c>
      <c r="D1578" s="18" t="s">
        <v>1953</v>
      </c>
      <c r="E1578" s="18">
        <v>3</v>
      </c>
      <c r="F1578" s="18" t="s">
        <v>767</v>
      </c>
      <c r="G1578" s="19">
        <v>14</v>
      </c>
      <c r="H1578" s="19" t="s">
        <v>1050</v>
      </c>
      <c r="I1578" s="19"/>
      <c r="J1578" s="24"/>
      <c r="K1578" s="99"/>
      <c r="L1578" s="99"/>
      <c r="M1578" s="99"/>
      <c r="N1578" s="28"/>
      <c r="O1578" s="100"/>
      <c r="P1578" s="27"/>
      <c r="Q1578" s="100"/>
      <c r="R1578" s="101" t="s">
        <v>97</v>
      </c>
      <c r="S1578" s="94"/>
    </row>
    <row r="1579" spans="1:19" ht="18" customHeight="1">
      <c r="A1579" s="17">
        <v>3</v>
      </c>
      <c r="B1579" s="18" t="s">
        <v>1952</v>
      </c>
      <c r="C1579" s="18">
        <v>1</v>
      </c>
      <c r="D1579" s="18" t="s">
        <v>1953</v>
      </c>
      <c r="E1579" s="18">
        <v>3</v>
      </c>
      <c r="F1579" s="18" t="s">
        <v>767</v>
      </c>
      <c r="G1579" s="18">
        <v>14</v>
      </c>
      <c r="H1579" s="18" t="s">
        <v>1050</v>
      </c>
      <c r="I1579" s="19">
        <v>1</v>
      </c>
      <c r="J1579" s="24" t="s">
        <v>1051</v>
      </c>
      <c r="K1579" s="99">
        <v>20</v>
      </c>
      <c r="L1579" s="99">
        <v>20</v>
      </c>
      <c r="M1579" s="99">
        <f t="shared" ref="M1579:M1581" si="116">K1579-L1579</f>
        <v>0</v>
      </c>
      <c r="N1579" s="28" t="s">
        <v>2058</v>
      </c>
      <c r="O1579" s="100">
        <v>20000</v>
      </c>
      <c r="P1579" s="27"/>
      <c r="Q1579" s="100"/>
      <c r="R1579" s="101" t="s">
        <v>97</v>
      </c>
      <c r="S1579" s="94"/>
    </row>
    <row r="1580" spans="1:19" ht="18" customHeight="1">
      <c r="A1580" s="17">
        <v>3</v>
      </c>
      <c r="B1580" s="18" t="s">
        <v>1952</v>
      </c>
      <c r="C1580" s="18">
        <v>1</v>
      </c>
      <c r="D1580" s="18" t="s">
        <v>1953</v>
      </c>
      <c r="E1580" s="18">
        <v>3</v>
      </c>
      <c r="F1580" s="18" t="s">
        <v>767</v>
      </c>
      <c r="G1580" s="18">
        <v>14</v>
      </c>
      <c r="H1580" s="18" t="s">
        <v>1050</v>
      </c>
      <c r="I1580" s="19">
        <v>31</v>
      </c>
      <c r="J1580" s="24" t="s">
        <v>1132</v>
      </c>
      <c r="K1580" s="99">
        <v>36</v>
      </c>
      <c r="L1580" s="99">
        <v>38</v>
      </c>
      <c r="M1580" s="99">
        <f t="shared" si="116"/>
        <v>-2</v>
      </c>
      <c r="N1580" s="28" t="s">
        <v>2059</v>
      </c>
      <c r="O1580" s="100">
        <v>35700</v>
      </c>
      <c r="P1580" s="27"/>
      <c r="Q1580" s="100"/>
      <c r="R1580" s="101" t="s">
        <v>97</v>
      </c>
      <c r="S1580" s="94"/>
    </row>
    <row r="1581" spans="1:19" ht="18" customHeight="1">
      <c r="A1581" s="17">
        <v>3</v>
      </c>
      <c r="B1581" s="18" t="s">
        <v>1952</v>
      </c>
      <c r="C1581" s="18">
        <v>1</v>
      </c>
      <c r="D1581" s="18" t="s">
        <v>1953</v>
      </c>
      <c r="E1581" s="18">
        <v>3</v>
      </c>
      <c r="F1581" s="18" t="s">
        <v>767</v>
      </c>
      <c r="G1581" s="18">
        <v>14</v>
      </c>
      <c r="H1581" s="18" t="s">
        <v>1050</v>
      </c>
      <c r="I1581" s="19">
        <v>41</v>
      </c>
      <c r="J1581" s="24" t="s">
        <v>1133</v>
      </c>
      <c r="K1581" s="99">
        <v>299</v>
      </c>
      <c r="L1581" s="99">
        <v>299</v>
      </c>
      <c r="M1581" s="99">
        <f t="shared" si="116"/>
        <v>0</v>
      </c>
      <c r="N1581" s="28" t="s">
        <v>2060</v>
      </c>
      <c r="O1581" s="100">
        <v>298080</v>
      </c>
      <c r="P1581" s="27"/>
      <c r="Q1581" s="100"/>
      <c r="R1581" s="101" t="s">
        <v>97</v>
      </c>
      <c r="S1581" s="94"/>
    </row>
    <row r="1582" spans="1:19" ht="18" customHeight="1">
      <c r="A1582" s="17">
        <v>3</v>
      </c>
      <c r="B1582" s="18" t="s">
        <v>1952</v>
      </c>
      <c r="C1582" s="18">
        <v>1</v>
      </c>
      <c r="D1582" s="18" t="s">
        <v>1953</v>
      </c>
      <c r="E1582" s="18">
        <v>3</v>
      </c>
      <c r="F1582" s="18" t="s">
        <v>767</v>
      </c>
      <c r="G1582" s="19">
        <v>19</v>
      </c>
      <c r="H1582" s="19" t="s">
        <v>1056</v>
      </c>
      <c r="I1582" s="19"/>
      <c r="J1582" s="24"/>
      <c r="K1582" s="99"/>
      <c r="L1582" s="99"/>
      <c r="M1582" s="99"/>
      <c r="N1582" s="28"/>
      <c r="O1582" s="100"/>
      <c r="P1582" s="27"/>
      <c r="Q1582" s="100"/>
      <c r="R1582" s="101" t="s">
        <v>97</v>
      </c>
      <c r="S1582" s="94"/>
    </row>
    <row r="1583" spans="1:19" ht="18" customHeight="1">
      <c r="A1583" s="17">
        <v>3</v>
      </c>
      <c r="B1583" s="18" t="s">
        <v>1952</v>
      </c>
      <c r="C1583" s="18">
        <v>1</v>
      </c>
      <c r="D1583" s="18" t="s">
        <v>1953</v>
      </c>
      <c r="E1583" s="18">
        <v>3</v>
      </c>
      <c r="F1583" s="18" t="s">
        <v>767</v>
      </c>
      <c r="G1583" s="18">
        <v>19</v>
      </c>
      <c r="H1583" s="18" t="s">
        <v>1056</v>
      </c>
      <c r="I1583" s="19">
        <v>4</v>
      </c>
      <c r="J1583" s="24" t="s">
        <v>2061</v>
      </c>
      <c r="K1583" s="99">
        <v>4930</v>
      </c>
      <c r="L1583" s="99">
        <v>4947</v>
      </c>
      <c r="M1583" s="99">
        <f t="shared" ref="M1583:M1584" si="117">K1583-L1583</f>
        <v>-17</v>
      </c>
      <c r="N1583" s="339" t="s">
        <v>7078</v>
      </c>
      <c r="O1583" s="100"/>
      <c r="P1583" s="27"/>
      <c r="Q1583" s="100"/>
      <c r="R1583" s="101" t="s">
        <v>97</v>
      </c>
      <c r="S1583" s="94"/>
    </row>
    <row r="1584" spans="1:19" ht="18" customHeight="1">
      <c r="A1584" s="17">
        <v>3</v>
      </c>
      <c r="B1584" s="18" t="s">
        <v>1952</v>
      </c>
      <c r="C1584" s="18">
        <v>1</v>
      </c>
      <c r="D1584" s="18" t="s">
        <v>1953</v>
      </c>
      <c r="E1584" s="18">
        <v>3</v>
      </c>
      <c r="F1584" s="18" t="s">
        <v>767</v>
      </c>
      <c r="G1584" s="18">
        <v>19</v>
      </c>
      <c r="H1584" s="18" t="s">
        <v>1056</v>
      </c>
      <c r="I1584" s="19">
        <v>4</v>
      </c>
      <c r="J1584" s="24" t="s">
        <v>2061</v>
      </c>
      <c r="K1584" s="99">
        <v>109639</v>
      </c>
      <c r="L1584" s="99">
        <v>100925</v>
      </c>
      <c r="M1584" s="99">
        <f t="shared" si="117"/>
        <v>8714</v>
      </c>
      <c r="N1584" s="28" t="s">
        <v>2062</v>
      </c>
      <c r="O1584" s="100"/>
      <c r="P1584" s="27"/>
      <c r="Q1584" s="100"/>
      <c r="R1584" s="101" t="s">
        <v>97</v>
      </c>
      <c r="S1584" s="94"/>
    </row>
    <row r="1585" spans="1:19" ht="18" customHeight="1">
      <c r="A1585" s="17">
        <v>3</v>
      </c>
      <c r="B1585" s="18" t="s">
        <v>1952</v>
      </c>
      <c r="C1585" s="18">
        <v>1</v>
      </c>
      <c r="D1585" s="18" t="s">
        <v>1953</v>
      </c>
      <c r="E1585" s="18">
        <v>3</v>
      </c>
      <c r="F1585" s="18" t="s">
        <v>767</v>
      </c>
      <c r="G1585" s="18">
        <v>19</v>
      </c>
      <c r="H1585" s="18" t="s">
        <v>1056</v>
      </c>
      <c r="I1585" s="18">
        <v>4</v>
      </c>
      <c r="J1585" s="25" t="s">
        <v>2061</v>
      </c>
      <c r="K1585" s="99"/>
      <c r="L1585" s="99"/>
      <c r="M1585" s="99"/>
      <c r="N1585" s="28" t="s">
        <v>2063</v>
      </c>
      <c r="O1585" s="100">
        <v>4929154</v>
      </c>
      <c r="P1585" s="27"/>
      <c r="Q1585" s="100"/>
      <c r="R1585" s="101" t="s">
        <v>97</v>
      </c>
      <c r="S1585" s="94"/>
    </row>
    <row r="1586" spans="1:19" ht="18" customHeight="1">
      <c r="A1586" s="17">
        <v>3</v>
      </c>
      <c r="B1586" s="18" t="s">
        <v>1952</v>
      </c>
      <c r="C1586" s="18">
        <v>1</v>
      </c>
      <c r="D1586" s="18" t="s">
        <v>1953</v>
      </c>
      <c r="E1586" s="18">
        <v>3</v>
      </c>
      <c r="F1586" s="18" t="s">
        <v>767</v>
      </c>
      <c r="G1586" s="18">
        <v>19</v>
      </c>
      <c r="H1586" s="18" t="s">
        <v>1056</v>
      </c>
      <c r="I1586" s="18">
        <v>4</v>
      </c>
      <c r="J1586" s="25" t="s">
        <v>2061</v>
      </c>
      <c r="K1586" s="99"/>
      <c r="L1586" s="99"/>
      <c r="M1586" s="99"/>
      <c r="N1586" s="339" t="s">
        <v>7079</v>
      </c>
      <c r="O1586" s="100">
        <v>109638191</v>
      </c>
      <c r="P1586" s="27"/>
      <c r="Q1586" s="100"/>
      <c r="R1586" s="101" t="s">
        <v>97</v>
      </c>
      <c r="S1586" s="94"/>
    </row>
    <row r="1587" spans="1:19" ht="18" customHeight="1">
      <c r="A1587" s="17">
        <v>3</v>
      </c>
      <c r="B1587" s="18" t="s">
        <v>1952</v>
      </c>
      <c r="C1587" s="18">
        <v>1</v>
      </c>
      <c r="D1587" s="18" t="s">
        <v>1953</v>
      </c>
      <c r="E1587" s="18">
        <v>3</v>
      </c>
      <c r="F1587" s="18" t="s">
        <v>767</v>
      </c>
      <c r="G1587" s="18">
        <v>19</v>
      </c>
      <c r="H1587" s="18" t="s">
        <v>1056</v>
      </c>
      <c r="I1587" s="19">
        <v>21</v>
      </c>
      <c r="J1587" s="24" t="s">
        <v>1492</v>
      </c>
      <c r="K1587" s="99">
        <v>5234</v>
      </c>
      <c r="L1587" s="99">
        <v>6661</v>
      </c>
      <c r="M1587" s="99">
        <f>K1587-L1587</f>
        <v>-1427</v>
      </c>
      <c r="N1587" s="28" t="s">
        <v>2064</v>
      </c>
      <c r="O1587" s="100"/>
      <c r="P1587" s="27"/>
      <c r="Q1587" s="100"/>
      <c r="R1587" s="101" t="s">
        <v>97</v>
      </c>
      <c r="S1587" s="94"/>
    </row>
    <row r="1588" spans="1:19" ht="18" customHeight="1">
      <c r="A1588" s="17">
        <v>3</v>
      </c>
      <c r="B1588" s="18" t="s">
        <v>1952</v>
      </c>
      <c r="C1588" s="18">
        <v>1</v>
      </c>
      <c r="D1588" s="18" t="s">
        <v>1953</v>
      </c>
      <c r="E1588" s="18">
        <v>3</v>
      </c>
      <c r="F1588" s="18" t="s">
        <v>767</v>
      </c>
      <c r="G1588" s="18">
        <v>19</v>
      </c>
      <c r="H1588" s="18" t="s">
        <v>1056</v>
      </c>
      <c r="I1588" s="18">
        <v>21</v>
      </c>
      <c r="J1588" s="25" t="s">
        <v>1492</v>
      </c>
      <c r="K1588" s="99"/>
      <c r="L1588" s="99"/>
      <c r="M1588" s="99"/>
      <c r="N1588" s="28" t="s">
        <v>2065</v>
      </c>
      <c r="O1588" s="100">
        <v>1450000</v>
      </c>
      <c r="P1588" s="27"/>
      <c r="Q1588" s="100"/>
      <c r="R1588" s="101" t="s">
        <v>97</v>
      </c>
      <c r="S1588" s="94"/>
    </row>
    <row r="1589" spans="1:19" ht="18" customHeight="1">
      <c r="A1589" s="17">
        <v>3</v>
      </c>
      <c r="B1589" s="18" t="s">
        <v>1952</v>
      </c>
      <c r="C1589" s="18">
        <v>1</v>
      </c>
      <c r="D1589" s="18" t="s">
        <v>1953</v>
      </c>
      <c r="E1589" s="18">
        <v>3</v>
      </c>
      <c r="F1589" s="18" t="s">
        <v>767</v>
      </c>
      <c r="G1589" s="18">
        <v>19</v>
      </c>
      <c r="H1589" s="18" t="s">
        <v>1056</v>
      </c>
      <c r="I1589" s="18">
        <v>21</v>
      </c>
      <c r="J1589" s="25" t="s">
        <v>1492</v>
      </c>
      <c r="K1589" s="99"/>
      <c r="L1589" s="99"/>
      <c r="M1589" s="99"/>
      <c r="N1589" s="28" t="s">
        <v>2066</v>
      </c>
      <c r="O1589" s="100">
        <v>180000</v>
      </c>
      <c r="P1589" s="27"/>
      <c r="Q1589" s="100"/>
      <c r="R1589" s="101" t="s">
        <v>97</v>
      </c>
      <c r="S1589" s="94"/>
    </row>
    <row r="1590" spans="1:19" ht="18" customHeight="1">
      <c r="A1590" s="17">
        <v>3</v>
      </c>
      <c r="B1590" s="18" t="s">
        <v>1952</v>
      </c>
      <c r="C1590" s="18">
        <v>1</v>
      </c>
      <c r="D1590" s="18" t="s">
        <v>1953</v>
      </c>
      <c r="E1590" s="18">
        <v>3</v>
      </c>
      <c r="F1590" s="18" t="s">
        <v>767</v>
      </c>
      <c r="G1590" s="18">
        <v>19</v>
      </c>
      <c r="H1590" s="18" t="s">
        <v>1056</v>
      </c>
      <c r="I1590" s="18">
        <v>21</v>
      </c>
      <c r="J1590" s="25" t="s">
        <v>1492</v>
      </c>
      <c r="K1590" s="99"/>
      <c r="L1590" s="99"/>
      <c r="M1590" s="99"/>
      <c r="N1590" s="28" t="s">
        <v>2067</v>
      </c>
      <c r="O1590" s="100"/>
      <c r="P1590" s="27"/>
      <c r="Q1590" s="100"/>
      <c r="R1590" s="101" t="s">
        <v>97</v>
      </c>
      <c r="S1590" s="94"/>
    </row>
    <row r="1591" spans="1:19" ht="18" customHeight="1">
      <c r="A1591" s="17">
        <v>3</v>
      </c>
      <c r="B1591" s="18" t="s">
        <v>1952</v>
      </c>
      <c r="C1591" s="18">
        <v>1</v>
      </c>
      <c r="D1591" s="18" t="s">
        <v>1953</v>
      </c>
      <c r="E1591" s="18">
        <v>3</v>
      </c>
      <c r="F1591" s="18" t="s">
        <v>767</v>
      </c>
      <c r="G1591" s="18">
        <v>19</v>
      </c>
      <c r="H1591" s="18" t="s">
        <v>1056</v>
      </c>
      <c r="I1591" s="18">
        <v>21</v>
      </c>
      <c r="J1591" s="25" t="s">
        <v>1492</v>
      </c>
      <c r="K1591" s="99"/>
      <c r="L1591" s="99"/>
      <c r="M1591" s="99"/>
      <c r="N1591" s="28" t="s">
        <v>2068</v>
      </c>
      <c r="O1591" s="100">
        <v>3460000</v>
      </c>
      <c r="P1591" s="27"/>
      <c r="Q1591" s="100"/>
      <c r="R1591" s="101" t="s">
        <v>97</v>
      </c>
      <c r="S1591" s="94"/>
    </row>
    <row r="1592" spans="1:19" ht="18" customHeight="1">
      <c r="A1592" s="17">
        <v>3</v>
      </c>
      <c r="B1592" s="18" t="s">
        <v>1952</v>
      </c>
      <c r="C1592" s="18">
        <v>1</v>
      </c>
      <c r="D1592" s="18" t="s">
        <v>1953</v>
      </c>
      <c r="E1592" s="18">
        <v>3</v>
      </c>
      <c r="F1592" s="18" t="s">
        <v>767</v>
      </c>
      <c r="G1592" s="18">
        <v>19</v>
      </c>
      <c r="H1592" s="18" t="s">
        <v>1056</v>
      </c>
      <c r="I1592" s="18">
        <v>21</v>
      </c>
      <c r="J1592" s="25" t="s">
        <v>1492</v>
      </c>
      <c r="K1592" s="99"/>
      <c r="L1592" s="99"/>
      <c r="M1592" s="99"/>
      <c r="N1592" s="28" t="s">
        <v>2069</v>
      </c>
      <c r="O1592" s="100"/>
      <c r="P1592" s="27"/>
      <c r="Q1592" s="100"/>
      <c r="R1592" s="101" t="s">
        <v>97</v>
      </c>
      <c r="S1592" s="94"/>
    </row>
    <row r="1593" spans="1:19" ht="18" customHeight="1">
      <c r="A1593" s="17">
        <v>3</v>
      </c>
      <c r="B1593" s="18" t="s">
        <v>1952</v>
      </c>
      <c r="C1593" s="18">
        <v>1</v>
      </c>
      <c r="D1593" s="18" t="s">
        <v>1953</v>
      </c>
      <c r="E1593" s="18">
        <v>3</v>
      </c>
      <c r="F1593" s="18" t="s">
        <v>767</v>
      </c>
      <c r="G1593" s="18">
        <v>19</v>
      </c>
      <c r="H1593" s="18" t="s">
        <v>1056</v>
      </c>
      <c r="I1593" s="18">
        <v>21</v>
      </c>
      <c r="J1593" s="25" t="s">
        <v>1492</v>
      </c>
      <c r="K1593" s="99"/>
      <c r="L1593" s="99"/>
      <c r="M1593" s="99"/>
      <c r="N1593" s="339" t="s">
        <v>7080</v>
      </c>
      <c r="O1593" s="100">
        <v>144000</v>
      </c>
      <c r="P1593" s="27"/>
      <c r="Q1593" s="100"/>
      <c r="R1593" s="101" t="s">
        <v>97</v>
      </c>
      <c r="S1593" s="94"/>
    </row>
    <row r="1594" spans="1:19" ht="18" customHeight="1">
      <c r="A1594" s="17">
        <v>3</v>
      </c>
      <c r="B1594" s="18" t="s">
        <v>1952</v>
      </c>
      <c r="C1594" s="18">
        <v>1</v>
      </c>
      <c r="D1594" s="18" t="s">
        <v>1953</v>
      </c>
      <c r="E1594" s="18">
        <v>3</v>
      </c>
      <c r="F1594" s="18" t="s">
        <v>767</v>
      </c>
      <c r="G1594" s="18">
        <v>19</v>
      </c>
      <c r="H1594" s="18" t="s">
        <v>1056</v>
      </c>
      <c r="I1594" s="19">
        <v>41</v>
      </c>
      <c r="J1594" s="24" t="s">
        <v>1153</v>
      </c>
      <c r="K1594" s="99">
        <v>20</v>
      </c>
      <c r="L1594" s="99">
        <v>20</v>
      </c>
      <c r="M1594" s="99">
        <f>K1594-L1594</f>
        <v>0</v>
      </c>
      <c r="N1594" s="28" t="s">
        <v>2070</v>
      </c>
      <c r="O1594" s="100">
        <v>20000</v>
      </c>
      <c r="P1594" s="27"/>
      <c r="Q1594" s="100"/>
      <c r="R1594" s="101" t="s">
        <v>97</v>
      </c>
      <c r="S1594" s="94"/>
    </row>
    <row r="1595" spans="1:19" ht="18" customHeight="1">
      <c r="A1595" s="17">
        <v>3</v>
      </c>
      <c r="B1595" s="18" t="s">
        <v>1952</v>
      </c>
      <c r="C1595" s="18">
        <v>1</v>
      </c>
      <c r="D1595" s="18" t="s">
        <v>1953</v>
      </c>
      <c r="E1595" s="18">
        <v>3</v>
      </c>
      <c r="F1595" s="18" t="s">
        <v>767</v>
      </c>
      <c r="G1595" s="19">
        <v>20</v>
      </c>
      <c r="H1595" s="19" t="s">
        <v>1980</v>
      </c>
      <c r="I1595" s="19"/>
      <c r="J1595" s="24"/>
      <c r="K1595" s="99"/>
      <c r="L1595" s="99"/>
      <c r="M1595" s="99"/>
      <c r="N1595" s="28"/>
      <c r="O1595" s="100"/>
      <c r="P1595" s="27"/>
      <c r="Q1595" s="100"/>
      <c r="R1595" s="101" t="s">
        <v>97</v>
      </c>
      <c r="S1595" s="94"/>
    </row>
    <row r="1596" spans="1:19" ht="18" customHeight="1">
      <c r="A1596" s="17">
        <v>3</v>
      </c>
      <c r="B1596" s="18" t="s">
        <v>1952</v>
      </c>
      <c r="C1596" s="18">
        <v>1</v>
      </c>
      <c r="D1596" s="18" t="s">
        <v>1953</v>
      </c>
      <c r="E1596" s="18">
        <v>3</v>
      </c>
      <c r="F1596" s="18" t="s">
        <v>767</v>
      </c>
      <c r="G1596" s="18">
        <v>20</v>
      </c>
      <c r="H1596" s="18" t="s">
        <v>1980</v>
      </c>
      <c r="I1596" s="19">
        <v>62</v>
      </c>
      <c r="J1596" s="24" t="s">
        <v>2071</v>
      </c>
      <c r="K1596" s="99">
        <v>15240</v>
      </c>
      <c r="L1596" s="99">
        <v>20100</v>
      </c>
      <c r="M1596" s="99">
        <f>K1596-L1596</f>
        <v>-4860</v>
      </c>
      <c r="N1596" s="28" t="s">
        <v>2072</v>
      </c>
      <c r="O1596" s="100"/>
      <c r="P1596" s="27"/>
      <c r="Q1596" s="100"/>
      <c r="R1596" s="101" t="s">
        <v>97</v>
      </c>
      <c r="S1596" s="94"/>
    </row>
    <row r="1597" spans="1:19" ht="18" customHeight="1">
      <c r="A1597" s="17">
        <v>3</v>
      </c>
      <c r="B1597" s="18" t="s">
        <v>1952</v>
      </c>
      <c r="C1597" s="18">
        <v>1</v>
      </c>
      <c r="D1597" s="18" t="s">
        <v>1953</v>
      </c>
      <c r="E1597" s="18">
        <v>3</v>
      </c>
      <c r="F1597" s="18" t="s">
        <v>767</v>
      </c>
      <c r="G1597" s="18">
        <v>20</v>
      </c>
      <c r="H1597" s="18" t="s">
        <v>1980</v>
      </c>
      <c r="I1597" s="18">
        <v>62</v>
      </c>
      <c r="J1597" s="25" t="s">
        <v>2071</v>
      </c>
      <c r="K1597" s="99"/>
      <c r="L1597" s="99"/>
      <c r="M1597" s="99"/>
      <c r="N1597" s="339" t="s">
        <v>7081</v>
      </c>
      <c r="O1597" s="100">
        <v>7920000</v>
      </c>
      <c r="P1597" s="27"/>
      <c r="Q1597" s="100"/>
      <c r="R1597" s="101" t="s">
        <v>97</v>
      </c>
      <c r="S1597" s="94"/>
    </row>
    <row r="1598" spans="1:19" ht="18" customHeight="1">
      <c r="A1598" s="17">
        <v>3</v>
      </c>
      <c r="B1598" s="18" t="s">
        <v>1952</v>
      </c>
      <c r="C1598" s="18">
        <v>1</v>
      </c>
      <c r="D1598" s="18" t="s">
        <v>1953</v>
      </c>
      <c r="E1598" s="18">
        <v>3</v>
      </c>
      <c r="F1598" s="18" t="s">
        <v>767</v>
      </c>
      <c r="G1598" s="18">
        <v>20</v>
      </c>
      <c r="H1598" s="18" t="s">
        <v>1980</v>
      </c>
      <c r="I1598" s="18">
        <v>62</v>
      </c>
      <c r="J1598" s="25" t="s">
        <v>2071</v>
      </c>
      <c r="K1598" s="99"/>
      <c r="L1598" s="99"/>
      <c r="M1598" s="99"/>
      <c r="N1598" s="28" t="s">
        <v>2073</v>
      </c>
      <c r="O1598" s="100"/>
      <c r="P1598" s="27"/>
      <c r="Q1598" s="100"/>
      <c r="R1598" s="101" t="s">
        <v>97</v>
      </c>
      <c r="S1598" s="94"/>
    </row>
    <row r="1599" spans="1:19" ht="18" customHeight="1">
      <c r="A1599" s="17">
        <v>3</v>
      </c>
      <c r="B1599" s="18" t="s">
        <v>1952</v>
      </c>
      <c r="C1599" s="18">
        <v>1</v>
      </c>
      <c r="D1599" s="18" t="s">
        <v>1953</v>
      </c>
      <c r="E1599" s="18">
        <v>3</v>
      </c>
      <c r="F1599" s="18" t="s">
        <v>767</v>
      </c>
      <c r="G1599" s="18">
        <v>20</v>
      </c>
      <c r="H1599" s="18" t="s">
        <v>1980</v>
      </c>
      <c r="I1599" s="18">
        <v>62</v>
      </c>
      <c r="J1599" s="25" t="s">
        <v>2071</v>
      </c>
      <c r="K1599" s="99"/>
      <c r="L1599" s="99"/>
      <c r="M1599" s="99"/>
      <c r="N1599" s="339" t="s">
        <v>7082</v>
      </c>
      <c r="O1599" s="100">
        <v>2040000</v>
      </c>
      <c r="P1599" s="27"/>
      <c r="Q1599" s="100"/>
      <c r="R1599" s="101" t="s">
        <v>97</v>
      </c>
      <c r="S1599" s="94"/>
    </row>
    <row r="1600" spans="1:19" ht="18" customHeight="1">
      <c r="A1600" s="17">
        <v>3</v>
      </c>
      <c r="B1600" s="18" t="s">
        <v>1952</v>
      </c>
      <c r="C1600" s="18">
        <v>1</v>
      </c>
      <c r="D1600" s="18" t="s">
        <v>1953</v>
      </c>
      <c r="E1600" s="18">
        <v>3</v>
      </c>
      <c r="F1600" s="18" t="s">
        <v>767</v>
      </c>
      <c r="G1600" s="18">
        <v>20</v>
      </c>
      <c r="H1600" s="18" t="s">
        <v>1980</v>
      </c>
      <c r="I1600" s="18">
        <v>62</v>
      </c>
      <c r="J1600" s="25" t="s">
        <v>2071</v>
      </c>
      <c r="K1600" s="99"/>
      <c r="L1600" s="99"/>
      <c r="M1600" s="99"/>
      <c r="N1600" s="28" t="s">
        <v>2074</v>
      </c>
      <c r="O1600" s="100"/>
      <c r="P1600" s="27"/>
      <c r="Q1600" s="100"/>
      <c r="R1600" s="101" t="s">
        <v>97</v>
      </c>
      <c r="S1600" s="94"/>
    </row>
    <row r="1601" spans="1:19" ht="18" customHeight="1">
      <c r="A1601" s="17">
        <v>3</v>
      </c>
      <c r="B1601" s="18" t="s">
        <v>1952</v>
      </c>
      <c r="C1601" s="18">
        <v>1</v>
      </c>
      <c r="D1601" s="18" t="s">
        <v>1953</v>
      </c>
      <c r="E1601" s="18">
        <v>3</v>
      </c>
      <c r="F1601" s="18" t="s">
        <v>767</v>
      </c>
      <c r="G1601" s="18">
        <v>20</v>
      </c>
      <c r="H1601" s="18" t="s">
        <v>1980</v>
      </c>
      <c r="I1601" s="18">
        <v>62</v>
      </c>
      <c r="J1601" s="25" t="s">
        <v>2071</v>
      </c>
      <c r="K1601" s="99"/>
      <c r="L1601" s="99"/>
      <c r="M1601" s="99"/>
      <c r="N1601" s="339" t="s">
        <v>7083</v>
      </c>
      <c r="O1601" s="100">
        <v>5280000</v>
      </c>
      <c r="P1601" s="27"/>
      <c r="Q1601" s="100"/>
      <c r="R1601" s="101" t="s">
        <v>97</v>
      </c>
      <c r="S1601" s="94"/>
    </row>
    <row r="1602" spans="1:19" ht="18" customHeight="1">
      <c r="A1602" s="17">
        <v>3</v>
      </c>
      <c r="B1602" s="18" t="s">
        <v>1952</v>
      </c>
      <c r="C1602" s="18">
        <v>1</v>
      </c>
      <c r="D1602" s="18" t="s">
        <v>1953</v>
      </c>
      <c r="E1602" s="18">
        <v>3</v>
      </c>
      <c r="F1602" s="18" t="s">
        <v>767</v>
      </c>
      <c r="G1602" s="19">
        <v>28</v>
      </c>
      <c r="H1602" s="19" t="s">
        <v>1983</v>
      </c>
      <c r="I1602" s="19"/>
      <c r="J1602" s="24"/>
      <c r="K1602" s="99"/>
      <c r="L1602" s="99"/>
      <c r="M1602" s="99"/>
      <c r="N1602" s="28"/>
      <c r="O1602" s="100"/>
      <c r="P1602" s="27"/>
      <c r="Q1602" s="100"/>
      <c r="R1602" s="101" t="s">
        <v>97</v>
      </c>
      <c r="S1602" s="94"/>
    </row>
    <row r="1603" spans="1:19" ht="18" customHeight="1">
      <c r="A1603" s="17">
        <v>3</v>
      </c>
      <c r="B1603" s="18" t="s">
        <v>1952</v>
      </c>
      <c r="C1603" s="18">
        <v>1</v>
      </c>
      <c r="D1603" s="18" t="s">
        <v>1953</v>
      </c>
      <c r="E1603" s="18">
        <v>3</v>
      </c>
      <c r="F1603" s="18" t="s">
        <v>767</v>
      </c>
      <c r="G1603" s="18">
        <v>28</v>
      </c>
      <c r="H1603" s="18" t="s">
        <v>1983</v>
      </c>
      <c r="I1603" s="19">
        <v>31</v>
      </c>
      <c r="J1603" s="24" t="s">
        <v>2075</v>
      </c>
      <c r="K1603" s="99">
        <v>117621</v>
      </c>
      <c r="L1603" s="99">
        <v>114197</v>
      </c>
      <c r="M1603" s="99">
        <f t="shared" ref="M1603:M1604" si="118">K1603-L1603</f>
        <v>3424</v>
      </c>
      <c r="N1603" s="28" t="s">
        <v>2076</v>
      </c>
      <c r="O1603" s="100">
        <v>117620405</v>
      </c>
      <c r="P1603" s="27"/>
      <c r="Q1603" s="100"/>
      <c r="R1603" s="101" t="s">
        <v>97</v>
      </c>
      <c r="S1603" s="94"/>
    </row>
    <row r="1604" spans="1:19" ht="18" customHeight="1">
      <c r="A1604" s="17">
        <v>3</v>
      </c>
      <c r="B1604" s="18" t="s">
        <v>1952</v>
      </c>
      <c r="C1604" s="18">
        <v>1</v>
      </c>
      <c r="D1604" s="18" t="s">
        <v>1953</v>
      </c>
      <c r="E1604" s="18">
        <v>3</v>
      </c>
      <c r="F1604" s="18" t="s">
        <v>767</v>
      </c>
      <c r="G1604" s="18">
        <v>28</v>
      </c>
      <c r="H1604" s="18" t="s">
        <v>1983</v>
      </c>
      <c r="I1604" s="19">
        <v>32</v>
      </c>
      <c r="J1604" s="24" t="s">
        <v>2077</v>
      </c>
      <c r="K1604" s="99">
        <v>9195</v>
      </c>
      <c r="L1604" s="99">
        <v>12202</v>
      </c>
      <c r="M1604" s="99">
        <f t="shared" si="118"/>
        <v>-3007</v>
      </c>
      <c r="N1604" s="28" t="s">
        <v>2078</v>
      </c>
      <c r="O1604" s="100"/>
      <c r="P1604" s="27"/>
      <c r="Q1604" s="100"/>
      <c r="R1604" s="101" t="s">
        <v>97</v>
      </c>
      <c r="S1604" s="94"/>
    </row>
    <row r="1605" spans="1:19" ht="18" customHeight="1">
      <c r="A1605" s="17">
        <v>3</v>
      </c>
      <c r="B1605" s="18" t="s">
        <v>1952</v>
      </c>
      <c r="C1605" s="18">
        <v>1</v>
      </c>
      <c r="D1605" s="18" t="s">
        <v>1953</v>
      </c>
      <c r="E1605" s="18">
        <v>3</v>
      </c>
      <c r="F1605" s="18" t="s">
        <v>767</v>
      </c>
      <c r="G1605" s="18">
        <v>28</v>
      </c>
      <c r="H1605" s="18" t="s">
        <v>1983</v>
      </c>
      <c r="I1605" s="18">
        <v>32</v>
      </c>
      <c r="J1605" s="25" t="s">
        <v>2077</v>
      </c>
      <c r="K1605" s="99"/>
      <c r="L1605" s="99"/>
      <c r="M1605" s="99"/>
      <c r="N1605" s="28" t="s">
        <v>2079</v>
      </c>
      <c r="O1605" s="100">
        <v>9194559</v>
      </c>
      <c r="P1605" s="27"/>
      <c r="Q1605" s="100"/>
      <c r="R1605" s="101" t="s">
        <v>97</v>
      </c>
      <c r="S1605" s="94"/>
    </row>
    <row r="1606" spans="1:19" ht="18" customHeight="1">
      <c r="A1606" s="17">
        <v>3</v>
      </c>
      <c r="B1606" s="18" t="s">
        <v>1952</v>
      </c>
      <c r="C1606" s="18">
        <v>1</v>
      </c>
      <c r="D1606" s="18" t="s">
        <v>1953</v>
      </c>
      <c r="E1606" s="18">
        <v>3</v>
      </c>
      <c r="F1606" s="18" t="s">
        <v>767</v>
      </c>
      <c r="G1606" s="18">
        <v>28</v>
      </c>
      <c r="H1606" s="18" t="s">
        <v>1983</v>
      </c>
      <c r="I1606" s="19">
        <v>33</v>
      </c>
      <c r="J1606" s="24" t="s">
        <v>2080</v>
      </c>
      <c r="K1606" s="99">
        <v>11442</v>
      </c>
      <c r="L1606" s="99">
        <v>13509</v>
      </c>
      <c r="M1606" s="99">
        <f>K1606-L1606</f>
        <v>-2067</v>
      </c>
      <c r="N1606" s="28" t="s">
        <v>2081</v>
      </c>
      <c r="O1606" s="100"/>
      <c r="P1606" s="27"/>
      <c r="Q1606" s="100"/>
      <c r="R1606" s="101" t="s">
        <v>97</v>
      </c>
      <c r="S1606" s="94"/>
    </row>
    <row r="1607" spans="1:19" ht="18" customHeight="1">
      <c r="A1607" s="17">
        <v>3</v>
      </c>
      <c r="B1607" s="18" t="s">
        <v>1952</v>
      </c>
      <c r="C1607" s="18">
        <v>1</v>
      </c>
      <c r="D1607" s="18" t="s">
        <v>1953</v>
      </c>
      <c r="E1607" s="18">
        <v>3</v>
      </c>
      <c r="F1607" s="18" t="s">
        <v>767</v>
      </c>
      <c r="G1607" s="18">
        <v>28</v>
      </c>
      <c r="H1607" s="18" t="s">
        <v>1983</v>
      </c>
      <c r="I1607" s="18">
        <v>33</v>
      </c>
      <c r="J1607" s="25" t="s">
        <v>2080</v>
      </c>
      <c r="K1607" s="99"/>
      <c r="L1607" s="99"/>
      <c r="M1607" s="99"/>
      <c r="N1607" s="28" t="s">
        <v>2082</v>
      </c>
      <c r="O1607" s="100">
        <v>11441902</v>
      </c>
      <c r="P1607" s="27"/>
      <c r="Q1607" s="100"/>
      <c r="R1607" s="101" t="s">
        <v>97</v>
      </c>
      <c r="S1607" s="94"/>
    </row>
    <row r="1608" spans="1:19" ht="18" customHeight="1">
      <c r="A1608" s="17">
        <v>3</v>
      </c>
      <c r="B1608" s="18" t="s">
        <v>1952</v>
      </c>
      <c r="C1608" s="18">
        <v>1</v>
      </c>
      <c r="D1608" s="18" t="s">
        <v>1953</v>
      </c>
      <c r="E1608" s="18">
        <v>3</v>
      </c>
      <c r="F1608" s="18" t="s">
        <v>767</v>
      </c>
      <c r="G1608" s="18">
        <v>28</v>
      </c>
      <c r="H1608" s="18" t="s">
        <v>1983</v>
      </c>
      <c r="I1608" s="19">
        <v>34</v>
      </c>
      <c r="J1608" s="24" t="s">
        <v>2083</v>
      </c>
      <c r="K1608" s="99">
        <v>4834</v>
      </c>
      <c r="L1608" s="99">
        <v>4454</v>
      </c>
      <c r="M1608" s="99">
        <f>K1608-L1608</f>
        <v>380</v>
      </c>
      <c r="N1608" s="28" t="s">
        <v>2084</v>
      </c>
      <c r="O1608" s="100"/>
      <c r="P1608" s="27"/>
      <c r="Q1608" s="100"/>
      <c r="R1608" s="101" t="s">
        <v>97</v>
      </c>
      <c r="S1608" s="94"/>
    </row>
    <row r="1609" spans="1:19" ht="18" customHeight="1">
      <c r="A1609" s="17">
        <v>3</v>
      </c>
      <c r="B1609" s="18" t="s">
        <v>1952</v>
      </c>
      <c r="C1609" s="18">
        <v>1</v>
      </c>
      <c r="D1609" s="18" t="s">
        <v>1953</v>
      </c>
      <c r="E1609" s="18">
        <v>3</v>
      </c>
      <c r="F1609" s="18" t="s">
        <v>767</v>
      </c>
      <c r="G1609" s="18">
        <v>28</v>
      </c>
      <c r="H1609" s="18" t="s">
        <v>1983</v>
      </c>
      <c r="I1609" s="18">
        <v>34</v>
      </c>
      <c r="J1609" s="25" t="s">
        <v>2083</v>
      </c>
      <c r="K1609" s="99"/>
      <c r="L1609" s="99"/>
      <c r="M1609" s="99"/>
      <c r="N1609" s="28" t="s">
        <v>2085</v>
      </c>
      <c r="O1609" s="100">
        <v>4833159</v>
      </c>
      <c r="P1609" s="27"/>
      <c r="Q1609" s="100"/>
      <c r="R1609" s="101" t="s">
        <v>97</v>
      </c>
      <c r="S1609" s="94"/>
    </row>
    <row r="1610" spans="1:19" ht="18" customHeight="1">
      <c r="A1610" s="17">
        <v>3</v>
      </c>
      <c r="B1610" s="18" t="s">
        <v>1952</v>
      </c>
      <c r="C1610" s="18">
        <v>1</v>
      </c>
      <c r="D1610" s="18" t="s">
        <v>1953</v>
      </c>
      <c r="E1610" s="18">
        <v>3</v>
      </c>
      <c r="F1610" s="18" t="s">
        <v>767</v>
      </c>
      <c r="G1610" s="18">
        <v>28</v>
      </c>
      <c r="H1610" s="18" t="s">
        <v>1983</v>
      </c>
      <c r="I1610" s="19">
        <v>35</v>
      </c>
      <c r="J1610" s="24" t="s">
        <v>2086</v>
      </c>
      <c r="K1610" s="99">
        <v>23311</v>
      </c>
      <c r="L1610" s="99">
        <v>25241</v>
      </c>
      <c r="M1610" s="99">
        <f t="shared" ref="M1610:M1612" si="119">K1610-L1610</f>
        <v>-1930</v>
      </c>
      <c r="N1610" s="28" t="s">
        <v>2087</v>
      </c>
      <c r="O1610" s="100">
        <v>23311000</v>
      </c>
      <c r="P1610" s="27"/>
      <c r="Q1610" s="100"/>
      <c r="R1610" s="101" t="s">
        <v>97</v>
      </c>
      <c r="S1610" s="94"/>
    </row>
    <row r="1611" spans="1:19" ht="18" customHeight="1">
      <c r="A1611" s="17">
        <v>3</v>
      </c>
      <c r="B1611" s="18" t="s">
        <v>1952</v>
      </c>
      <c r="C1611" s="18">
        <v>1</v>
      </c>
      <c r="D1611" s="18" t="s">
        <v>1953</v>
      </c>
      <c r="E1611" s="18">
        <v>3</v>
      </c>
      <c r="F1611" s="18" t="s">
        <v>767</v>
      </c>
      <c r="G1611" s="18">
        <v>28</v>
      </c>
      <c r="H1611" s="18" t="s">
        <v>1983</v>
      </c>
      <c r="I1611" s="19">
        <v>36</v>
      </c>
      <c r="J1611" s="24" t="s">
        <v>2088</v>
      </c>
      <c r="K1611" s="99">
        <v>1803</v>
      </c>
      <c r="L1611" s="99">
        <v>1783</v>
      </c>
      <c r="M1611" s="99">
        <f t="shared" si="119"/>
        <v>20</v>
      </c>
      <c r="N1611" s="28" t="s">
        <v>2089</v>
      </c>
      <c r="O1611" s="100">
        <v>1802850</v>
      </c>
      <c r="P1611" s="27"/>
      <c r="Q1611" s="100"/>
      <c r="R1611" s="101" t="s">
        <v>97</v>
      </c>
      <c r="S1611" s="94"/>
    </row>
    <row r="1612" spans="1:19" ht="18" customHeight="1">
      <c r="A1612" s="17">
        <v>3</v>
      </c>
      <c r="B1612" s="18" t="s">
        <v>1952</v>
      </c>
      <c r="C1612" s="18">
        <v>1</v>
      </c>
      <c r="D1612" s="18" t="s">
        <v>1953</v>
      </c>
      <c r="E1612" s="18">
        <v>3</v>
      </c>
      <c r="F1612" s="18" t="s">
        <v>767</v>
      </c>
      <c r="G1612" s="18">
        <v>28</v>
      </c>
      <c r="H1612" s="18" t="s">
        <v>1983</v>
      </c>
      <c r="I1612" s="19">
        <v>41</v>
      </c>
      <c r="J1612" s="24" t="s">
        <v>2090</v>
      </c>
      <c r="K1612" s="99">
        <v>3004</v>
      </c>
      <c r="L1612" s="99">
        <v>3259</v>
      </c>
      <c r="M1612" s="99">
        <f t="shared" si="119"/>
        <v>-255</v>
      </c>
      <c r="N1612" s="28" t="s">
        <v>2091</v>
      </c>
      <c r="O1612" s="100"/>
      <c r="P1612" s="27"/>
      <c r="Q1612" s="100"/>
      <c r="R1612" s="101" t="s">
        <v>97</v>
      </c>
      <c r="S1612" s="94"/>
    </row>
    <row r="1613" spans="1:19" ht="18" customHeight="1">
      <c r="A1613" s="17">
        <v>3</v>
      </c>
      <c r="B1613" s="18" t="s">
        <v>1952</v>
      </c>
      <c r="C1613" s="18">
        <v>1</v>
      </c>
      <c r="D1613" s="18" t="s">
        <v>1953</v>
      </c>
      <c r="E1613" s="18">
        <v>3</v>
      </c>
      <c r="F1613" s="18" t="s">
        <v>767</v>
      </c>
      <c r="G1613" s="18">
        <v>28</v>
      </c>
      <c r="H1613" s="18" t="s">
        <v>1983</v>
      </c>
      <c r="I1613" s="18">
        <v>41</v>
      </c>
      <c r="J1613" s="25" t="s">
        <v>2090</v>
      </c>
      <c r="K1613" s="99"/>
      <c r="L1613" s="99"/>
      <c r="M1613" s="99"/>
      <c r="N1613" s="28" t="s">
        <v>2092</v>
      </c>
      <c r="O1613" s="100">
        <v>3004000</v>
      </c>
      <c r="P1613" s="27"/>
      <c r="Q1613" s="100"/>
      <c r="R1613" s="101" t="s">
        <v>97</v>
      </c>
      <c r="S1613" s="94"/>
    </row>
    <row r="1614" spans="1:19" ht="18" customHeight="1">
      <c r="A1614" s="17">
        <v>3</v>
      </c>
      <c r="B1614" s="18" t="s">
        <v>1952</v>
      </c>
      <c r="C1614" s="18">
        <v>1</v>
      </c>
      <c r="D1614" s="18" t="s">
        <v>1953</v>
      </c>
      <c r="E1614" s="18">
        <v>3</v>
      </c>
      <c r="F1614" s="18" t="s">
        <v>767</v>
      </c>
      <c r="G1614" s="18">
        <v>28</v>
      </c>
      <c r="H1614" s="18" t="s">
        <v>1983</v>
      </c>
      <c r="I1614" s="19">
        <v>42</v>
      </c>
      <c r="J1614" s="24" t="s">
        <v>2093</v>
      </c>
      <c r="K1614" s="99">
        <v>29631</v>
      </c>
      <c r="L1614" s="99">
        <v>28141</v>
      </c>
      <c r="M1614" s="99">
        <f>K1614-L1614</f>
        <v>1490</v>
      </c>
      <c r="N1614" s="28" t="s">
        <v>2094</v>
      </c>
      <c r="O1614" s="100"/>
      <c r="P1614" s="27"/>
      <c r="Q1614" s="100"/>
      <c r="R1614" s="101" t="s">
        <v>97</v>
      </c>
      <c r="S1614" s="94"/>
    </row>
    <row r="1615" spans="1:19" ht="18" customHeight="1">
      <c r="A1615" s="17">
        <v>3</v>
      </c>
      <c r="B1615" s="18" t="s">
        <v>1952</v>
      </c>
      <c r="C1615" s="18">
        <v>1</v>
      </c>
      <c r="D1615" s="18" t="s">
        <v>1953</v>
      </c>
      <c r="E1615" s="18">
        <v>3</v>
      </c>
      <c r="F1615" s="18" t="s">
        <v>767</v>
      </c>
      <c r="G1615" s="18">
        <v>28</v>
      </c>
      <c r="H1615" s="18" t="s">
        <v>1983</v>
      </c>
      <c r="I1615" s="18">
        <v>42</v>
      </c>
      <c r="J1615" s="25" t="s">
        <v>2093</v>
      </c>
      <c r="K1615" s="99"/>
      <c r="L1615" s="99"/>
      <c r="M1615" s="99"/>
      <c r="N1615" s="28" t="s">
        <v>2095</v>
      </c>
      <c r="O1615" s="100">
        <v>29631000</v>
      </c>
      <c r="P1615" s="27"/>
      <c r="Q1615" s="100"/>
      <c r="R1615" s="101" t="s">
        <v>97</v>
      </c>
      <c r="S1615" s="94"/>
    </row>
    <row r="1616" spans="1:19" ht="18" customHeight="1">
      <c r="A1616" s="43">
        <v>3</v>
      </c>
      <c r="B1616" s="44" t="s">
        <v>1952</v>
      </c>
      <c r="C1616" s="52">
        <v>1</v>
      </c>
      <c r="D1616" s="44" t="s">
        <v>1953</v>
      </c>
      <c r="E1616" s="53">
        <v>4</v>
      </c>
      <c r="F1616" s="54" t="s">
        <v>768</v>
      </c>
      <c r="G1616" s="53"/>
      <c r="H1616" s="54"/>
      <c r="I1616" s="53"/>
      <c r="J1616" s="53"/>
      <c r="K1616" s="97">
        <f>IF(C1616="",SUMIFS($K1617:$K$5645,$A1617:$A$5645,A1616,$E1617:$E$5645,""),IF(E1616="",SUMIFS($K1617:$K$5645,$A1617:$A$5645,A1616,$C1617:$C$5645,C1616,$G1617:$G$5645,""),IF(G1616="",SUMIFS($K1617:$K$5645,$A1617:$A$5645,A1616,$C1617:$C$5645,C1616,$E1617:$E$5645,E1616,$R1617:$R$5645,R1616),0)))</f>
        <v>245524</v>
      </c>
      <c r="L1616" s="97">
        <f>IF(C1616="",SUMIFS($L1617:$L$5645,$A1617:$A$5645,A1616,$E1617:$E$5645,""),IF(E1616="",SUMIFS($L1617:$L$5645,$A1617:$A$5645,A1616,$C1617:$C$5645,C1616,$G1617:$G$5645,""),IF(G1616="",SUMIFS($L1617:$L$5645,$A1617:$A$5645,A1616,$C1617:$C$5645,C1616,$E1617:$E$5645,E1616,$R1617:$R$5645,R1616),0)))</f>
        <v>240571</v>
      </c>
      <c r="M1616" s="98">
        <f t="shared" ref="M1616" si="120">K1616-L1616</f>
        <v>4953</v>
      </c>
      <c r="N1616" s="55"/>
      <c r="O1616" s="56"/>
      <c r="P1616" s="57"/>
      <c r="Q1616" s="58">
        <f>IF(C1616="",SUMIFS($Q$3:$Q$5514,$A$3:$A$5514,A1616,$C$3:$C$5514,"&gt;0",$E$3:$E$5514,""),IF(E1616="",SUMIFS($Q$3:$Q$5514,$A$3:$A$5514,A1616,$C$3:$C$5514,C1616,$E$3:$E$5514,"&gt;0",$G$3:$G$5514,""),IF(G1616="",SUMIFS($Q$3:$Q$5514,$A$3:$A$5514,A1616,$C$3:$C$5514,C1616,$E$3:$E$5514,E1616,$G$3:$G$5514,"&gt;0",$R$3:$R$5514,R1616))))</f>
        <v>157641</v>
      </c>
      <c r="R1616" s="59" t="s">
        <v>97</v>
      </c>
      <c r="S1616" s="94"/>
    </row>
    <row r="1617" spans="1:19" ht="18" customHeight="1">
      <c r="A1617" s="17">
        <v>3</v>
      </c>
      <c r="B1617" s="18" t="s">
        <v>1952</v>
      </c>
      <c r="C1617" s="18">
        <v>1</v>
      </c>
      <c r="D1617" s="18" t="s">
        <v>1953</v>
      </c>
      <c r="E1617" s="18">
        <v>4</v>
      </c>
      <c r="F1617" s="18" t="s">
        <v>768</v>
      </c>
      <c r="G1617" s="19">
        <v>2</v>
      </c>
      <c r="H1617" s="19" t="s">
        <v>916</v>
      </c>
      <c r="I1617" s="19"/>
      <c r="J1617" s="24"/>
      <c r="K1617" s="99"/>
      <c r="L1617" s="99"/>
      <c r="M1617" s="99"/>
      <c r="N1617" s="28"/>
      <c r="O1617" s="100"/>
      <c r="P1617" s="27" t="s">
        <v>2096</v>
      </c>
      <c r="Q1617" s="100">
        <v>1494</v>
      </c>
      <c r="R1617" s="101" t="s">
        <v>97</v>
      </c>
      <c r="S1617" s="94"/>
    </row>
    <row r="1618" spans="1:19" ht="18" customHeight="1">
      <c r="A1618" s="17">
        <v>3</v>
      </c>
      <c r="B1618" s="18" t="s">
        <v>1952</v>
      </c>
      <c r="C1618" s="18">
        <v>1</v>
      </c>
      <c r="D1618" s="18" t="s">
        <v>1953</v>
      </c>
      <c r="E1618" s="18">
        <v>4</v>
      </c>
      <c r="F1618" s="18" t="s">
        <v>768</v>
      </c>
      <c r="G1618" s="18">
        <v>2</v>
      </c>
      <c r="H1618" s="18" t="s">
        <v>916</v>
      </c>
      <c r="I1618" s="19">
        <v>3</v>
      </c>
      <c r="J1618" s="24" t="s">
        <v>917</v>
      </c>
      <c r="K1618" s="99">
        <v>2385</v>
      </c>
      <c r="L1618" s="99">
        <v>2322</v>
      </c>
      <c r="M1618" s="99">
        <f>K1618-L1618</f>
        <v>63</v>
      </c>
      <c r="N1618" s="28" t="s">
        <v>933</v>
      </c>
      <c r="O1618" s="100">
        <v>2384400</v>
      </c>
      <c r="P1618" s="27" t="s">
        <v>2097</v>
      </c>
      <c r="Q1618" s="100"/>
      <c r="R1618" s="101" t="s">
        <v>97</v>
      </c>
      <c r="S1618" s="94"/>
    </row>
    <row r="1619" spans="1:19" ht="18" customHeight="1">
      <c r="A1619" s="17">
        <v>3</v>
      </c>
      <c r="B1619" s="18" t="s">
        <v>1952</v>
      </c>
      <c r="C1619" s="18">
        <v>1</v>
      </c>
      <c r="D1619" s="18" t="s">
        <v>1953</v>
      </c>
      <c r="E1619" s="18">
        <v>4</v>
      </c>
      <c r="F1619" s="18" t="s">
        <v>768</v>
      </c>
      <c r="G1619" s="19">
        <v>3</v>
      </c>
      <c r="H1619" s="19" t="s">
        <v>919</v>
      </c>
      <c r="I1619" s="19"/>
      <c r="J1619" s="24"/>
      <c r="K1619" s="99"/>
      <c r="L1619" s="99"/>
      <c r="M1619" s="99"/>
      <c r="N1619" s="28"/>
      <c r="O1619" s="100"/>
      <c r="P1619" s="27" t="s">
        <v>2099</v>
      </c>
      <c r="Q1619" s="100">
        <v>5100</v>
      </c>
      <c r="R1619" s="101" t="s">
        <v>97</v>
      </c>
      <c r="S1619" s="94"/>
    </row>
    <row r="1620" spans="1:19" ht="18" customHeight="1">
      <c r="A1620" s="17">
        <v>3</v>
      </c>
      <c r="B1620" s="18" t="s">
        <v>1952</v>
      </c>
      <c r="C1620" s="18">
        <v>1</v>
      </c>
      <c r="D1620" s="18" t="s">
        <v>1953</v>
      </c>
      <c r="E1620" s="18">
        <v>4</v>
      </c>
      <c r="F1620" s="18" t="s">
        <v>768</v>
      </c>
      <c r="G1620" s="18">
        <v>3</v>
      </c>
      <c r="H1620" s="18" t="s">
        <v>919</v>
      </c>
      <c r="I1620" s="19">
        <v>35</v>
      </c>
      <c r="J1620" s="24" t="s">
        <v>930</v>
      </c>
      <c r="K1620" s="99">
        <v>100</v>
      </c>
      <c r="L1620" s="99">
        <v>100</v>
      </c>
      <c r="M1620" s="99">
        <f t="shared" ref="M1620:M1623" si="121">K1620-L1620</f>
        <v>0</v>
      </c>
      <c r="N1620" s="28" t="s">
        <v>2098</v>
      </c>
      <c r="O1620" s="100">
        <v>99060</v>
      </c>
      <c r="P1620" s="27" t="s">
        <v>2100</v>
      </c>
      <c r="Q1620" s="100"/>
      <c r="R1620" s="101" t="s">
        <v>97</v>
      </c>
      <c r="S1620" s="94"/>
    </row>
    <row r="1621" spans="1:19" ht="18" customHeight="1">
      <c r="A1621" s="17">
        <v>3</v>
      </c>
      <c r="B1621" s="18" t="s">
        <v>1952</v>
      </c>
      <c r="C1621" s="18">
        <v>1</v>
      </c>
      <c r="D1621" s="18" t="s">
        <v>1953</v>
      </c>
      <c r="E1621" s="18">
        <v>4</v>
      </c>
      <c r="F1621" s="18" t="s">
        <v>768</v>
      </c>
      <c r="G1621" s="18">
        <v>3</v>
      </c>
      <c r="H1621" s="18" t="s">
        <v>919</v>
      </c>
      <c r="I1621" s="19">
        <v>39</v>
      </c>
      <c r="J1621" s="24" t="s">
        <v>934</v>
      </c>
      <c r="K1621" s="99">
        <v>514</v>
      </c>
      <c r="L1621" s="99">
        <v>500</v>
      </c>
      <c r="M1621" s="99">
        <f t="shared" si="121"/>
        <v>14</v>
      </c>
      <c r="N1621" s="28" t="s">
        <v>933</v>
      </c>
      <c r="O1621" s="100">
        <v>513240</v>
      </c>
      <c r="P1621" s="27" t="s">
        <v>2101</v>
      </c>
      <c r="Q1621" s="100">
        <v>250</v>
      </c>
      <c r="R1621" s="101" t="s">
        <v>97</v>
      </c>
      <c r="S1621" s="94"/>
    </row>
    <row r="1622" spans="1:19" ht="18" customHeight="1">
      <c r="A1622" s="17">
        <v>3</v>
      </c>
      <c r="B1622" s="18" t="s">
        <v>1952</v>
      </c>
      <c r="C1622" s="18">
        <v>1</v>
      </c>
      <c r="D1622" s="18" t="s">
        <v>1953</v>
      </c>
      <c r="E1622" s="18">
        <v>4</v>
      </c>
      <c r="F1622" s="18" t="s">
        <v>768</v>
      </c>
      <c r="G1622" s="18">
        <v>3</v>
      </c>
      <c r="H1622" s="18" t="s">
        <v>919</v>
      </c>
      <c r="I1622" s="19">
        <v>40</v>
      </c>
      <c r="J1622" s="24" t="s">
        <v>935</v>
      </c>
      <c r="K1622" s="99">
        <v>297</v>
      </c>
      <c r="L1622" s="99">
        <v>289</v>
      </c>
      <c r="M1622" s="99">
        <f t="shared" si="121"/>
        <v>8</v>
      </c>
      <c r="N1622" s="28" t="s">
        <v>933</v>
      </c>
      <c r="O1622" s="100">
        <v>296100</v>
      </c>
      <c r="P1622" s="27" t="s">
        <v>2097</v>
      </c>
      <c r="Q1622" s="100"/>
      <c r="R1622" s="101" t="s">
        <v>97</v>
      </c>
      <c r="S1622" s="94"/>
    </row>
    <row r="1623" spans="1:19" ht="18" customHeight="1">
      <c r="A1623" s="17">
        <v>3</v>
      </c>
      <c r="B1623" s="18" t="s">
        <v>1952</v>
      </c>
      <c r="C1623" s="18">
        <v>1</v>
      </c>
      <c r="D1623" s="18" t="s">
        <v>1953</v>
      </c>
      <c r="E1623" s="18">
        <v>4</v>
      </c>
      <c r="F1623" s="18" t="s">
        <v>768</v>
      </c>
      <c r="G1623" s="18">
        <v>3</v>
      </c>
      <c r="H1623" s="18" t="s">
        <v>919</v>
      </c>
      <c r="I1623" s="19">
        <v>41</v>
      </c>
      <c r="J1623" s="24" t="s">
        <v>936</v>
      </c>
      <c r="K1623" s="99">
        <v>51</v>
      </c>
      <c r="L1623" s="99">
        <v>51</v>
      </c>
      <c r="M1623" s="99">
        <f t="shared" si="121"/>
        <v>0</v>
      </c>
      <c r="N1623" s="28" t="s">
        <v>933</v>
      </c>
      <c r="O1623" s="100">
        <v>51000</v>
      </c>
      <c r="P1623" s="27" t="s">
        <v>2102</v>
      </c>
      <c r="Q1623" s="100">
        <v>82800</v>
      </c>
      <c r="R1623" s="101" t="s">
        <v>97</v>
      </c>
      <c r="S1623" s="94"/>
    </row>
    <row r="1624" spans="1:19" ht="18" customHeight="1">
      <c r="A1624" s="17">
        <v>3</v>
      </c>
      <c r="B1624" s="18" t="s">
        <v>1952</v>
      </c>
      <c r="C1624" s="18">
        <v>1</v>
      </c>
      <c r="D1624" s="18" t="s">
        <v>1953</v>
      </c>
      <c r="E1624" s="18">
        <v>4</v>
      </c>
      <c r="F1624" s="18" t="s">
        <v>768</v>
      </c>
      <c r="G1624" s="19">
        <v>4</v>
      </c>
      <c r="H1624" s="19" t="s">
        <v>937</v>
      </c>
      <c r="I1624" s="19"/>
      <c r="J1624" s="24"/>
      <c r="K1624" s="99"/>
      <c r="L1624" s="99"/>
      <c r="M1624" s="99"/>
      <c r="N1624" s="28"/>
      <c r="O1624" s="100"/>
      <c r="P1624" s="27" t="s">
        <v>2103</v>
      </c>
      <c r="Q1624" s="100"/>
      <c r="R1624" s="101" t="s">
        <v>97</v>
      </c>
      <c r="S1624" s="94"/>
    </row>
    <row r="1625" spans="1:19" ht="18" customHeight="1">
      <c r="A1625" s="17">
        <v>3</v>
      </c>
      <c r="B1625" s="18" t="s">
        <v>1952</v>
      </c>
      <c r="C1625" s="18">
        <v>1</v>
      </c>
      <c r="D1625" s="18" t="s">
        <v>1953</v>
      </c>
      <c r="E1625" s="18">
        <v>4</v>
      </c>
      <c r="F1625" s="18" t="s">
        <v>768</v>
      </c>
      <c r="G1625" s="18">
        <v>4</v>
      </c>
      <c r="H1625" s="18" t="s">
        <v>937</v>
      </c>
      <c r="I1625" s="19">
        <v>31</v>
      </c>
      <c r="J1625" s="24" t="s">
        <v>940</v>
      </c>
      <c r="K1625" s="99">
        <v>678</v>
      </c>
      <c r="L1625" s="99">
        <v>739</v>
      </c>
      <c r="M1625" s="99">
        <f>K1625-L1625</f>
        <v>-61</v>
      </c>
      <c r="N1625" s="28" t="s">
        <v>933</v>
      </c>
      <c r="O1625" s="100">
        <v>677121</v>
      </c>
      <c r="P1625" s="27" t="s">
        <v>2104</v>
      </c>
      <c r="Q1625" s="100">
        <v>3000</v>
      </c>
      <c r="R1625" s="101" t="s">
        <v>97</v>
      </c>
      <c r="S1625" s="94"/>
    </row>
    <row r="1626" spans="1:19" ht="18" customHeight="1">
      <c r="A1626" s="17">
        <v>3</v>
      </c>
      <c r="B1626" s="18" t="s">
        <v>1952</v>
      </c>
      <c r="C1626" s="18">
        <v>1</v>
      </c>
      <c r="D1626" s="18" t="s">
        <v>1953</v>
      </c>
      <c r="E1626" s="18">
        <v>4</v>
      </c>
      <c r="F1626" s="18" t="s">
        <v>768</v>
      </c>
      <c r="G1626" s="19">
        <v>8</v>
      </c>
      <c r="H1626" s="19" t="s">
        <v>941</v>
      </c>
      <c r="I1626" s="19"/>
      <c r="J1626" s="24"/>
      <c r="K1626" s="99"/>
      <c r="L1626" s="99"/>
      <c r="M1626" s="99"/>
      <c r="N1626" s="28"/>
      <c r="O1626" s="100"/>
      <c r="P1626" s="27" t="s">
        <v>2105</v>
      </c>
      <c r="Q1626" s="100"/>
      <c r="R1626" s="101" t="s">
        <v>97</v>
      </c>
      <c r="S1626" s="94"/>
    </row>
    <row r="1627" spans="1:19" ht="18" customHeight="1">
      <c r="A1627" s="17">
        <v>3</v>
      </c>
      <c r="B1627" s="18" t="s">
        <v>1952</v>
      </c>
      <c r="C1627" s="18">
        <v>1</v>
      </c>
      <c r="D1627" s="18" t="s">
        <v>1953</v>
      </c>
      <c r="E1627" s="18">
        <v>4</v>
      </c>
      <c r="F1627" s="18" t="s">
        <v>768</v>
      </c>
      <c r="G1627" s="18">
        <v>8</v>
      </c>
      <c r="H1627" s="18" t="s">
        <v>941</v>
      </c>
      <c r="I1627" s="19">
        <v>11</v>
      </c>
      <c r="J1627" s="24" t="s">
        <v>942</v>
      </c>
      <c r="K1627" s="99">
        <v>112</v>
      </c>
      <c r="L1627" s="99">
        <v>112</v>
      </c>
      <c r="M1627" s="99">
        <f>K1627-L1627</f>
        <v>0</v>
      </c>
      <c r="N1627" s="339" t="s">
        <v>7084</v>
      </c>
      <c r="O1627" s="100">
        <v>48960</v>
      </c>
      <c r="P1627" s="27" t="s">
        <v>236</v>
      </c>
      <c r="Q1627" s="100">
        <v>120</v>
      </c>
      <c r="R1627" s="101" t="s">
        <v>97</v>
      </c>
      <c r="S1627" s="94"/>
    </row>
    <row r="1628" spans="1:19" ht="18" customHeight="1">
      <c r="A1628" s="17">
        <v>3</v>
      </c>
      <c r="B1628" s="18" t="s">
        <v>1952</v>
      </c>
      <c r="C1628" s="18">
        <v>1</v>
      </c>
      <c r="D1628" s="18" t="s">
        <v>1953</v>
      </c>
      <c r="E1628" s="18">
        <v>4</v>
      </c>
      <c r="F1628" s="18" t="s">
        <v>768</v>
      </c>
      <c r="G1628" s="18">
        <v>8</v>
      </c>
      <c r="H1628" s="18" t="s">
        <v>941</v>
      </c>
      <c r="I1628" s="18">
        <v>11</v>
      </c>
      <c r="J1628" s="25" t="s">
        <v>942</v>
      </c>
      <c r="K1628" s="99"/>
      <c r="L1628" s="99"/>
      <c r="M1628" s="99"/>
      <c r="N1628" s="28" t="s">
        <v>2106</v>
      </c>
      <c r="O1628" s="100">
        <v>37800</v>
      </c>
      <c r="P1628" s="27" t="s">
        <v>2107</v>
      </c>
      <c r="Q1628" s="100">
        <v>187</v>
      </c>
      <c r="R1628" s="101" t="s">
        <v>97</v>
      </c>
      <c r="S1628" s="94"/>
    </row>
    <row r="1629" spans="1:19" ht="18" customHeight="1">
      <c r="A1629" s="17">
        <v>3</v>
      </c>
      <c r="B1629" s="18" t="s">
        <v>1952</v>
      </c>
      <c r="C1629" s="18">
        <v>1</v>
      </c>
      <c r="D1629" s="18" t="s">
        <v>1953</v>
      </c>
      <c r="E1629" s="18">
        <v>4</v>
      </c>
      <c r="F1629" s="18" t="s">
        <v>768</v>
      </c>
      <c r="G1629" s="18">
        <v>8</v>
      </c>
      <c r="H1629" s="18" t="s">
        <v>941</v>
      </c>
      <c r="I1629" s="18">
        <v>11</v>
      </c>
      <c r="J1629" s="25" t="s">
        <v>942</v>
      </c>
      <c r="K1629" s="99"/>
      <c r="L1629" s="99"/>
      <c r="M1629" s="99"/>
      <c r="N1629" s="339" t="s">
        <v>7085</v>
      </c>
      <c r="O1629" s="100">
        <v>24480</v>
      </c>
      <c r="P1629" s="27" t="s">
        <v>2108</v>
      </c>
      <c r="Q1629" s="100"/>
      <c r="R1629" s="101" t="s">
        <v>97</v>
      </c>
      <c r="S1629" s="94"/>
    </row>
    <row r="1630" spans="1:19" ht="18" customHeight="1">
      <c r="A1630" s="17">
        <v>3</v>
      </c>
      <c r="B1630" s="18" t="s">
        <v>1952</v>
      </c>
      <c r="C1630" s="18">
        <v>1</v>
      </c>
      <c r="D1630" s="18" t="s">
        <v>1953</v>
      </c>
      <c r="E1630" s="18">
        <v>4</v>
      </c>
      <c r="F1630" s="18" t="s">
        <v>768</v>
      </c>
      <c r="G1630" s="19">
        <v>9</v>
      </c>
      <c r="H1630" s="19" t="s">
        <v>944</v>
      </c>
      <c r="I1630" s="19"/>
      <c r="J1630" s="24"/>
      <c r="K1630" s="99"/>
      <c r="L1630" s="99"/>
      <c r="M1630" s="99"/>
      <c r="N1630" s="28"/>
      <c r="O1630" s="100"/>
      <c r="P1630" s="27" t="s">
        <v>2110</v>
      </c>
      <c r="Q1630" s="100"/>
      <c r="R1630" s="101" t="s">
        <v>97</v>
      </c>
      <c r="S1630" s="94"/>
    </row>
    <row r="1631" spans="1:19" ht="18" customHeight="1">
      <c r="A1631" s="17">
        <v>3</v>
      </c>
      <c r="B1631" s="18" t="s">
        <v>1952</v>
      </c>
      <c r="C1631" s="18">
        <v>1</v>
      </c>
      <c r="D1631" s="18" t="s">
        <v>1953</v>
      </c>
      <c r="E1631" s="18">
        <v>4</v>
      </c>
      <c r="F1631" s="18" t="s">
        <v>768</v>
      </c>
      <c r="G1631" s="18">
        <v>9</v>
      </c>
      <c r="H1631" s="18" t="s">
        <v>944</v>
      </c>
      <c r="I1631" s="19">
        <v>2</v>
      </c>
      <c r="J1631" s="24" t="s">
        <v>978</v>
      </c>
      <c r="K1631" s="99">
        <v>29</v>
      </c>
      <c r="L1631" s="99">
        <v>29</v>
      </c>
      <c r="M1631" s="99">
        <f>K1631-L1631</f>
        <v>0</v>
      </c>
      <c r="N1631" s="28" t="s">
        <v>2109</v>
      </c>
      <c r="O1631" s="100"/>
      <c r="P1631" s="27" t="s">
        <v>2112</v>
      </c>
      <c r="Q1631" s="100">
        <v>19</v>
      </c>
      <c r="R1631" s="101" t="s">
        <v>97</v>
      </c>
      <c r="S1631" s="94"/>
    </row>
    <row r="1632" spans="1:19" ht="18" customHeight="1">
      <c r="A1632" s="17">
        <v>3</v>
      </c>
      <c r="B1632" s="18" t="s">
        <v>1952</v>
      </c>
      <c r="C1632" s="18">
        <v>1</v>
      </c>
      <c r="D1632" s="18" t="s">
        <v>1953</v>
      </c>
      <c r="E1632" s="18">
        <v>4</v>
      </c>
      <c r="F1632" s="18" t="s">
        <v>768</v>
      </c>
      <c r="G1632" s="18">
        <v>9</v>
      </c>
      <c r="H1632" s="18" t="s">
        <v>944</v>
      </c>
      <c r="I1632" s="18">
        <v>2</v>
      </c>
      <c r="J1632" s="25" t="s">
        <v>978</v>
      </c>
      <c r="K1632" s="99"/>
      <c r="L1632" s="99"/>
      <c r="M1632" s="99"/>
      <c r="N1632" s="28" t="s">
        <v>2111</v>
      </c>
      <c r="O1632" s="100">
        <v>3600</v>
      </c>
      <c r="P1632" s="27" t="s">
        <v>2110</v>
      </c>
      <c r="Q1632" s="100"/>
      <c r="R1632" s="101" t="s">
        <v>97</v>
      </c>
      <c r="S1632" s="94"/>
    </row>
    <row r="1633" spans="1:19" ht="18" customHeight="1">
      <c r="A1633" s="17">
        <v>3</v>
      </c>
      <c r="B1633" s="18" t="s">
        <v>1952</v>
      </c>
      <c r="C1633" s="18">
        <v>1</v>
      </c>
      <c r="D1633" s="18" t="s">
        <v>1953</v>
      </c>
      <c r="E1633" s="18">
        <v>4</v>
      </c>
      <c r="F1633" s="18" t="s">
        <v>768</v>
      </c>
      <c r="G1633" s="18">
        <v>9</v>
      </c>
      <c r="H1633" s="18" t="s">
        <v>944</v>
      </c>
      <c r="I1633" s="18">
        <v>2</v>
      </c>
      <c r="J1633" s="25" t="s">
        <v>978</v>
      </c>
      <c r="K1633" s="99"/>
      <c r="L1633" s="99"/>
      <c r="M1633" s="99"/>
      <c r="N1633" s="28" t="s">
        <v>2113</v>
      </c>
      <c r="O1633" s="100"/>
      <c r="P1633" s="27" t="s">
        <v>2114</v>
      </c>
      <c r="Q1633" s="100">
        <v>43</v>
      </c>
      <c r="R1633" s="101" t="s">
        <v>97</v>
      </c>
      <c r="S1633" s="94"/>
    </row>
    <row r="1634" spans="1:19" ht="18" customHeight="1">
      <c r="A1634" s="17">
        <v>3</v>
      </c>
      <c r="B1634" s="18" t="s">
        <v>1952</v>
      </c>
      <c r="C1634" s="18">
        <v>1</v>
      </c>
      <c r="D1634" s="18" t="s">
        <v>1953</v>
      </c>
      <c r="E1634" s="18">
        <v>4</v>
      </c>
      <c r="F1634" s="18" t="s">
        <v>768</v>
      </c>
      <c r="G1634" s="18">
        <v>9</v>
      </c>
      <c r="H1634" s="18" t="s">
        <v>944</v>
      </c>
      <c r="I1634" s="18">
        <v>2</v>
      </c>
      <c r="J1634" s="25" t="s">
        <v>978</v>
      </c>
      <c r="K1634" s="99"/>
      <c r="L1634" s="99"/>
      <c r="M1634" s="99"/>
      <c r="N1634" s="28" t="s">
        <v>2111</v>
      </c>
      <c r="O1634" s="100">
        <v>3600</v>
      </c>
      <c r="P1634" s="27" t="s">
        <v>2116</v>
      </c>
      <c r="Q1634" s="100"/>
      <c r="R1634" s="101" t="s">
        <v>97</v>
      </c>
      <c r="S1634" s="94"/>
    </row>
    <row r="1635" spans="1:19" ht="18" customHeight="1">
      <c r="A1635" s="17">
        <v>3</v>
      </c>
      <c r="B1635" s="18" t="s">
        <v>1952</v>
      </c>
      <c r="C1635" s="18">
        <v>1</v>
      </c>
      <c r="D1635" s="18" t="s">
        <v>1953</v>
      </c>
      <c r="E1635" s="18">
        <v>4</v>
      </c>
      <c r="F1635" s="18" t="s">
        <v>768</v>
      </c>
      <c r="G1635" s="18">
        <v>9</v>
      </c>
      <c r="H1635" s="18" t="s">
        <v>944</v>
      </c>
      <c r="I1635" s="18">
        <v>2</v>
      </c>
      <c r="J1635" s="25" t="s">
        <v>978</v>
      </c>
      <c r="K1635" s="99"/>
      <c r="L1635" s="99"/>
      <c r="M1635" s="99"/>
      <c r="N1635" s="28" t="s">
        <v>2115</v>
      </c>
      <c r="O1635" s="100"/>
      <c r="P1635" s="27" t="s">
        <v>2110</v>
      </c>
      <c r="Q1635" s="100"/>
      <c r="R1635" s="101" t="s">
        <v>97</v>
      </c>
      <c r="S1635" s="94"/>
    </row>
    <row r="1636" spans="1:19" ht="18" customHeight="1">
      <c r="A1636" s="17">
        <v>3</v>
      </c>
      <c r="B1636" s="18" t="s">
        <v>1952</v>
      </c>
      <c r="C1636" s="18">
        <v>1</v>
      </c>
      <c r="D1636" s="18" t="s">
        <v>1953</v>
      </c>
      <c r="E1636" s="18">
        <v>4</v>
      </c>
      <c r="F1636" s="18" t="s">
        <v>768</v>
      </c>
      <c r="G1636" s="18">
        <v>9</v>
      </c>
      <c r="H1636" s="18" t="s">
        <v>944</v>
      </c>
      <c r="I1636" s="18">
        <v>2</v>
      </c>
      <c r="J1636" s="25" t="s">
        <v>978</v>
      </c>
      <c r="K1636" s="99"/>
      <c r="L1636" s="99"/>
      <c r="M1636" s="99"/>
      <c r="N1636" s="28" t="s">
        <v>2117</v>
      </c>
      <c r="O1636" s="100">
        <v>3600</v>
      </c>
      <c r="P1636" s="27" t="s">
        <v>2119</v>
      </c>
      <c r="Q1636" s="100">
        <v>2000</v>
      </c>
      <c r="R1636" s="101" t="s">
        <v>97</v>
      </c>
      <c r="S1636" s="94"/>
    </row>
    <row r="1637" spans="1:19" ht="18" customHeight="1">
      <c r="A1637" s="17">
        <v>3</v>
      </c>
      <c r="B1637" s="18" t="s">
        <v>1952</v>
      </c>
      <c r="C1637" s="18">
        <v>1</v>
      </c>
      <c r="D1637" s="18" t="s">
        <v>1953</v>
      </c>
      <c r="E1637" s="18">
        <v>4</v>
      </c>
      <c r="F1637" s="18" t="s">
        <v>768</v>
      </c>
      <c r="G1637" s="18">
        <v>9</v>
      </c>
      <c r="H1637" s="18" t="s">
        <v>944</v>
      </c>
      <c r="I1637" s="18">
        <v>2</v>
      </c>
      <c r="J1637" s="25" t="s">
        <v>978</v>
      </c>
      <c r="K1637" s="99"/>
      <c r="L1637" s="99"/>
      <c r="M1637" s="99"/>
      <c r="N1637" s="28" t="s">
        <v>2118</v>
      </c>
      <c r="O1637" s="100"/>
      <c r="P1637" s="27" t="s">
        <v>248</v>
      </c>
      <c r="Q1637" s="100"/>
      <c r="R1637" s="101" t="s">
        <v>97</v>
      </c>
      <c r="S1637" s="94"/>
    </row>
    <row r="1638" spans="1:19" ht="18" customHeight="1">
      <c r="A1638" s="17">
        <v>3</v>
      </c>
      <c r="B1638" s="18" t="s">
        <v>1952</v>
      </c>
      <c r="C1638" s="18">
        <v>1</v>
      </c>
      <c r="D1638" s="18" t="s">
        <v>1953</v>
      </c>
      <c r="E1638" s="18">
        <v>4</v>
      </c>
      <c r="F1638" s="18" t="s">
        <v>768</v>
      </c>
      <c r="G1638" s="18">
        <v>9</v>
      </c>
      <c r="H1638" s="18" t="s">
        <v>944</v>
      </c>
      <c r="I1638" s="18">
        <v>2</v>
      </c>
      <c r="J1638" s="25" t="s">
        <v>978</v>
      </c>
      <c r="K1638" s="99"/>
      <c r="L1638" s="99"/>
      <c r="M1638" s="99"/>
      <c r="N1638" s="28" t="s">
        <v>2120</v>
      </c>
      <c r="O1638" s="100">
        <v>18000</v>
      </c>
      <c r="P1638" s="27" t="s">
        <v>2096</v>
      </c>
      <c r="Q1638" s="100">
        <v>747</v>
      </c>
      <c r="R1638" s="101" t="s">
        <v>97</v>
      </c>
      <c r="S1638" s="94"/>
    </row>
    <row r="1639" spans="1:19" ht="18" customHeight="1">
      <c r="A1639" s="17">
        <v>3</v>
      </c>
      <c r="B1639" s="18" t="s">
        <v>1952</v>
      </c>
      <c r="C1639" s="18">
        <v>1</v>
      </c>
      <c r="D1639" s="18" t="s">
        <v>1953</v>
      </c>
      <c r="E1639" s="18">
        <v>4</v>
      </c>
      <c r="F1639" s="18" t="s">
        <v>768</v>
      </c>
      <c r="G1639" s="18">
        <v>9</v>
      </c>
      <c r="H1639" s="18" t="s">
        <v>944</v>
      </c>
      <c r="I1639" s="19">
        <v>3</v>
      </c>
      <c r="J1639" s="24" t="s">
        <v>987</v>
      </c>
      <c r="K1639" s="99">
        <v>34</v>
      </c>
      <c r="L1639" s="99">
        <v>34</v>
      </c>
      <c r="M1639" s="99">
        <f>K1639-L1639</f>
        <v>0</v>
      </c>
      <c r="N1639" s="28" t="s">
        <v>2121</v>
      </c>
      <c r="O1639" s="100">
        <v>33200</v>
      </c>
      <c r="P1639" s="27" t="s">
        <v>2122</v>
      </c>
      <c r="Q1639" s="100"/>
      <c r="R1639" s="101" t="s">
        <v>97</v>
      </c>
      <c r="S1639" s="94"/>
    </row>
    <row r="1640" spans="1:19" ht="18" customHeight="1">
      <c r="A1640" s="17">
        <v>3</v>
      </c>
      <c r="B1640" s="18" t="s">
        <v>1952</v>
      </c>
      <c r="C1640" s="18">
        <v>1</v>
      </c>
      <c r="D1640" s="18" t="s">
        <v>1953</v>
      </c>
      <c r="E1640" s="18">
        <v>4</v>
      </c>
      <c r="F1640" s="18" t="s">
        <v>768</v>
      </c>
      <c r="G1640" s="19">
        <v>11</v>
      </c>
      <c r="H1640" s="19" t="s">
        <v>1002</v>
      </c>
      <c r="I1640" s="19"/>
      <c r="J1640" s="24"/>
      <c r="K1640" s="99"/>
      <c r="L1640" s="99"/>
      <c r="M1640" s="99"/>
      <c r="N1640" s="28"/>
      <c r="O1640" s="100"/>
      <c r="P1640" s="27" t="s">
        <v>2099</v>
      </c>
      <c r="Q1640" s="100">
        <v>2550</v>
      </c>
      <c r="R1640" s="101" t="s">
        <v>97</v>
      </c>
      <c r="S1640" s="94"/>
    </row>
    <row r="1641" spans="1:19" ht="18" customHeight="1">
      <c r="A1641" s="17">
        <v>3</v>
      </c>
      <c r="B1641" s="18" t="s">
        <v>1952</v>
      </c>
      <c r="C1641" s="18">
        <v>1</v>
      </c>
      <c r="D1641" s="18" t="s">
        <v>1953</v>
      </c>
      <c r="E1641" s="18">
        <v>4</v>
      </c>
      <c r="F1641" s="18" t="s">
        <v>768</v>
      </c>
      <c r="G1641" s="18">
        <v>11</v>
      </c>
      <c r="H1641" s="18" t="s">
        <v>1002</v>
      </c>
      <c r="I1641" s="19">
        <v>1</v>
      </c>
      <c r="J1641" s="24" t="s">
        <v>1003</v>
      </c>
      <c r="K1641" s="99">
        <v>235</v>
      </c>
      <c r="L1641" s="99">
        <v>235</v>
      </c>
      <c r="M1641" s="99">
        <f>K1641-L1641</f>
        <v>0</v>
      </c>
      <c r="N1641" s="28" t="s">
        <v>2109</v>
      </c>
      <c r="O1641" s="100"/>
      <c r="P1641" s="27" t="s">
        <v>2124</v>
      </c>
      <c r="Q1641" s="100"/>
      <c r="R1641" s="101" t="s">
        <v>97</v>
      </c>
      <c r="S1641" s="94"/>
    </row>
    <row r="1642" spans="1:19" ht="18" customHeight="1">
      <c r="A1642" s="17">
        <v>3</v>
      </c>
      <c r="B1642" s="18" t="s">
        <v>1952</v>
      </c>
      <c r="C1642" s="18">
        <v>1</v>
      </c>
      <c r="D1642" s="18" t="s">
        <v>1953</v>
      </c>
      <c r="E1642" s="18">
        <v>4</v>
      </c>
      <c r="F1642" s="18" t="s">
        <v>768</v>
      </c>
      <c r="G1642" s="18">
        <v>11</v>
      </c>
      <c r="H1642" s="18" t="s">
        <v>1002</v>
      </c>
      <c r="I1642" s="18">
        <v>1</v>
      </c>
      <c r="J1642" s="25" t="s">
        <v>1003</v>
      </c>
      <c r="K1642" s="99"/>
      <c r="L1642" s="99"/>
      <c r="M1642" s="99"/>
      <c r="N1642" s="28" t="s">
        <v>2123</v>
      </c>
      <c r="O1642" s="100">
        <v>44064</v>
      </c>
      <c r="P1642" s="27" t="s">
        <v>2101</v>
      </c>
      <c r="Q1642" s="100">
        <v>125</v>
      </c>
      <c r="R1642" s="101" t="s">
        <v>97</v>
      </c>
      <c r="S1642" s="94"/>
    </row>
    <row r="1643" spans="1:19" ht="18" customHeight="1">
      <c r="A1643" s="17">
        <v>3</v>
      </c>
      <c r="B1643" s="18" t="s">
        <v>1952</v>
      </c>
      <c r="C1643" s="18">
        <v>1</v>
      </c>
      <c r="D1643" s="18" t="s">
        <v>1953</v>
      </c>
      <c r="E1643" s="18">
        <v>4</v>
      </c>
      <c r="F1643" s="18" t="s">
        <v>768</v>
      </c>
      <c r="G1643" s="18">
        <v>11</v>
      </c>
      <c r="H1643" s="18" t="s">
        <v>1002</v>
      </c>
      <c r="I1643" s="18">
        <v>1</v>
      </c>
      <c r="J1643" s="25" t="s">
        <v>1003</v>
      </c>
      <c r="K1643" s="99"/>
      <c r="L1643" s="99"/>
      <c r="M1643" s="99"/>
      <c r="N1643" s="28" t="s">
        <v>2125</v>
      </c>
      <c r="O1643" s="100">
        <v>9504</v>
      </c>
      <c r="P1643" s="27" t="s">
        <v>2126</v>
      </c>
      <c r="Q1643" s="100"/>
      <c r="R1643" s="101" t="s">
        <v>97</v>
      </c>
      <c r="S1643" s="94"/>
    </row>
    <row r="1644" spans="1:19" ht="18" customHeight="1">
      <c r="A1644" s="17">
        <v>3</v>
      </c>
      <c r="B1644" s="18" t="s">
        <v>1952</v>
      </c>
      <c r="C1644" s="18">
        <v>1</v>
      </c>
      <c r="D1644" s="18" t="s">
        <v>1953</v>
      </c>
      <c r="E1644" s="18">
        <v>4</v>
      </c>
      <c r="F1644" s="18" t="s">
        <v>768</v>
      </c>
      <c r="G1644" s="18">
        <v>11</v>
      </c>
      <c r="H1644" s="18" t="s">
        <v>1002</v>
      </c>
      <c r="I1644" s="18">
        <v>1</v>
      </c>
      <c r="J1644" s="25" t="s">
        <v>1003</v>
      </c>
      <c r="K1644" s="99"/>
      <c r="L1644" s="99"/>
      <c r="M1644" s="99"/>
      <c r="N1644" s="339" t="s">
        <v>6857</v>
      </c>
      <c r="O1644" s="100">
        <v>36720</v>
      </c>
      <c r="P1644" s="27" t="s">
        <v>2128</v>
      </c>
      <c r="Q1644" s="100">
        <v>48</v>
      </c>
      <c r="R1644" s="101" t="s">
        <v>97</v>
      </c>
      <c r="S1644" s="94"/>
    </row>
    <row r="1645" spans="1:19" ht="18" customHeight="1">
      <c r="A1645" s="17">
        <v>3</v>
      </c>
      <c r="B1645" s="18" t="s">
        <v>1952</v>
      </c>
      <c r="C1645" s="18">
        <v>1</v>
      </c>
      <c r="D1645" s="18" t="s">
        <v>1953</v>
      </c>
      <c r="E1645" s="18">
        <v>4</v>
      </c>
      <c r="F1645" s="18" t="s">
        <v>768</v>
      </c>
      <c r="G1645" s="18">
        <v>11</v>
      </c>
      <c r="H1645" s="18" t="s">
        <v>1002</v>
      </c>
      <c r="I1645" s="18">
        <v>1</v>
      </c>
      <c r="J1645" s="25" t="s">
        <v>1003</v>
      </c>
      <c r="K1645" s="99"/>
      <c r="L1645" s="99"/>
      <c r="M1645" s="99"/>
      <c r="N1645" s="28" t="s">
        <v>2127</v>
      </c>
      <c r="O1645" s="100">
        <v>45360</v>
      </c>
      <c r="P1645" s="27" t="s">
        <v>2130</v>
      </c>
      <c r="Q1645" s="100"/>
      <c r="R1645" s="101" t="s">
        <v>97</v>
      </c>
      <c r="S1645" s="94"/>
    </row>
    <row r="1646" spans="1:19" ht="18" customHeight="1">
      <c r="A1646" s="17">
        <v>3</v>
      </c>
      <c r="B1646" s="18" t="s">
        <v>1952</v>
      </c>
      <c r="C1646" s="18">
        <v>1</v>
      </c>
      <c r="D1646" s="18" t="s">
        <v>1953</v>
      </c>
      <c r="E1646" s="18">
        <v>4</v>
      </c>
      <c r="F1646" s="18" t="s">
        <v>768</v>
      </c>
      <c r="G1646" s="18">
        <v>11</v>
      </c>
      <c r="H1646" s="18" t="s">
        <v>1002</v>
      </c>
      <c r="I1646" s="18">
        <v>1</v>
      </c>
      <c r="J1646" s="25" t="s">
        <v>1003</v>
      </c>
      <c r="K1646" s="99"/>
      <c r="L1646" s="99"/>
      <c r="M1646" s="99"/>
      <c r="N1646" s="28" t="s">
        <v>2129</v>
      </c>
      <c r="O1646" s="100">
        <v>21600</v>
      </c>
      <c r="P1646" s="27" t="s">
        <v>2102</v>
      </c>
      <c r="Q1646" s="100">
        <v>41400</v>
      </c>
      <c r="R1646" s="101" t="s">
        <v>97</v>
      </c>
      <c r="S1646" s="94"/>
    </row>
    <row r="1647" spans="1:19" ht="18" customHeight="1">
      <c r="A1647" s="17">
        <v>3</v>
      </c>
      <c r="B1647" s="18" t="s">
        <v>1952</v>
      </c>
      <c r="C1647" s="18">
        <v>1</v>
      </c>
      <c r="D1647" s="18" t="s">
        <v>1953</v>
      </c>
      <c r="E1647" s="18">
        <v>4</v>
      </c>
      <c r="F1647" s="18" t="s">
        <v>768</v>
      </c>
      <c r="G1647" s="18">
        <v>11</v>
      </c>
      <c r="H1647" s="18" t="s">
        <v>1002</v>
      </c>
      <c r="I1647" s="18">
        <v>1</v>
      </c>
      <c r="J1647" s="25" t="s">
        <v>1003</v>
      </c>
      <c r="K1647" s="99"/>
      <c r="L1647" s="99"/>
      <c r="M1647" s="99"/>
      <c r="N1647" s="28" t="s">
        <v>2131</v>
      </c>
      <c r="O1647" s="100"/>
      <c r="P1647" s="27" t="s">
        <v>2122</v>
      </c>
      <c r="Q1647" s="100"/>
      <c r="R1647" s="101" t="s">
        <v>97</v>
      </c>
      <c r="S1647" s="94"/>
    </row>
    <row r="1648" spans="1:19" ht="18" customHeight="1">
      <c r="A1648" s="17">
        <v>3</v>
      </c>
      <c r="B1648" s="18" t="s">
        <v>1952</v>
      </c>
      <c r="C1648" s="18">
        <v>1</v>
      </c>
      <c r="D1648" s="18" t="s">
        <v>1953</v>
      </c>
      <c r="E1648" s="18">
        <v>4</v>
      </c>
      <c r="F1648" s="18" t="s">
        <v>768</v>
      </c>
      <c r="G1648" s="18">
        <v>11</v>
      </c>
      <c r="H1648" s="18" t="s">
        <v>1002</v>
      </c>
      <c r="I1648" s="18">
        <v>1</v>
      </c>
      <c r="J1648" s="25" t="s">
        <v>1003</v>
      </c>
      <c r="K1648" s="99"/>
      <c r="L1648" s="99"/>
      <c r="M1648" s="99"/>
      <c r="N1648" s="28" t="s">
        <v>2132</v>
      </c>
      <c r="O1648" s="100">
        <v>19008</v>
      </c>
      <c r="P1648" s="27" t="s">
        <v>2134</v>
      </c>
      <c r="Q1648" s="100">
        <v>24</v>
      </c>
      <c r="R1648" s="101" t="s">
        <v>97</v>
      </c>
      <c r="S1648" s="94"/>
    </row>
    <row r="1649" spans="1:19" ht="18" customHeight="1">
      <c r="A1649" s="17">
        <v>3</v>
      </c>
      <c r="B1649" s="18" t="s">
        <v>1952</v>
      </c>
      <c r="C1649" s="18">
        <v>1</v>
      </c>
      <c r="D1649" s="18" t="s">
        <v>1953</v>
      </c>
      <c r="E1649" s="18">
        <v>4</v>
      </c>
      <c r="F1649" s="18" t="s">
        <v>768</v>
      </c>
      <c r="G1649" s="18">
        <v>11</v>
      </c>
      <c r="H1649" s="18" t="s">
        <v>1002</v>
      </c>
      <c r="I1649" s="18">
        <v>1</v>
      </c>
      <c r="J1649" s="25" t="s">
        <v>1003</v>
      </c>
      <c r="K1649" s="99"/>
      <c r="L1649" s="99"/>
      <c r="M1649" s="99"/>
      <c r="N1649" s="28" t="s">
        <v>2133</v>
      </c>
      <c r="O1649" s="100">
        <v>58320</v>
      </c>
      <c r="P1649" s="27" t="s">
        <v>2130</v>
      </c>
      <c r="Q1649" s="100"/>
      <c r="R1649" s="101" t="s">
        <v>97</v>
      </c>
      <c r="S1649" s="94"/>
    </row>
    <row r="1650" spans="1:19" ht="18" customHeight="1">
      <c r="A1650" s="17">
        <v>3</v>
      </c>
      <c r="B1650" s="18" t="s">
        <v>1952</v>
      </c>
      <c r="C1650" s="18">
        <v>1</v>
      </c>
      <c r="D1650" s="18" t="s">
        <v>1953</v>
      </c>
      <c r="E1650" s="18">
        <v>4</v>
      </c>
      <c r="F1650" s="18" t="s">
        <v>768</v>
      </c>
      <c r="G1650" s="18">
        <v>11</v>
      </c>
      <c r="H1650" s="18" t="s">
        <v>1002</v>
      </c>
      <c r="I1650" s="19">
        <v>3</v>
      </c>
      <c r="J1650" s="24" t="s">
        <v>1021</v>
      </c>
      <c r="K1650" s="99">
        <v>10</v>
      </c>
      <c r="L1650" s="99">
        <v>10</v>
      </c>
      <c r="M1650" s="99">
        <f t="shared" ref="M1650:M1651" si="122">K1650-L1650</f>
        <v>0</v>
      </c>
      <c r="N1650" s="28" t="s">
        <v>2135</v>
      </c>
      <c r="O1650" s="100">
        <v>10000</v>
      </c>
      <c r="P1650" s="27" t="s">
        <v>2104</v>
      </c>
      <c r="Q1650" s="100">
        <v>1500</v>
      </c>
      <c r="R1650" s="101" t="s">
        <v>97</v>
      </c>
      <c r="S1650" s="94"/>
    </row>
    <row r="1651" spans="1:19" ht="18" customHeight="1">
      <c r="A1651" s="17">
        <v>3</v>
      </c>
      <c r="B1651" s="18" t="s">
        <v>1952</v>
      </c>
      <c r="C1651" s="18">
        <v>1</v>
      </c>
      <c r="D1651" s="18" t="s">
        <v>1953</v>
      </c>
      <c r="E1651" s="18">
        <v>4</v>
      </c>
      <c r="F1651" s="18" t="s">
        <v>768</v>
      </c>
      <c r="G1651" s="18">
        <v>11</v>
      </c>
      <c r="H1651" s="18" t="s">
        <v>1002</v>
      </c>
      <c r="I1651" s="19">
        <v>4</v>
      </c>
      <c r="J1651" s="24" t="s">
        <v>1023</v>
      </c>
      <c r="K1651" s="99">
        <v>17</v>
      </c>
      <c r="L1651" s="99">
        <v>96</v>
      </c>
      <c r="M1651" s="99">
        <f t="shared" si="122"/>
        <v>-79</v>
      </c>
      <c r="N1651" s="28" t="s">
        <v>2136</v>
      </c>
      <c r="O1651" s="100"/>
      <c r="P1651" s="27" t="s">
        <v>319</v>
      </c>
      <c r="Q1651" s="100"/>
      <c r="R1651" s="101" t="s">
        <v>97</v>
      </c>
      <c r="S1651" s="94"/>
    </row>
    <row r="1652" spans="1:19" ht="18" customHeight="1">
      <c r="A1652" s="17">
        <v>3</v>
      </c>
      <c r="B1652" s="18" t="s">
        <v>1952</v>
      </c>
      <c r="C1652" s="18">
        <v>1</v>
      </c>
      <c r="D1652" s="18" t="s">
        <v>1953</v>
      </c>
      <c r="E1652" s="18">
        <v>4</v>
      </c>
      <c r="F1652" s="18" t="s">
        <v>768</v>
      </c>
      <c r="G1652" s="18">
        <v>11</v>
      </c>
      <c r="H1652" s="18" t="s">
        <v>1002</v>
      </c>
      <c r="I1652" s="18">
        <v>4</v>
      </c>
      <c r="J1652" s="25" t="s">
        <v>1023</v>
      </c>
      <c r="K1652" s="99"/>
      <c r="L1652" s="99"/>
      <c r="M1652" s="99"/>
      <c r="N1652" s="28" t="s">
        <v>2137</v>
      </c>
      <c r="O1652" s="100">
        <v>5400</v>
      </c>
      <c r="P1652" s="27" t="s">
        <v>338</v>
      </c>
      <c r="Q1652" s="100">
        <v>60</v>
      </c>
      <c r="R1652" s="101" t="s">
        <v>97</v>
      </c>
      <c r="S1652" s="94"/>
    </row>
    <row r="1653" spans="1:19" ht="18" customHeight="1">
      <c r="A1653" s="17">
        <v>3</v>
      </c>
      <c r="B1653" s="18" t="s">
        <v>1952</v>
      </c>
      <c r="C1653" s="18">
        <v>1</v>
      </c>
      <c r="D1653" s="18" t="s">
        <v>1953</v>
      </c>
      <c r="E1653" s="18">
        <v>4</v>
      </c>
      <c r="F1653" s="18" t="s">
        <v>768</v>
      </c>
      <c r="G1653" s="18">
        <v>11</v>
      </c>
      <c r="H1653" s="18" t="s">
        <v>1002</v>
      </c>
      <c r="I1653" s="18">
        <v>4</v>
      </c>
      <c r="J1653" s="25" t="s">
        <v>1023</v>
      </c>
      <c r="K1653" s="99"/>
      <c r="L1653" s="99"/>
      <c r="M1653" s="99"/>
      <c r="N1653" s="28" t="s">
        <v>2138</v>
      </c>
      <c r="O1653" s="100">
        <v>10800</v>
      </c>
      <c r="P1653" s="27" t="s">
        <v>356</v>
      </c>
      <c r="Q1653" s="100">
        <v>51</v>
      </c>
      <c r="R1653" s="101" t="s">
        <v>97</v>
      </c>
      <c r="S1653" s="94"/>
    </row>
    <row r="1654" spans="1:19" ht="18" customHeight="1">
      <c r="A1654" s="17">
        <v>3</v>
      </c>
      <c r="B1654" s="18" t="s">
        <v>1952</v>
      </c>
      <c r="C1654" s="18">
        <v>1</v>
      </c>
      <c r="D1654" s="18" t="s">
        <v>1953</v>
      </c>
      <c r="E1654" s="18">
        <v>4</v>
      </c>
      <c r="F1654" s="18" t="s">
        <v>768</v>
      </c>
      <c r="G1654" s="18">
        <v>11</v>
      </c>
      <c r="H1654" s="18" t="s">
        <v>1002</v>
      </c>
      <c r="I1654" s="19">
        <v>6</v>
      </c>
      <c r="J1654" s="24" t="s">
        <v>2139</v>
      </c>
      <c r="K1654" s="99">
        <v>20</v>
      </c>
      <c r="L1654" s="99">
        <v>20</v>
      </c>
      <c r="M1654" s="99">
        <f>K1654-L1654</f>
        <v>0</v>
      </c>
      <c r="N1654" s="28" t="s">
        <v>2140</v>
      </c>
      <c r="O1654" s="100">
        <v>20000</v>
      </c>
      <c r="P1654" s="27" t="s">
        <v>2141</v>
      </c>
      <c r="Q1654" s="100">
        <v>15000</v>
      </c>
      <c r="R1654" s="101" t="s">
        <v>97</v>
      </c>
      <c r="S1654" s="94"/>
    </row>
    <row r="1655" spans="1:19" ht="18" customHeight="1">
      <c r="A1655" s="17">
        <v>3</v>
      </c>
      <c r="B1655" s="18" t="s">
        <v>1952</v>
      </c>
      <c r="C1655" s="18">
        <v>1</v>
      </c>
      <c r="D1655" s="18" t="s">
        <v>1953</v>
      </c>
      <c r="E1655" s="18">
        <v>4</v>
      </c>
      <c r="F1655" s="18" t="s">
        <v>768</v>
      </c>
      <c r="G1655" s="19">
        <v>12</v>
      </c>
      <c r="H1655" s="19" t="s">
        <v>1026</v>
      </c>
      <c r="I1655" s="19"/>
      <c r="J1655" s="24"/>
      <c r="K1655" s="99"/>
      <c r="L1655" s="99"/>
      <c r="M1655" s="99"/>
      <c r="N1655" s="28"/>
      <c r="O1655" s="100"/>
      <c r="P1655" s="27" t="s">
        <v>2142</v>
      </c>
      <c r="Q1655" s="100"/>
      <c r="R1655" s="101" t="s">
        <v>97</v>
      </c>
      <c r="S1655" s="94"/>
    </row>
    <row r="1656" spans="1:19" ht="18" customHeight="1">
      <c r="A1656" s="17">
        <v>3</v>
      </c>
      <c r="B1656" s="18" t="s">
        <v>1952</v>
      </c>
      <c r="C1656" s="18">
        <v>1</v>
      </c>
      <c r="D1656" s="18" t="s">
        <v>1953</v>
      </c>
      <c r="E1656" s="18">
        <v>4</v>
      </c>
      <c r="F1656" s="18" t="s">
        <v>768</v>
      </c>
      <c r="G1656" s="18">
        <v>12</v>
      </c>
      <c r="H1656" s="18" t="s">
        <v>1026</v>
      </c>
      <c r="I1656" s="19">
        <v>1</v>
      </c>
      <c r="J1656" s="24" t="s">
        <v>1027</v>
      </c>
      <c r="K1656" s="99">
        <v>300</v>
      </c>
      <c r="L1656" s="99">
        <v>355</v>
      </c>
      <c r="M1656" s="99">
        <f>K1656-L1656</f>
        <v>-55</v>
      </c>
      <c r="N1656" s="28" t="s">
        <v>2109</v>
      </c>
      <c r="O1656" s="100"/>
      <c r="P1656" s="27" t="s">
        <v>2107</v>
      </c>
      <c r="Q1656" s="100">
        <v>93</v>
      </c>
      <c r="R1656" s="101" t="s">
        <v>97</v>
      </c>
      <c r="S1656" s="94"/>
    </row>
    <row r="1657" spans="1:19" ht="18" customHeight="1">
      <c r="A1657" s="17">
        <v>3</v>
      </c>
      <c r="B1657" s="18" t="s">
        <v>1952</v>
      </c>
      <c r="C1657" s="18">
        <v>1</v>
      </c>
      <c r="D1657" s="18" t="s">
        <v>1953</v>
      </c>
      <c r="E1657" s="18">
        <v>4</v>
      </c>
      <c r="F1657" s="18" t="s">
        <v>768</v>
      </c>
      <c r="G1657" s="18">
        <v>12</v>
      </c>
      <c r="H1657" s="18" t="s">
        <v>1026</v>
      </c>
      <c r="I1657" s="18">
        <v>1</v>
      </c>
      <c r="J1657" s="25" t="s">
        <v>1027</v>
      </c>
      <c r="K1657" s="99"/>
      <c r="L1657" s="99"/>
      <c r="M1657" s="99"/>
      <c r="N1657" s="28" t="s">
        <v>2143</v>
      </c>
      <c r="O1657" s="100">
        <v>4600</v>
      </c>
      <c r="P1657" s="27" t="s">
        <v>2144</v>
      </c>
      <c r="Q1657" s="100"/>
      <c r="R1657" s="101" t="s">
        <v>97</v>
      </c>
      <c r="S1657" s="94"/>
    </row>
    <row r="1658" spans="1:19" ht="18" customHeight="1">
      <c r="A1658" s="17">
        <v>3</v>
      </c>
      <c r="B1658" s="18" t="s">
        <v>1952</v>
      </c>
      <c r="C1658" s="18">
        <v>1</v>
      </c>
      <c r="D1658" s="18" t="s">
        <v>1953</v>
      </c>
      <c r="E1658" s="18">
        <v>4</v>
      </c>
      <c r="F1658" s="18" t="s">
        <v>768</v>
      </c>
      <c r="G1658" s="18">
        <v>12</v>
      </c>
      <c r="H1658" s="18" t="s">
        <v>1026</v>
      </c>
      <c r="I1658" s="18">
        <v>1</v>
      </c>
      <c r="J1658" s="25" t="s">
        <v>1027</v>
      </c>
      <c r="K1658" s="99"/>
      <c r="L1658" s="99"/>
      <c r="M1658" s="99"/>
      <c r="N1658" s="28" t="s">
        <v>7089</v>
      </c>
      <c r="O1658" s="100">
        <v>4600</v>
      </c>
      <c r="P1658" s="27" t="s">
        <v>2145</v>
      </c>
      <c r="Q1658" s="100"/>
      <c r="R1658" s="101" t="s">
        <v>97</v>
      </c>
      <c r="S1658" s="94"/>
    </row>
    <row r="1659" spans="1:19" ht="18" customHeight="1">
      <c r="A1659" s="17">
        <v>3</v>
      </c>
      <c r="B1659" s="18" t="s">
        <v>1952</v>
      </c>
      <c r="C1659" s="18">
        <v>1</v>
      </c>
      <c r="D1659" s="18" t="s">
        <v>1953</v>
      </c>
      <c r="E1659" s="18">
        <v>4</v>
      </c>
      <c r="F1659" s="18" t="s">
        <v>768</v>
      </c>
      <c r="G1659" s="18">
        <v>12</v>
      </c>
      <c r="H1659" s="18" t="s">
        <v>1026</v>
      </c>
      <c r="I1659" s="18">
        <v>1</v>
      </c>
      <c r="J1659" s="25" t="s">
        <v>1027</v>
      </c>
      <c r="K1659" s="99"/>
      <c r="L1659" s="99"/>
      <c r="M1659" s="99"/>
      <c r="N1659" s="339" t="s">
        <v>7086</v>
      </c>
      <c r="O1659" s="100">
        <v>6000</v>
      </c>
      <c r="P1659" s="27" t="s">
        <v>2112</v>
      </c>
      <c r="Q1659" s="100">
        <v>9</v>
      </c>
      <c r="R1659" s="101" t="s">
        <v>97</v>
      </c>
      <c r="S1659" s="94"/>
    </row>
    <row r="1660" spans="1:19" ht="18" customHeight="1">
      <c r="A1660" s="17">
        <v>3</v>
      </c>
      <c r="B1660" s="18" t="s">
        <v>1952</v>
      </c>
      <c r="C1660" s="18">
        <v>1</v>
      </c>
      <c r="D1660" s="18" t="s">
        <v>1953</v>
      </c>
      <c r="E1660" s="18">
        <v>4</v>
      </c>
      <c r="F1660" s="18" t="s">
        <v>768</v>
      </c>
      <c r="G1660" s="18">
        <v>12</v>
      </c>
      <c r="H1660" s="18" t="s">
        <v>1026</v>
      </c>
      <c r="I1660" s="18">
        <v>1</v>
      </c>
      <c r="J1660" s="25" t="s">
        <v>1027</v>
      </c>
      <c r="K1660" s="99"/>
      <c r="L1660" s="99"/>
      <c r="M1660" s="99"/>
      <c r="N1660" s="28" t="s">
        <v>2113</v>
      </c>
      <c r="O1660" s="100"/>
      <c r="P1660" s="27" t="s">
        <v>2145</v>
      </c>
      <c r="Q1660" s="100"/>
      <c r="R1660" s="101" t="s">
        <v>97</v>
      </c>
      <c r="S1660" s="94"/>
    </row>
    <row r="1661" spans="1:19" ht="18" customHeight="1">
      <c r="A1661" s="17">
        <v>3</v>
      </c>
      <c r="B1661" s="18" t="s">
        <v>1952</v>
      </c>
      <c r="C1661" s="18">
        <v>1</v>
      </c>
      <c r="D1661" s="18" t="s">
        <v>1953</v>
      </c>
      <c r="E1661" s="18">
        <v>4</v>
      </c>
      <c r="F1661" s="18" t="s">
        <v>768</v>
      </c>
      <c r="G1661" s="18">
        <v>12</v>
      </c>
      <c r="H1661" s="18" t="s">
        <v>1026</v>
      </c>
      <c r="I1661" s="18">
        <v>1</v>
      </c>
      <c r="J1661" s="25" t="s">
        <v>1027</v>
      </c>
      <c r="K1661" s="99"/>
      <c r="L1661" s="99"/>
      <c r="M1661" s="99"/>
      <c r="N1661" s="339" t="s">
        <v>7088</v>
      </c>
      <c r="O1661" s="100">
        <v>4600</v>
      </c>
      <c r="P1661" s="27" t="s">
        <v>2114</v>
      </c>
      <c r="Q1661" s="100">
        <v>21</v>
      </c>
      <c r="R1661" s="101" t="s">
        <v>97</v>
      </c>
      <c r="S1661" s="94"/>
    </row>
    <row r="1662" spans="1:19" ht="18" customHeight="1">
      <c r="A1662" s="17">
        <v>3</v>
      </c>
      <c r="B1662" s="18" t="s">
        <v>1952</v>
      </c>
      <c r="C1662" s="18">
        <v>1</v>
      </c>
      <c r="D1662" s="18" t="s">
        <v>1953</v>
      </c>
      <c r="E1662" s="18">
        <v>4</v>
      </c>
      <c r="F1662" s="18" t="s">
        <v>768</v>
      </c>
      <c r="G1662" s="18">
        <v>12</v>
      </c>
      <c r="H1662" s="18" t="s">
        <v>1026</v>
      </c>
      <c r="I1662" s="18">
        <v>1</v>
      </c>
      <c r="J1662" s="25" t="s">
        <v>1027</v>
      </c>
      <c r="K1662" s="99"/>
      <c r="L1662" s="99"/>
      <c r="M1662" s="99"/>
      <c r="N1662" s="28" t="s">
        <v>2146</v>
      </c>
      <c r="O1662" s="100">
        <v>7360</v>
      </c>
      <c r="P1662" s="27" t="s">
        <v>2147</v>
      </c>
      <c r="Q1662" s="100"/>
      <c r="R1662" s="101" t="s">
        <v>97</v>
      </c>
      <c r="S1662" s="94"/>
    </row>
    <row r="1663" spans="1:19" ht="18" customHeight="1">
      <c r="A1663" s="17">
        <v>3</v>
      </c>
      <c r="B1663" s="18" t="s">
        <v>1952</v>
      </c>
      <c r="C1663" s="18">
        <v>1</v>
      </c>
      <c r="D1663" s="18" t="s">
        <v>1953</v>
      </c>
      <c r="E1663" s="18">
        <v>4</v>
      </c>
      <c r="F1663" s="18" t="s">
        <v>768</v>
      </c>
      <c r="G1663" s="18">
        <v>12</v>
      </c>
      <c r="H1663" s="18" t="s">
        <v>1026</v>
      </c>
      <c r="I1663" s="18">
        <v>1</v>
      </c>
      <c r="J1663" s="25" t="s">
        <v>1027</v>
      </c>
      <c r="K1663" s="99"/>
      <c r="L1663" s="99"/>
      <c r="M1663" s="99"/>
      <c r="N1663" s="339" t="s">
        <v>7087</v>
      </c>
      <c r="O1663" s="100">
        <v>6000</v>
      </c>
      <c r="P1663" s="27" t="s">
        <v>2145</v>
      </c>
      <c r="Q1663" s="100"/>
      <c r="R1663" s="101" t="s">
        <v>97</v>
      </c>
      <c r="S1663" s="94"/>
    </row>
    <row r="1664" spans="1:19" ht="18" customHeight="1">
      <c r="A1664" s="17">
        <v>3</v>
      </c>
      <c r="B1664" s="18" t="s">
        <v>1952</v>
      </c>
      <c r="C1664" s="18">
        <v>1</v>
      </c>
      <c r="D1664" s="18" t="s">
        <v>1953</v>
      </c>
      <c r="E1664" s="18">
        <v>4</v>
      </c>
      <c r="F1664" s="18" t="s">
        <v>768</v>
      </c>
      <c r="G1664" s="18">
        <v>12</v>
      </c>
      <c r="H1664" s="18" t="s">
        <v>1026</v>
      </c>
      <c r="I1664" s="18">
        <v>1</v>
      </c>
      <c r="J1664" s="25" t="s">
        <v>1027</v>
      </c>
      <c r="K1664" s="99"/>
      <c r="L1664" s="99"/>
      <c r="M1664" s="99"/>
      <c r="N1664" s="28" t="s">
        <v>2148</v>
      </c>
      <c r="O1664" s="100"/>
      <c r="P1664" s="27" t="s">
        <v>2150</v>
      </c>
      <c r="Q1664" s="100">
        <v>1000</v>
      </c>
      <c r="R1664" s="101" t="s">
        <v>97</v>
      </c>
      <c r="S1664" s="94"/>
    </row>
    <row r="1665" spans="1:19" ht="18" customHeight="1">
      <c r="A1665" s="17">
        <v>3</v>
      </c>
      <c r="B1665" s="18" t="s">
        <v>1952</v>
      </c>
      <c r="C1665" s="18">
        <v>1</v>
      </c>
      <c r="D1665" s="18" t="s">
        <v>1953</v>
      </c>
      <c r="E1665" s="18">
        <v>4</v>
      </c>
      <c r="F1665" s="18" t="s">
        <v>768</v>
      </c>
      <c r="G1665" s="18">
        <v>12</v>
      </c>
      <c r="H1665" s="18" t="s">
        <v>1026</v>
      </c>
      <c r="I1665" s="18">
        <v>1</v>
      </c>
      <c r="J1665" s="25" t="s">
        <v>1027</v>
      </c>
      <c r="K1665" s="99"/>
      <c r="L1665" s="99"/>
      <c r="M1665" s="99"/>
      <c r="N1665" s="28" t="s">
        <v>2149</v>
      </c>
      <c r="O1665" s="100">
        <v>19320</v>
      </c>
      <c r="P1665" s="27" t="s">
        <v>2151</v>
      </c>
      <c r="Q1665" s="100"/>
      <c r="R1665" s="101" t="s">
        <v>97</v>
      </c>
      <c r="S1665" s="94"/>
    </row>
    <row r="1666" spans="1:19" ht="18" customHeight="1">
      <c r="A1666" s="17">
        <v>3</v>
      </c>
      <c r="B1666" s="18" t="s">
        <v>1952</v>
      </c>
      <c r="C1666" s="18">
        <v>1</v>
      </c>
      <c r="D1666" s="18" t="s">
        <v>1953</v>
      </c>
      <c r="E1666" s="18">
        <v>4</v>
      </c>
      <c r="F1666" s="18" t="s">
        <v>768</v>
      </c>
      <c r="G1666" s="18">
        <v>12</v>
      </c>
      <c r="H1666" s="18" t="s">
        <v>1026</v>
      </c>
      <c r="I1666" s="18">
        <v>1</v>
      </c>
      <c r="J1666" s="25" t="s">
        <v>1027</v>
      </c>
      <c r="K1666" s="99"/>
      <c r="L1666" s="99"/>
      <c r="M1666" s="99"/>
      <c r="N1666" s="339" t="s">
        <v>7090</v>
      </c>
      <c r="O1666" s="100">
        <v>93600</v>
      </c>
      <c r="P1666" s="27"/>
      <c r="Q1666" s="100"/>
      <c r="R1666" s="101" t="s">
        <v>97</v>
      </c>
      <c r="S1666" s="94"/>
    </row>
    <row r="1667" spans="1:19" ht="18" customHeight="1">
      <c r="A1667" s="17">
        <v>3</v>
      </c>
      <c r="B1667" s="18" t="s">
        <v>1952</v>
      </c>
      <c r="C1667" s="18">
        <v>1</v>
      </c>
      <c r="D1667" s="18" t="s">
        <v>1953</v>
      </c>
      <c r="E1667" s="18">
        <v>4</v>
      </c>
      <c r="F1667" s="18" t="s">
        <v>768</v>
      </c>
      <c r="G1667" s="18">
        <v>12</v>
      </c>
      <c r="H1667" s="18" t="s">
        <v>1026</v>
      </c>
      <c r="I1667" s="18">
        <v>1</v>
      </c>
      <c r="J1667" s="25" t="s">
        <v>1027</v>
      </c>
      <c r="K1667" s="99"/>
      <c r="L1667" s="99"/>
      <c r="M1667" s="99"/>
      <c r="N1667" s="28" t="s">
        <v>2152</v>
      </c>
      <c r="O1667" s="100">
        <v>108000</v>
      </c>
      <c r="P1667" s="27"/>
      <c r="Q1667" s="100"/>
      <c r="R1667" s="101" t="s">
        <v>97</v>
      </c>
      <c r="S1667" s="94"/>
    </row>
    <row r="1668" spans="1:19" ht="18" customHeight="1">
      <c r="A1668" s="17">
        <v>3</v>
      </c>
      <c r="B1668" s="18" t="s">
        <v>1952</v>
      </c>
      <c r="C1668" s="18">
        <v>1</v>
      </c>
      <c r="D1668" s="18" t="s">
        <v>1953</v>
      </c>
      <c r="E1668" s="18">
        <v>4</v>
      </c>
      <c r="F1668" s="18" t="s">
        <v>768</v>
      </c>
      <c r="G1668" s="18">
        <v>12</v>
      </c>
      <c r="H1668" s="18" t="s">
        <v>1026</v>
      </c>
      <c r="I1668" s="18">
        <v>1</v>
      </c>
      <c r="J1668" s="25" t="s">
        <v>1027</v>
      </c>
      <c r="K1668" s="99"/>
      <c r="L1668" s="99"/>
      <c r="M1668" s="99"/>
      <c r="N1668" s="28" t="s">
        <v>2153</v>
      </c>
      <c r="O1668" s="100">
        <v>45000</v>
      </c>
      <c r="P1668" s="27"/>
      <c r="Q1668" s="100"/>
      <c r="R1668" s="101" t="s">
        <v>97</v>
      </c>
      <c r="S1668" s="94"/>
    </row>
    <row r="1669" spans="1:19" ht="18" customHeight="1">
      <c r="A1669" s="17">
        <v>3</v>
      </c>
      <c r="B1669" s="18" t="s">
        <v>1952</v>
      </c>
      <c r="C1669" s="18">
        <v>1</v>
      </c>
      <c r="D1669" s="18" t="s">
        <v>1953</v>
      </c>
      <c r="E1669" s="18">
        <v>4</v>
      </c>
      <c r="F1669" s="18" t="s">
        <v>768</v>
      </c>
      <c r="G1669" s="18">
        <v>12</v>
      </c>
      <c r="H1669" s="18" t="s">
        <v>1026</v>
      </c>
      <c r="I1669" s="19">
        <v>3</v>
      </c>
      <c r="J1669" s="24" t="s">
        <v>202</v>
      </c>
      <c r="K1669" s="99">
        <v>216</v>
      </c>
      <c r="L1669" s="99">
        <v>216</v>
      </c>
      <c r="M1669" s="99">
        <f t="shared" ref="M1669:M1670" si="123">K1669-L1669</f>
        <v>0</v>
      </c>
      <c r="N1669" s="28" t="s">
        <v>2154</v>
      </c>
      <c r="O1669" s="100">
        <v>216000</v>
      </c>
      <c r="P1669" s="27"/>
      <c r="Q1669" s="100"/>
      <c r="R1669" s="101" t="s">
        <v>97</v>
      </c>
      <c r="S1669" s="94"/>
    </row>
    <row r="1670" spans="1:19" ht="18" customHeight="1">
      <c r="A1670" s="17">
        <v>3</v>
      </c>
      <c r="B1670" s="18" t="s">
        <v>1952</v>
      </c>
      <c r="C1670" s="18">
        <v>1</v>
      </c>
      <c r="D1670" s="18" t="s">
        <v>1953</v>
      </c>
      <c r="E1670" s="18">
        <v>4</v>
      </c>
      <c r="F1670" s="18" t="s">
        <v>768</v>
      </c>
      <c r="G1670" s="18">
        <v>12</v>
      </c>
      <c r="H1670" s="18" t="s">
        <v>1026</v>
      </c>
      <c r="I1670" s="19">
        <v>12</v>
      </c>
      <c r="J1670" s="24" t="s">
        <v>2155</v>
      </c>
      <c r="K1670" s="99">
        <v>108</v>
      </c>
      <c r="L1670" s="99">
        <v>108</v>
      </c>
      <c r="M1670" s="99">
        <f t="shared" si="123"/>
        <v>0</v>
      </c>
      <c r="N1670" s="28" t="s">
        <v>2156</v>
      </c>
      <c r="O1670" s="100">
        <v>108000</v>
      </c>
      <c r="P1670" s="27"/>
      <c r="Q1670" s="100"/>
      <c r="R1670" s="101" t="s">
        <v>97</v>
      </c>
      <c r="S1670" s="94"/>
    </row>
    <row r="1671" spans="1:19" ht="18" customHeight="1">
      <c r="A1671" s="17">
        <v>3</v>
      </c>
      <c r="B1671" s="18" t="s">
        <v>1952</v>
      </c>
      <c r="C1671" s="18">
        <v>1</v>
      </c>
      <c r="D1671" s="18" t="s">
        <v>1953</v>
      </c>
      <c r="E1671" s="18">
        <v>4</v>
      </c>
      <c r="F1671" s="18" t="s">
        <v>768</v>
      </c>
      <c r="G1671" s="18">
        <v>12</v>
      </c>
      <c r="H1671" s="18" t="s">
        <v>1026</v>
      </c>
      <c r="I1671" s="18">
        <v>12</v>
      </c>
      <c r="J1671" s="25" t="s">
        <v>2155</v>
      </c>
      <c r="K1671" s="99"/>
      <c r="L1671" s="99"/>
      <c r="M1671" s="99"/>
      <c r="N1671" s="28" t="s">
        <v>2157</v>
      </c>
      <c r="O1671" s="100"/>
      <c r="P1671" s="27"/>
      <c r="Q1671" s="100"/>
      <c r="R1671" s="101" t="s">
        <v>97</v>
      </c>
      <c r="S1671" s="94"/>
    </row>
    <row r="1672" spans="1:19" ht="18" customHeight="1">
      <c r="A1672" s="17">
        <v>3</v>
      </c>
      <c r="B1672" s="18" t="s">
        <v>1952</v>
      </c>
      <c r="C1672" s="18">
        <v>1</v>
      </c>
      <c r="D1672" s="18" t="s">
        <v>1953</v>
      </c>
      <c r="E1672" s="18">
        <v>4</v>
      </c>
      <c r="F1672" s="18" t="s">
        <v>768</v>
      </c>
      <c r="G1672" s="19">
        <v>13</v>
      </c>
      <c r="H1672" s="19" t="s">
        <v>1045</v>
      </c>
      <c r="I1672" s="19"/>
      <c r="J1672" s="24"/>
      <c r="K1672" s="99"/>
      <c r="L1672" s="99"/>
      <c r="M1672" s="99"/>
      <c r="N1672" s="28"/>
      <c r="O1672" s="100"/>
      <c r="P1672" s="27"/>
      <c r="Q1672" s="100"/>
      <c r="R1672" s="101" t="s">
        <v>97</v>
      </c>
      <c r="S1672" s="94"/>
    </row>
    <row r="1673" spans="1:19" ht="18" customHeight="1">
      <c r="A1673" s="17">
        <v>3</v>
      </c>
      <c r="B1673" s="18" t="s">
        <v>1952</v>
      </c>
      <c r="C1673" s="18">
        <v>1</v>
      </c>
      <c r="D1673" s="18" t="s">
        <v>1953</v>
      </c>
      <c r="E1673" s="18">
        <v>4</v>
      </c>
      <c r="F1673" s="18" t="s">
        <v>768</v>
      </c>
      <c r="G1673" s="18">
        <v>13</v>
      </c>
      <c r="H1673" s="18" t="s">
        <v>1045</v>
      </c>
      <c r="I1673" s="19">
        <v>21</v>
      </c>
      <c r="J1673" s="24" t="s">
        <v>1046</v>
      </c>
      <c r="K1673" s="99">
        <v>17679</v>
      </c>
      <c r="L1673" s="99">
        <v>13105</v>
      </c>
      <c r="M1673" s="99">
        <f>K1673-L1673</f>
        <v>4574</v>
      </c>
      <c r="N1673" s="28" t="s">
        <v>2158</v>
      </c>
      <c r="O1673" s="100">
        <v>11372400</v>
      </c>
      <c r="P1673" s="27"/>
      <c r="Q1673" s="100"/>
      <c r="R1673" s="101" t="s">
        <v>97</v>
      </c>
      <c r="S1673" s="94"/>
    </row>
    <row r="1674" spans="1:19" ht="18" customHeight="1">
      <c r="A1674" s="17">
        <v>3</v>
      </c>
      <c r="B1674" s="18" t="s">
        <v>1952</v>
      </c>
      <c r="C1674" s="18">
        <v>1</v>
      </c>
      <c r="D1674" s="18" t="s">
        <v>1953</v>
      </c>
      <c r="E1674" s="18">
        <v>4</v>
      </c>
      <c r="F1674" s="18" t="s">
        <v>768</v>
      </c>
      <c r="G1674" s="18">
        <v>13</v>
      </c>
      <c r="H1674" s="18" t="s">
        <v>1045</v>
      </c>
      <c r="I1674" s="18">
        <v>21</v>
      </c>
      <c r="J1674" s="25" t="s">
        <v>1046</v>
      </c>
      <c r="K1674" s="99"/>
      <c r="L1674" s="99"/>
      <c r="M1674" s="99"/>
      <c r="N1674" s="28" t="s">
        <v>2159</v>
      </c>
      <c r="O1674" s="100"/>
      <c r="P1674" s="27"/>
      <c r="Q1674" s="100"/>
      <c r="R1674" s="101" t="s">
        <v>97</v>
      </c>
      <c r="S1674" s="94"/>
    </row>
    <row r="1675" spans="1:19" ht="18" customHeight="1">
      <c r="A1675" s="17">
        <v>3</v>
      </c>
      <c r="B1675" s="18" t="s">
        <v>1952</v>
      </c>
      <c r="C1675" s="18">
        <v>1</v>
      </c>
      <c r="D1675" s="18" t="s">
        <v>1953</v>
      </c>
      <c r="E1675" s="18">
        <v>4</v>
      </c>
      <c r="F1675" s="18" t="s">
        <v>768</v>
      </c>
      <c r="G1675" s="18">
        <v>13</v>
      </c>
      <c r="H1675" s="18" t="s">
        <v>1045</v>
      </c>
      <c r="I1675" s="18">
        <v>21</v>
      </c>
      <c r="J1675" s="25" t="s">
        <v>1046</v>
      </c>
      <c r="K1675" s="99"/>
      <c r="L1675" s="99"/>
      <c r="M1675" s="99"/>
      <c r="N1675" s="28" t="s">
        <v>2160</v>
      </c>
      <c r="O1675" s="100"/>
      <c r="P1675" s="27"/>
      <c r="Q1675" s="100"/>
      <c r="R1675" s="101" t="s">
        <v>97</v>
      </c>
      <c r="S1675" s="94"/>
    </row>
    <row r="1676" spans="1:19" ht="18" customHeight="1">
      <c r="A1676" s="17">
        <v>3</v>
      </c>
      <c r="B1676" s="18" t="s">
        <v>1952</v>
      </c>
      <c r="C1676" s="18">
        <v>1</v>
      </c>
      <c r="D1676" s="18" t="s">
        <v>1953</v>
      </c>
      <c r="E1676" s="18">
        <v>4</v>
      </c>
      <c r="F1676" s="18" t="s">
        <v>768</v>
      </c>
      <c r="G1676" s="18">
        <v>13</v>
      </c>
      <c r="H1676" s="18" t="s">
        <v>1045</v>
      </c>
      <c r="I1676" s="18">
        <v>21</v>
      </c>
      <c r="J1676" s="25" t="s">
        <v>1046</v>
      </c>
      <c r="K1676" s="99"/>
      <c r="L1676" s="99"/>
      <c r="M1676" s="99"/>
      <c r="N1676" s="28" t="s">
        <v>2161</v>
      </c>
      <c r="O1676" s="100"/>
      <c r="P1676" s="27"/>
      <c r="Q1676" s="100"/>
      <c r="R1676" s="101" t="s">
        <v>97</v>
      </c>
      <c r="S1676" s="94"/>
    </row>
    <row r="1677" spans="1:19" ht="18" customHeight="1">
      <c r="A1677" s="17">
        <v>3</v>
      </c>
      <c r="B1677" s="18" t="s">
        <v>1952</v>
      </c>
      <c r="C1677" s="18">
        <v>1</v>
      </c>
      <c r="D1677" s="18" t="s">
        <v>1953</v>
      </c>
      <c r="E1677" s="18">
        <v>4</v>
      </c>
      <c r="F1677" s="18" t="s">
        <v>768</v>
      </c>
      <c r="G1677" s="18">
        <v>13</v>
      </c>
      <c r="H1677" s="18" t="s">
        <v>1045</v>
      </c>
      <c r="I1677" s="18">
        <v>21</v>
      </c>
      <c r="J1677" s="25" t="s">
        <v>1046</v>
      </c>
      <c r="K1677" s="99"/>
      <c r="L1677" s="99"/>
      <c r="M1677" s="99"/>
      <c r="N1677" s="28" t="s">
        <v>2162</v>
      </c>
      <c r="O1677" s="100"/>
      <c r="P1677" s="27"/>
      <c r="Q1677" s="100"/>
      <c r="R1677" s="101" t="s">
        <v>97</v>
      </c>
      <c r="S1677" s="94"/>
    </row>
    <row r="1678" spans="1:19" ht="18" customHeight="1">
      <c r="A1678" s="17">
        <v>3</v>
      </c>
      <c r="B1678" s="18" t="s">
        <v>1952</v>
      </c>
      <c r="C1678" s="18">
        <v>1</v>
      </c>
      <c r="D1678" s="18" t="s">
        <v>1953</v>
      </c>
      <c r="E1678" s="18">
        <v>4</v>
      </c>
      <c r="F1678" s="18" t="s">
        <v>768</v>
      </c>
      <c r="G1678" s="18">
        <v>13</v>
      </c>
      <c r="H1678" s="18" t="s">
        <v>1045</v>
      </c>
      <c r="I1678" s="18">
        <v>21</v>
      </c>
      <c r="J1678" s="25" t="s">
        <v>1046</v>
      </c>
      <c r="K1678" s="99"/>
      <c r="L1678" s="99"/>
      <c r="M1678" s="99"/>
      <c r="N1678" s="28" t="s">
        <v>2163</v>
      </c>
      <c r="O1678" s="100"/>
      <c r="P1678" s="27"/>
      <c r="Q1678" s="100"/>
      <c r="R1678" s="101" t="s">
        <v>97</v>
      </c>
      <c r="S1678" s="94"/>
    </row>
    <row r="1679" spans="1:19" ht="18" customHeight="1">
      <c r="A1679" s="17">
        <v>3</v>
      </c>
      <c r="B1679" s="18" t="s">
        <v>1952</v>
      </c>
      <c r="C1679" s="18">
        <v>1</v>
      </c>
      <c r="D1679" s="18" t="s">
        <v>1953</v>
      </c>
      <c r="E1679" s="18">
        <v>4</v>
      </c>
      <c r="F1679" s="18" t="s">
        <v>768</v>
      </c>
      <c r="G1679" s="18">
        <v>13</v>
      </c>
      <c r="H1679" s="18" t="s">
        <v>1045</v>
      </c>
      <c r="I1679" s="18">
        <v>21</v>
      </c>
      <c r="J1679" s="25" t="s">
        <v>1046</v>
      </c>
      <c r="K1679" s="99"/>
      <c r="L1679" s="99"/>
      <c r="M1679" s="99"/>
      <c r="N1679" s="28" t="s">
        <v>2164</v>
      </c>
      <c r="O1679" s="100"/>
      <c r="P1679" s="27"/>
      <c r="Q1679" s="100"/>
      <c r="R1679" s="101" t="s">
        <v>97</v>
      </c>
      <c r="S1679" s="94"/>
    </row>
    <row r="1680" spans="1:19" ht="18" customHeight="1">
      <c r="A1680" s="17">
        <v>3</v>
      </c>
      <c r="B1680" s="18" t="s">
        <v>1952</v>
      </c>
      <c r="C1680" s="18">
        <v>1</v>
      </c>
      <c r="D1680" s="18" t="s">
        <v>1953</v>
      </c>
      <c r="E1680" s="18">
        <v>4</v>
      </c>
      <c r="F1680" s="18" t="s">
        <v>768</v>
      </c>
      <c r="G1680" s="18">
        <v>13</v>
      </c>
      <c r="H1680" s="18" t="s">
        <v>1045</v>
      </c>
      <c r="I1680" s="18">
        <v>21</v>
      </c>
      <c r="J1680" s="25" t="s">
        <v>1046</v>
      </c>
      <c r="K1680" s="99"/>
      <c r="L1680" s="99"/>
      <c r="M1680" s="99"/>
      <c r="N1680" s="28" t="s">
        <v>2165</v>
      </c>
      <c r="O1680" s="100"/>
      <c r="P1680" s="27"/>
      <c r="Q1680" s="100"/>
      <c r="R1680" s="101" t="s">
        <v>97</v>
      </c>
      <c r="S1680" s="94"/>
    </row>
    <row r="1681" spans="1:19" ht="18" customHeight="1">
      <c r="A1681" s="17">
        <v>3</v>
      </c>
      <c r="B1681" s="18" t="s">
        <v>1952</v>
      </c>
      <c r="C1681" s="18">
        <v>1</v>
      </c>
      <c r="D1681" s="18" t="s">
        <v>1953</v>
      </c>
      <c r="E1681" s="18">
        <v>4</v>
      </c>
      <c r="F1681" s="18" t="s">
        <v>768</v>
      </c>
      <c r="G1681" s="18">
        <v>13</v>
      </c>
      <c r="H1681" s="18" t="s">
        <v>1045</v>
      </c>
      <c r="I1681" s="18">
        <v>21</v>
      </c>
      <c r="J1681" s="25" t="s">
        <v>1046</v>
      </c>
      <c r="K1681" s="99"/>
      <c r="L1681" s="99"/>
      <c r="M1681" s="99"/>
      <c r="N1681" s="28" t="s">
        <v>2166</v>
      </c>
      <c r="O1681" s="100"/>
      <c r="P1681" s="27"/>
      <c r="Q1681" s="100"/>
      <c r="R1681" s="101" t="s">
        <v>97</v>
      </c>
      <c r="S1681" s="94"/>
    </row>
    <row r="1682" spans="1:19" ht="18" customHeight="1">
      <c r="A1682" s="17">
        <v>3</v>
      </c>
      <c r="B1682" s="18" t="s">
        <v>1952</v>
      </c>
      <c r="C1682" s="18">
        <v>1</v>
      </c>
      <c r="D1682" s="18" t="s">
        <v>1953</v>
      </c>
      <c r="E1682" s="18">
        <v>4</v>
      </c>
      <c r="F1682" s="18" t="s">
        <v>768</v>
      </c>
      <c r="G1682" s="18">
        <v>13</v>
      </c>
      <c r="H1682" s="18" t="s">
        <v>1045</v>
      </c>
      <c r="I1682" s="18">
        <v>21</v>
      </c>
      <c r="J1682" s="25" t="s">
        <v>1046</v>
      </c>
      <c r="K1682" s="99"/>
      <c r="L1682" s="99"/>
      <c r="M1682" s="99"/>
      <c r="N1682" s="28" t="s">
        <v>2167</v>
      </c>
      <c r="O1682" s="100"/>
      <c r="P1682" s="27"/>
      <c r="Q1682" s="100"/>
      <c r="R1682" s="101" t="s">
        <v>97</v>
      </c>
      <c r="S1682" s="94"/>
    </row>
    <row r="1683" spans="1:19" ht="18" customHeight="1">
      <c r="A1683" s="17">
        <v>3</v>
      </c>
      <c r="B1683" s="18" t="s">
        <v>1952</v>
      </c>
      <c r="C1683" s="18">
        <v>1</v>
      </c>
      <c r="D1683" s="18" t="s">
        <v>1953</v>
      </c>
      <c r="E1683" s="18">
        <v>4</v>
      </c>
      <c r="F1683" s="18" t="s">
        <v>768</v>
      </c>
      <c r="G1683" s="18">
        <v>13</v>
      </c>
      <c r="H1683" s="18" t="s">
        <v>1045</v>
      </c>
      <c r="I1683" s="18">
        <v>21</v>
      </c>
      <c r="J1683" s="25" t="s">
        <v>1046</v>
      </c>
      <c r="K1683" s="99"/>
      <c r="L1683" s="99"/>
      <c r="M1683" s="99"/>
      <c r="N1683" s="28" t="s">
        <v>2168</v>
      </c>
      <c r="O1683" s="100"/>
      <c r="P1683" s="27"/>
      <c r="Q1683" s="100"/>
      <c r="R1683" s="101" t="s">
        <v>97</v>
      </c>
      <c r="S1683" s="94"/>
    </row>
    <row r="1684" spans="1:19" ht="18" customHeight="1">
      <c r="A1684" s="17">
        <v>3</v>
      </c>
      <c r="B1684" s="18" t="s">
        <v>1952</v>
      </c>
      <c r="C1684" s="18">
        <v>1</v>
      </c>
      <c r="D1684" s="18" t="s">
        <v>1953</v>
      </c>
      <c r="E1684" s="18">
        <v>4</v>
      </c>
      <c r="F1684" s="18" t="s">
        <v>768</v>
      </c>
      <c r="G1684" s="18">
        <v>13</v>
      </c>
      <c r="H1684" s="18" t="s">
        <v>1045</v>
      </c>
      <c r="I1684" s="18">
        <v>21</v>
      </c>
      <c r="J1684" s="25" t="s">
        <v>1046</v>
      </c>
      <c r="K1684" s="99"/>
      <c r="L1684" s="99"/>
      <c r="M1684" s="99"/>
      <c r="N1684" s="28" t="s">
        <v>2169</v>
      </c>
      <c r="O1684" s="100"/>
      <c r="P1684" s="27"/>
      <c r="Q1684" s="100"/>
      <c r="R1684" s="101" t="s">
        <v>97</v>
      </c>
      <c r="S1684" s="94"/>
    </row>
    <row r="1685" spans="1:19" ht="18" customHeight="1">
      <c r="A1685" s="17">
        <v>3</v>
      </c>
      <c r="B1685" s="18" t="s">
        <v>1952</v>
      </c>
      <c r="C1685" s="18">
        <v>1</v>
      </c>
      <c r="D1685" s="18" t="s">
        <v>1953</v>
      </c>
      <c r="E1685" s="18">
        <v>4</v>
      </c>
      <c r="F1685" s="18" t="s">
        <v>768</v>
      </c>
      <c r="G1685" s="18">
        <v>13</v>
      </c>
      <c r="H1685" s="18" t="s">
        <v>1045</v>
      </c>
      <c r="I1685" s="18">
        <v>21</v>
      </c>
      <c r="J1685" s="25" t="s">
        <v>1046</v>
      </c>
      <c r="K1685" s="99"/>
      <c r="L1685" s="99"/>
      <c r="M1685" s="99"/>
      <c r="N1685" s="28" t="s">
        <v>2170</v>
      </c>
      <c r="O1685" s="100"/>
      <c r="P1685" s="27"/>
      <c r="Q1685" s="100"/>
      <c r="R1685" s="101" t="s">
        <v>97</v>
      </c>
      <c r="S1685" s="94"/>
    </row>
    <row r="1686" spans="1:19" ht="18" customHeight="1">
      <c r="A1686" s="17">
        <v>3</v>
      </c>
      <c r="B1686" s="18" t="s">
        <v>1952</v>
      </c>
      <c r="C1686" s="18">
        <v>1</v>
      </c>
      <c r="D1686" s="18" t="s">
        <v>1953</v>
      </c>
      <c r="E1686" s="18">
        <v>4</v>
      </c>
      <c r="F1686" s="18" t="s">
        <v>768</v>
      </c>
      <c r="G1686" s="18">
        <v>13</v>
      </c>
      <c r="H1686" s="18" t="s">
        <v>1045</v>
      </c>
      <c r="I1686" s="18">
        <v>21</v>
      </c>
      <c r="J1686" s="25" t="s">
        <v>1046</v>
      </c>
      <c r="K1686" s="99"/>
      <c r="L1686" s="99"/>
      <c r="M1686" s="99"/>
      <c r="N1686" s="28" t="s">
        <v>2171</v>
      </c>
      <c r="O1686" s="100"/>
      <c r="P1686" s="27"/>
      <c r="Q1686" s="100"/>
      <c r="R1686" s="101" t="s">
        <v>97</v>
      </c>
      <c r="S1686" s="94"/>
    </row>
    <row r="1687" spans="1:19" ht="18" customHeight="1">
      <c r="A1687" s="17">
        <v>3</v>
      </c>
      <c r="B1687" s="18" t="s">
        <v>1952</v>
      </c>
      <c r="C1687" s="18">
        <v>1</v>
      </c>
      <c r="D1687" s="18" t="s">
        <v>1953</v>
      </c>
      <c r="E1687" s="18">
        <v>4</v>
      </c>
      <c r="F1687" s="18" t="s">
        <v>768</v>
      </c>
      <c r="G1687" s="18">
        <v>13</v>
      </c>
      <c r="H1687" s="18" t="s">
        <v>1045</v>
      </c>
      <c r="I1687" s="18">
        <v>21</v>
      </c>
      <c r="J1687" s="25" t="s">
        <v>1046</v>
      </c>
      <c r="K1687" s="99"/>
      <c r="L1687" s="99"/>
      <c r="M1687" s="99"/>
      <c r="N1687" s="28" t="s">
        <v>2172</v>
      </c>
      <c r="O1687" s="100"/>
      <c r="P1687" s="27"/>
      <c r="Q1687" s="100"/>
      <c r="R1687" s="101" t="s">
        <v>97</v>
      </c>
      <c r="S1687" s="94"/>
    </row>
    <row r="1688" spans="1:19" ht="18" customHeight="1">
      <c r="A1688" s="17">
        <v>3</v>
      </c>
      <c r="B1688" s="18" t="s">
        <v>1952</v>
      </c>
      <c r="C1688" s="18">
        <v>1</v>
      </c>
      <c r="D1688" s="18" t="s">
        <v>1953</v>
      </c>
      <c r="E1688" s="18">
        <v>4</v>
      </c>
      <c r="F1688" s="18" t="s">
        <v>768</v>
      </c>
      <c r="G1688" s="18">
        <v>13</v>
      </c>
      <c r="H1688" s="18" t="s">
        <v>1045</v>
      </c>
      <c r="I1688" s="18">
        <v>21</v>
      </c>
      <c r="J1688" s="25" t="s">
        <v>1046</v>
      </c>
      <c r="K1688" s="99"/>
      <c r="L1688" s="99"/>
      <c r="M1688" s="99"/>
      <c r="N1688" s="28" t="s">
        <v>2173</v>
      </c>
      <c r="O1688" s="100"/>
      <c r="P1688" s="27"/>
      <c r="Q1688" s="100"/>
      <c r="R1688" s="101" t="s">
        <v>97</v>
      </c>
      <c r="S1688" s="94"/>
    </row>
    <row r="1689" spans="1:19" ht="18" customHeight="1">
      <c r="A1689" s="17">
        <v>3</v>
      </c>
      <c r="B1689" s="18" t="s">
        <v>1952</v>
      </c>
      <c r="C1689" s="18">
        <v>1</v>
      </c>
      <c r="D1689" s="18" t="s">
        <v>1953</v>
      </c>
      <c r="E1689" s="18">
        <v>4</v>
      </c>
      <c r="F1689" s="18" t="s">
        <v>768</v>
      </c>
      <c r="G1689" s="18">
        <v>13</v>
      </c>
      <c r="H1689" s="18" t="s">
        <v>1045</v>
      </c>
      <c r="I1689" s="18">
        <v>21</v>
      </c>
      <c r="J1689" s="25" t="s">
        <v>1046</v>
      </c>
      <c r="K1689" s="99"/>
      <c r="L1689" s="99"/>
      <c r="M1689" s="99"/>
      <c r="N1689" s="28" t="s">
        <v>2174</v>
      </c>
      <c r="O1689" s="100"/>
      <c r="P1689" s="27"/>
      <c r="Q1689" s="100"/>
      <c r="R1689" s="101" t="s">
        <v>97</v>
      </c>
      <c r="S1689" s="94"/>
    </row>
    <row r="1690" spans="1:19" ht="18" customHeight="1">
      <c r="A1690" s="17">
        <v>3</v>
      </c>
      <c r="B1690" s="18" t="s">
        <v>1952</v>
      </c>
      <c r="C1690" s="18">
        <v>1</v>
      </c>
      <c r="D1690" s="18" t="s">
        <v>1953</v>
      </c>
      <c r="E1690" s="18">
        <v>4</v>
      </c>
      <c r="F1690" s="18" t="s">
        <v>768</v>
      </c>
      <c r="G1690" s="18">
        <v>13</v>
      </c>
      <c r="H1690" s="18" t="s">
        <v>1045</v>
      </c>
      <c r="I1690" s="18">
        <v>21</v>
      </c>
      <c r="J1690" s="25" t="s">
        <v>1046</v>
      </c>
      <c r="K1690" s="99"/>
      <c r="L1690" s="99"/>
      <c r="M1690" s="99"/>
      <c r="N1690" s="28" t="s">
        <v>2175</v>
      </c>
      <c r="O1690" s="100">
        <v>3240000</v>
      </c>
      <c r="P1690" s="27"/>
      <c r="Q1690" s="100"/>
      <c r="R1690" s="101" t="s">
        <v>97</v>
      </c>
      <c r="S1690" s="94"/>
    </row>
    <row r="1691" spans="1:19" ht="18" customHeight="1">
      <c r="A1691" s="17">
        <v>3</v>
      </c>
      <c r="B1691" s="18" t="s">
        <v>1952</v>
      </c>
      <c r="C1691" s="18">
        <v>1</v>
      </c>
      <c r="D1691" s="18" t="s">
        <v>1953</v>
      </c>
      <c r="E1691" s="18">
        <v>4</v>
      </c>
      <c r="F1691" s="18" t="s">
        <v>768</v>
      </c>
      <c r="G1691" s="18">
        <v>13</v>
      </c>
      <c r="H1691" s="18" t="s">
        <v>1045</v>
      </c>
      <c r="I1691" s="18">
        <v>21</v>
      </c>
      <c r="J1691" s="25" t="s">
        <v>1046</v>
      </c>
      <c r="K1691" s="99"/>
      <c r="L1691" s="99"/>
      <c r="M1691" s="99"/>
      <c r="N1691" s="28" t="s">
        <v>2176</v>
      </c>
      <c r="O1691" s="100">
        <v>840000</v>
      </c>
      <c r="P1691" s="27"/>
      <c r="Q1691" s="100"/>
      <c r="R1691" s="101" t="s">
        <v>97</v>
      </c>
      <c r="S1691" s="94"/>
    </row>
    <row r="1692" spans="1:19" ht="18" customHeight="1">
      <c r="A1692" s="17">
        <v>3</v>
      </c>
      <c r="B1692" s="18" t="s">
        <v>1952</v>
      </c>
      <c r="C1692" s="18">
        <v>1</v>
      </c>
      <c r="D1692" s="18" t="s">
        <v>1953</v>
      </c>
      <c r="E1692" s="18">
        <v>4</v>
      </c>
      <c r="F1692" s="18" t="s">
        <v>768</v>
      </c>
      <c r="G1692" s="18">
        <v>13</v>
      </c>
      <c r="H1692" s="18" t="s">
        <v>1045</v>
      </c>
      <c r="I1692" s="18">
        <v>21</v>
      </c>
      <c r="J1692" s="25" t="s">
        <v>1046</v>
      </c>
      <c r="K1692" s="99"/>
      <c r="L1692" s="99"/>
      <c r="M1692" s="99"/>
      <c r="N1692" s="28" t="s">
        <v>2177</v>
      </c>
      <c r="O1692" s="100">
        <v>480000</v>
      </c>
      <c r="P1692" s="27"/>
      <c r="Q1692" s="100"/>
      <c r="R1692" s="101" t="s">
        <v>97</v>
      </c>
      <c r="S1692" s="94"/>
    </row>
    <row r="1693" spans="1:19" ht="18" customHeight="1">
      <c r="A1693" s="17">
        <v>3</v>
      </c>
      <c r="B1693" s="18" t="s">
        <v>1952</v>
      </c>
      <c r="C1693" s="18">
        <v>1</v>
      </c>
      <c r="D1693" s="18" t="s">
        <v>1953</v>
      </c>
      <c r="E1693" s="18">
        <v>4</v>
      </c>
      <c r="F1693" s="18" t="s">
        <v>768</v>
      </c>
      <c r="G1693" s="18">
        <v>13</v>
      </c>
      <c r="H1693" s="18" t="s">
        <v>1045</v>
      </c>
      <c r="I1693" s="18">
        <v>21</v>
      </c>
      <c r="J1693" s="25" t="s">
        <v>1046</v>
      </c>
      <c r="K1693" s="99"/>
      <c r="L1693" s="99"/>
      <c r="M1693" s="99"/>
      <c r="N1693" s="339" t="s">
        <v>7312</v>
      </c>
      <c r="O1693" s="100">
        <v>510448</v>
      </c>
      <c r="P1693" s="27"/>
      <c r="Q1693" s="100"/>
      <c r="R1693" s="101" t="s">
        <v>97</v>
      </c>
      <c r="S1693" s="94"/>
    </row>
    <row r="1694" spans="1:19" ht="18" customHeight="1">
      <c r="A1694" s="17">
        <v>3</v>
      </c>
      <c r="B1694" s="18" t="s">
        <v>1952</v>
      </c>
      <c r="C1694" s="18">
        <v>1</v>
      </c>
      <c r="D1694" s="18" t="s">
        <v>1953</v>
      </c>
      <c r="E1694" s="18">
        <v>4</v>
      </c>
      <c r="F1694" s="18" t="s">
        <v>768</v>
      </c>
      <c r="G1694" s="18">
        <v>13</v>
      </c>
      <c r="H1694" s="18" t="s">
        <v>1045</v>
      </c>
      <c r="I1694" s="18">
        <v>21</v>
      </c>
      <c r="J1694" s="25" t="s">
        <v>1046</v>
      </c>
      <c r="K1694" s="99"/>
      <c r="L1694" s="99"/>
      <c r="M1694" s="99"/>
      <c r="N1694" s="339" t="s">
        <v>6858</v>
      </c>
      <c r="O1694" s="100">
        <v>10000</v>
      </c>
      <c r="P1694" s="27"/>
      <c r="Q1694" s="100"/>
      <c r="R1694" s="101" t="s">
        <v>97</v>
      </c>
      <c r="S1694" s="94"/>
    </row>
    <row r="1695" spans="1:19" ht="18" customHeight="1">
      <c r="A1695" s="17">
        <v>3</v>
      </c>
      <c r="B1695" s="18" t="s">
        <v>1952</v>
      </c>
      <c r="C1695" s="18">
        <v>1</v>
      </c>
      <c r="D1695" s="18" t="s">
        <v>1953</v>
      </c>
      <c r="E1695" s="18">
        <v>4</v>
      </c>
      <c r="F1695" s="18" t="s">
        <v>768</v>
      </c>
      <c r="G1695" s="18">
        <v>13</v>
      </c>
      <c r="H1695" s="18" t="s">
        <v>1045</v>
      </c>
      <c r="I1695" s="18">
        <v>21</v>
      </c>
      <c r="J1695" s="25" t="s">
        <v>1046</v>
      </c>
      <c r="K1695" s="99"/>
      <c r="L1695" s="99"/>
      <c r="M1695" s="99"/>
      <c r="N1695" s="339" t="s">
        <v>6859</v>
      </c>
      <c r="O1695" s="100">
        <v>616931</v>
      </c>
      <c r="P1695" s="27"/>
      <c r="Q1695" s="100"/>
      <c r="R1695" s="101" t="s">
        <v>97</v>
      </c>
      <c r="S1695" s="94"/>
    </row>
    <row r="1696" spans="1:19" ht="18" customHeight="1">
      <c r="A1696" s="17">
        <v>3</v>
      </c>
      <c r="B1696" s="18" t="s">
        <v>1952</v>
      </c>
      <c r="C1696" s="18">
        <v>1</v>
      </c>
      <c r="D1696" s="18" t="s">
        <v>1953</v>
      </c>
      <c r="E1696" s="18">
        <v>4</v>
      </c>
      <c r="F1696" s="18" t="s">
        <v>768</v>
      </c>
      <c r="G1696" s="18">
        <v>13</v>
      </c>
      <c r="H1696" s="18" t="s">
        <v>1045</v>
      </c>
      <c r="I1696" s="18">
        <v>21</v>
      </c>
      <c r="J1696" s="25" t="s">
        <v>1046</v>
      </c>
      <c r="K1696" s="99"/>
      <c r="L1696" s="99"/>
      <c r="M1696" s="99"/>
      <c r="N1696" s="339" t="s">
        <v>7091</v>
      </c>
      <c r="O1696" s="100">
        <v>480000</v>
      </c>
      <c r="P1696" s="27"/>
      <c r="Q1696" s="100"/>
      <c r="R1696" s="101" t="s">
        <v>97</v>
      </c>
      <c r="S1696" s="94"/>
    </row>
    <row r="1697" spans="1:19" ht="18" customHeight="1">
      <c r="A1697" s="17">
        <v>3</v>
      </c>
      <c r="B1697" s="18" t="s">
        <v>1952</v>
      </c>
      <c r="C1697" s="18">
        <v>1</v>
      </c>
      <c r="D1697" s="18" t="s">
        <v>1953</v>
      </c>
      <c r="E1697" s="18">
        <v>4</v>
      </c>
      <c r="F1697" s="18" t="s">
        <v>768</v>
      </c>
      <c r="G1697" s="18">
        <v>13</v>
      </c>
      <c r="H1697" s="18" t="s">
        <v>1045</v>
      </c>
      <c r="I1697" s="18">
        <v>21</v>
      </c>
      <c r="J1697" s="25" t="s">
        <v>1046</v>
      </c>
      <c r="K1697" s="99"/>
      <c r="L1697" s="99"/>
      <c r="M1697" s="99"/>
      <c r="N1697" s="339" t="s">
        <v>7092</v>
      </c>
      <c r="O1697" s="100">
        <v>20400</v>
      </c>
      <c r="P1697" s="27"/>
      <c r="Q1697" s="100"/>
      <c r="R1697" s="101" t="s">
        <v>97</v>
      </c>
      <c r="S1697" s="94"/>
    </row>
    <row r="1698" spans="1:19" ht="18" customHeight="1">
      <c r="A1698" s="17">
        <v>3</v>
      </c>
      <c r="B1698" s="18" t="s">
        <v>1952</v>
      </c>
      <c r="C1698" s="18">
        <v>1</v>
      </c>
      <c r="D1698" s="18" t="s">
        <v>1953</v>
      </c>
      <c r="E1698" s="18">
        <v>4</v>
      </c>
      <c r="F1698" s="18" t="s">
        <v>768</v>
      </c>
      <c r="G1698" s="18">
        <v>13</v>
      </c>
      <c r="H1698" s="18" t="s">
        <v>1045</v>
      </c>
      <c r="I1698" s="18">
        <v>21</v>
      </c>
      <c r="J1698" s="25" t="s">
        <v>1046</v>
      </c>
      <c r="K1698" s="99"/>
      <c r="L1698" s="99"/>
      <c r="M1698" s="99"/>
      <c r="N1698" s="339" t="s">
        <v>7093</v>
      </c>
      <c r="O1698" s="100">
        <v>3600</v>
      </c>
      <c r="P1698" s="27"/>
      <c r="Q1698" s="100"/>
      <c r="R1698" s="101" t="s">
        <v>97</v>
      </c>
      <c r="S1698" s="94"/>
    </row>
    <row r="1699" spans="1:19" ht="18" customHeight="1">
      <c r="A1699" s="17">
        <v>3</v>
      </c>
      <c r="B1699" s="18" t="s">
        <v>1952</v>
      </c>
      <c r="C1699" s="18">
        <v>1</v>
      </c>
      <c r="D1699" s="18" t="s">
        <v>1953</v>
      </c>
      <c r="E1699" s="18">
        <v>4</v>
      </c>
      <c r="F1699" s="18" t="s">
        <v>768</v>
      </c>
      <c r="G1699" s="18">
        <v>13</v>
      </c>
      <c r="H1699" s="18" t="s">
        <v>1045</v>
      </c>
      <c r="I1699" s="18">
        <v>21</v>
      </c>
      <c r="J1699" s="25" t="s">
        <v>1046</v>
      </c>
      <c r="K1699" s="99"/>
      <c r="L1699" s="99"/>
      <c r="M1699" s="99"/>
      <c r="N1699" s="339" t="s">
        <v>7094</v>
      </c>
      <c r="O1699" s="100">
        <v>1200</v>
      </c>
      <c r="P1699" s="27"/>
      <c r="Q1699" s="100"/>
      <c r="R1699" s="101" t="s">
        <v>97</v>
      </c>
      <c r="S1699" s="94"/>
    </row>
    <row r="1700" spans="1:19" ht="18" customHeight="1">
      <c r="A1700" s="17">
        <v>3</v>
      </c>
      <c r="B1700" s="18" t="s">
        <v>1952</v>
      </c>
      <c r="C1700" s="18">
        <v>1</v>
      </c>
      <c r="D1700" s="18" t="s">
        <v>1953</v>
      </c>
      <c r="E1700" s="18">
        <v>4</v>
      </c>
      <c r="F1700" s="18" t="s">
        <v>768</v>
      </c>
      <c r="G1700" s="18">
        <v>13</v>
      </c>
      <c r="H1700" s="18" t="s">
        <v>1045</v>
      </c>
      <c r="I1700" s="18">
        <v>21</v>
      </c>
      <c r="J1700" s="25" t="s">
        <v>1046</v>
      </c>
      <c r="K1700" s="99"/>
      <c r="L1700" s="99"/>
      <c r="M1700" s="99"/>
      <c r="N1700" s="28" t="s">
        <v>2178</v>
      </c>
      <c r="O1700" s="100">
        <v>104000</v>
      </c>
      <c r="P1700" s="27"/>
      <c r="Q1700" s="100"/>
      <c r="R1700" s="101" t="s">
        <v>97</v>
      </c>
      <c r="S1700" s="94"/>
    </row>
    <row r="1701" spans="1:19" ht="18" customHeight="1">
      <c r="A1701" s="17">
        <v>3</v>
      </c>
      <c r="B1701" s="18" t="s">
        <v>1952</v>
      </c>
      <c r="C1701" s="18">
        <v>1</v>
      </c>
      <c r="D1701" s="18" t="s">
        <v>1953</v>
      </c>
      <c r="E1701" s="18">
        <v>4</v>
      </c>
      <c r="F1701" s="18" t="s">
        <v>768</v>
      </c>
      <c r="G1701" s="19">
        <v>14</v>
      </c>
      <c r="H1701" s="19" t="s">
        <v>1050</v>
      </c>
      <c r="I1701" s="19"/>
      <c r="J1701" s="24"/>
      <c r="K1701" s="99"/>
      <c r="L1701" s="99"/>
      <c r="M1701" s="99"/>
      <c r="N1701" s="28"/>
      <c r="O1701" s="100"/>
      <c r="P1701" s="27"/>
      <c r="Q1701" s="100"/>
      <c r="R1701" s="101" t="s">
        <v>97</v>
      </c>
      <c r="S1701" s="94"/>
    </row>
    <row r="1702" spans="1:19" ht="18" customHeight="1">
      <c r="A1702" s="17">
        <v>3</v>
      </c>
      <c r="B1702" s="18" t="s">
        <v>1952</v>
      </c>
      <c r="C1702" s="18">
        <v>1</v>
      </c>
      <c r="D1702" s="18" t="s">
        <v>1953</v>
      </c>
      <c r="E1702" s="18">
        <v>4</v>
      </c>
      <c r="F1702" s="18" t="s">
        <v>768</v>
      </c>
      <c r="G1702" s="18">
        <v>14</v>
      </c>
      <c r="H1702" s="18" t="s">
        <v>1050</v>
      </c>
      <c r="I1702" s="19">
        <v>1</v>
      </c>
      <c r="J1702" s="24" t="s">
        <v>1051</v>
      </c>
      <c r="K1702" s="99">
        <v>43</v>
      </c>
      <c r="L1702" s="99">
        <v>46</v>
      </c>
      <c r="M1702" s="99">
        <f>K1702-L1702</f>
        <v>-3</v>
      </c>
      <c r="N1702" s="28" t="s">
        <v>2179</v>
      </c>
      <c r="O1702" s="100"/>
      <c r="P1702" s="27"/>
      <c r="Q1702" s="100"/>
      <c r="R1702" s="101" t="s">
        <v>97</v>
      </c>
      <c r="S1702" s="94"/>
    </row>
    <row r="1703" spans="1:19" ht="18" customHeight="1">
      <c r="A1703" s="17">
        <v>3</v>
      </c>
      <c r="B1703" s="18" t="s">
        <v>1952</v>
      </c>
      <c r="C1703" s="18">
        <v>1</v>
      </c>
      <c r="D1703" s="18" t="s">
        <v>1953</v>
      </c>
      <c r="E1703" s="18">
        <v>4</v>
      </c>
      <c r="F1703" s="18" t="s">
        <v>768</v>
      </c>
      <c r="G1703" s="18">
        <v>14</v>
      </c>
      <c r="H1703" s="18" t="s">
        <v>1050</v>
      </c>
      <c r="I1703" s="18">
        <v>1</v>
      </c>
      <c r="J1703" s="25" t="s">
        <v>1051</v>
      </c>
      <c r="K1703" s="99"/>
      <c r="L1703" s="99"/>
      <c r="M1703" s="99"/>
      <c r="N1703" s="28" t="s">
        <v>2180</v>
      </c>
      <c r="O1703" s="100">
        <v>8200</v>
      </c>
      <c r="P1703" s="27"/>
      <c r="Q1703" s="100"/>
      <c r="R1703" s="101" t="s">
        <v>97</v>
      </c>
      <c r="S1703" s="94"/>
    </row>
    <row r="1704" spans="1:19" ht="18" customHeight="1">
      <c r="A1704" s="17">
        <v>3</v>
      </c>
      <c r="B1704" s="18" t="s">
        <v>1952</v>
      </c>
      <c r="C1704" s="18">
        <v>1</v>
      </c>
      <c r="D1704" s="18" t="s">
        <v>1953</v>
      </c>
      <c r="E1704" s="18">
        <v>4</v>
      </c>
      <c r="F1704" s="18" t="s">
        <v>768</v>
      </c>
      <c r="G1704" s="18">
        <v>14</v>
      </c>
      <c r="H1704" s="18" t="s">
        <v>1050</v>
      </c>
      <c r="I1704" s="18">
        <v>1</v>
      </c>
      <c r="J1704" s="25" t="s">
        <v>1051</v>
      </c>
      <c r="K1704" s="99"/>
      <c r="L1704" s="99"/>
      <c r="M1704" s="99"/>
      <c r="N1704" s="28" t="s">
        <v>2181</v>
      </c>
      <c r="O1704" s="100">
        <v>6200</v>
      </c>
      <c r="P1704" s="27"/>
      <c r="Q1704" s="100"/>
      <c r="R1704" s="101" t="s">
        <v>97</v>
      </c>
      <c r="S1704" s="94"/>
    </row>
    <row r="1705" spans="1:19" ht="18" customHeight="1">
      <c r="A1705" s="17">
        <v>3</v>
      </c>
      <c r="B1705" s="18" t="s">
        <v>1952</v>
      </c>
      <c r="C1705" s="18">
        <v>1</v>
      </c>
      <c r="D1705" s="18" t="s">
        <v>1953</v>
      </c>
      <c r="E1705" s="18">
        <v>4</v>
      </c>
      <c r="F1705" s="18" t="s">
        <v>768</v>
      </c>
      <c r="G1705" s="18">
        <v>14</v>
      </c>
      <c r="H1705" s="18" t="s">
        <v>1050</v>
      </c>
      <c r="I1705" s="18">
        <v>1</v>
      </c>
      <c r="J1705" s="25" t="s">
        <v>1051</v>
      </c>
      <c r="K1705" s="99"/>
      <c r="L1705" s="99"/>
      <c r="M1705" s="99"/>
      <c r="N1705" s="28" t="s">
        <v>2182</v>
      </c>
      <c r="O1705" s="100">
        <v>8200</v>
      </c>
      <c r="P1705" s="27"/>
      <c r="Q1705" s="100"/>
      <c r="R1705" s="101" t="s">
        <v>97</v>
      </c>
      <c r="S1705" s="94"/>
    </row>
    <row r="1706" spans="1:19" ht="18" customHeight="1">
      <c r="A1706" s="17">
        <v>3</v>
      </c>
      <c r="B1706" s="18" t="s">
        <v>1952</v>
      </c>
      <c r="C1706" s="18">
        <v>1</v>
      </c>
      <c r="D1706" s="18" t="s">
        <v>1953</v>
      </c>
      <c r="E1706" s="18">
        <v>4</v>
      </c>
      <c r="F1706" s="18" t="s">
        <v>768</v>
      </c>
      <c r="G1706" s="18">
        <v>14</v>
      </c>
      <c r="H1706" s="18" t="s">
        <v>1050</v>
      </c>
      <c r="I1706" s="18">
        <v>1</v>
      </c>
      <c r="J1706" s="25" t="s">
        <v>1051</v>
      </c>
      <c r="K1706" s="99"/>
      <c r="L1706" s="99"/>
      <c r="M1706" s="99"/>
      <c r="N1706" s="28" t="s">
        <v>2183</v>
      </c>
      <c r="O1706" s="100">
        <v>20000</v>
      </c>
      <c r="P1706" s="27"/>
      <c r="Q1706" s="100"/>
      <c r="R1706" s="101" t="s">
        <v>97</v>
      </c>
      <c r="S1706" s="94"/>
    </row>
    <row r="1707" spans="1:19" ht="18" customHeight="1">
      <c r="A1707" s="17">
        <v>3</v>
      </c>
      <c r="B1707" s="18" t="s">
        <v>1952</v>
      </c>
      <c r="C1707" s="18">
        <v>1</v>
      </c>
      <c r="D1707" s="18" t="s">
        <v>1953</v>
      </c>
      <c r="E1707" s="18">
        <v>4</v>
      </c>
      <c r="F1707" s="18" t="s">
        <v>768</v>
      </c>
      <c r="G1707" s="18">
        <v>14</v>
      </c>
      <c r="H1707" s="18" t="s">
        <v>1050</v>
      </c>
      <c r="I1707" s="19">
        <v>31</v>
      </c>
      <c r="J1707" s="24" t="s">
        <v>1132</v>
      </c>
      <c r="K1707" s="99">
        <v>0</v>
      </c>
      <c r="L1707" s="99">
        <v>36</v>
      </c>
      <c r="M1707" s="99">
        <f t="shared" ref="M1707:M1708" si="124">K1707-L1707</f>
        <v>-36</v>
      </c>
      <c r="N1707" s="28"/>
      <c r="O1707" s="100"/>
      <c r="P1707" s="27"/>
      <c r="Q1707" s="100"/>
      <c r="R1707" s="101" t="s">
        <v>97</v>
      </c>
      <c r="S1707" s="94"/>
    </row>
    <row r="1708" spans="1:19" ht="18" customHeight="1">
      <c r="A1708" s="17">
        <v>3</v>
      </c>
      <c r="B1708" s="18" t="s">
        <v>1952</v>
      </c>
      <c r="C1708" s="18">
        <v>1</v>
      </c>
      <c r="D1708" s="18" t="s">
        <v>1953</v>
      </c>
      <c r="E1708" s="18">
        <v>4</v>
      </c>
      <c r="F1708" s="18" t="s">
        <v>768</v>
      </c>
      <c r="G1708" s="18">
        <v>14</v>
      </c>
      <c r="H1708" s="18" t="s">
        <v>1050</v>
      </c>
      <c r="I1708" s="19">
        <v>41</v>
      </c>
      <c r="J1708" s="24" t="s">
        <v>1133</v>
      </c>
      <c r="K1708" s="99">
        <v>1186</v>
      </c>
      <c r="L1708" s="99">
        <v>1186</v>
      </c>
      <c r="M1708" s="99">
        <f t="shared" si="124"/>
        <v>0</v>
      </c>
      <c r="N1708" s="28" t="s">
        <v>2184</v>
      </c>
      <c r="O1708" s="100">
        <v>278640</v>
      </c>
      <c r="P1708" s="27"/>
      <c r="Q1708" s="100"/>
      <c r="R1708" s="101" t="s">
        <v>97</v>
      </c>
      <c r="S1708" s="94"/>
    </row>
    <row r="1709" spans="1:19" ht="18" customHeight="1">
      <c r="A1709" s="17">
        <v>3</v>
      </c>
      <c r="B1709" s="18" t="s">
        <v>1952</v>
      </c>
      <c r="C1709" s="18">
        <v>1</v>
      </c>
      <c r="D1709" s="18" t="s">
        <v>1953</v>
      </c>
      <c r="E1709" s="18">
        <v>4</v>
      </c>
      <c r="F1709" s="18" t="s">
        <v>768</v>
      </c>
      <c r="G1709" s="18">
        <v>14</v>
      </c>
      <c r="H1709" s="18" t="s">
        <v>1050</v>
      </c>
      <c r="I1709" s="18">
        <v>41</v>
      </c>
      <c r="J1709" s="25" t="s">
        <v>1133</v>
      </c>
      <c r="K1709" s="99"/>
      <c r="L1709" s="99"/>
      <c r="M1709" s="99"/>
      <c r="N1709" s="28" t="s">
        <v>2185</v>
      </c>
      <c r="O1709" s="100">
        <v>907200</v>
      </c>
      <c r="P1709" s="27"/>
      <c r="Q1709" s="100"/>
      <c r="R1709" s="101" t="s">
        <v>97</v>
      </c>
      <c r="S1709" s="94"/>
    </row>
    <row r="1710" spans="1:19" ht="18" customHeight="1">
      <c r="A1710" s="17">
        <v>3</v>
      </c>
      <c r="B1710" s="18" t="s">
        <v>1952</v>
      </c>
      <c r="C1710" s="18">
        <v>1</v>
      </c>
      <c r="D1710" s="18" t="s">
        <v>1953</v>
      </c>
      <c r="E1710" s="18">
        <v>4</v>
      </c>
      <c r="F1710" s="18" t="s">
        <v>768</v>
      </c>
      <c r="G1710" s="19">
        <v>15</v>
      </c>
      <c r="H1710" s="19" t="s">
        <v>1258</v>
      </c>
      <c r="I1710" s="19"/>
      <c r="J1710" s="24"/>
      <c r="K1710" s="99"/>
      <c r="L1710" s="99"/>
      <c r="M1710" s="99"/>
      <c r="N1710" s="28"/>
      <c r="O1710" s="100"/>
      <c r="P1710" s="27"/>
      <c r="Q1710" s="100"/>
      <c r="R1710" s="101" t="s">
        <v>97</v>
      </c>
      <c r="S1710" s="94"/>
    </row>
    <row r="1711" spans="1:19" ht="18" customHeight="1">
      <c r="A1711" s="17">
        <v>3</v>
      </c>
      <c r="B1711" s="18" t="s">
        <v>1952</v>
      </c>
      <c r="C1711" s="18">
        <v>1</v>
      </c>
      <c r="D1711" s="18" t="s">
        <v>1953</v>
      </c>
      <c r="E1711" s="18">
        <v>4</v>
      </c>
      <c r="F1711" s="18" t="s">
        <v>768</v>
      </c>
      <c r="G1711" s="18">
        <v>15</v>
      </c>
      <c r="H1711" s="18" t="s">
        <v>1258</v>
      </c>
      <c r="I1711" s="19">
        <v>2</v>
      </c>
      <c r="J1711" s="24" t="s">
        <v>1262</v>
      </c>
      <c r="K1711" s="99">
        <v>540</v>
      </c>
      <c r="L1711" s="99">
        <v>0</v>
      </c>
      <c r="M1711" s="99">
        <f>K1711-L1711</f>
        <v>540</v>
      </c>
      <c r="N1711" s="28" t="s">
        <v>2186</v>
      </c>
      <c r="O1711" s="100">
        <v>540000</v>
      </c>
      <c r="P1711" s="27"/>
      <c r="Q1711" s="100"/>
      <c r="R1711" s="101" t="s">
        <v>97</v>
      </c>
      <c r="S1711" s="94"/>
    </row>
    <row r="1712" spans="1:19" ht="18" customHeight="1">
      <c r="A1712" s="17">
        <v>3</v>
      </c>
      <c r="B1712" s="18" t="s">
        <v>1952</v>
      </c>
      <c r="C1712" s="18">
        <v>1</v>
      </c>
      <c r="D1712" s="18" t="s">
        <v>1953</v>
      </c>
      <c r="E1712" s="18">
        <v>4</v>
      </c>
      <c r="F1712" s="18" t="s">
        <v>768</v>
      </c>
      <c r="G1712" s="19">
        <v>19</v>
      </c>
      <c r="H1712" s="19" t="s">
        <v>1056</v>
      </c>
      <c r="I1712" s="19"/>
      <c r="J1712" s="24"/>
      <c r="K1712" s="99"/>
      <c r="L1712" s="99"/>
      <c r="M1712" s="99"/>
      <c r="N1712" s="28"/>
      <c r="O1712" s="100"/>
      <c r="P1712" s="27"/>
      <c r="Q1712" s="100"/>
      <c r="R1712" s="101" t="s">
        <v>97</v>
      </c>
      <c r="S1712" s="94"/>
    </row>
    <row r="1713" spans="1:19" ht="18" customHeight="1">
      <c r="A1713" s="17">
        <v>3</v>
      </c>
      <c r="B1713" s="18" t="s">
        <v>1952</v>
      </c>
      <c r="C1713" s="18">
        <v>1</v>
      </c>
      <c r="D1713" s="18" t="s">
        <v>1953</v>
      </c>
      <c r="E1713" s="18">
        <v>4</v>
      </c>
      <c r="F1713" s="18" t="s">
        <v>768</v>
      </c>
      <c r="G1713" s="18">
        <v>19</v>
      </c>
      <c r="H1713" s="18" t="s">
        <v>1056</v>
      </c>
      <c r="I1713" s="19">
        <v>2</v>
      </c>
      <c r="J1713" s="24" t="s">
        <v>2187</v>
      </c>
      <c r="K1713" s="99">
        <v>553</v>
      </c>
      <c r="L1713" s="99">
        <v>559</v>
      </c>
      <c r="M1713" s="99">
        <f t="shared" ref="M1713:M1714" si="125">K1713-L1713</f>
        <v>-6</v>
      </c>
      <c r="N1713" s="28" t="s">
        <v>2188</v>
      </c>
      <c r="O1713" s="100">
        <v>553000</v>
      </c>
      <c r="P1713" s="27"/>
      <c r="Q1713" s="100"/>
      <c r="R1713" s="101" t="s">
        <v>97</v>
      </c>
      <c r="S1713" s="94"/>
    </row>
    <row r="1714" spans="1:19" ht="18" customHeight="1">
      <c r="A1714" s="17">
        <v>3</v>
      </c>
      <c r="B1714" s="18" t="s">
        <v>1952</v>
      </c>
      <c r="C1714" s="18">
        <v>1</v>
      </c>
      <c r="D1714" s="18" t="s">
        <v>1953</v>
      </c>
      <c r="E1714" s="18">
        <v>4</v>
      </c>
      <c r="F1714" s="18" t="s">
        <v>768</v>
      </c>
      <c r="G1714" s="18">
        <v>19</v>
      </c>
      <c r="H1714" s="18" t="s">
        <v>1056</v>
      </c>
      <c r="I1714" s="19">
        <v>11</v>
      </c>
      <c r="J1714" s="24" t="s">
        <v>1057</v>
      </c>
      <c r="K1714" s="99">
        <v>58</v>
      </c>
      <c r="L1714" s="99">
        <v>58</v>
      </c>
      <c r="M1714" s="99">
        <f t="shared" si="125"/>
        <v>0</v>
      </c>
      <c r="N1714" s="28" t="s">
        <v>2189</v>
      </c>
      <c r="O1714" s="100">
        <v>17080</v>
      </c>
      <c r="P1714" s="27"/>
      <c r="Q1714" s="100"/>
      <c r="R1714" s="101" t="s">
        <v>97</v>
      </c>
      <c r="S1714" s="94"/>
    </row>
    <row r="1715" spans="1:19" ht="18" customHeight="1">
      <c r="A1715" s="17">
        <v>3</v>
      </c>
      <c r="B1715" s="18" t="s">
        <v>1952</v>
      </c>
      <c r="C1715" s="18">
        <v>1</v>
      </c>
      <c r="D1715" s="18" t="s">
        <v>1953</v>
      </c>
      <c r="E1715" s="18">
        <v>4</v>
      </c>
      <c r="F1715" s="18" t="s">
        <v>768</v>
      </c>
      <c r="G1715" s="18">
        <v>19</v>
      </c>
      <c r="H1715" s="18" t="s">
        <v>1056</v>
      </c>
      <c r="I1715" s="18">
        <v>11</v>
      </c>
      <c r="J1715" s="25" t="s">
        <v>1057</v>
      </c>
      <c r="K1715" s="99"/>
      <c r="L1715" s="99"/>
      <c r="M1715" s="99"/>
      <c r="N1715" s="28" t="s">
        <v>2190</v>
      </c>
      <c r="O1715" s="100">
        <v>17140</v>
      </c>
      <c r="P1715" s="27"/>
      <c r="Q1715" s="100"/>
      <c r="R1715" s="101" t="s">
        <v>97</v>
      </c>
      <c r="S1715" s="94"/>
    </row>
    <row r="1716" spans="1:19" ht="18" customHeight="1">
      <c r="A1716" s="17">
        <v>3</v>
      </c>
      <c r="B1716" s="18" t="s">
        <v>1952</v>
      </c>
      <c r="C1716" s="18">
        <v>1</v>
      </c>
      <c r="D1716" s="18" t="s">
        <v>1953</v>
      </c>
      <c r="E1716" s="18">
        <v>4</v>
      </c>
      <c r="F1716" s="18" t="s">
        <v>768</v>
      </c>
      <c r="G1716" s="18">
        <v>19</v>
      </c>
      <c r="H1716" s="18" t="s">
        <v>1056</v>
      </c>
      <c r="I1716" s="18">
        <v>11</v>
      </c>
      <c r="J1716" s="25" t="s">
        <v>1057</v>
      </c>
      <c r="K1716" s="99"/>
      <c r="L1716" s="99"/>
      <c r="M1716" s="99"/>
      <c r="N1716" s="28" t="s">
        <v>2191</v>
      </c>
      <c r="O1716" s="100">
        <v>12800</v>
      </c>
      <c r="P1716" s="27"/>
      <c r="Q1716" s="100"/>
      <c r="R1716" s="101" t="s">
        <v>97</v>
      </c>
      <c r="S1716" s="94"/>
    </row>
    <row r="1717" spans="1:19" ht="18" customHeight="1">
      <c r="A1717" s="17">
        <v>3</v>
      </c>
      <c r="B1717" s="18" t="s">
        <v>1952</v>
      </c>
      <c r="C1717" s="18">
        <v>1</v>
      </c>
      <c r="D1717" s="18" t="s">
        <v>1953</v>
      </c>
      <c r="E1717" s="18">
        <v>4</v>
      </c>
      <c r="F1717" s="18" t="s">
        <v>768</v>
      </c>
      <c r="G1717" s="18">
        <v>19</v>
      </c>
      <c r="H1717" s="18" t="s">
        <v>1056</v>
      </c>
      <c r="I1717" s="18">
        <v>11</v>
      </c>
      <c r="J1717" s="25" t="s">
        <v>1057</v>
      </c>
      <c r="K1717" s="99"/>
      <c r="L1717" s="99"/>
      <c r="M1717" s="99"/>
      <c r="N1717" s="28" t="s">
        <v>2192</v>
      </c>
      <c r="O1717" s="100">
        <v>10000</v>
      </c>
      <c r="P1717" s="27"/>
      <c r="Q1717" s="100"/>
      <c r="R1717" s="101" t="s">
        <v>97</v>
      </c>
      <c r="S1717" s="94"/>
    </row>
    <row r="1718" spans="1:19" ht="18" customHeight="1">
      <c r="A1718" s="17">
        <v>3</v>
      </c>
      <c r="B1718" s="18" t="s">
        <v>1952</v>
      </c>
      <c r="C1718" s="18">
        <v>1</v>
      </c>
      <c r="D1718" s="18" t="s">
        <v>1953</v>
      </c>
      <c r="E1718" s="18">
        <v>4</v>
      </c>
      <c r="F1718" s="18" t="s">
        <v>768</v>
      </c>
      <c r="G1718" s="18">
        <v>19</v>
      </c>
      <c r="H1718" s="18" t="s">
        <v>1056</v>
      </c>
      <c r="I1718" s="19">
        <v>21</v>
      </c>
      <c r="J1718" s="24" t="s">
        <v>1492</v>
      </c>
      <c r="K1718" s="99">
        <v>250</v>
      </c>
      <c r="L1718" s="99">
        <v>250</v>
      </c>
      <c r="M1718" s="99">
        <f t="shared" ref="M1718:M1720" si="126">K1718-L1718</f>
        <v>0</v>
      </c>
      <c r="N1718" s="28" t="s">
        <v>2193</v>
      </c>
      <c r="O1718" s="100">
        <v>250000</v>
      </c>
      <c r="P1718" s="27"/>
      <c r="Q1718" s="100"/>
      <c r="R1718" s="101" t="s">
        <v>97</v>
      </c>
      <c r="S1718" s="94"/>
    </row>
    <row r="1719" spans="1:19" ht="18" customHeight="1">
      <c r="A1719" s="17">
        <v>3</v>
      </c>
      <c r="B1719" s="18" t="s">
        <v>1952</v>
      </c>
      <c r="C1719" s="18">
        <v>1</v>
      </c>
      <c r="D1719" s="18" t="s">
        <v>1953</v>
      </c>
      <c r="E1719" s="18">
        <v>4</v>
      </c>
      <c r="F1719" s="18" t="s">
        <v>768</v>
      </c>
      <c r="G1719" s="18">
        <v>19</v>
      </c>
      <c r="H1719" s="18" t="s">
        <v>1056</v>
      </c>
      <c r="I1719" s="19">
        <v>31</v>
      </c>
      <c r="J1719" s="24" t="s">
        <v>1366</v>
      </c>
      <c r="K1719" s="99">
        <v>100</v>
      </c>
      <c r="L1719" s="99">
        <v>100</v>
      </c>
      <c r="M1719" s="99">
        <f t="shared" si="126"/>
        <v>0</v>
      </c>
      <c r="N1719" s="339" t="s">
        <v>7095</v>
      </c>
      <c r="O1719" s="100">
        <v>100000</v>
      </c>
      <c r="P1719" s="27"/>
      <c r="Q1719" s="100"/>
      <c r="R1719" s="101" t="s">
        <v>97</v>
      </c>
      <c r="S1719" s="94"/>
    </row>
    <row r="1720" spans="1:19" ht="18" customHeight="1">
      <c r="A1720" s="17">
        <v>3</v>
      </c>
      <c r="B1720" s="18" t="s">
        <v>1952</v>
      </c>
      <c r="C1720" s="18">
        <v>1</v>
      </c>
      <c r="D1720" s="18" t="s">
        <v>1953</v>
      </c>
      <c r="E1720" s="18">
        <v>4</v>
      </c>
      <c r="F1720" s="18" t="s">
        <v>768</v>
      </c>
      <c r="G1720" s="18">
        <v>19</v>
      </c>
      <c r="H1720" s="18" t="s">
        <v>1056</v>
      </c>
      <c r="I1720" s="19">
        <v>41</v>
      </c>
      <c r="J1720" s="24" t="s">
        <v>1153</v>
      </c>
      <c r="K1720" s="99">
        <v>20</v>
      </c>
      <c r="L1720" s="99">
        <v>20</v>
      </c>
      <c r="M1720" s="99">
        <f t="shared" si="126"/>
        <v>0</v>
      </c>
      <c r="N1720" s="28" t="s">
        <v>2194</v>
      </c>
      <c r="O1720" s="100">
        <v>20000</v>
      </c>
      <c r="P1720" s="27"/>
      <c r="Q1720" s="100"/>
      <c r="R1720" s="101" t="s">
        <v>97</v>
      </c>
      <c r="S1720" s="94"/>
    </row>
    <row r="1721" spans="1:19" ht="18" customHeight="1">
      <c r="A1721" s="17">
        <v>3</v>
      </c>
      <c r="B1721" s="18" t="s">
        <v>1952</v>
      </c>
      <c r="C1721" s="18">
        <v>1</v>
      </c>
      <c r="D1721" s="18" t="s">
        <v>1953</v>
      </c>
      <c r="E1721" s="18">
        <v>4</v>
      </c>
      <c r="F1721" s="18" t="s">
        <v>768</v>
      </c>
      <c r="G1721" s="19">
        <v>20</v>
      </c>
      <c r="H1721" s="19" t="s">
        <v>1980</v>
      </c>
      <c r="I1721" s="19"/>
      <c r="J1721" s="24"/>
      <c r="K1721" s="99"/>
      <c r="L1721" s="99"/>
      <c r="M1721" s="99"/>
      <c r="N1721" s="28"/>
      <c r="O1721" s="100"/>
      <c r="P1721" s="27"/>
      <c r="Q1721" s="100"/>
      <c r="R1721" s="101" t="s">
        <v>97</v>
      </c>
      <c r="S1721" s="94"/>
    </row>
    <row r="1722" spans="1:19" ht="18" customHeight="1">
      <c r="A1722" s="17">
        <v>3</v>
      </c>
      <c r="B1722" s="18" t="s">
        <v>1952</v>
      </c>
      <c r="C1722" s="18">
        <v>1</v>
      </c>
      <c r="D1722" s="18" t="s">
        <v>1953</v>
      </c>
      <c r="E1722" s="18">
        <v>4</v>
      </c>
      <c r="F1722" s="18" t="s">
        <v>768</v>
      </c>
      <c r="G1722" s="18">
        <v>20</v>
      </c>
      <c r="H1722" s="18" t="s">
        <v>1980</v>
      </c>
      <c r="I1722" s="19">
        <v>1</v>
      </c>
      <c r="J1722" s="24" t="s">
        <v>2195</v>
      </c>
      <c r="K1722" s="99">
        <v>3178</v>
      </c>
      <c r="L1722" s="99">
        <v>3178</v>
      </c>
      <c r="M1722" s="99">
        <f>K1722-L1722</f>
        <v>0</v>
      </c>
      <c r="N1722" s="28" t="s">
        <v>2196</v>
      </c>
      <c r="O1722" s="100">
        <v>154000</v>
      </c>
      <c r="P1722" s="27"/>
      <c r="Q1722" s="100"/>
      <c r="R1722" s="101" t="s">
        <v>97</v>
      </c>
      <c r="S1722" s="94"/>
    </row>
    <row r="1723" spans="1:19" ht="18" customHeight="1">
      <c r="A1723" s="17">
        <v>3</v>
      </c>
      <c r="B1723" s="18" t="s">
        <v>1952</v>
      </c>
      <c r="C1723" s="18">
        <v>1</v>
      </c>
      <c r="D1723" s="18" t="s">
        <v>1953</v>
      </c>
      <c r="E1723" s="18">
        <v>4</v>
      </c>
      <c r="F1723" s="18" t="s">
        <v>768</v>
      </c>
      <c r="G1723" s="18">
        <v>20</v>
      </c>
      <c r="H1723" s="18" t="s">
        <v>1980</v>
      </c>
      <c r="I1723" s="18">
        <v>1</v>
      </c>
      <c r="J1723" s="25" t="s">
        <v>2195</v>
      </c>
      <c r="K1723" s="99"/>
      <c r="L1723" s="99"/>
      <c r="M1723" s="99"/>
      <c r="N1723" s="28" t="s">
        <v>2197</v>
      </c>
      <c r="O1723" s="100">
        <v>200000</v>
      </c>
      <c r="P1723" s="27"/>
      <c r="Q1723" s="100"/>
      <c r="R1723" s="101" t="s">
        <v>97</v>
      </c>
      <c r="S1723" s="94"/>
    </row>
    <row r="1724" spans="1:19" ht="18" customHeight="1">
      <c r="A1724" s="17">
        <v>3</v>
      </c>
      <c r="B1724" s="18" t="s">
        <v>1952</v>
      </c>
      <c r="C1724" s="18">
        <v>1</v>
      </c>
      <c r="D1724" s="18" t="s">
        <v>1953</v>
      </c>
      <c r="E1724" s="18">
        <v>4</v>
      </c>
      <c r="F1724" s="18" t="s">
        <v>768</v>
      </c>
      <c r="G1724" s="18">
        <v>20</v>
      </c>
      <c r="H1724" s="18" t="s">
        <v>1980</v>
      </c>
      <c r="I1724" s="18">
        <v>1</v>
      </c>
      <c r="J1724" s="25" t="s">
        <v>2195</v>
      </c>
      <c r="K1724" s="99"/>
      <c r="L1724" s="99"/>
      <c r="M1724" s="99"/>
      <c r="N1724" s="28" t="s">
        <v>2198</v>
      </c>
      <c r="O1724" s="100">
        <v>90000</v>
      </c>
      <c r="P1724" s="27"/>
      <c r="Q1724" s="100"/>
      <c r="R1724" s="101" t="s">
        <v>97</v>
      </c>
      <c r="S1724" s="94"/>
    </row>
    <row r="1725" spans="1:19" ht="18" customHeight="1">
      <c r="A1725" s="17">
        <v>3</v>
      </c>
      <c r="B1725" s="18" t="s">
        <v>1952</v>
      </c>
      <c r="C1725" s="18">
        <v>1</v>
      </c>
      <c r="D1725" s="18" t="s">
        <v>1953</v>
      </c>
      <c r="E1725" s="18">
        <v>4</v>
      </c>
      <c r="F1725" s="18" t="s">
        <v>768</v>
      </c>
      <c r="G1725" s="18">
        <v>20</v>
      </c>
      <c r="H1725" s="18" t="s">
        <v>1980</v>
      </c>
      <c r="I1725" s="18">
        <v>1</v>
      </c>
      <c r="J1725" s="25" t="s">
        <v>2195</v>
      </c>
      <c r="K1725" s="99"/>
      <c r="L1725" s="99"/>
      <c r="M1725" s="99"/>
      <c r="N1725" s="28" t="s">
        <v>2199</v>
      </c>
      <c r="O1725" s="100">
        <v>36000</v>
      </c>
      <c r="P1725" s="27"/>
      <c r="Q1725" s="100"/>
      <c r="R1725" s="101" t="s">
        <v>97</v>
      </c>
      <c r="S1725" s="94"/>
    </row>
    <row r="1726" spans="1:19" ht="18" customHeight="1">
      <c r="A1726" s="17">
        <v>3</v>
      </c>
      <c r="B1726" s="18" t="s">
        <v>1952</v>
      </c>
      <c r="C1726" s="18">
        <v>1</v>
      </c>
      <c r="D1726" s="18" t="s">
        <v>1953</v>
      </c>
      <c r="E1726" s="18">
        <v>4</v>
      </c>
      <c r="F1726" s="18" t="s">
        <v>768</v>
      </c>
      <c r="G1726" s="18">
        <v>20</v>
      </c>
      <c r="H1726" s="18" t="s">
        <v>1980</v>
      </c>
      <c r="I1726" s="18">
        <v>1</v>
      </c>
      <c r="J1726" s="25" t="s">
        <v>2195</v>
      </c>
      <c r="K1726" s="99"/>
      <c r="L1726" s="99"/>
      <c r="M1726" s="99"/>
      <c r="N1726" s="28" t="s">
        <v>2200</v>
      </c>
      <c r="O1726" s="100">
        <v>51500</v>
      </c>
      <c r="P1726" s="27"/>
      <c r="Q1726" s="100"/>
      <c r="R1726" s="101" t="s">
        <v>97</v>
      </c>
      <c r="S1726" s="94"/>
    </row>
    <row r="1727" spans="1:19" ht="18" customHeight="1">
      <c r="A1727" s="17">
        <v>3</v>
      </c>
      <c r="B1727" s="18" t="s">
        <v>1952</v>
      </c>
      <c r="C1727" s="18">
        <v>1</v>
      </c>
      <c r="D1727" s="18" t="s">
        <v>1953</v>
      </c>
      <c r="E1727" s="18">
        <v>4</v>
      </c>
      <c r="F1727" s="18" t="s">
        <v>768</v>
      </c>
      <c r="G1727" s="18">
        <v>20</v>
      </c>
      <c r="H1727" s="18" t="s">
        <v>1980</v>
      </c>
      <c r="I1727" s="18">
        <v>1</v>
      </c>
      <c r="J1727" s="25" t="s">
        <v>2195</v>
      </c>
      <c r="K1727" s="99"/>
      <c r="L1727" s="99"/>
      <c r="M1727" s="99"/>
      <c r="N1727" s="28" t="s">
        <v>2201</v>
      </c>
      <c r="O1727" s="100">
        <v>2646000</v>
      </c>
      <c r="P1727" s="27"/>
      <c r="Q1727" s="100"/>
      <c r="R1727" s="101" t="s">
        <v>97</v>
      </c>
      <c r="S1727" s="94"/>
    </row>
    <row r="1728" spans="1:19" ht="18" customHeight="1">
      <c r="A1728" s="17">
        <v>3</v>
      </c>
      <c r="B1728" s="18" t="s">
        <v>1952</v>
      </c>
      <c r="C1728" s="18">
        <v>1</v>
      </c>
      <c r="D1728" s="18" t="s">
        <v>1953</v>
      </c>
      <c r="E1728" s="18">
        <v>4</v>
      </c>
      <c r="F1728" s="18" t="s">
        <v>768</v>
      </c>
      <c r="G1728" s="18">
        <v>20</v>
      </c>
      <c r="H1728" s="18" t="s">
        <v>1980</v>
      </c>
      <c r="I1728" s="19">
        <v>2</v>
      </c>
      <c r="J1728" s="24" t="s">
        <v>2202</v>
      </c>
      <c r="K1728" s="99">
        <v>2989</v>
      </c>
      <c r="L1728" s="99">
        <v>2989</v>
      </c>
      <c r="M1728" s="99">
        <f>K1728-L1728</f>
        <v>0</v>
      </c>
      <c r="N1728" s="28" t="s">
        <v>2203</v>
      </c>
      <c r="O1728" s="100">
        <v>469000</v>
      </c>
      <c r="P1728" s="27"/>
      <c r="Q1728" s="100"/>
      <c r="R1728" s="101" t="s">
        <v>97</v>
      </c>
      <c r="S1728" s="94"/>
    </row>
    <row r="1729" spans="1:19" ht="18" customHeight="1">
      <c r="A1729" s="17">
        <v>3</v>
      </c>
      <c r="B1729" s="18" t="s">
        <v>1952</v>
      </c>
      <c r="C1729" s="18">
        <v>1</v>
      </c>
      <c r="D1729" s="18" t="s">
        <v>1953</v>
      </c>
      <c r="E1729" s="18">
        <v>4</v>
      </c>
      <c r="F1729" s="18" t="s">
        <v>768</v>
      </c>
      <c r="G1729" s="18">
        <v>20</v>
      </c>
      <c r="H1729" s="18" t="s">
        <v>1980</v>
      </c>
      <c r="I1729" s="18">
        <v>2</v>
      </c>
      <c r="J1729" s="25" t="s">
        <v>2202</v>
      </c>
      <c r="K1729" s="99"/>
      <c r="L1729" s="99"/>
      <c r="M1729" s="99"/>
      <c r="N1729" s="28" t="s">
        <v>2204</v>
      </c>
      <c r="O1729" s="100">
        <v>750000</v>
      </c>
      <c r="P1729" s="27"/>
      <c r="Q1729" s="100"/>
      <c r="R1729" s="101" t="s">
        <v>97</v>
      </c>
      <c r="S1729" s="94"/>
    </row>
    <row r="1730" spans="1:19" ht="18" customHeight="1">
      <c r="A1730" s="17">
        <v>3</v>
      </c>
      <c r="B1730" s="18" t="s">
        <v>1952</v>
      </c>
      <c r="C1730" s="18">
        <v>1</v>
      </c>
      <c r="D1730" s="18" t="s">
        <v>1953</v>
      </c>
      <c r="E1730" s="18">
        <v>4</v>
      </c>
      <c r="F1730" s="18" t="s">
        <v>768</v>
      </c>
      <c r="G1730" s="18">
        <v>20</v>
      </c>
      <c r="H1730" s="18" t="s">
        <v>1980</v>
      </c>
      <c r="I1730" s="18">
        <v>2</v>
      </c>
      <c r="J1730" s="25" t="s">
        <v>2202</v>
      </c>
      <c r="K1730" s="99"/>
      <c r="L1730" s="99"/>
      <c r="M1730" s="99"/>
      <c r="N1730" s="28" t="s">
        <v>2205</v>
      </c>
      <c r="O1730" s="100">
        <v>870000</v>
      </c>
      <c r="P1730" s="27"/>
      <c r="Q1730" s="100"/>
      <c r="R1730" s="101" t="s">
        <v>97</v>
      </c>
      <c r="S1730" s="94"/>
    </row>
    <row r="1731" spans="1:19" ht="18" customHeight="1">
      <c r="A1731" s="17">
        <v>3</v>
      </c>
      <c r="B1731" s="18" t="s">
        <v>1952</v>
      </c>
      <c r="C1731" s="18">
        <v>1</v>
      </c>
      <c r="D1731" s="18" t="s">
        <v>1953</v>
      </c>
      <c r="E1731" s="18">
        <v>4</v>
      </c>
      <c r="F1731" s="18" t="s">
        <v>768</v>
      </c>
      <c r="G1731" s="18">
        <v>20</v>
      </c>
      <c r="H1731" s="18" t="s">
        <v>1980</v>
      </c>
      <c r="I1731" s="18">
        <v>2</v>
      </c>
      <c r="J1731" s="25" t="s">
        <v>2202</v>
      </c>
      <c r="K1731" s="99"/>
      <c r="L1731" s="99"/>
      <c r="M1731" s="99"/>
      <c r="N1731" s="28" t="s">
        <v>2206</v>
      </c>
      <c r="O1731" s="100">
        <v>900000</v>
      </c>
      <c r="P1731" s="27"/>
      <c r="Q1731" s="100"/>
      <c r="R1731" s="101" t="s">
        <v>97</v>
      </c>
      <c r="S1731" s="94"/>
    </row>
    <row r="1732" spans="1:19" ht="18" customHeight="1">
      <c r="A1732" s="17">
        <v>3</v>
      </c>
      <c r="B1732" s="18" t="s">
        <v>1952</v>
      </c>
      <c r="C1732" s="18">
        <v>1</v>
      </c>
      <c r="D1732" s="18" t="s">
        <v>1953</v>
      </c>
      <c r="E1732" s="18">
        <v>4</v>
      </c>
      <c r="F1732" s="18" t="s">
        <v>768</v>
      </c>
      <c r="G1732" s="18">
        <v>20</v>
      </c>
      <c r="H1732" s="18" t="s">
        <v>1980</v>
      </c>
      <c r="I1732" s="19">
        <v>3</v>
      </c>
      <c r="J1732" s="24" t="s">
        <v>2207</v>
      </c>
      <c r="K1732" s="99">
        <v>10200</v>
      </c>
      <c r="L1732" s="99">
        <v>10200</v>
      </c>
      <c r="M1732" s="99">
        <f>K1732-L1732</f>
        <v>0</v>
      </c>
      <c r="N1732" s="28" t="s">
        <v>2208</v>
      </c>
      <c r="O1732" s="100">
        <v>3000000</v>
      </c>
      <c r="P1732" s="27"/>
      <c r="Q1732" s="100"/>
      <c r="R1732" s="101" t="s">
        <v>97</v>
      </c>
      <c r="S1732" s="94"/>
    </row>
    <row r="1733" spans="1:19" ht="18" customHeight="1">
      <c r="A1733" s="17">
        <v>3</v>
      </c>
      <c r="B1733" s="18" t="s">
        <v>1952</v>
      </c>
      <c r="C1733" s="18">
        <v>1</v>
      </c>
      <c r="D1733" s="18" t="s">
        <v>1953</v>
      </c>
      <c r="E1733" s="18">
        <v>4</v>
      </c>
      <c r="F1733" s="18" t="s">
        <v>768</v>
      </c>
      <c r="G1733" s="18">
        <v>20</v>
      </c>
      <c r="H1733" s="18" t="s">
        <v>1980</v>
      </c>
      <c r="I1733" s="18">
        <v>3</v>
      </c>
      <c r="J1733" s="25" t="s">
        <v>2207</v>
      </c>
      <c r="K1733" s="99"/>
      <c r="L1733" s="99"/>
      <c r="M1733" s="99"/>
      <c r="N1733" s="28" t="s">
        <v>2209</v>
      </c>
      <c r="O1733" s="100">
        <v>7200000</v>
      </c>
      <c r="P1733" s="27"/>
      <c r="Q1733" s="100"/>
      <c r="R1733" s="101" t="s">
        <v>97</v>
      </c>
      <c r="S1733" s="94"/>
    </row>
    <row r="1734" spans="1:19" ht="18" customHeight="1">
      <c r="A1734" s="17">
        <v>3</v>
      </c>
      <c r="B1734" s="18" t="s">
        <v>1952</v>
      </c>
      <c r="C1734" s="18">
        <v>1</v>
      </c>
      <c r="D1734" s="18" t="s">
        <v>1953</v>
      </c>
      <c r="E1734" s="18">
        <v>4</v>
      </c>
      <c r="F1734" s="18" t="s">
        <v>768</v>
      </c>
      <c r="G1734" s="18">
        <v>20</v>
      </c>
      <c r="H1734" s="18" t="s">
        <v>1980</v>
      </c>
      <c r="I1734" s="19">
        <v>4</v>
      </c>
      <c r="J1734" s="24" t="s">
        <v>2210</v>
      </c>
      <c r="K1734" s="99">
        <v>102</v>
      </c>
      <c r="L1734" s="99">
        <v>102</v>
      </c>
      <c r="M1734" s="99">
        <f t="shared" ref="M1734:M1745" si="127">K1734-L1734</f>
        <v>0</v>
      </c>
      <c r="N1734" s="28" t="s">
        <v>2211</v>
      </c>
      <c r="O1734" s="100">
        <v>102000</v>
      </c>
      <c r="P1734" s="27"/>
      <c r="Q1734" s="100"/>
      <c r="R1734" s="101" t="s">
        <v>97</v>
      </c>
      <c r="S1734" s="94"/>
    </row>
    <row r="1735" spans="1:19" ht="18" customHeight="1">
      <c r="A1735" s="17">
        <v>3</v>
      </c>
      <c r="B1735" s="18" t="s">
        <v>1952</v>
      </c>
      <c r="C1735" s="18">
        <v>1</v>
      </c>
      <c r="D1735" s="18" t="s">
        <v>1953</v>
      </c>
      <c r="E1735" s="18">
        <v>4</v>
      </c>
      <c r="F1735" s="18" t="s">
        <v>768</v>
      </c>
      <c r="G1735" s="18">
        <v>20</v>
      </c>
      <c r="H1735" s="18" t="s">
        <v>1980</v>
      </c>
      <c r="I1735" s="19">
        <v>5</v>
      </c>
      <c r="J1735" s="24" t="s">
        <v>2212</v>
      </c>
      <c r="K1735" s="99">
        <v>168</v>
      </c>
      <c r="L1735" s="99">
        <v>144</v>
      </c>
      <c r="M1735" s="99">
        <f t="shared" si="127"/>
        <v>24</v>
      </c>
      <c r="N1735" s="339" t="s">
        <v>7096</v>
      </c>
      <c r="O1735" s="100">
        <v>168000</v>
      </c>
      <c r="P1735" s="27"/>
      <c r="Q1735" s="100"/>
      <c r="R1735" s="101" t="s">
        <v>97</v>
      </c>
      <c r="S1735" s="94"/>
    </row>
    <row r="1736" spans="1:19" ht="18" customHeight="1">
      <c r="A1736" s="17">
        <v>3</v>
      </c>
      <c r="B1736" s="18" t="s">
        <v>1952</v>
      </c>
      <c r="C1736" s="18">
        <v>1</v>
      </c>
      <c r="D1736" s="18" t="s">
        <v>1953</v>
      </c>
      <c r="E1736" s="18">
        <v>4</v>
      </c>
      <c r="F1736" s="18" t="s">
        <v>768</v>
      </c>
      <c r="G1736" s="18">
        <v>20</v>
      </c>
      <c r="H1736" s="18" t="s">
        <v>1980</v>
      </c>
      <c r="I1736" s="19">
        <v>6</v>
      </c>
      <c r="J1736" s="24" t="s">
        <v>2213</v>
      </c>
      <c r="K1736" s="99">
        <v>500</v>
      </c>
      <c r="L1736" s="99">
        <v>500</v>
      </c>
      <c r="M1736" s="99">
        <f t="shared" si="127"/>
        <v>0</v>
      </c>
      <c r="N1736" s="28" t="s">
        <v>2214</v>
      </c>
      <c r="O1736" s="100">
        <v>500000</v>
      </c>
      <c r="P1736" s="27"/>
      <c r="Q1736" s="100"/>
      <c r="R1736" s="101" t="s">
        <v>97</v>
      </c>
      <c r="S1736" s="94"/>
    </row>
    <row r="1737" spans="1:19" ht="18" customHeight="1">
      <c r="A1737" s="17">
        <v>3</v>
      </c>
      <c r="B1737" s="18" t="s">
        <v>1952</v>
      </c>
      <c r="C1737" s="18">
        <v>1</v>
      </c>
      <c r="D1737" s="18" t="s">
        <v>1953</v>
      </c>
      <c r="E1737" s="18">
        <v>4</v>
      </c>
      <c r="F1737" s="18" t="s">
        <v>768</v>
      </c>
      <c r="G1737" s="18">
        <v>20</v>
      </c>
      <c r="H1737" s="18" t="s">
        <v>1980</v>
      </c>
      <c r="I1737" s="19">
        <v>7</v>
      </c>
      <c r="J1737" s="24" t="s">
        <v>2215</v>
      </c>
      <c r="K1737" s="99">
        <v>30000</v>
      </c>
      <c r="L1737" s="99">
        <v>30000</v>
      </c>
      <c r="M1737" s="99">
        <f t="shared" si="127"/>
        <v>0</v>
      </c>
      <c r="N1737" s="339" t="s">
        <v>7097</v>
      </c>
      <c r="O1737" s="100">
        <v>30000000</v>
      </c>
      <c r="P1737" s="27"/>
      <c r="Q1737" s="100"/>
      <c r="R1737" s="101" t="s">
        <v>97</v>
      </c>
      <c r="S1737" s="94"/>
    </row>
    <row r="1738" spans="1:19" ht="18" customHeight="1">
      <c r="A1738" s="17">
        <v>3</v>
      </c>
      <c r="B1738" s="18" t="s">
        <v>1952</v>
      </c>
      <c r="C1738" s="18">
        <v>1</v>
      </c>
      <c r="D1738" s="18" t="s">
        <v>1953</v>
      </c>
      <c r="E1738" s="18">
        <v>4</v>
      </c>
      <c r="F1738" s="18" t="s">
        <v>768</v>
      </c>
      <c r="G1738" s="18">
        <v>20</v>
      </c>
      <c r="H1738" s="18" t="s">
        <v>1980</v>
      </c>
      <c r="I1738" s="19">
        <v>26</v>
      </c>
      <c r="J1738" s="24" t="s">
        <v>2216</v>
      </c>
      <c r="K1738" s="99">
        <v>0</v>
      </c>
      <c r="L1738" s="99">
        <v>240</v>
      </c>
      <c r="M1738" s="99">
        <f t="shared" si="127"/>
        <v>-240</v>
      </c>
      <c r="N1738" s="28"/>
      <c r="O1738" s="100"/>
      <c r="P1738" s="27"/>
      <c r="Q1738" s="100"/>
      <c r="R1738" s="101" t="s">
        <v>97</v>
      </c>
      <c r="S1738" s="94"/>
    </row>
    <row r="1739" spans="1:19" ht="18" customHeight="1">
      <c r="A1739" s="17">
        <v>3</v>
      </c>
      <c r="B1739" s="18" t="s">
        <v>1952</v>
      </c>
      <c r="C1739" s="18">
        <v>1</v>
      </c>
      <c r="D1739" s="18" t="s">
        <v>1953</v>
      </c>
      <c r="E1739" s="18">
        <v>4</v>
      </c>
      <c r="F1739" s="18" t="s">
        <v>768</v>
      </c>
      <c r="G1739" s="18">
        <v>20</v>
      </c>
      <c r="H1739" s="18" t="s">
        <v>1980</v>
      </c>
      <c r="I1739" s="19">
        <v>31</v>
      </c>
      <c r="J1739" s="24" t="s">
        <v>2217</v>
      </c>
      <c r="K1739" s="99">
        <v>375</v>
      </c>
      <c r="L1739" s="99">
        <v>375</v>
      </c>
      <c r="M1739" s="99">
        <f t="shared" si="127"/>
        <v>0</v>
      </c>
      <c r="N1739" s="28" t="s">
        <v>2218</v>
      </c>
      <c r="O1739" s="100">
        <v>374400</v>
      </c>
      <c r="P1739" s="27"/>
      <c r="Q1739" s="100"/>
      <c r="R1739" s="101" t="s">
        <v>97</v>
      </c>
      <c r="S1739" s="94"/>
    </row>
    <row r="1740" spans="1:19" ht="18" customHeight="1">
      <c r="A1740" s="17">
        <v>3</v>
      </c>
      <c r="B1740" s="18" t="s">
        <v>1952</v>
      </c>
      <c r="C1740" s="18">
        <v>1</v>
      </c>
      <c r="D1740" s="18" t="s">
        <v>1953</v>
      </c>
      <c r="E1740" s="18">
        <v>4</v>
      </c>
      <c r="F1740" s="18" t="s">
        <v>768</v>
      </c>
      <c r="G1740" s="18">
        <v>20</v>
      </c>
      <c r="H1740" s="18" t="s">
        <v>1980</v>
      </c>
      <c r="I1740" s="19">
        <v>32</v>
      </c>
      <c r="J1740" s="24" t="s">
        <v>2219</v>
      </c>
      <c r="K1740" s="99">
        <v>39</v>
      </c>
      <c r="L1740" s="99">
        <v>39</v>
      </c>
      <c r="M1740" s="99">
        <f t="shared" si="127"/>
        <v>0</v>
      </c>
      <c r="N1740" s="28" t="s">
        <v>2220</v>
      </c>
      <c r="O1740" s="100">
        <v>38100</v>
      </c>
      <c r="P1740" s="27"/>
      <c r="Q1740" s="100"/>
      <c r="R1740" s="101" t="s">
        <v>97</v>
      </c>
      <c r="S1740" s="94"/>
    </row>
    <row r="1741" spans="1:19" ht="18" customHeight="1">
      <c r="A1741" s="17">
        <v>3</v>
      </c>
      <c r="B1741" s="18" t="s">
        <v>1952</v>
      </c>
      <c r="C1741" s="18">
        <v>1</v>
      </c>
      <c r="D1741" s="18" t="s">
        <v>1953</v>
      </c>
      <c r="E1741" s="18">
        <v>4</v>
      </c>
      <c r="F1741" s="18" t="s">
        <v>768</v>
      </c>
      <c r="G1741" s="18">
        <v>20</v>
      </c>
      <c r="H1741" s="18" t="s">
        <v>1980</v>
      </c>
      <c r="I1741" s="19">
        <v>33</v>
      </c>
      <c r="J1741" s="24" t="s">
        <v>2221</v>
      </c>
      <c r="K1741" s="99">
        <v>86</v>
      </c>
      <c r="L1741" s="99">
        <v>86</v>
      </c>
      <c r="M1741" s="99">
        <f t="shared" si="127"/>
        <v>0</v>
      </c>
      <c r="N1741" s="28" t="s">
        <v>2222</v>
      </c>
      <c r="O1741" s="100">
        <v>85200</v>
      </c>
      <c r="P1741" s="27"/>
      <c r="Q1741" s="100"/>
      <c r="R1741" s="101" t="s">
        <v>97</v>
      </c>
      <c r="S1741" s="94"/>
    </row>
    <row r="1742" spans="1:19" ht="18" customHeight="1">
      <c r="A1742" s="17">
        <v>3</v>
      </c>
      <c r="B1742" s="18" t="s">
        <v>1952</v>
      </c>
      <c r="C1742" s="18">
        <v>1</v>
      </c>
      <c r="D1742" s="18" t="s">
        <v>1953</v>
      </c>
      <c r="E1742" s="18">
        <v>4</v>
      </c>
      <c r="F1742" s="18" t="s">
        <v>768</v>
      </c>
      <c r="G1742" s="18">
        <v>20</v>
      </c>
      <c r="H1742" s="18" t="s">
        <v>1980</v>
      </c>
      <c r="I1742" s="19">
        <v>34</v>
      </c>
      <c r="J1742" s="24" t="s">
        <v>2223</v>
      </c>
      <c r="K1742" s="99">
        <v>240</v>
      </c>
      <c r="L1742" s="99">
        <v>240</v>
      </c>
      <c r="M1742" s="99">
        <f t="shared" si="127"/>
        <v>0</v>
      </c>
      <c r="N1742" s="339" t="s">
        <v>7098</v>
      </c>
      <c r="O1742" s="100">
        <v>240000</v>
      </c>
      <c r="P1742" s="27"/>
      <c r="Q1742" s="100"/>
      <c r="R1742" s="101" t="s">
        <v>97</v>
      </c>
      <c r="S1742" s="94"/>
    </row>
    <row r="1743" spans="1:19" ht="18" customHeight="1">
      <c r="A1743" s="17">
        <v>3</v>
      </c>
      <c r="B1743" s="18" t="s">
        <v>1952</v>
      </c>
      <c r="C1743" s="18">
        <v>1</v>
      </c>
      <c r="D1743" s="18" t="s">
        <v>1953</v>
      </c>
      <c r="E1743" s="18">
        <v>4</v>
      </c>
      <c r="F1743" s="18" t="s">
        <v>768</v>
      </c>
      <c r="G1743" s="18">
        <v>20</v>
      </c>
      <c r="H1743" s="18" t="s">
        <v>1980</v>
      </c>
      <c r="I1743" s="19">
        <v>40</v>
      </c>
      <c r="J1743" s="24" t="s">
        <v>2224</v>
      </c>
      <c r="K1743" s="99">
        <v>510</v>
      </c>
      <c r="L1743" s="99">
        <v>900</v>
      </c>
      <c r="M1743" s="99">
        <f t="shared" si="127"/>
        <v>-390</v>
      </c>
      <c r="N1743" s="339" t="s">
        <v>7111</v>
      </c>
      <c r="O1743" s="100">
        <v>510000</v>
      </c>
      <c r="P1743" s="27"/>
      <c r="Q1743" s="100"/>
      <c r="R1743" s="101" t="s">
        <v>97</v>
      </c>
      <c r="S1743" s="94"/>
    </row>
    <row r="1744" spans="1:19" ht="18" customHeight="1">
      <c r="A1744" s="17">
        <v>3</v>
      </c>
      <c r="B1744" s="18" t="s">
        <v>1952</v>
      </c>
      <c r="C1744" s="18">
        <v>1</v>
      </c>
      <c r="D1744" s="18" t="s">
        <v>1953</v>
      </c>
      <c r="E1744" s="18">
        <v>4</v>
      </c>
      <c r="F1744" s="18" t="s">
        <v>768</v>
      </c>
      <c r="G1744" s="18">
        <v>20</v>
      </c>
      <c r="H1744" s="18" t="s">
        <v>1980</v>
      </c>
      <c r="I1744" s="19">
        <v>50</v>
      </c>
      <c r="J1744" s="24" t="s">
        <v>2225</v>
      </c>
      <c r="K1744" s="99">
        <v>165600</v>
      </c>
      <c r="L1744" s="99">
        <v>171000</v>
      </c>
      <c r="M1744" s="99">
        <f t="shared" si="127"/>
        <v>-5400</v>
      </c>
      <c r="N1744" s="28" t="s">
        <v>2226</v>
      </c>
      <c r="O1744" s="100">
        <v>165600000</v>
      </c>
      <c r="P1744" s="27"/>
      <c r="Q1744" s="100"/>
      <c r="R1744" s="101" t="s">
        <v>97</v>
      </c>
      <c r="S1744" s="94"/>
    </row>
    <row r="1745" spans="1:19" ht="18" customHeight="1">
      <c r="A1745" s="17">
        <v>3</v>
      </c>
      <c r="B1745" s="18" t="s">
        <v>1952</v>
      </c>
      <c r="C1745" s="18">
        <v>1</v>
      </c>
      <c r="D1745" s="18" t="s">
        <v>1953</v>
      </c>
      <c r="E1745" s="18">
        <v>4</v>
      </c>
      <c r="F1745" s="18" t="s">
        <v>768</v>
      </c>
      <c r="G1745" s="18">
        <v>20</v>
      </c>
      <c r="H1745" s="18" t="s">
        <v>1980</v>
      </c>
      <c r="I1745" s="19">
        <v>51</v>
      </c>
      <c r="J1745" s="24" t="s">
        <v>2227</v>
      </c>
      <c r="K1745" s="99">
        <v>6000</v>
      </c>
      <c r="L1745" s="99">
        <v>0</v>
      </c>
      <c r="M1745" s="99">
        <f t="shared" si="127"/>
        <v>6000</v>
      </c>
      <c r="N1745" s="28" t="s">
        <v>2228</v>
      </c>
      <c r="O1745" s="100">
        <v>6000000</v>
      </c>
      <c r="P1745" s="27"/>
      <c r="Q1745" s="100"/>
      <c r="R1745" s="101" t="s">
        <v>97</v>
      </c>
      <c r="S1745" s="94"/>
    </row>
    <row r="1746" spans="1:19" ht="18" customHeight="1">
      <c r="A1746" s="17">
        <v>3</v>
      </c>
      <c r="B1746" s="18" t="s">
        <v>1952</v>
      </c>
      <c r="C1746" s="18">
        <v>1</v>
      </c>
      <c r="D1746" s="18" t="s">
        <v>1953</v>
      </c>
      <c r="E1746" s="18">
        <v>4</v>
      </c>
      <c r="F1746" s="18" t="s">
        <v>768</v>
      </c>
      <c r="G1746" s="19">
        <v>23</v>
      </c>
      <c r="H1746" s="19" t="s">
        <v>1539</v>
      </c>
      <c r="I1746" s="19"/>
      <c r="J1746" s="24"/>
      <c r="K1746" s="99"/>
      <c r="L1746" s="99"/>
      <c r="M1746" s="99"/>
      <c r="N1746" s="28"/>
      <c r="O1746" s="100"/>
      <c r="P1746" s="27"/>
      <c r="Q1746" s="100"/>
      <c r="R1746" s="101" t="s">
        <v>97</v>
      </c>
      <c r="S1746" s="94"/>
    </row>
    <row r="1747" spans="1:19" ht="18" customHeight="1">
      <c r="A1747" s="17">
        <v>3</v>
      </c>
      <c r="B1747" s="18" t="s">
        <v>1952</v>
      </c>
      <c r="C1747" s="18">
        <v>1</v>
      </c>
      <c r="D1747" s="18" t="s">
        <v>1953</v>
      </c>
      <c r="E1747" s="18">
        <v>4</v>
      </c>
      <c r="F1747" s="18" t="s">
        <v>768</v>
      </c>
      <c r="G1747" s="18">
        <v>23</v>
      </c>
      <c r="H1747" s="18" t="s">
        <v>1539</v>
      </c>
      <c r="I1747" s="19">
        <v>11</v>
      </c>
      <c r="J1747" s="24" t="s">
        <v>2229</v>
      </c>
      <c r="K1747" s="99">
        <v>1</v>
      </c>
      <c r="L1747" s="99">
        <v>1</v>
      </c>
      <c r="M1747" s="99">
        <f t="shared" ref="M1747:M1749" si="128">K1747-L1747</f>
        <v>0</v>
      </c>
      <c r="N1747" s="339" t="s">
        <v>7099</v>
      </c>
      <c r="O1747" s="100">
        <v>1000</v>
      </c>
      <c r="P1747" s="27"/>
      <c r="Q1747" s="100"/>
      <c r="R1747" s="101" t="s">
        <v>97</v>
      </c>
      <c r="S1747" s="94"/>
    </row>
    <row r="1748" spans="1:19" ht="18" customHeight="1">
      <c r="A1748" s="17">
        <v>3</v>
      </c>
      <c r="B1748" s="18" t="s">
        <v>1952</v>
      </c>
      <c r="C1748" s="18">
        <v>1</v>
      </c>
      <c r="D1748" s="18" t="s">
        <v>1953</v>
      </c>
      <c r="E1748" s="18">
        <v>4</v>
      </c>
      <c r="F1748" s="18" t="s">
        <v>768</v>
      </c>
      <c r="G1748" s="18">
        <v>23</v>
      </c>
      <c r="H1748" s="18" t="s">
        <v>1539</v>
      </c>
      <c r="I1748" s="19">
        <v>12</v>
      </c>
      <c r="J1748" s="24" t="s">
        <v>1161</v>
      </c>
      <c r="K1748" s="99">
        <v>1</v>
      </c>
      <c r="L1748" s="99">
        <v>1</v>
      </c>
      <c r="M1748" s="99">
        <f t="shared" si="128"/>
        <v>0</v>
      </c>
      <c r="N1748" s="339" t="s">
        <v>7099</v>
      </c>
      <c r="O1748" s="100">
        <v>1000</v>
      </c>
      <c r="P1748" s="27"/>
      <c r="Q1748" s="100"/>
      <c r="R1748" s="101" t="s">
        <v>97</v>
      </c>
      <c r="S1748" s="94"/>
    </row>
    <row r="1749" spans="1:19" ht="18" customHeight="1">
      <c r="A1749" s="43">
        <v>3</v>
      </c>
      <c r="B1749" s="44" t="s">
        <v>1952</v>
      </c>
      <c r="C1749" s="52">
        <v>1</v>
      </c>
      <c r="D1749" s="44" t="s">
        <v>1953</v>
      </c>
      <c r="E1749" s="53">
        <v>5</v>
      </c>
      <c r="F1749" s="54" t="s">
        <v>769</v>
      </c>
      <c r="G1749" s="53"/>
      <c r="H1749" s="54"/>
      <c r="I1749" s="53"/>
      <c r="J1749" s="53"/>
      <c r="K1749" s="97">
        <f>IF(C1749="",SUMIFS($K1750:$K$5645,$A1750:$A$5645,A1749,$E1750:$E$5645,""),IF(E1749="",SUMIFS($K1750:$K$5645,$A1750:$A$5645,A1749,$C1750:$C$5645,C1749,$G1750:$G$5645,""),IF(G1749="",SUMIFS($K1750:$K$5645,$A1750:$A$5645,A1749,$C1750:$C$5645,C1749,$E1750:$E$5645,E1749,$R1750:$R$5645,R1749),0)))</f>
        <v>77519</v>
      </c>
      <c r="L1749" s="97">
        <f>IF(C1749="",SUMIFS($L1750:$L$5645,$A1750:$A$5645,A1749,$E1750:$E$5645,""),IF(E1749="",SUMIFS($L1750:$L$5645,$A1750:$A$5645,A1749,$C1750:$C$5645,C1749,$G1750:$G$5645,""),IF(G1749="",SUMIFS($L1750:$L$5645,$A1750:$A$5645,A1749,$C1750:$C$5645,C1749,$E1750:$E$5645,E1749,$R1750:$R$5645,R1749),0)))</f>
        <v>83147</v>
      </c>
      <c r="M1749" s="98">
        <f t="shared" si="128"/>
        <v>-5628</v>
      </c>
      <c r="N1749" s="55"/>
      <c r="O1749" s="56"/>
      <c r="P1749" s="57"/>
      <c r="Q1749" s="58">
        <f>IF(C1749="",SUMIFS($Q$3:$Q$5514,$A$3:$A$5514,A1749,$C$3:$C$5514,"&gt;0",$E$3:$E$5514,""),IF(E1749="",SUMIFS($Q$3:$Q$5514,$A$3:$A$5514,A1749,$C$3:$C$5514,C1749,$E$3:$E$5514,"&gt;0",$G$3:$G$5514,""),IF(G1749="",SUMIFS($Q$3:$Q$5514,$A$3:$A$5514,A1749,$C$3:$C$5514,C1749,$E$3:$E$5514,E1749,$G$3:$G$5514,"&gt;0",$R$3:$R$5514,R1749))))</f>
        <v>9185</v>
      </c>
      <c r="R1749" s="59" t="s">
        <v>97</v>
      </c>
      <c r="S1749" s="94"/>
    </row>
    <row r="1750" spans="1:19" ht="18" customHeight="1">
      <c r="A1750" s="17">
        <v>3</v>
      </c>
      <c r="B1750" s="18" t="s">
        <v>1952</v>
      </c>
      <c r="C1750" s="18">
        <v>1</v>
      </c>
      <c r="D1750" s="18" t="s">
        <v>1953</v>
      </c>
      <c r="E1750" s="18">
        <v>5</v>
      </c>
      <c r="F1750" s="18" t="s">
        <v>769</v>
      </c>
      <c r="G1750" s="19">
        <v>1</v>
      </c>
      <c r="H1750" s="19" t="s">
        <v>914</v>
      </c>
      <c r="I1750" s="19"/>
      <c r="J1750" s="24"/>
      <c r="K1750" s="99"/>
      <c r="L1750" s="99"/>
      <c r="M1750" s="99"/>
      <c r="N1750" s="28"/>
      <c r="O1750" s="100"/>
      <c r="P1750" s="27" t="s">
        <v>2231</v>
      </c>
      <c r="Q1750" s="100">
        <v>4036</v>
      </c>
      <c r="R1750" s="101" t="s">
        <v>97</v>
      </c>
      <c r="S1750" s="94"/>
    </row>
    <row r="1751" spans="1:19" ht="18" customHeight="1">
      <c r="A1751" s="17">
        <v>3</v>
      </c>
      <c r="B1751" s="18" t="s">
        <v>1952</v>
      </c>
      <c r="C1751" s="18">
        <v>1</v>
      </c>
      <c r="D1751" s="18" t="s">
        <v>1953</v>
      </c>
      <c r="E1751" s="18">
        <v>5</v>
      </c>
      <c r="F1751" s="18" t="s">
        <v>769</v>
      </c>
      <c r="G1751" s="18">
        <v>1</v>
      </c>
      <c r="H1751" s="18" t="s">
        <v>914</v>
      </c>
      <c r="I1751" s="19">
        <v>21</v>
      </c>
      <c r="J1751" s="24" t="s">
        <v>1064</v>
      </c>
      <c r="K1751" s="99">
        <v>51</v>
      </c>
      <c r="L1751" s="99">
        <v>51</v>
      </c>
      <c r="M1751" s="99">
        <f>K1751-L1751</f>
        <v>0</v>
      </c>
      <c r="N1751" s="28" t="s">
        <v>2230</v>
      </c>
      <c r="O1751" s="100">
        <v>50400</v>
      </c>
      <c r="P1751" s="27" t="s">
        <v>2232</v>
      </c>
      <c r="Q1751" s="100"/>
      <c r="R1751" s="101" t="s">
        <v>97</v>
      </c>
      <c r="S1751" s="94"/>
    </row>
    <row r="1752" spans="1:19" ht="18" customHeight="1">
      <c r="A1752" s="17">
        <v>3</v>
      </c>
      <c r="B1752" s="18" t="s">
        <v>1952</v>
      </c>
      <c r="C1752" s="18">
        <v>1</v>
      </c>
      <c r="D1752" s="18" t="s">
        <v>1953</v>
      </c>
      <c r="E1752" s="18">
        <v>5</v>
      </c>
      <c r="F1752" s="18" t="s">
        <v>769</v>
      </c>
      <c r="G1752" s="19">
        <v>7</v>
      </c>
      <c r="H1752" s="19" t="s">
        <v>1093</v>
      </c>
      <c r="I1752" s="19"/>
      <c r="J1752" s="24"/>
      <c r="K1752" s="99"/>
      <c r="L1752" s="99"/>
      <c r="M1752" s="99"/>
      <c r="N1752" s="28"/>
      <c r="O1752" s="100"/>
      <c r="P1752" s="27" t="s">
        <v>156</v>
      </c>
      <c r="Q1752" s="100">
        <v>4860</v>
      </c>
      <c r="R1752" s="101" t="s">
        <v>97</v>
      </c>
      <c r="S1752" s="94"/>
    </row>
    <row r="1753" spans="1:19" ht="18" customHeight="1">
      <c r="A1753" s="17">
        <v>3</v>
      </c>
      <c r="B1753" s="18" t="s">
        <v>1952</v>
      </c>
      <c r="C1753" s="18">
        <v>1</v>
      </c>
      <c r="D1753" s="18" t="s">
        <v>1953</v>
      </c>
      <c r="E1753" s="18">
        <v>5</v>
      </c>
      <c r="F1753" s="18" t="s">
        <v>769</v>
      </c>
      <c r="G1753" s="18">
        <v>7</v>
      </c>
      <c r="H1753" s="18" t="s">
        <v>1093</v>
      </c>
      <c r="I1753" s="19">
        <v>32</v>
      </c>
      <c r="J1753" s="24" t="s">
        <v>2233</v>
      </c>
      <c r="K1753" s="99">
        <v>1220</v>
      </c>
      <c r="L1753" s="99">
        <v>1140</v>
      </c>
      <c r="M1753" s="99">
        <f>K1753-L1753</f>
        <v>80</v>
      </c>
      <c r="N1753" s="28" t="s">
        <v>2234</v>
      </c>
      <c r="O1753" s="100">
        <v>1220000</v>
      </c>
      <c r="P1753" s="27" t="s">
        <v>598</v>
      </c>
      <c r="Q1753" s="100">
        <v>289</v>
      </c>
      <c r="R1753" s="101" t="s">
        <v>97</v>
      </c>
      <c r="S1753" s="94"/>
    </row>
    <row r="1754" spans="1:19" ht="18" customHeight="1">
      <c r="A1754" s="17">
        <v>3</v>
      </c>
      <c r="B1754" s="18" t="s">
        <v>1952</v>
      </c>
      <c r="C1754" s="18">
        <v>1</v>
      </c>
      <c r="D1754" s="18" t="s">
        <v>1953</v>
      </c>
      <c r="E1754" s="18">
        <v>5</v>
      </c>
      <c r="F1754" s="18" t="s">
        <v>769</v>
      </c>
      <c r="G1754" s="19">
        <v>9</v>
      </c>
      <c r="H1754" s="19" t="s">
        <v>944</v>
      </c>
      <c r="I1754" s="19"/>
      <c r="J1754" s="24"/>
      <c r="K1754" s="99"/>
      <c r="L1754" s="99"/>
      <c r="M1754" s="99"/>
      <c r="N1754" s="28"/>
      <c r="O1754" s="100"/>
      <c r="P1754" s="27"/>
      <c r="Q1754" s="100"/>
      <c r="R1754" s="101" t="s">
        <v>97</v>
      </c>
      <c r="S1754" s="94"/>
    </row>
    <row r="1755" spans="1:19" ht="18" customHeight="1">
      <c r="A1755" s="17">
        <v>3</v>
      </c>
      <c r="B1755" s="18" t="s">
        <v>1952</v>
      </c>
      <c r="C1755" s="18">
        <v>1</v>
      </c>
      <c r="D1755" s="18" t="s">
        <v>1953</v>
      </c>
      <c r="E1755" s="18">
        <v>5</v>
      </c>
      <c r="F1755" s="18" t="s">
        <v>769</v>
      </c>
      <c r="G1755" s="18">
        <v>9</v>
      </c>
      <c r="H1755" s="18" t="s">
        <v>944</v>
      </c>
      <c r="I1755" s="19">
        <v>3</v>
      </c>
      <c r="J1755" s="24" t="s">
        <v>987</v>
      </c>
      <c r="K1755" s="99">
        <v>19</v>
      </c>
      <c r="L1755" s="99">
        <v>19</v>
      </c>
      <c r="M1755" s="99">
        <f>K1755-L1755</f>
        <v>0</v>
      </c>
      <c r="N1755" s="28" t="s">
        <v>2235</v>
      </c>
      <c r="O1755" s="100">
        <v>19000</v>
      </c>
      <c r="P1755" s="27"/>
      <c r="Q1755" s="100"/>
      <c r="R1755" s="101" t="s">
        <v>97</v>
      </c>
      <c r="S1755" s="94"/>
    </row>
    <row r="1756" spans="1:19" ht="18" customHeight="1">
      <c r="A1756" s="17">
        <v>3</v>
      </c>
      <c r="B1756" s="18" t="s">
        <v>1952</v>
      </c>
      <c r="C1756" s="18">
        <v>1</v>
      </c>
      <c r="D1756" s="18" t="s">
        <v>1953</v>
      </c>
      <c r="E1756" s="18">
        <v>5</v>
      </c>
      <c r="F1756" s="18" t="s">
        <v>769</v>
      </c>
      <c r="G1756" s="19">
        <v>11</v>
      </c>
      <c r="H1756" s="19" t="s">
        <v>1002</v>
      </c>
      <c r="I1756" s="19"/>
      <c r="J1756" s="24"/>
      <c r="K1756" s="99"/>
      <c r="L1756" s="99"/>
      <c r="M1756" s="99"/>
      <c r="N1756" s="28"/>
      <c r="O1756" s="100"/>
      <c r="P1756" s="27"/>
      <c r="Q1756" s="100"/>
      <c r="R1756" s="101" t="s">
        <v>97</v>
      </c>
      <c r="S1756" s="94"/>
    </row>
    <row r="1757" spans="1:19" ht="18" customHeight="1">
      <c r="A1757" s="17">
        <v>3</v>
      </c>
      <c r="B1757" s="18" t="s">
        <v>1952</v>
      </c>
      <c r="C1757" s="18">
        <v>1</v>
      </c>
      <c r="D1757" s="18" t="s">
        <v>1953</v>
      </c>
      <c r="E1757" s="18">
        <v>5</v>
      </c>
      <c r="F1757" s="18" t="s">
        <v>769</v>
      </c>
      <c r="G1757" s="18">
        <v>11</v>
      </c>
      <c r="H1757" s="18" t="s">
        <v>1002</v>
      </c>
      <c r="I1757" s="19">
        <v>1</v>
      </c>
      <c r="J1757" s="24" t="s">
        <v>1003</v>
      </c>
      <c r="K1757" s="99">
        <v>1525</v>
      </c>
      <c r="L1757" s="99">
        <v>1306</v>
      </c>
      <c r="M1757" s="99">
        <f>K1757-L1757</f>
        <v>219</v>
      </c>
      <c r="N1757" s="339" t="s">
        <v>7100</v>
      </c>
      <c r="O1757" s="100">
        <v>37200</v>
      </c>
      <c r="P1757" s="27"/>
      <c r="Q1757" s="100"/>
      <c r="R1757" s="101" t="s">
        <v>97</v>
      </c>
      <c r="S1757" s="94"/>
    </row>
    <row r="1758" spans="1:19" ht="18" customHeight="1">
      <c r="A1758" s="17">
        <v>3</v>
      </c>
      <c r="B1758" s="18" t="s">
        <v>1952</v>
      </c>
      <c r="C1758" s="18">
        <v>1</v>
      </c>
      <c r="D1758" s="18" t="s">
        <v>1953</v>
      </c>
      <c r="E1758" s="18">
        <v>5</v>
      </c>
      <c r="F1758" s="18" t="s">
        <v>769</v>
      </c>
      <c r="G1758" s="18">
        <v>11</v>
      </c>
      <c r="H1758" s="18" t="s">
        <v>1002</v>
      </c>
      <c r="I1758" s="18">
        <v>1</v>
      </c>
      <c r="J1758" s="25" t="s">
        <v>1003</v>
      </c>
      <c r="K1758" s="99"/>
      <c r="L1758" s="99"/>
      <c r="M1758" s="99"/>
      <c r="N1758" s="28" t="s">
        <v>2236</v>
      </c>
      <c r="O1758" s="100">
        <v>29880</v>
      </c>
      <c r="P1758" s="27"/>
      <c r="Q1758" s="100"/>
      <c r="R1758" s="101" t="s">
        <v>97</v>
      </c>
      <c r="S1758" s="94"/>
    </row>
    <row r="1759" spans="1:19" ht="18" customHeight="1">
      <c r="A1759" s="17">
        <v>3</v>
      </c>
      <c r="B1759" s="18" t="s">
        <v>1952</v>
      </c>
      <c r="C1759" s="18">
        <v>1</v>
      </c>
      <c r="D1759" s="18" t="s">
        <v>1953</v>
      </c>
      <c r="E1759" s="18">
        <v>5</v>
      </c>
      <c r="F1759" s="18" t="s">
        <v>769</v>
      </c>
      <c r="G1759" s="18">
        <v>11</v>
      </c>
      <c r="H1759" s="18" t="s">
        <v>1002</v>
      </c>
      <c r="I1759" s="18">
        <v>1</v>
      </c>
      <c r="J1759" s="25" t="s">
        <v>1003</v>
      </c>
      <c r="K1759" s="99"/>
      <c r="L1759" s="99"/>
      <c r="M1759" s="99"/>
      <c r="N1759" s="28" t="s">
        <v>2237</v>
      </c>
      <c r="O1759" s="100">
        <v>95200</v>
      </c>
      <c r="P1759" s="27"/>
      <c r="Q1759" s="100"/>
      <c r="R1759" s="101" t="s">
        <v>97</v>
      </c>
      <c r="S1759" s="94"/>
    </row>
    <row r="1760" spans="1:19" ht="18" customHeight="1">
      <c r="A1760" s="17">
        <v>3</v>
      </c>
      <c r="B1760" s="18" t="s">
        <v>1952</v>
      </c>
      <c r="C1760" s="18">
        <v>1</v>
      </c>
      <c r="D1760" s="18" t="s">
        <v>1953</v>
      </c>
      <c r="E1760" s="18">
        <v>5</v>
      </c>
      <c r="F1760" s="18" t="s">
        <v>769</v>
      </c>
      <c r="G1760" s="18">
        <v>11</v>
      </c>
      <c r="H1760" s="18" t="s">
        <v>1002</v>
      </c>
      <c r="I1760" s="18">
        <v>1</v>
      </c>
      <c r="J1760" s="25" t="s">
        <v>1003</v>
      </c>
      <c r="K1760" s="99"/>
      <c r="L1760" s="99"/>
      <c r="M1760" s="99"/>
      <c r="N1760" s="28" t="s">
        <v>2238</v>
      </c>
      <c r="O1760" s="100">
        <v>75600</v>
      </c>
      <c r="P1760" s="27"/>
      <c r="Q1760" s="100"/>
      <c r="R1760" s="101" t="s">
        <v>97</v>
      </c>
      <c r="S1760" s="94"/>
    </row>
    <row r="1761" spans="1:19" ht="18" customHeight="1">
      <c r="A1761" s="17">
        <v>3</v>
      </c>
      <c r="B1761" s="18" t="s">
        <v>1952</v>
      </c>
      <c r="C1761" s="18">
        <v>1</v>
      </c>
      <c r="D1761" s="18" t="s">
        <v>1953</v>
      </c>
      <c r="E1761" s="18">
        <v>5</v>
      </c>
      <c r="F1761" s="18" t="s">
        <v>769</v>
      </c>
      <c r="G1761" s="18">
        <v>11</v>
      </c>
      <c r="H1761" s="18" t="s">
        <v>1002</v>
      </c>
      <c r="I1761" s="18">
        <v>1</v>
      </c>
      <c r="J1761" s="25" t="s">
        <v>1003</v>
      </c>
      <c r="K1761" s="99"/>
      <c r="L1761" s="99"/>
      <c r="M1761" s="99"/>
      <c r="N1761" s="28" t="s">
        <v>2239</v>
      </c>
      <c r="O1761" s="100">
        <v>755120</v>
      </c>
      <c r="P1761" s="27"/>
      <c r="Q1761" s="100"/>
      <c r="R1761" s="101" t="s">
        <v>97</v>
      </c>
      <c r="S1761" s="94"/>
    </row>
    <row r="1762" spans="1:19" ht="18" customHeight="1">
      <c r="A1762" s="17">
        <v>3</v>
      </c>
      <c r="B1762" s="18" t="s">
        <v>1952</v>
      </c>
      <c r="C1762" s="18">
        <v>1</v>
      </c>
      <c r="D1762" s="18" t="s">
        <v>1953</v>
      </c>
      <c r="E1762" s="18">
        <v>5</v>
      </c>
      <c r="F1762" s="18" t="s">
        <v>769</v>
      </c>
      <c r="G1762" s="18">
        <v>11</v>
      </c>
      <c r="H1762" s="18" t="s">
        <v>1002</v>
      </c>
      <c r="I1762" s="18">
        <v>1</v>
      </c>
      <c r="J1762" s="25" t="s">
        <v>1003</v>
      </c>
      <c r="K1762" s="99"/>
      <c r="L1762" s="99"/>
      <c r="M1762" s="99"/>
      <c r="N1762" s="28" t="s">
        <v>2240</v>
      </c>
      <c r="O1762" s="100">
        <v>77760</v>
      </c>
      <c r="P1762" s="27"/>
      <c r="Q1762" s="100"/>
      <c r="R1762" s="101" t="s">
        <v>97</v>
      </c>
      <c r="S1762" s="94"/>
    </row>
    <row r="1763" spans="1:19" ht="18" customHeight="1">
      <c r="A1763" s="17">
        <v>3</v>
      </c>
      <c r="B1763" s="18" t="s">
        <v>1952</v>
      </c>
      <c r="C1763" s="18">
        <v>1</v>
      </c>
      <c r="D1763" s="18" t="s">
        <v>1953</v>
      </c>
      <c r="E1763" s="18">
        <v>5</v>
      </c>
      <c r="F1763" s="18" t="s">
        <v>769</v>
      </c>
      <c r="G1763" s="18">
        <v>11</v>
      </c>
      <c r="H1763" s="18" t="s">
        <v>1002</v>
      </c>
      <c r="I1763" s="18">
        <v>1</v>
      </c>
      <c r="J1763" s="25" t="s">
        <v>1003</v>
      </c>
      <c r="K1763" s="99"/>
      <c r="L1763" s="99"/>
      <c r="M1763" s="99"/>
      <c r="N1763" s="28" t="s">
        <v>2241</v>
      </c>
      <c r="O1763" s="100">
        <v>51840</v>
      </c>
      <c r="P1763" s="27"/>
      <c r="Q1763" s="100"/>
      <c r="R1763" s="101" t="s">
        <v>97</v>
      </c>
      <c r="S1763" s="94"/>
    </row>
    <row r="1764" spans="1:19" ht="18" customHeight="1">
      <c r="A1764" s="17">
        <v>3</v>
      </c>
      <c r="B1764" s="18" t="s">
        <v>1952</v>
      </c>
      <c r="C1764" s="18">
        <v>1</v>
      </c>
      <c r="D1764" s="18" t="s">
        <v>1953</v>
      </c>
      <c r="E1764" s="18">
        <v>5</v>
      </c>
      <c r="F1764" s="18" t="s">
        <v>769</v>
      </c>
      <c r="G1764" s="18">
        <v>11</v>
      </c>
      <c r="H1764" s="18" t="s">
        <v>1002</v>
      </c>
      <c r="I1764" s="18">
        <v>1</v>
      </c>
      <c r="J1764" s="25" t="s">
        <v>1003</v>
      </c>
      <c r="K1764" s="99"/>
      <c r="L1764" s="99"/>
      <c r="M1764" s="99"/>
      <c r="N1764" s="28" t="s">
        <v>2242</v>
      </c>
      <c r="O1764" s="100">
        <v>200000</v>
      </c>
      <c r="P1764" s="27"/>
      <c r="Q1764" s="100"/>
      <c r="R1764" s="101" t="s">
        <v>97</v>
      </c>
      <c r="S1764" s="94"/>
    </row>
    <row r="1765" spans="1:19" ht="18" customHeight="1">
      <c r="A1765" s="17">
        <v>3</v>
      </c>
      <c r="B1765" s="18" t="s">
        <v>1952</v>
      </c>
      <c r="C1765" s="18">
        <v>1</v>
      </c>
      <c r="D1765" s="18" t="s">
        <v>1953</v>
      </c>
      <c r="E1765" s="18">
        <v>5</v>
      </c>
      <c r="F1765" s="18" t="s">
        <v>769</v>
      </c>
      <c r="G1765" s="18">
        <v>11</v>
      </c>
      <c r="H1765" s="18" t="s">
        <v>1002</v>
      </c>
      <c r="I1765" s="18">
        <v>1</v>
      </c>
      <c r="J1765" s="25" t="s">
        <v>1003</v>
      </c>
      <c r="K1765" s="99"/>
      <c r="L1765" s="99"/>
      <c r="M1765" s="99"/>
      <c r="N1765" s="28" t="s">
        <v>2243</v>
      </c>
      <c r="O1765" s="100">
        <v>1700</v>
      </c>
      <c r="P1765" s="27"/>
      <c r="Q1765" s="100"/>
      <c r="R1765" s="101" t="s">
        <v>97</v>
      </c>
      <c r="S1765" s="94"/>
    </row>
    <row r="1766" spans="1:19" ht="18" customHeight="1">
      <c r="A1766" s="17">
        <v>3</v>
      </c>
      <c r="B1766" s="18" t="s">
        <v>1952</v>
      </c>
      <c r="C1766" s="18">
        <v>1</v>
      </c>
      <c r="D1766" s="18" t="s">
        <v>1953</v>
      </c>
      <c r="E1766" s="18">
        <v>5</v>
      </c>
      <c r="F1766" s="18" t="s">
        <v>769</v>
      </c>
      <c r="G1766" s="18">
        <v>11</v>
      </c>
      <c r="H1766" s="18" t="s">
        <v>1002</v>
      </c>
      <c r="I1766" s="18">
        <v>1</v>
      </c>
      <c r="J1766" s="25" t="s">
        <v>1003</v>
      </c>
      <c r="K1766" s="99"/>
      <c r="L1766" s="99"/>
      <c r="M1766" s="99"/>
      <c r="N1766" s="28" t="s">
        <v>2244</v>
      </c>
      <c r="O1766" s="100">
        <v>200000</v>
      </c>
      <c r="P1766" s="27"/>
      <c r="Q1766" s="100"/>
      <c r="R1766" s="101" t="s">
        <v>97</v>
      </c>
      <c r="S1766" s="94"/>
    </row>
    <row r="1767" spans="1:19" ht="18" customHeight="1">
      <c r="A1767" s="17">
        <v>3</v>
      </c>
      <c r="B1767" s="18" t="s">
        <v>1952</v>
      </c>
      <c r="C1767" s="18">
        <v>1</v>
      </c>
      <c r="D1767" s="18" t="s">
        <v>1953</v>
      </c>
      <c r="E1767" s="18">
        <v>5</v>
      </c>
      <c r="F1767" s="18" t="s">
        <v>769</v>
      </c>
      <c r="G1767" s="18">
        <v>11</v>
      </c>
      <c r="H1767" s="18" t="s">
        <v>1002</v>
      </c>
      <c r="I1767" s="19">
        <v>2</v>
      </c>
      <c r="J1767" s="24" t="s">
        <v>1208</v>
      </c>
      <c r="K1767" s="99">
        <v>9680</v>
      </c>
      <c r="L1767" s="99">
        <v>10596</v>
      </c>
      <c r="M1767" s="99">
        <f>K1767-L1767</f>
        <v>-916</v>
      </c>
      <c r="N1767" s="339" t="s">
        <v>7101</v>
      </c>
      <c r="O1767" s="100">
        <v>3060000</v>
      </c>
      <c r="P1767" s="27"/>
      <c r="Q1767" s="100"/>
      <c r="R1767" s="101" t="s">
        <v>97</v>
      </c>
      <c r="S1767" s="94"/>
    </row>
    <row r="1768" spans="1:19" ht="18" customHeight="1">
      <c r="A1768" s="17">
        <v>3</v>
      </c>
      <c r="B1768" s="18" t="s">
        <v>1952</v>
      </c>
      <c r="C1768" s="18">
        <v>1</v>
      </c>
      <c r="D1768" s="18" t="s">
        <v>1953</v>
      </c>
      <c r="E1768" s="18">
        <v>5</v>
      </c>
      <c r="F1768" s="18" t="s">
        <v>769</v>
      </c>
      <c r="G1768" s="18">
        <v>11</v>
      </c>
      <c r="H1768" s="18" t="s">
        <v>1002</v>
      </c>
      <c r="I1768" s="18">
        <v>2</v>
      </c>
      <c r="J1768" s="25" t="s">
        <v>1208</v>
      </c>
      <c r="K1768" s="99"/>
      <c r="L1768" s="99"/>
      <c r="M1768" s="99"/>
      <c r="N1768" s="339" t="s">
        <v>7102</v>
      </c>
      <c r="O1768" s="100">
        <v>5508000</v>
      </c>
      <c r="P1768" s="27"/>
      <c r="Q1768" s="100"/>
      <c r="R1768" s="101" t="s">
        <v>97</v>
      </c>
      <c r="S1768" s="94"/>
    </row>
    <row r="1769" spans="1:19" ht="18" customHeight="1">
      <c r="A1769" s="17">
        <v>3</v>
      </c>
      <c r="B1769" s="18" t="s">
        <v>1952</v>
      </c>
      <c r="C1769" s="18">
        <v>1</v>
      </c>
      <c r="D1769" s="18" t="s">
        <v>1953</v>
      </c>
      <c r="E1769" s="18">
        <v>5</v>
      </c>
      <c r="F1769" s="18" t="s">
        <v>769</v>
      </c>
      <c r="G1769" s="18">
        <v>11</v>
      </c>
      <c r="H1769" s="18" t="s">
        <v>1002</v>
      </c>
      <c r="I1769" s="18">
        <v>2</v>
      </c>
      <c r="J1769" s="25" t="s">
        <v>1208</v>
      </c>
      <c r="K1769" s="99"/>
      <c r="L1769" s="99"/>
      <c r="M1769" s="99"/>
      <c r="N1769" s="339" t="s">
        <v>7103</v>
      </c>
      <c r="O1769" s="100">
        <v>276000</v>
      </c>
      <c r="P1769" s="27"/>
      <c r="Q1769" s="100"/>
      <c r="R1769" s="101" t="s">
        <v>97</v>
      </c>
      <c r="S1769" s="94"/>
    </row>
    <row r="1770" spans="1:19" ht="18" customHeight="1">
      <c r="A1770" s="17">
        <v>3</v>
      </c>
      <c r="B1770" s="18" t="s">
        <v>1952</v>
      </c>
      <c r="C1770" s="18">
        <v>1</v>
      </c>
      <c r="D1770" s="18" t="s">
        <v>1953</v>
      </c>
      <c r="E1770" s="18">
        <v>5</v>
      </c>
      <c r="F1770" s="18" t="s">
        <v>769</v>
      </c>
      <c r="G1770" s="18">
        <v>11</v>
      </c>
      <c r="H1770" s="18" t="s">
        <v>1002</v>
      </c>
      <c r="I1770" s="18">
        <v>2</v>
      </c>
      <c r="J1770" s="25" t="s">
        <v>1208</v>
      </c>
      <c r="K1770" s="99"/>
      <c r="L1770" s="99"/>
      <c r="M1770" s="99"/>
      <c r="N1770" s="339" t="s">
        <v>7104</v>
      </c>
      <c r="O1770" s="100">
        <v>104400</v>
      </c>
      <c r="P1770" s="27"/>
      <c r="Q1770" s="100"/>
      <c r="R1770" s="101" t="s">
        <v>97</v>
      </c>
      <c r="S1770" s="94"/>
    </row>
    <row r="1771" spans="1:19" ht="18" customHeight="1">
      <c r="A1771" s="17">
        <v>3</v>
      </c>
      <c r="B1771" s="18" t="s">
        <v>1952</v>
      </c>
      <c r="C1771" s="18">
        <v>1</v>
      </c>
      <c r="D1771" s="18" t="s">
        <v>1953</v>
      </c>
      <c r="E1771" s="18">
        <v>5</v>
      </c>
      <c r="F1771" s="18" t="s">
        <v>769</v>
      </c>
      <c r="G1771" s="18">
        <v>11</v>
      </c>
      <c r="H1771" s="18" t="s">
        <v>1002</v>
      </c>
      <c r="I1771" s="18">
        <v>2</v>
      </c>
      <c r="J1771" s="25" t="s">
        <v>1208</v>
      </c>
      <c r="K1771" s="99"/>
      <c r="L1771" s="99"/>
      <c r="M1771" s="99"/>
      <c r="N1771" s="339" t="s">
        <v>7105</v>
      </c>
      <c r="O1771" s="100">
        <v>52200</v>
      </c>
      <c r="P1771" s="27"/>
      <c r="Q1771" s="100"/>
      <c r="R1771" s="101" t="s">
        <v>97</v>
      </c>
      <c r="S1771" s="94"/>
    </row>
    <row r="1772" spans="1:19" ht="18" customHeight="1">
      <c r="A1772" s="17">
        <v>3</v>
      </c>
      <c r="B1772" s="18" t="s">
        <v>1952</v>
      </c>
      <c r="C1772" s="18">
        <v>1</v>
      </c>
      <c r="D1772" s="18" t="s">
        <v>1953</v>
      </c>
      <c r="E1772" s="18">
        <v>5</v>
      </c>
      <c r="F1772" s="18" t="s">
        <v>769</v>
      </c>
      <c r="G1772" s="18">
        <v>11</v>
      </c>
      <c r="H1772" s="18" t="s">
        <v>1002</v>
      </c>
      <c r="I1772" s="18">
        <v>2</v>
      </c>
      <c r="J1772" s="25" t="s">
        <v>1208</v>
      </c>
      <c r="K1772" s="99"/>
      <c r="L1772" s="99"/>
      <c r="M1772" s="99"/>
      <c r="N1772" s="339" t="s">
        <v>7106</v>
      </c>
      <c r="O1772" s="100">
        <v>156600</v>
      </c>
      <c r="P1772" s="27"/>
      <c r="Q1772" s="100"/>
      <c r="R1772" s="101" t="s">
        <v>97</v>
      </c>
      <c r="S1772" s="94"/>
    </row>
    <row r="1773" spans="1:19" ht="18" customHeight="1">
      <c r="A1773" s="17">
        <v>3</v>
      </c>
      <c r="B1773" s="18" t="s">
        <v>1952</v>
      </c>
      <c r="C1773" s="18">
        <v>1</v>
      </c>
      <c r="D1773" s="18" t="s">
        <v>1953</v>
      </c>
      <c r="E1773" s="18">
        <v>5</v>
      </c>
      <c r="F1773" s="18" t="s">
        <v>769</v>
      </c>
      <c r="G1773" s="18">
        <v>11</v>
      </c>
      <c r="H1773" s="18" t="s">
        <v>1002</v>
      </c>
      <c r="I1773" s="18">
        <v>2</v>
      </c>
      <c r="J1773" s="25" t="s">
        <v>1208</v>
      </c>
      <c r="K1773" s="99"/>
      <c r="L1773" s="99"/>
      <c r="M1773" s="99"/>
      <c r="N1773" s="339" t="s">
        <v>7107</v>
      </c>
      <c r="O1773" s="100">
        <v>522000</v>
      </c>
      <c r="P1773" s="27"/>
      <c r="Q1773" s="100"/>
      <c r="R1773" s="101" t="s">
        <v>97</v>
      </c>
      <c r="S1773" s="94"/>
    </row>
    <row r="1774" spans="1:19" ht="18" customHeight="1">
      <c r="A1774" s="17">
        <v>3</v>
      </c>
      <c r="B1774" s="18" t="s">
        <v>1952</v>
      </c>
      <c r="C1774" s="18">
        <v>1</v>
      </c>
      <c r="D1774" s="18" t="s">
        <v>1953</v>
      </c>
      <c r="E1774" s="18">
        <v>5</v>
      </c>
      <c r="F1774" s="18" t="s">
        <v>769</v>
      </c>
      <c r="G1774" s="18">
        <v>11</v>
      </c>
      <c r="H1774" s="18" t="s">
        <v>1002</v>
      </c>
      <c r="I1774" s="19">
        <v>3</v>
      </c>
      <c r="J1774" s="24" t="s">
        <v>1021</v>
      </c>
      <c r="K1774" s="99">
        <v>108</v>
      </c>
      <c r="L1774" s="99">
        <v>114</v>
      </c>
      <c r="M1774" s="99">
        <f t="shared" ref="M1774:M1775" si="129">K1774-L1774</f>
        <v>-6</v>
      </c>
      <c r="N1774" s="339" t="s">
        <v>7108</v>
      </c>
      <c r="O1774" s="100">
        <v>108000</v>
      </c>
      <c r="P1774" s="27"/>
      <c r="Q1774" s="100"/>
      <c r="R1774" s="101" t="s">
        <v>97</v>
      </c>
      <c r="S1774" s="94"/>
    </row>
    <row r="1775" spans="1:19" ht="18" customHeight="1">
      <c r="A1775" s="17">
        <v>3</v>
      </c>
      <c r="B1775" s="18" t="s">
        <v>1952</v>
      </c>
      <c r="C1775" s="18">
        <v>1</v>
      </c>
      <c r="D1775" s="18" t="s">
        <v>1953</v>
      </c>
      <c r="E1775" s="18">
        <v>5</v>
      </c>
      <c r="F1775" s="18" t="s">
        <v>769</v>
      </c>
      <c r="G1775" s="18">
        <v>11</v>
      </c>
      <c r="H1775" s="18" t="s">
        <v>1002</v>
      </c>
      <c r="I1775" s="19">
        <v>5</v>
      </c>
      <c r="J1775" s="24" t="s">
        <v>1214</v>
      </c>
      <c r="K1775" s="99">
        <v>15600</v>
      </c>
      <c r="L1775" s="99">
        <v>16563</v>
      </c>
      <c r="M1775" s="99">
        <f t="shared" si="129"/>
        <v>-963</v>
      </c>
      <c r="N1775" s="339" t="s">
        <v>7109</v>
      </c>
      <c r="O1775" s="100">
        <v>5400000</v>
      </c>
      <c r="P1775" s="27"/>
      <c r="Q1775" s="100"/>
      <c r="R1775" s="101" t="s">
        <v>97</v>
      </c>
      <c r="S1775" s="94"/>
    </row>
    <row r="1776" spans="1:19" ht="18" customHeight="1">
      <c r="A1776" s="17">
        <v>3</v>
      </c>
      <c r="B1776" s="18" t="s">
        <v>1952</v>
      </c>
      <c r="C1776" s="18">
        <v>1</v>
      </c>
      <c r="D1776" s="18" t="s">
        <v>1953</v>
      </c>
      <c r="E1776" s="18">
        <v>5</v>
      </c>
      <c r="F1776" s="18" t="s">
        <v>769</v>
      </c>
      <c r="G1776" s="18">
        <v>11</v>
      </c>
      <c r="H1776" s="18" t="s">
        <v>1002</v>
      </c>
      <c r="I1776" s="18">
        <v>5</v>
      </c>
      <c r="J1776" s="25" t="s">
        <v>1214</v>
      </c>
      <c r="K1776" s="99"/>
      <c r="L1776" s="99"/>
      <c r="M1776" s="99"/>
      <c r="N1776" s="339" t="s">
        <v>7110</v>
      </c>
      <c r="O1776" s="100">
        <v>10200000</v>
      </c>
      <c r="P1776" s="27"/>
      <c r="Q1776" s="100"/>
      <c r="R1776" s="101" t="s">
        <v>97</v>
      </c>
      <c r="S1776" s="94"/>
    </row>
    <row r="1777" spans="1:19" ht="18" customHeight="1">
      <c r="A1777" s="17">
        <v>3</v>
      </c>
      <c r="B1777" s="18" t="s">
        <v>1952</v>
      </c>
      <c r="C1777" s="18">
        <v>1</v>
      </c>
      <c r="D1777" s="18" t="s">
        <v>1953</v>
      </c>
      <c r="E1777" s="18">
        <v>5</v>
      </c>
      <c r="F1777" s="18" t="s">
        <v>769</v>
      </c>
      <c r="G1777" s="18">
        <v>11</v>
      </c>
      <c r="H1777" s="18" t="s">
        <v>1002</v>
      </c>
      <c r="I1777" s="19">
        <v>6</v>
      </c>
      <c r="J1777" s="24" t="s">
        <v>1215</v>
      </c>
      <c r="K1777" s="99">
        <v>10858</v>
      </c>
      <c r="L1777" s="99">
        <v>7003</v>
      </c>
      <c r="M1777" s="99">
        <f>K1777-L1777</f>
        <v>3855</v>
      </c>
      <c r="N1777" s="28" t="s">
        <v>2245</v>
      </c>
      <c r="O1777" s="100">
        <v>500000</v>
      </c>
      <c r="P1777" s="27"/>
      <c r="Q1777" s="100"/>
      <c r="R1777" s="101" t="s">
        <v>97</v>
      </c>
      <c r="S1777" s="94"/>
    </row>
    <row r="1778" spans="1:19" ht="18" customHeight="1">
      <c r="A1778" s="17">
        <v>3</v>
      </c>
      <c r="B1778" s="18" t="s">
        <v>1952</v>
      </c>
      <c r="C1778" s="18">
        <v>1</v>
      </c>
      <c r="D1778" s="18" t="s">
        <v>1953</v>
      </c>
      <c r="E1778" s="18">
        <v>5</v>
      </c>
      <c r="F1778" s="18" t="s">
        <v>769</v>
      </c>
      <c r="G1778" s="18">
        <v>11</v>
      </c>
      <c r="H1778" s="18" t="s">
        <v>1002</v>
      </c>
      <c r="I1778" s="18">
        <v>6</v>
      </c>
      <c r="J1778" s="25" t="s">
        <v>1215</v>
      </c>
      <c r="K1778" s="99"/>
      <c r="L1778" s="99"/>
      <c r="M1778" s="99"/>
      <c r="N1778" s="28" t="s">
        <v>2246</v>
      </c>
      <c r="O1778" s="100">
        <v>540000</v>
      </c>
      <c r="P1778" s="27"/>
      <c r="Q1778" s="100"/>
      <c r="R1778" s="101" t="s">
        <v>97</v>
      </c>
      <c r="S1778" s="94"/>
    </row>
    <row r="1779" spans="1:19" ht="18" customHeight="1">
      <c r="A1779" s="17">
        <v>3</v>
      </c>
      <c r="B1779" s="18" t="s">
        <v>1952</v>
      </c>
      <c r="C1779" s="18">
        <v>1</v>
      </c>
      <c r="D1779" s="18" t="s">
        <v>1953</v>
      </c>
      <c r="E1779" s="18">
        <v>5</v>
      </c>
      <c r="F1779" s="18" t="s">
        <v>769</v>
      </c>
      <c r="G1779" s="18">
        <v>11</v>
      </c>
      <c r="H1779" s="18" t="s">
        <v>1002</v>
      </c>
      <c r="I1779" s="18">
        <v>6</v>
      </c>
      <c r="J1779" s="25" t="s">
        <v>1215</v>
      </c>
      <c r="K1779" s="99"/>
      <c r="L1779" s="99"/>
      <c r="M1779" s="99"/>
      <c r="N1779" s="28" t="s">
        <v>2247</v>
      </c>
      <c r="O1779" s="100">
        <v>540000</v>
      </c>
      <c r="P1779" s="27"/>
      <c r="Q1779" s="100"/>
      <c r="R1779" s="101" t="s">
        <v>97</v>
      </c>
      <c r="S1779" s="94"/>
    </row>
    <row r="1780" spans="1:19" ht="18" customHeight="1">
      <c r="A1780" s="17">
        <v>3</v>
      </c>
      <c r="B1780" s="18" t="s">
        <v>1952</v>
      </c>
      <c r="C1780" s="18">
        <v>1</v>
      </c>
      <c r="D1780" s="18" t="s">
        <v>1953</v>
      </c>
      <c r="E1780" s="18">
        <v>5</v>
      </c>
      <c r="F1780" s="18" t="s">
        <v>769</v>
      </c>
      <c r="G1780" s="18">
        <v>11</v>
      </c>
      <c r="H1780" s="18" t="s">
        <v>1002</v>
      </c>
      <c r="I1780" s="18">
        <v>6</v>
      </c>
      <c r="J1780" s="25" t="s">
        <v>1215</v>
      </c>
      <c r="K1780" s="99"/>
      <c r="L1780" s="99"/>
      <c r="M1780" s="99"/>
      <c r="N1780" s="28" t="s">
        <v>2248</v>
      </c>
      <c r="O1780" s="100">
        <v>8853421</v>
      </c>
      <c r="P1780" s="27"/>
      <c r="Q1780" s="100"/>
      <c r="R1780" s="101" t="s">
        <v>97</v>
      </c>
      <c r="S1780" s="94"/>
    </row>
    <row r="1781" spans="1:19" ht="18" customHeight="1">
      <c r="A1781" s="17">
        <v>3</v>
      </c>
      <c r="B1781" s="18" t="s">
        <v>1952</v>
      </c>
      <c r="C1781" s="18">
        <v>1</v>
      </c>
      <c r="D1781" s="18" t="s">
        <v>1953</v>
      </c>
      <c r="E1781" s="18">
        <v>5</v>
      </c>
      <c r="F1781" s="18" t="s">
        <v>769</v>
      </c>
      <c r="G1781" s="18">
        <v>11</v>
      </c>
      <c r="H1781" s="18" t="s">
        <v>1002</v>
      </c>
      <c r="I1781" s="18">
        <v>6</v>
      </c>
      <c r="J1781" s="25" t="s">
        <v>1215</v>
      </c>
      <c r="K1781" s="99"/>
      <c r="L1781" s="99"/>
      <c r="M1781" s="99"/>
      <c r="N1781" s="28" t="s">
        <v>2249</v>
      </c>
      <c r="O1781" s="100">
        <v>324000</v>
      </c>
      <c r="P1781" s="27"/>
      <c r="Q1781" s="100"/>
      <c r="R1781" s="101" t="s">
        <v>97</v>
      </c>
      <c r="S1781" s="94"/>
    </row>
    <row r="1782" spans="1:19" ht="18" customHeight="1">
      <c r="A1782" s="17">
        <v>3</v>
      </c>
      <c r="B1782" s="18" t="s">
        <v>1952</v>
      </c>
      <c r="C1782" s="18">
        <v>1</v>
      </c>
      <c r="D1782" s="18" t="s">
        <v>1953</v>
      </c>
      <c r="E1782" s="18">
        <v>5</v>
      </c>
      <c r="F1782" s="18" t="s">
        <v>769</v>
      </c>
      <c r="G1782" s="18">
        <v>11</v>
      </c>
      <c r="H1782" s="18" t="s">
        <v>1002</v>
      </c>
      <c r="I1782" s="18">
        <v>6</v>
      </c>
      <c r="J1782" s="25" t="s">
        <v>1215</v>
      </c>
      <c r="K1782" s="99"/>
      <c r="L1782" s="99"/>
      <c r="M1782" s="99"/>
      <c r="N1782" s="28" t="s">
        <v>2250</v>
      </c>
      <c r="O1782" s="100">
        <v>100000</v>
      </c>
      <c r="P1782" s="27"/>
      <c r="Q1782" s="100"/>
      <c r="R1782" s="101" t="s">
        <v>97</v>
      </c>
      <c r="S1782" s="94"/>
    </row>
    <row r="1783" spans="1:19" ht="18" customHeight="1">
      <c r="A1783" s="17">
        <v>3</v>
      </c>
      <c r="B1783" s="18" t="s">
        <v>1952</v>
      </c>
      <c r="C1783" s="18">
        <v>1</v>
      </c>
      <c r="D1783" s="18" t="s">
        <v>1953</v>
      </c>
      <c r="E1783" s="18">
        <v>5</v>
      </c>
      <c r="F1783" s="18" t="s">
        <v>769</v>
      </c>
      <c r="G1783" s="19">
        <v>12</v>
      </c>
      <c r="H1783" s="19" t="s">
        <v>1026</v>
      </c>
      <c r="I1783" s="19"/>
      <c r="J1783" s="24"/>
      <c r="K1783" s="99"/>
      <c r="L1783" s="99"/>
      <c r="M1783" s="99"/>
      <c r="N1783" s="28"/>
      <c r="O1783" s="100"/>
      <c r="P1783" s="27"/>
      <c r="Q1783" s="100"/>
      <c r="R1783" s="101" t="s">
        <v>97</v>
      </c>
      <c r="S1783" s="94"/>
    </row>
    <row r="1784" spans="1:19" ht="18" customHeight="1">
      <c r="A1784" s="17">
        <v>3</v>
      </c>
      <c r="B1784" s="18" t="s">
        <v>1952</v>
      </c>
      <c r="C1784" s="18">
        <v>1</v>
      </c>
      <c r="D1784" s="18" t="s">
        <v>1953</v>
      </c>
      <c r="E1784" s="18">
        <v>5</v>
      </c>
      <c r="F1784" s="18" t="s">
        <v>769</v>
      </c>
      <c r="G1784" s="18">
        <v>12</v>
      </c>
      <c r="H1784" s="18" t="s">
        <v>1026</v>
      </c>
      <c r="I1784" s="19">
        <v>3</v>
      </c>
      <c r="J1784" s="24" t="s">
        <v>202</v>
      </c>
      <c r="K1784" s="99">
        <v>141</v>
      </c>
      <c r="L1784" s="99">
        <v>156</v>
      </c>
      <c r="M1784" s="99">
        <f>K1784-L1784</f>
        <v>-15</v>
      </c>
      <c r="N1784" s="28" t="s">
        <v>2251</v>
      </c>
      <c r="O1784" s="100">
        <v>37800</v>
      </c>
      <c r="P1784" s="27"/>
      <c r="Q1784" s="100"/>
      <c r="R1784" s="101" t="s">
        <v>97</v>
      </c>
      <c r="S1784" s="94"/>
    </row>
    <row r="1785" spans="1:19" ht="18" customHeight="1">
      <c r="A1785" s="17">
        <v>3</v>
      </c>
      <c r="B1785" s="18" t="s">
        <v>1952</v>
      </c>
      <c r="C1785" s="18">
        <v>1</v>
      </c>
      <c r="D1785" s="18" t="s">
        <v>1953</v>
      </c>
      <c r="E1785" s="18">
        <v>5</v>
      </c>
      <c r="F1785" s="18" t="s">
        <v>769</v>
      </c>
      <c r="G1785" s="18">
        <v>12</v>
      </c>
      <c r="H1785" s="18" t="s">
        <v>1026</v>
      </c>
      <c r="I1785" s="18">
        <v>3</v>
      </c>
      <c r="J1785" s="25" t="s">
        <v>202</v>
      </c>
      <c r="K1785" s="99"/>
      <c r="L1785" s="99"/>
      <c r="M1785" s="99"/>
      <c r="N1785" s="28" t="s">
        <v>2252</v>
      </c>
      <c r="O1785" s="100">
        <v>14000</v>
      </c>
      <c r="P1785" s="27"/>
      <c r="Q1785" s="100"/>
      <c r="R1785" s="101" t="s">
        <v>97</v>
      </c>
      <c r="S1785" s="94"/>
    </row>
    <row r="1786" spans="1:19" ht="18" customHeight="1">
      <c r="A1786" s="17">
        <v>3</v>
      </c>
      <c r="B1786" s="18" t="s">
        <v>1952</v>
      </c>
      <c r="C1786" s="18">
        <v>1</v>
      </c>
      <c r="D1786" s="18" t="s">
        <v>1953</v>
      </c>
      <c r="E1786" s="18">
        <v>5</v>
      </c>
      <c r="F1786" s="18" t="s">
        <v>769</v>
      </c>
      <c r="G1786" s="18">
        <v>12</v>
      </c>
      <c r="H1786" s="18" t="s">
        <v>1026</v>
      </c>
      <c r="I1786" s="18">
        <v>3</v>
      </c>
      <c r="J1786" s="25" t="s">
        <v>202</v>
      </c>
      <c r="K1786" s="99"/>
      <c r="L1786" s="99"/>
      <c r="M1786" s="99"/>
      <c r="N1786" s="28" t="s">
        <v>2253</v>
      </c>
      <c r="O1786" s="100">
        <v>50000</v>
      </c>
      <c r="P1786" s="27"/>
      <c r="Q1786" s="100"/>
      <c r="R1786" s="101" t="s">
        <v>97</v>
      </c>
      <c r="S1786" s="94"/>
    </row>
    <row r="1787" spans="1:19" ht="18" customHeight="1">
      <c r="A1787" s="17">
        <v>3</v>
      </c>
      <c r="B1787" s="18" t="s">
        <v>1952</v>
      </c>
      <c r="C1787" s="18">
        <v>1</v>
      </c>
      <c r="D1787" s="18" t="s">
        <v>1953</v>
      </c>
      <c r="E1787" s="18">
        <v>5</v>
      </c>
      <c r="F1787" s="18" t="s">
        <v>769</v>
      </c>
      <c r="G1787" s="18">
        <v>12</v>
      </c>
      <c r="H1787" s="18" t="s">
        <v>1026</v>
      </c>
      <c r="I1787" s="18">
        <v>3</v>
      </c>
      <c r="J1787" s="25" t="s">
        <v>202</v>
      </c>
      <c r="K1787" s="99"/>
      <c r="L1787" s="99"/>
      <c r="M1787" s="99"/>
      <c r="N1787" s="339" t="s">
        <v>7112</v>
      </c>
      <c r="O1787" s="100">
        <v>30000</v>
      </c>
      <c r="P1787" s="27"/>
      <c r="Q1787" s="100"/>
      <c r="R1787" s="101" t="s">
        <v>97</v>
      </c>
      <c r="S1787" s="94"/>
    </row>
    <row r="1788" spans="1:19" ht="18" customHeight="1">
      <c r="A1788" s="17">
        <v>3</v>
      </c>
      <c r="B1788" s="18" t="s">
        <v>1952</v>
      </c>
      <c r="C1788" s="18">
        <v>1</v>
      </c>
      <c r="D1788" s="18" t="s">
        <v>1953</v>
      </c>
      <c r="E1788" s="18">
        <v>5</v>
      </c>
      <c r="F1788" s="18" t="s">
        <v>769</v>
      </c>
      <c r="G1788" s="18">
        <v>12</v>
      </c>
      <c r="H1788" s="18" t="s">
        <v>1026</v>
      </c>
      <c r="I1788" s="18">
        <v>3</v>
      </c>
      <c r="J1788" s="25" t="s">
        <v>202</v>
      </c>
      <c r="K1788" s="99"/>
      <c r="L1788" s="99"/>
      <c r="M1788" s="99"/>
      <c r="N1788" s="28" t="s">
        <v>2254</v>
      </c>
      <c r="O1788" s="100">
        <v>9000</v>
      </c>
      <c r="P1788" s="27"/>
      <c r="Q1788" s="100"/>
      <c r="R1788" s="101" t="s">
        <v>97</v>
      </c>
      <c r="S1788" s="94"/>
    </row>
    <row r="1789" spans="1:19" ht="18" customHeight="1">
      <c r="A1789" s="17">
        <v>3</v>
      </c>
      <c r="B1789" s="18" t="s">
        <v>1952</v>
      </c>
      <c r="C1789" s="18">
        <v>1</v>
      </c>
      <c r="D1789" s="18" t="s">
        <v>1953</v>
      </c>
      <c r="E1789" s="18">
        <v>5</v>
      </c>
      <c r="F1789" s="18" t="s">
        <v>769</v>
      </c>
      <c r="G1789" s="18">
        <v>12</v>
      </c>
      <c r="H1789" s="18" t="s">
        <v>1026</v>
      </c>
      <c r="I1789" s="19">
        <v>11</v>
      </c>
      <c r="J1789" s="24" t="s">
        <v>1039</v>
      </c>
      <c r="K1789" s="99">
        <v>410</v>
      </c>
      <c r="L1789" s="99">
        <v>460</v>
      </c>
      <c r="M1789" s="99">
        <f>K1789-L1789</f>
        <v>-50</v>
      </c>
      <c r="N1789" s="28" t="s">
        <v>2255</v>
      </c>
      <c r="O1789" s="100">
        <v>198682</v>
      </c>
      <c r="P1789" s="27"/>
      <c r="Q1789" s="100"/>
      <c r="R1789" s="101" t="s">
        <v>97</v>
      </c>
      <c r="S1789" s="94"/>
    </row>
    <row r="1790" spans="1:19" ht="18" customHeight="1">
      <c r="A1790" s="17">
        <v>3</v>
      </c>
      <c r="B1790" s="18" t="s">
        <v>1952</v>
      </c>
      <c r="C1790" s="18">
        <v>1</v>
      </c>
      <c r="D1790" s="18" t="s">
        <v>1953</v>
      </c>
      <c r="E1790" s="18">
        <v>5</v>
      </c>
      <c r="F1790" s="18" t="s">
        <v>769</v>
      </c>
      <c r="G1790" s="18">
        <v>12</v>
      </c>
      <c r="H1790" s="18" t="s">
        <v>1026</v>
      </c>
      <c r="I1790" s="18">
        <v>11</v>
      </c>
      <c r="J1790" s="25" t="s">
        <v>1039</v>
      </c>
      <c r="K1790" s="99"/>
      <c r="L1790" s="99"/>
      <c r="M1790" s="99"/>
      <c r="N1790" s="28" t="s">
        <v>2256</v>
      </c>
      <c r="O1790" s="100">
        <v>123630</v>
      </c>
      <c r="P1790" s="27"/>
      <c r="Q1790" s="100"/>
      <c r="R1790" s="101" t="s">
        <v>97</v>
      </c>
      <c r="S1790" s="94"/>
    </row>
    <row r="1791" spans="1:19" ht="18" customHeight="1">
      <c r="A1791" s="17">
        <v>3</v>
      </c>
      <c r="B1791" s="18" t="s">
        <v>1952</v>
      </c>
      <c r="C1791" s="18">
        <v>1</v>
      </c>
      <c r="D1791" s="18" t="s">
        <v>1953</v>
      </c>
      <c r="E1791" s="18">
        <v>5</v>
      </c>
      <c r="F1791" s="18" t="s">
        <v>769</v>
      </c>
      <c r="G1791" s="18">
        <v>12</v>
      </c>
      <c r="H1791" s="18" t="s">
        <v>1026</v>
      </c>
      <c r="I1791" s="18">
        <v>11</v>
      </c>
      <c r="J1791" s="25" t="s">
        <v>1039</v>
      </c>
      <c r="K1791" s="99"/>
      <c r="L1791" s="99"/>
      <c r="M1791" s="99"/>
      <c r="N1791" s="28" t="s">
        <v>2257</v>
      </c>
      <c r="O1791" s="100">
        <v>69900</v>
      </c>
      <c r="P1791" s="27"/>
      <c r="Q1791" s="100"/>
      <c r="R1791" s="101" t="s">
        <v>97</v>
      </c>
      <c r="S1791" s="94"/>
    </row>
    <row r="1792" spans="1:19" ht="18" customHeight="1">
      <c r="A1792" s="17">
        <v>3</v>
      </c>
      <c r="B1792" s="18" t="s">
        <v>1952</v>
      </c>
      <c r="C1792" s="18">
        <v>1</v>
      </c>
      <c r="D1792" s="18" t="s">
        <v>1953</v>
      </c>
      <c r="E1792" s="18">
        <v>5</v>
      </c>
      <c r="F1792" s="18" t="s">
        <v>769</v>
      </c>
      <c r="G1792" s="18">
        <v>12</v>
      </c>
      <c r="H1792" s="18" t="s">
        <v>1026</v>
      </c>
      <c r="I1792" s="18">
        <v>11</v>
      </c>
      <c r="J1792" s="25" t="s">
        <v>1039</v>
      </c>
      <c r="K1792" s="99"/>
      <c r="L1792" s="99"/>
      <c r="M1792" s="99"/>
      <c r="N1792" s="28" t="s">
        <v>2258</v>
      </c>
      <c r="O1792" s="100">
        <v>17270</v>
      </c>
      <c r="P1792" s="27"/>
      <c r="Q1792" s="100"/>
      <c r="R1792" s="101" t="s">
        <v>97</v>
      </c>
      <c r="S1792" s="94"/>
    </row>
    <row r="1793" spans="1:19" ht="18" customHeight="1">
      <c r="A1793" s="17">
        <v>3</v>
      </c>
      <c r="B1793" s="18" t="s">
        <v>1952</v>
      </c>
      <c r="C1793" s="18">
        <v>1</v>
      </c>
      <c r="D1793" s="18" t="s">
        <v>1953</v>
      </c>
      <c r="E1793" s="18">
        <v>5</v>
      </c>
      <c r="F1793" s="18" t="s">
        <v>769</v>
      </c>
      <c r="G1793" s="19">
        <v>13</v>
      </c>
      <c r="H1793" s="19" t="s">
        <v>1045</v>
      </c>
      <c r="I1793" s="19"/>
      <c r="J1793" s="24"/>
      <c r="K1793" s="99"/>
      <c r="L1793" s="99"/>
      <c r="M1793" s="99"/>
      <c r="N1793" s="28"/>
      <c r="O1793" s="100"/>
      <c r="P1793" s="27"/>
      <c r="Q1793" s="100"/>
      <c r="R1793" s="101" t="s">
        <v>97</v>
      </c>
      <c r="S1793" s="94"/>
    </row>
    <row r="1794" spans="1:19" ht="18" customHeight="1">
      <c r="A1794" s="17">
        <v>3</v>
      </c>
      <c r="B1794" s="18" t="s">
        <v>1952</v>
      </c>
      <c r="C1794" s="18">
        <v>1</v>
      </c>
      <c r="D1794" s="18" t="s">
        <v>1953</v>
      </c>
      <c r="E1794" s="18">
        <v>5</v>
      </c>
      <c r="F1794" s="18" t="s">
        <v>769</v>
      </c>
      <c r="G1794" s="18">
        <v>13</v>
      </c>
      <c r="H1794" s="18" t="s">
        <v>1045</v>
      </c>
      <c r="I1794" s="19">
        <v>14</v>
      </c>
      <c r="J1794" s="24" t="s">
        <v>2259</v>
      </c>
      <c r="K1794" s="99">
        <v>0</v>
      </c>
      <c r="L1794" s="99">
        <v>162</v>
      </c>
      <c r="M1794" s="99">
        <f t="shared" ref="M1794:M1795" si="130">K1794-L1794</f>
        <v>-162</v>
      </c>
      <c r="N1794" s="28"/>
      <c r="O1794" s="100"/>
      <c r="P1794" s="27"/>
      <c r="Q1794" s="100"/>
      <c r="R1794" s="101" t="s">
        <v>97</v>
      </c>
      <c r="S1794" s="94"/>
    </row>
    <row r="1795" spans="1:19" ht="18" customHeight="1">
      <c r="A1795" s="17">
        <v>3</v>
      </c>
      <c r="B1795" s="18" t="s">
        <v>1952</v>
      </c>
      <c r="C1795" s="18">
        <v>1</v>
      </c>
      <c r="D1795" s="18" t="s">
        <v>1953</v>
      </c>
      <c r="E1795" s="18">
        <v>5</v>
      </c>
      <c r="F1795" s="18" t="s">
        <v>769</v>
      </c>
      <c r="G1795" s="18">
        <v>13</v>
      </c>
      <c r="H1795" s="18" t="s">
        <v>1045</v>
      </c>
      <c r="I1795" s="19">
        <v>21</v>
      </c>
      <c r="J1795" s="24" t="s">
        <v>1046</v>
      </c>
      <c r="K1795" s="99">
        <v>7853</v>
      </c>
      <c r="L1795" s="99">
        <v>9998</v>
      </c>
      <c r="M1795" s="99">
        <f t="shared" si="130"/>
        <v>-2145</v>
      </c>
      <c r="N1795" s="339" t="s">
        <v>7113</v>
      </c>
      <c r="O1795" s="100">
        <v>6028560</v>
      </c>
      <c r="P1795" s="27"/>
      <c r="Q1795" s="100"/>
      <c r="R1795" s="101" t="s">
        <v>97</v>
      </c>
      <c r="S1795" s="94"/>
    </row>
    <row r="1796" spans="1:19" ht="18" customHeight="1">
      <c r="A1796" s="17">
        <v>3</v>
      </c>
      <c r="B1796" s="18" t="s">
        <v>1952</v>
      </c>
      <c r="C1796" s="18">
        <v>1</v>
      </c>
      <c r="D1796" s="18" t="s">
        <v>1953</v>
      </c>
      <c r="E1796" s="18">
        <v>5</v>
      </c>
      <c r="F1796" s="18" t="s">
        <v>769</v>
      </c>
      <c r="G1796" s="18">
        <v>13</v>
      </c>
      <c r="H1796" s="18" t="s">
        <v>1045</v>
      </c>
      <c r="I1796" s="18">
        <v>21</v>
      </c>
      <c r="J1796" s="25" t="s">
        <v>1046</v>
      </c>
      <c r="K1796" s="99"/>
      <c r="L1796" s="99"/>
      <c r="M1796" s="99"/>
      <c r="N1796" s="28" t="s">
        <v>2260</v>
      </c>
      <c r="O1796" s="100">
        <v>1824000</v>
      </c>
      <c r="P1796" s="27"/>
      <c r="Q1796" s="100"/>
      <c r="R1796" s="101" t="s">
        <v>97</v>
      </c>
      <c r="S1796" s="94"/>
    </row>
    <row r="1797" spans="1:19" ht="18" customHeight="1">
      <c r="A1797" s="17">
        <v>3</v>
      </c>
      <c r="B1797" s="18" t="s">
        <v>1952</v>
      </c>
      <c r="C1797" s="18">
        <v>1</v>
      </c>
      <c r="D1797" s="18" t="s">
        <v>1953</v>
      </c>
      <c r="E1797" s="18">
        <v>5</v>
      </c>
      <c r="F1797" s="18" t="s">
        <v>769</v>
      </c>
      <c r="G1797" s="18">
        <v>13</v>
      </c>
      <c r="H1797" s="18" t="s">
        <v>1045</v>
      </c>
      <c r="I1797" s="19">
        <v>31</v>
      </c>
      <c r="J1797" s="24" t="s">
        <v>2261</v>
      </c>
      <c r="K1797" s="99">
        <v>2949</v>
      </c>
      <c r="L1797" s="99">
        <v>3072</v>
      </c>
      <c r="M1797" s="99">
        <f>K1797-L1797</f>
        <v>-123</v>
      </c>
      <c r="N1797" s="339" t="s">
        <v>7114</v>
      </c>
      <c r="O1797" s="100">
        <v>388800</v>
      </c>
      <c r="P1797" s="27"/>
      <c r="Q1797" s="100"/>
      <c r="R1797" s="101" t="s">
        <v>97</v>
      </c>
      <c r="S1797" s="94"/>
    </row>
    <row r="1798" spans="1:19" ht="18" customHeight="1">
      <c r="A1798" s="17">
        <v>3</v>
      </c>
      <c r="B1798" s="18" t="s">
        <v>1952</v>
      </c>
      <c r="C1798" s="18">
        <v>1</v>
      </c>
      <c r="D1798" s="18" t="s">
        <v>1953</v>
      </c>
      <c r="E1798" s="18">
        <v>5</v>
      </c>
      <c r="F1798" s="18" t="s">
        <v>769</v>
      </c>
      <c r="G1798" s="18">
        <v>13</v>
      </c>
      <c r="H1798" s="18" t="s">
        <v>1045</v>
      </c>
      <c r="I1798" s="18">
        <v>31</v>
      </c>
      <c r="J1798" s="25" t="s">
        <v>2261</v>
      </c>
      <c r="K1798" s="99"/>
      <c r="L1798" s="99"/>
      <c r="M1798" s="99"/>
      <c r="N1798" s="28" t="s">
        <v>2262</v>
      </c>
      <c r="O1798" s="100">
        <v>2559600</v>
      </c>
      <c r="P1798" s="27"/>
      <c r="Q1798" s="100"/>
      <c r="R1798" s="101" t="s">
        <v>97</v>
      </c>
      <c r="S1798" s="94"/>
    </row>
    <row r="1799" spans="1:19" ht="18" customHeight="1">
      <c r="A1799" s="17">
        <v>3</v>
      </c>
      <c r="B1799" s="18" t="s">
        <v>1952</v>
      </c>
      <c r="C1799" s="18">
        <v>1</v>
      </c>
      <c r="D1799" s="18" t="s">
        <v>1953</v>
      </c>
      <c r="E1799" s="18">
        <v>5</v>
      </c>
      <c r="F1799" s="18" t="s">
        <v>769</v>
      </c>
      <c r="G1799" s="18">
        <v>13</v>
      </c>
      <c r="H1799" s="18" t="s">
        <v>1045</v>
      </c>
      <c r="I1799" s="19">
        <v>32</v>
      </c>
      <c r="J1799" s="24" t="s">
        <v>1235</v>
      </c>
      <c r="K1799" s="99">
        <v>12221</v>
      </c>
      <c r="L1799" s="99">
        <v>10034</v>
      </c>
      <c r="M1799" s="99">
        <f>K1799-L1799</f>
        <v>2187</v>
      </c>
      <c r="N1799" s="28" t="s">
        <v>2263</v>
      </c>
      <c r="O1799" s="100">
        <v>126360</v>
      </c>
      <c r="P1799" s="27"/>
      <c r="Q1799" s="100"/>
      <c r="R1799" s="101" t="s">
        <v>97</v>
      </c>
      <c r="S1799" s="94"/>
    </row>
    <row r="1800" spans="1:19" ht="18" customHeight="1">
      <c r="A1800" s="17">
        <v>3</v>
      </c>
      <c r="B1800" s="18" t="s">
        <v>1952</v>
      </c>
      <c r="C1800" s="18">
        <v>1</v>
      </c>
      <c r="D1800" s="18" t="s">
        <v>1953</v>
      </c>
      <c r="E1800" s="18">
        <v>5</v>
      </c>
      <c r="F1800" s="18" t="s">
        <v>769</v>
      </c>
      <c r="G1800" s="18">
        <v>13</v>
      </c>
      <c r="H1800" s="18" t="s">
        <v>1045</v>
      </c>
      <c r="I1800" s="18">
        <v>32</v>
      </c>
      <c r="J1800" s="25" t="s">
        <v>1235</v>
      </c>
      <c r="K1800" s="99"/>
      <c r="L1800" s="99"/>
      <c r="M1800" s="99"/>
      <c r="N1800" s="28" t="s">
        <v>2264</v>
      </c>
      <c r="O1800" s="100">
        <v>1425600</v>
      </c>
      <c r="P1800" s="27"/>
      <c r="Q1800" s="100"/>
      <c r="R1800" s="101" t="s">
        <v>97</v>
      </c>
      <c r="S1800" s="94"/>
    </row>
    <row r="1801" spans="1:19" ht="18" customHeight="1">
      <c r="A1801" s="17">
        <v>3</v>
      </c>
      <c r="B1801" s="18" t="s">
        <v>1952</v>
      </c>
      <c r="C1801" s="18">
        <v>1</v>
      </c>
      <c r="D1801" s="18" t="s">
        <v>1953</v>
      </c>
      <c r="E1801" s="18">
        <v>5</v>
      </c>
      <c r="F1801" s="18" t="s">
        <v>769</v>
      </c>
      <c r="G1801" s="18">
        <v>13</v>
      </c>
      <c r="H1801" s="18" t="s">
        <v>1045</v>
      </c>
      <c r="I1801" s="18">
        <v>32</v>
      </c>
      <c r="J1801" s="25" t="s">
        <v>1235</v>
      </c>
      <c r="K1801" s="99"/>
      <c r="L1801" s="99"/>
      <c r="M1801" s="99"/>
      <c r="N1801" s="28" t="s">
        <v>2265</v>
      </c>
      <c r="O1801" s="100">
        <v>156600</v>
      </c>
      <c r="P1801" s="27"/>
      <c r="Q1801" s="100"/>
      <c r="R1801" s="101" t="s">
        <v>97</v>
      </c>
      <c r="S1801" s="94"/>
    </row>
    <row r="1802" spans="1:19" ht="18" customHeight="1">
      <c r="A1802" s="17">
        <v>3</v>
      </c>
      <c r="B1802" s="18" t="s">
        <v>1952</v>
      </c>
      <c r="C1802" s="18">
        <v>1</v>
      </c>
      <c r="D1802" s="18" t="s">
        <v>1953</v>
      </c>
      <c r="E1802" s="18">
        <v>5</v>
      </c>
      <c r="F1802" s="18" t="s">
        <v>769</v>
      </c>
      <c r="G1802" s="18">
        <v>13</v>
      </c>
      <c r="H1802" s="18" t="s">
        <v>1045</v>
      </c>
      <c r="I1802" s="18">
        <v>32</v>
      </c>
      <c r="J1802" s="25" t="s">
        <v>1235</v>
      </c>
      <c r="K1802" s="99"/>
      <c r="L1802" s="99"/>
      <c r="M1802" s="99"/>
      <c r="N1802" s="28" t="s">
        <v>2266</v>
      </c>
      <c r="O1802" s="100">
        <v>171000</v>
      </c>
      <c r="P1802" s="27"/>
      <c r="Q1802" s="100"/>
      <c r="R1802" s="101" t="s">
        <v>97</v>
      </c>
      <c r="S1802" s="94"/>
    </row>
    <row r="1803" spans="1:19" ht="18" customHeight="1">
      <c r="A1803" s="17">
        <v>3</v>
      </c>
      <c r="B1803" s="18" t="s">
        <v>1952</v>
      </c>
      <c r="C1803" s="18">
        <v>1</v>
      </c>
      <c r="D1803" s="18" t="s">
        <v>1953</v>
      </c>
      <c r="E1803" s="18">
        <v>5</v>
      </c>
      <c r="F1803" s="18" t="s">
        <v>769</v>
      </c>
      <c r="G1803" s="18">
        <v>13</v>
      </c>
      <c r="H1803" s="18" t="s">
        <v>1045</v>
      </c>
      <c r="I1803" s="18">
        <v>32</v>
      </c>
      <c r="J1803" s="25" t="s">
        <v>1235</v>
      </c>
      <c r="K1803" s="99"/>
      <c r="L1803" s="99"/>
      <c r="M1803" s="99"/>
      <c r="N1803" s="28" t="s">
        <v>2267</v>
      </c>
      <c r="O1803" s="100">
        <v>8040600</v>
      </c>
      <c r="P1803" s="27"/>
      <c r="Q1803" s="100"/>
      <c r="R1803" s="101" t="s">
        <v>97</v>
      </c>
      <c r="S1803" s="94"/>
    </row>
    <row r="1804" spans="1:19" ht="18" customHeight="1">
      <c r="A1804" s="17">
        <v>3</v>
      </c>
      <c r="B1804" s="18" t="s">
        <v>1952</v>
      </c>
      <c r="C1804" s="18">
        <v>1</v>
      </c>
      <c r="D1804" s="18" t="s">
        <v>1953</v>
      </c>
      <c r="E1804" s="18">
        <v>5</v>
      </c>
      <c r="F1804" s="18" t="s">
        <v>769</v>
      </c>
      <c r="G1804" s="18">
        <v>13</v>
      </c>
      <c r="H1804" s="18" t="s">
        <v>1045</v>
      </c>
      <c r="I1804" s="18">
        <v>32</v>
      </c>
      <c r="J1804" s="25" t="s">
        <v>1235</v>
      </c>
      <c r="K1804" s="99"/>
      <c r="L1804" s="99"/>
      <c r="M1804" s="99"/>
      <c r="N1804" s="28" t="s">
        <v>2268</v>
      </c>
      <c r="O1804" s="100">
        <v>2300400</v>
      </c>
      <c r="P1804" s="27"/>
      <c r="Q1804" s="100"/>
      <c r="R1804" s="101" t="s">
        <v>97</v>
      </c>
      <c r="S1804" s="94"/>
    </row>
    <row r="1805" spans="1:19" ht="18" customHeight="1">
      <c r="A1805" s="17">
        <v>3</v>
      </c>
      <c r="B1805" s="18" t="s">
        <v>1952</v>
      </c>
      <c r="C1805" s="18">
        <v>1</v>
      </c>
      <c r="D1805" s="18" t="s">
        <v>1953</v>
      </c>
      <c r="E1805" s="18">
        <v>5</v>
      </c>
      <c r="F1805" s="18" t="s">
        <v>769</v>
      </c>
      <c r="G1805" s="18">
        <v>13</v>
      </c>
      <c r="H1805" s="18" t="s">
        <v>1045</v>
      </c>
      <c r="I1805" s="19">
        <v>33</v>
      </c>
      <c r="J1805" s="24" t="s">
        <v>1243</v>
      </c>
      <c r="K1805" s="99">
        <v>815</v>
      </c>
      <c r="L1805" s="99">
        <v>322</v>
      </c>
      <c r="M1805" s="99">
        <f>K1805-L1805</f>
        <v>493</v>
      </c>
      <c r="N1805" s="28" t="s">
        <v>2269</v>
      </c>
      <c r="O1805" s="100">
        <v>198720</v>
      </c>
      <c r="P1805" s="27"/>
      <c r="Q1805" s="100"/>
      <c r="R1805" s="101" t="s">
        <v>97</v>
      </c>
      <c r="S1805" s="94"/>
    </row>
    <row r="1806" spans="1:19" ht="18" customHeight="1">
      <c r="A1806" s="17">
        <v>3</v>
      </c>
      <c r="B1806" s="18" t="s">
        <v>1952</v>
      </c>
      <c r="C1806" s="18">
        <v>1</v>
      </c>
      <c r="D1806" s="18" t="s">
        <v>1953</v>
      </c>
      <c r="E1806" s="18">
        <v>5</v>
      </c>
      <c r="F1806" s="18" t="s">
        <v>769</v>
      </c>
      <c r="G1806" s="18">
        <v>13</v>
      </c>
      <c r="H1806" s="18" t="s">
        <v>1045</v>
      </c>
      <c r="I1806" s="18">
        <v>33</v>
      </c>
      <c r="J1806" s="25" t="s">
        <v>1243</v>
      </c>
      <c r="K1806" s="99"/>
      <c r="L1806" s="99"/>
      <c r="M1806" s="99"/>
      <c r="N1806" s="28" t="s">
        <v>2270</v>
      </c>
      <c r="O1806" s="100">
        <v>216000</v>
      </c>
      <c r="P1806" s="27"/>
      <c r="Q1806" s="100"/>
      <c r="R1806" s="101" t="s">
        <v>97</v>
      </c>
      <c r="S1806" s="94"/>
    </row>
    <row r="1807" spans="1:19" ht="18" customHeight="1">
      <c r="A1807" s="17">
        <v>3</v>
      </c>
      <c r="B1807" s="18" t="s">
        <v>1952</v>
      </c>
      <c r="C1807" s="18">
        <v>1</v>
      </c>
      <c r="D1807" s="18" t="s">
        <v>1953</v>
      </c>
      <c r="E1807" s="18">
        <v>5</v>
      </c>
      <c r="F1807" s="18" t="s">
        <v>769</v>
      </c>
      <c r="G1807" s="18">
        <v>13</v>
      </c>
      <c r="H1807" s="18" t="s">
        <v>1045</v>
      </c>
      <c r="I1807" s="18">
        <v>33</v>
      </c>
      <c r="J1807" s="25" t="s">
        <v>1243</v>
      </c>
      <c r="K1807" s="99"/>
      <c r="L1807" s="99"/>
      <c r="M1807" s="99"/>
      <c r="N1807" s="28" t="s">
        <v>2271</v>
      </c>
      <c r="O1807" s="100">
        <v>399600</v>
      </c>
      <c r="P1807" s="27"/>
      <c r="Q1807" s="100"/>
      <c r="R1807" s="101" t="s">
        <v>97</v>
      </c>
      <c r="S1807" s="94"/>
    </row>
    <row r="1808" spans="1:19" ht="18" customHeight="1">
      <c r="A1808" s="17">
        <v>3</v>
      </c>
      <c r="B1808" s="18" t="s">
        <v>1952</v>
      </c>
      <c r="C1808" s="18">
        <v>1</v>
      </c>
      <c r="D1808" s="18" t="s">
        <v>1953</v>
      </c>
      <c r="E1808" s="18">
        <v>5</v>
      </c>
      <c r="F1808" s="18" t="s">
        <v>769</v>
      </c>
      <c r="G1808" s="19">
        <v>14</v>
      </c>
      <c r="H1808" s="19" t="s">
        <v>1050</v>
      </c>
      <c r="I1808" s="19"/>
      <c r="J1808" s="24"/>
      <c r="K1808" s="99"/>
      <c r="L1808" s="99"/>
      <c r="M1808" s="99"/>
      <c r="N1808" s="28"/>
      <c r="O1808" s="100"/>
      <c r="P1808" s="27"/>
      <c r="Q1808" s="100"/>
      <c r="R1808" s="101" t="s">
        <v>97</v>
      </c>
      <c r="S1808" s="94"/>
    </row>
    <row r="1809" spans="1:19" ht="18" customHeight="1">
      <c r="A1809" s="17">
        <v>3</v>
      </c>
      <c r="B1809" s="18" t="s">
        <v>1952</v>
      </c>
      <c r="C1809" s="18">
        <v>1</v>
      </c>
      <c r="D1809" s="18" t="s">
        <v>1953</v>
      </c>
      <c r="E1809" s="18">
        <v>5</v>
      </c>
      <c r="F1809" s="18" t="s">
        <v>769</v>
      </c>
      <c r="G1809" s="18">
        <v>14</v>
      </c>
      <c r="H1809" s="18" t="s">
        <v>1050</v>
      </c>
      <c r="I1809" s="19">
        <v>2</v>
      </c>
      <c r="J1809" s="24" t="s">
        <v>1130</v>
      </c>
      <c r="K1809" s="99">
        <v>52</v>
      </c>
      <c r="L1809" s="99">
        <v>52</v>
      </c>
      <c r="M1809" s="99">
        <f t="shared" ref="M1809:M1810" si="131">K1809-L1809</f>
        <v>0</v>
      </c>
      <c r="N1809" s="28" t="s">
        <v>2272</v>
      </c>
      <c r="O1809" s="100">
        <v>51040</v>
      </c>
      <c r="P1809" s="27"/>
      <c r="Q1809" s="100"/>
      <c r="R1809" s="101" t="s">
        <v>97</v>
      </c>
      <c r="S1809" s="94"/>
    </row>
    <row r="1810" spans="1:19" ht="18" customHeight="1">
      <c r="A1810" s="17">
        <v>3</v>
      </c>
      <c r="B1810" s="18" t="s">
        <v>1952</v>
      </c>
      <c r="C1810" s="18">
        <v>1</v>
      </c>
      <c r="D1810" s="18" t="s">
        <v>1953</v>
      </c>
      <c r="E1810" s="18">
        <v>5</v>
      </c>
      <c r="F1810" s="18" t="s">
        <v>769</v>
      </c>
      <c r="G1810" s="18">
        <v>14</v>
      </c>
      <c r="H1810" s="18" t="s">
        <v>1050</v>
      </c>
      <c r="I1810" s="19">
        <v>31</v>
      </c>
      <c r="J1810" s="24" t="s">
        <v>1132</v>
      </c>
      <c r="K1810" s="99">
        <v>856</v>
      </c>
      <c r="L1810" s="99">
        <v>856</v>
      </c>
      <c r="M1810" s="99">
        <f t="shared" si="131"/>
        <v>0</v>
      </c>
      <c r="N1810" s="339" t="s">
        <v>7115</v>
      </c>
      <c r="O1810" s="100">
        <v>101088</v>
      </c>
      <c r="P1810" s="27"/>
      <c r="Q1810" s="100"/>
      <c r="R1810" s="101" t="s">
        <v>97</v>
      </c>
      <c r="S1810" s="94"/>
    </row>
    <row r="1811" spans="1:19" ht="18" customHeight="1">
      <c r="A1811" s="17">
        <v>3</v>
      </c>
      <c r="B1811" s="18" t="s">
        <v>1952</v>
      </c>
      <c r="C1811" s="18">
        <v>1</v>
      </c>
      <c r="D1811" s="18" t="s">
        <v>1953</v>
      </c>
      <c r="E1811" s="18">
        <v>5</v>
      </c>
      <c r="F1811" s="18" t="s">
        <v>769</v>
      </c>
      <c r="G1811" s="18">
        <v>14</v>
      </c>
      <c r="H1811" s="18" t="s">
        <v>1050</v>
      </c>
      <c r="I1811" s="18">
        <v>31</v>
      </c>
      <c r="J1811" s="25" t="s">
        <v>1132</v>
      </c>
      <c r="K1811" s="99"/>
      <c r="L1811" s="99"/>
      <c r="M1811" s="99"/>
      <c r="N1811" s="339" t="s">
        <v>7116</v>
      </c>
      <c r="O1811" s="100">
        <v>554328</v>
      </c>
      <c r="P1811" s="27"/>
      <c r="Q1811" s="100"/>
      <c r="R1811" s="101" t="s">
        <v>97</v>
      </c>
      <c r="S1811" s="94"/>
    </row>
    <row r="1812" spans="1:19" ht="18" customHeight="1">
      <c r="A1812" s="17">
        <v>3</v>
      </c>
      <c r="B1812" s="18" t="s">
        <v>1952</v>
      </c>
      <c r="C1812" s="18">
        <v>1</v>
      </c>
      <c r="D1812" s="18" t="s">
        <v>1953</v>
      </c>
      <c r="E1812" s="18">
        <v>5</v>
      </c>
      <c r="F1812" s="18" t="s">
        <v>769</v>
      </c>
      <c r="G1812" s="18">
        <v>14</v>
      </c>
      <c r="H1812" s="18" t="s">
        <v>1050</v>
      </c>
      <c r="I1812" s="18">
        <v>31</v>
      </c>
      <c r="J1812" s="25" t="s">
        <v>1132</v>
      </c>
      <c r="K1812" s="99"/>
      <c r="L1812" s="99"/>
      <c r="M1812" s="99"/>
      <c r="N1812" s="339" t="s">
        <v>7117</v>
      </c>
      <c r="O1812" s="100">
        <v>162000</v>
      </c>
      <c r="P1812" s="27"/>
      <c r="Q1812" s="100"/>
      <c r="R1812" s="101" t="s">
        <v>97</v>
      </c>
      <c r="S1812" s="94"/>
    </row>
    <row r="1813" spans="1:19" ht="18" customHeight="1">
      <c r="A1813" s="17">
        <v>3</v>
      </c>
      <c r="B1813" s="18" t="s">
        <v>1952</v>
      </c>
      <c r="C1813" s="18">
        <v>1</v>
      </c>
      <c r="D1813" s="18" t="s">
        <v>1953</v>
      </c>
      <c r="E1813" s="18">
        <v>5</v>
      </c>
      <c r="F1813" s="18" t="s">
        <v>769</v>
      </c>
      <c r="G1813" s="18">
        <v>14</v>
      </c>
      <c r="H1813" s="18" t="s">
        <v>1050</v>
      </c>
      <c r="I1813" s="18">
        <v>31</v>
      </c>
      <c r="J1813" s="25" t="s">
        <v>1132</v>
      </c>
      <c r="K1813" s="99"/>
      <c r="L1813" s="99"/>
      <c r="M1813" s="99"/>
      <c r="N1813" s="339" t="s">
        <v>7118</v>
      </c>
      <c r="O1813" s="100">
        <v>37800</v>
      </c>
      <c r="P1813" s="27"/>
      <c r="Q1813" s="100"/>
      <c r="R1813" s="101" t="s">
        <v>97</v>
      </c>
      <c r="S1813" s="94"/>
    </row>
    <row r="1814" spans="1:19" ht="18" customHeight="1">
      <c r="A1814" s="17">
        <v>3</v>
      </c>
      <c r="B1814" s="18" t="s">
        <v>1952</v>
      </c>
      <c r="C1814" s="18">
        <v>1</v>
      </c>
      <c r="D1814" s="18" t="s">
        <v>1953</v>
      </c>
      <c r="E1814" s="18">
        <v>5</v>
      </c>
      <c r="F1814" s="18" t="s">
        <v>769</v>
      </c>
      <c r="G1814" s="19">
        <v>15</v>
      </c>
      <c r="H1814" s="19" t="s">
        <v>1258</v>
      </c>
      <c r="I1814" s="19"/>
      <c r="J1814" s="24"/>
      <c r="K1814" s="99"/>
      <c r="L1814" s="99"/>
      <c r="M1814" s="99"/>
      <c r="N1814" s="28"/>
      <c r="O1814" s="100"/>
      <c r="P1814" s="27"/>
      <c r="Q1814" s="100"/>
      <c r="R1814" s="101" t="s">
        <v>97</v>
      </c>
      <c r="S1814" s="94"/>
    </row>
    <row r="1815" spans="1:19" ht="18" customHeight="1">
      <c r="A1815" s="17">
        <v>3</v>
      </c>
      <c r="B1815" s="18" t="s">
        <v>1952</v>
      </c>
      <c r="C1815" s="18">
        <v>1</v>
      </c>
      <c r="D1815" s="18" t="s">
        <v>1953</v>
      </c>
      <c r="E1815" s="18">
        <v>5</v>
      </c>
      <c r="F1815" s="18" t="s">
        <v>769</v>
      </c>
      <c r="G1815" s="18">
        <v>15</v>
      </c>
      <c r="H1815" s="18" t="s">
        <v>1258</v>
      </c>
      <c r="I1815" s="19">
        <v>1</v>
      </c>
      <c r="J1815" s="24" t="s">
        <v>1259</v>
      </c>
      <c r="K1815" s="99">
        <v>12852</v>
      </c>
      <c r="L1815" s="99">
        <v>13085</v>
      </c>
      <c r="M1815" s="99">
        <f>K1815-L1815</f>
        <v>-233</v>
      </c>
      <c r="N1815" s="28" t="s">
        <v>2273</v>
      </c>
      <c r="O1815" s="100">
        <v>12852000</v>
      </c>
      <c r="P1815" s="27"/>
      <c r="Q1815" s="100"/>
      <c r="R1815" s="101" t="s">
        <v>97</v>
      </c>
      <c r="S1815" s="94"/>
    </row>
    <row r="1816" spans="1:19" ht="18" customHeight="1">
      <c r="A1816" s="17">
        <v>3</v>
      </c>
      <c r="B1816" s="18" t="s">
        <v>1952</v>
      </c>
      <c r="C1816" s="18">
        <v>1</v>
      </c>
      <c r="D1816" s="18" t="s">
        <v>1953</v>
      </c>
      <c r="E1816" s="18">
        <v>5</v>
      </c>
      <c r="F1816" s="18" t="s">
        <v>769</v>
      </c>
      <c r="G1816" s="19">
        <v>16</v>
      </c>
      <c r="H1816" s="19" t="s">
        <v>1263</v>
      </c>
      <c r="I1816" s="19"/>
      <c r="J1816" s="24"/>
      <c r="K1816" s="99"/>
      <c r="L1816" s="99"/>
      <c r="M1816" s="99"/>
      <c r="N1816" s="28"/>
      <c r="O1816" s="100"/>
      <c r="P1816" s="27"/>
      <c r="Q1816" s="100"/>
      <c r="R1816" s="101" t="s">
        <v>97</v>
      </c>
      <c r="S1816" s="94"/>
    </row>
    <row r="1817" spans="1:19" ht="18" customHeight="1">
      <c r="A1817" s="17">
        <v>3</v>
      </c>
      <c r="B1817" s="18" t="s">
        <v>1952</v>
      </c>
      <c r="C1817" s="18">
        <v>1</v>
      </c>
      <c r="D1817" s="18" t="s">
        <v>1953</v>
      </c>
      <c r="E1817" s="18">
        <v>5</v>
      </c>
      <c r="F1817" s="18" t="s">
        <v>769</v>
      </c>
      <c r="G1817" s="18">
        <v>16</v>
      </c>
      <c r="H1817" s="18" t="s">
        <v>1263</v>
      </c>
      <c r="I1817" s="19">
        <v>1</v>
      </c>
      <c r="J1817" s="24" t="s">
        <v>1264</v>
      </c>
      <c r="K1817" s="99">
        <v>30</v>
      </c>
      <c r="L1817" s="99">
        <v>30</v>
      </c>
      <c r="M1817" s="99">
        <f>K1817-L1817</f>
        <v>0</v>
      </c>
      <c r="N1817" s="28" t="s">
        <v>2274</v>
      </c>
      <c r="O1817" s="100">
        <v>30000</v>
      </c>
      <c r="P1817" s="27"/>
      <c r="Q1817" s="100"/>
      <c r="R1817" s="101" t="s">
        <v>97</v>
      </c>
      <c r="S1817" s="94"/>
    </row>
    <row r="1818" spans="1:19" ht="18" customHeight="1">
      <c r="A1818" s="17">
        <v>3</v>
      </c>
      <c r="B1818" s="18" t="s">
        <v>1952</v>
      </c>
      <c r="C1818" s="18">
        <v>1</v>
      </c>
      <c r="D1818" s="18" t="s">
        <v>1953</v>
      </c>
      <c r="E1818" s="18">
        <v>5</v>
      </c>
      <c r="F1818" s="18" t="s">
        <v>769</v>
      </c>
      <c r="G1818" s="19">
        <v>18</v>
      </c>
      <c r="H1818" s="19" t="s">
        <v>1054</v>
      </c>
      <c r="I1818" s="19"/>
      <c r="J1818" s="24"/>
      <c r="K1818" s="99"/>
      <c r="L1818" s="99"/>
      <c r="M1818" s="99"/>
      <c r="N1818" s="28"/>
      <c r="O1818" s="100"/>
      <c r="P1818" s="27"/>
      <c r="Q1818" s="100"/>
      <c r="R1818" s="101" t="s">
        <v>97</v>
      </c>
      <c r="S1818" s="94"/>
    </row>
    <row r="1819" spans="1:19" ht="18" customHeight="1">
      <c r="A1819" s="17">
        <v>3</v>
      </c>
      <c r="B1819" s="18" t="s">
        <v>1952</v>
      </c>
      <c r="C1819" s="18">
        <v>1</v>
      </c>
      <c r="D1819" s="18" t="s">
        <v>1953</v>
      </c>
      <c r="E1819" s="18">
        <v>5</v>
      </c>
      <c r="F1819" s="18" t="s">
        <v>769</v>
      </c>
      <c r="G1819" s="18">
        <v>18</v>
      </c>
      <c r="H1819" s="18" t="s">
        <v>1054</v>
      </c>
      <c r="I1819" s="19">
        <v>11</v>
      </c>
      <c r="J1819" s="24" t="s">
        <v>1055</v>
      </c>
      <c r="K1819" s="99">
        <v>0</v>
      </c>
      <c r="L1819" s="99">
        <v>2535</v>
      </c>
      <c r="M1819" s="99">
        <f t="shared" ref="M1819:M1820" si="132">K1819-L1819</f>
        <v>-2535</v>
      </c>
      <c r="N1819" s="28"/>
      <c r="O1819" s="100"/>
      <c r="P1819" s="27"/>
      <c r="Q1819" s="100"/>
      <c r="R1819" s="101" t="s">
        <v>97</v>
      </c>
      <c r="S1819" s="94"/>
    </row>
    <row r="1820" spans="1:19" ht="18" customHeight="1">
      <c r="A1820" s="17">
        <v>3</v>
      </c>
      <c r="B1820" s="18" t="s">
        <v>1952</v>
      </c>
      <c r="C1820" s="18">
        <v>1</v>
      </c>
      <c r="D1820" s="18" t="s">
        <v>1953</v>
      </c>
      <c r="E1820" s="18">
        <v>5</v>
      </c>
      <c r="F1820" s="18" t="s">
        <v>769</v>
      </c>
      <c r="G1820" s="18">
        <v>18</v>
      </c>
      <c r="H1820" s="18" t="s">
        <v>1054</v>
      </c>
      <c r="I1820" s="19">
        <v>31</v>
      </c>
      <c r="J1820" s="24" t="s">
        <v>1269</v>
      </c>
      <c r="K1820" s="99">
        <v>260</v>
      </c>
      <c r="L1820" s="99">
        <v>5574</v>
      </c>
      <c r="M1820" s="99">
        <f t="shared" si="132"/>
        <v>-5314</v>
      </c>
      <c r="N1820" s="28" t="s">
        <v>2275</v>
      </c>
      <c r="O1820" s="100">
        <v>259200</v>
      </c>
      <c r="P1820" s="27"/>
      <c r="Q1820" s="100"/>
      <c r="R1820" s="101" t="s">
        <v>97</v>
      </c>
      <c r="S1820" s="94"/>
    </row>
    <row r="1821" spans="1:19" ht="18" customHeight="1">
      <c r="A1821" s="17">
        <v>3</v>
      </c>
      <c r="B1821" s="18" t="s">
        <v>1952</v>
      </c>
      <c r="C1821" s="18">
        <v>1</v>
      </c>
      <c r="D1821" s="18" t="s">
        <v>1953</v>
      </c>
      <c r="E1821" s="18">
        <v>5</v>
      </c>
      <c r="F1821" s="18" t="s">
        <v>769</v>
      </c>
      <c r="G1821" s="19">
        <v>19</v>
      </c>
      <c r="H1821" s="19" t="s">
        <v>1056</v>
      </c>
      <c r="I1821" s="19"/>
      <c r="J1821" s="24"/>
      <c r="K1821" s="99"/>
      <c r="L1821" s="99"/>
      <c r="M1821" s="99"/>
      <c r="N1821" s="28"/>
      <c r="O1821" s="100"/>
      <c r="P1821" s="27"/>
      <c r="Q1821" s="100"/>
      <c r="R1821" s="101" t="s">
        <v>97</v>
      </c>
      <c r="S1821" s="94"/>
    </row>
    <row r="1822" spans="1:19" ht="18" customHeight="1">
      <c r="A1822" s="17">
        <v>3</v>
      </c>
      <c r="B1822" s="18" t="s">
        <v>1952</v>
      </c>
      <c r="C1822" s="18">
        <v>1</v>
      </c>
      <c r="D1822" s="18" t="s">
        <v>1953</v>
      </c>
      <c r="E1822" s="18">
        <v>5</v>
      </c>
      <c r="F1822" s="18" t="s">
        <v>769</v>
      </c>
      <c r="G1822" s="18">
        <v>19</v>
      </c>
      <c r="H1822" s="18" t="s">
        <v>1056</v>
      </c>
      <c r="I1822" s="19">
        <v>11</v>
      </c>
      <c r="J1822" s="24" t="s">
        <v>1057</v>
      </c>
      <c r="K1822" s="99">
        <v>5</v>
      </c>
      <c r="L1822" s="99">
        <v>5</v>
      </c>
      <c r="M1822" s="99">
        <f>K1822-L1822</f>
        <v>0</v>
      </c>
      <c r="N1822" s="28" t="s">
        <v>2276</v>
      </c>
      <c r="O1822" s="100">
        <v>5000</v>
      </c>
      <c r="P1822" s="27"/>
      <c r="Q1822" s="100"/>
      <c r="R1822" s="101" t="s">
        <v>97</v>
      </c>
      <c r="S1822" s="94"/>
    </row>
    <row r="1823" spans="1:19" ht="18" customHeight="1">
      <c r="A1823" s="17">
        <v>3</v>
      </c>
      <c r="B1823" s="18" t="s">
        <v>1952</v>
      </c>
      <c r="C1823" s="18">
        <v>1</v>
      </c>
      <c r="D1823" s="18" t="s">
        <v>1953</v>
      </c>
      <c r="E1823" s="18">
        <v>5</v>
      </c>
      <c r="F1823" s="18" t="s">
        <v>769</v>
      </c>
      <c r="G1823" s="19">
        <v>27</v>
      </c>
      <c r="H1823" s="19" t="s">
        <v>1273</v>
      </c>
      <c r="I1823" s="19"/>
      <c r="J1823" s="24"/>
      <c r="K1823" s="99"/>
      <c r="L1823" s="99"/>
      <c r="M1823" s="99"/>
      <c r="N1823" s="28"/>
      <c r="O1823" s="100"/>
      <c r="P1823" s="27"/>
      <c r="Q1823" s="100"/>
      <c r="R1823" s="101" t="s">
        <v>97</v>
      </c>
      <c r="S1823" s="94"/>
    </row>
    <row r="1824" spans="1:19" ht="18" customHeight="1">
      <c r="A1824" s="17">
        <v>3</v>
      </c>
      <c r="B1824" s="18" t="s">
        <v>1952</v>
      </c>
      <c r="C1824" s="18">
        <v>1</v>
      </c>
      <c r="D1824" s="18" t="s">
        <v>1953</v>
      </c>
      <c r="E1824" s="18">
        <v>5</v>
      </c>
      <c r="F1824" s="18" t="s">
        <v>769</v>
      </c>
      <c r="G1824" s="18">
        <v>27</v>
      </c>
      <c r="H1824" s="18" t="s">
        <v>1273</v>
      </c>
      <c r="I1824" s="19">
        <v>1</v>
      </c>
      <c r="J1824" s="24" t="s">
        <v>1274</v>
      </c>
      <c r="K1824" s="99">
        <v>14</v>
      </c>
      <c r="L1824" s="99">
        <v>14</v>
      </c>
      <c r="M1824" s="99">
        <f>K1824-L1824</f>
        <v>0</v>
      </c>
      <c r="N1824" s="28" t="s">
        <v>2277</v>
      </c>
      <c r="O1824" s="100">
        <v>14000</v>
      </c>
      <c r="P1824" s="27"/>
      <c r="Q1824" s="100"/>
      <c r="R1824" s="101" t="s">
        <v>97</v>
      </c>
      <c r="S1824" s="94"/>
    </row>
    <row r="1825" spans="1:19" ht="18" customHeight="1">
      <c r="A1825" s="43">
        <v>3</v>
      </c>
      <c r="B1825" s="44" t="s">
        <v>1952</v>
      </c>
      <c r="C1825" s="52">
        <v>1</v>
      </c>
      <c r="D1825" s="44" t="s">
        <v>1953</v>
      </c>
      <c r="E1825" s="53">
        <v>6</v>
      </c>
      <c r="F1825" s="54" t="s">
        <v>770</v>
      </c>
      <c r="G1825" s="53"/>
      <c r="H1825" s="54"/>
      <c r="I1825" s="53"/>
      <c r="J1825" s="53"/>
      <c r="K1825" s="97">
        <f>IF(C1825="",SUMIFS($K1826:$K$5645,$A1826:$A$5645,A1825,$E1826:$E$5645,""),IF(E1825="",SUMIFS($K1826:$K$5645,$A1826:$A$5645,A1825,$C1826:$C$5645,C1825,$G1826:$G$5645,""),IF(G1825="",SUMIFS($K1826:$K$5645,$A1826:$A$5645,A1825,$C1826:$C$5645,C1825,$E1826:$E$5645,E1825,$R1826:$R$5645,R1825),0)))</f>
        <v>15</v>
      </c>
      <c r="L1825" s="97">
        <f>IF(C1825="",SUMIFS($L1826:$L$5645,$A1826:$A$5645,A1825,$E1826:$E$5645,""),IF(E1825="",SUMIFS($L1826:$L$5645,$A1826:$A$5645,A1825,$C1826:$C$5645,C1825,$G1826:$G$5645,""),IF(G1825="",SUMIFS($L1826:$L$5645,$A1826:$A$5645,A1825,$C1826:$C$5645,C1825,$E1826:$E$5645,E1825,$R1826:$R$5645,R1825),0)))</f>
        <v>15</v>
      </c>
      <c r="M1825" s="98">
        <f t="shared" ref="M1825" si="133">K1825-L1825</f>
        <v>0</v>
      </c>
      <c r="N1825" s="55"/>
      <c r="O1825" s="56"/>
      <c r="P1825" s="57"/>
      <c r="Q1825" s="58">
        <f>IF(C1825="",SUMIFS($Q$3:$Q$5514,$A$3:$A$5514,A1825,$C$3:$C$5514,"&gt;0",$E$3:$E$5514,""),IF(E1825="",SUMIFS($Q$3:$Q$5514,$A$3:$A$5514,A1825,$C$3:$C$5514,C1825,$E$3:$E$5514,"&gt;0",$G$3:$G$5514,""),IF(G1825="",SUMIFS($Q$3:$Q$5514,$A$3:$A$5514,A1825,$C$3:$C$5514,C1825,$E$3:$E$5514,E1825,$G$3:$G$5514,"&gt;0",$R$3:$R$5514,R1825))))</f>
        <v>4</v>
      </c>
      <c r="R1825" s="59" t="s">
        <v>97</v>
      </c>
      <c r="S1825" s="94"/>
    </row>
    <row r="1826" spans="1:19" ht="18" customHeight="1">
      <c r="A1826" s="17">
        <v>3</v>
      </c>
      <c r="B1826" s="18" t="s">
        <v>1952</v>
      </c>
      <c r="C1826" s="18">
        <v>1</v>
      </c>
      <c r="D1826" s="18" t="s">
        <v>1953</v>
      </c>
      <c r="E1826" s="18">
        <v>6</v>
      </c>
      <c r="F1826" s="18" t="s">
        <v>770</v>
      </c>
      <c r="G1826" s="19">
        <v>25</v>
      </c>
      <c r="H1826" s="19" t="s">
        <v>1276</v>
      </c>
      <c r="I1826" s="19"/>
      <c r="J1826" s="24"/>
      <c r="K1826" s="99"/>
      <c r="L1826" s="99"/>
      <c r="M1826" s="99"/>
      <c r="N1826" s="28"/>
      <c r="O1826" s="100"/>
      <c r="P1826" s="27" t="s">
        <v>500</v>
      </c>
      <c r="Q1826" s="100">
        <v>4</v>
      </c>
      <c r="R1826" s="101" t="s">
        <v>97</v>
      </c>
      <c r="S1826" s="94"/>
    </row>
    <row r="1827" spans="1:19" ht="18" customHeight="1">
      <c r="A1827" s="17">
        <v>3</v>
      </c>
      <c r="B1827" s="18" t="s">
        <v>1952</v>
      </c>
      <c r="C1827" s="18">
        <v>1</v>
      </c>
      <c r="D1827" s="18" t="s">
        <v>1953</v>
      </c>
      <c r="E1827" s="18">
        <v>6</v>
      </c>
      <c r="F1827" s="18" t="s">
        <v>770</v>
      </c>
      <c r="G1827" s="18">
        <v>25</v>
      </c>
      <c r="H1827" s="18" t="s">
        <v>1276</v>
      </c>
      <c r="I1827" s="19">
        <v>5</v>
      </c>
      <c r="J1827" s="24" t="s">
        <v>2278</v>
      </c>
      <c r="K1827" s="99">
        <v>15</v>
      </c>
      <c r="L1827" s="99">
        <v>15</v>
      </c>
      <c r="M1827" s="99">
        <f>K1827-L1827</f>
        <v>0</v>
      </c>
      <c r="N1827" s="28" t="s">
        <v>2279</v>
      </c>
      <c r="O1827" s="100">
        <v>15000</v>
      </c>
      <c r="P1827" s="27"/>
      <c r="Q1827" s="100"/>
      <c r="R1827" s="101" t="s">
        <v>97</v>
      </c>
      <c r="S1827" s="94"/>
    </row>
    <row r="1828" spans="1:19" ht="18" customHeight="1">
      <c r="A1828" s="43">
        <v>3</v>
      </c>
      <c r="B1828" s="44" t="s">
        <v>1952</v>
      </c>
      <c r="C1828" s="45">
        <v>2</v>
      </c>
      <c r="D1828" s="45" t="s">
        <v>2280</v>
      </c>
      <c r="E1828" s="46"/>
      <c r="F1828" s="45"/>
      <c r="G1828" s="46"/>
      <c r="H1828" s="45"/>
      <c r="I1828" s="46"/>
      <c r="J1828" s="46"/>
      <c r="K1828" s="95">
        <f>IF(C1828="",SUMIFS($K1829:$K$5645,$A1829:$A$5645,A1828,$E1829:$E$5645,""),IF(E1828="",SUMIFS($K1829:$K$5645,$A1829:$A$5645,A1828,$C1829:$C$5645,C1828,$G1829:$G$5645,""),IF(G1828="",SUMIFS($K1829:$K$5645,$A1829:$A$5645,A1828,$C1829:$C$5645,C1828,$E1829:$E$5645,E1828,$R1829:$R$5645,R1828),0)))</f>
        <v>177633</v>
      </c>
      <c r="L1828" s="95">
        <f>IF(C1828="",SUMIFS($L1829:$L$5645,$A1829:$A$5645,A1828,$E1829:$E$5645,""),IF(E1828="",SUMIFS($L1829:$L$5645,$A1829:$A$5645,A1828,$C1829:$C$5645,C1828,$G1829:$G$5645,""),IF(G1828="",SUMIFS($L1829:$L$5645,$A1829:$A$5645,A1828,$C1829:$C$5645,C1828,$E1829:$E$5645,E1828,$R1829:$R$5645,R1828),0)))</f>
        <v>184882</v>
      </c>
      <c r="M1828" s="96">
        <f t="shared" ref="M1828:M1829" si="134">K1828-L1828</f>
        <v>-7249</v>
      </c>
      <c r="N1828" s="47"/>
      <c r="O1828" s="48"/>
      <c r="P1828" s="49"/>
      <c r="Q1828" s="50">
        <f>IF(C1828="",SUMIFS($Q$3:$Q$5514,$A$3:$A$5514,A1828,$C$3:$C$5514,"&gt;0",$E$3:$E$5514,""),IF(E1828="",SUMIFS($Q$3:$Q$5514,$A$3:$A$5514,A1828,$C$3:$C$5514,C1828,$E$3:$E$5514,"&gt;0",$G$3:$G$5514,""),IF(G1828="",SUMIFS($Q$3:$Q$5514,$A$3:$A$5514,A1828,$C$3:$C$5514,C1828,$E$3:$E$5514,E1828,$G$3:$G$5514,"&gt;0",$R$3:$R$5514,R1828))))</f>
        <v>110378</v>
      </c>
      <c r="R1828" s="51"/>
      <c r="S1828" s="94"/>
    </row>
    <row r="1829" spans="1:19" ht="18" customHeight="1">
      <c r="A1829" s="43">
        <v>3</v>
      </c>
      <c r="B1829" s="44" t="s">
        <v>1952</v>
      </c>
      <c r="C1829" s="52">
        <v>2</v>
      </c>
      <c r="D1829" s="44" t="s">
        <v>2280</v>
      </c>
      <c r="E1829" s="53">
        <v>1</v>
      </c>
      <c r="F1829" s="54" t="s">
        <v>771</v>
      </c>
      <c r="G1829" s="53"/>
      <c r="H1829" s="54"/>
      <c r="I1829" s="53"/>
      <c r="J1829" s="53"/>
      <c r="K1829" s="97">
        <f>IF(C1829="",SUMIFS($K1830:$K$5645,$A1830:$A$5645,A1829,$E1830:$E$5645,""),IF(E1829="",SUMIFS($K1830:$K$5645,$A1830:$A$5645,A1829,$C1830:$C$5645,C1829,$G1830:$G$5645,""),IF(G1829="",SUMIFS($K1830:$K$5645,$A1830:$A$5645,A1829,$C1830:$C$5645,C1829,$E1830:$E$5645,E1829,$R1830:$R$5645,R1829),0)))</f>
        <v>177633</v>
      </c>
      <c r="L1829" s="97">
        <f>IF(C1829="",SUMIFS($L1830:$L$5645,$A1830:$A$5645,A1829,$E1830:$E$5645,""),IF(E1829="",SUMIFS($L1830:$L$5645,$A1830:$A$5645,A1829,$C1830:$C$5645,C1829,$G1830:$G$5645,""),IF(G1829="",SUMIFS($L1830:$L$5645,$A1830:$A$5645,A1829,$C1830:$C$5645,C1829,$E1830:$E$5645,E1829,$R1830:$R$5645,R1829),0)))</f>
        <v>184882</v>
      </c>
      <c r="M1829" s="98">
        <f t="shared" si="134"/>
        <v>-7249</v>
      </c>
      <c r="N1829" s="55"/>
      <c r="O1829" s="56"/>
      <c r="P1829" s="57"/>
      <c r="Q1829" s="58">
        <f>IF(C1829="",SUMIFS($Q$3:$Q$5514,$A$3:$A$5514,A1829,$C$3:$C$5514,"&gt;0",$E$3:$E$5514,""),IF(E1829="",SUMIFS($Q$3:$Q$5514,$A$3:$A$5514,A1829,$C$3:$C$5514,C1829,$E$3:$E$5514,"&gt;0",$G$3:$G$5514,""),IF(G1829="",SUMIFS($Q$3:$Q$5514,$A$3:$A$5514,A1829,$C$3:$C$5514,C1829,$E$3:$E$5514,E1829,$G$3:$G$5514,"&gt;0",$R$3:$R$5514,R1829))))</f>
        <v>110378</v>
      </c>
      <c r="R1829" s="59" t="s">
        <v>97</v>
      </c>
      <c r="S1829" s="94"/>
    </row>
    <row r="1830" spans="1:19" ht="18" customHeight="1">
      <c r="A1830" s="17">
        <v>3</v>
      </c>
      <c r="B1830" s="18" t="s">
        <v>1952</v>
      </c>
      <c r="C1830" s="18">
        <v>2</v>
      </c>
      <c r="D1830" s="18" t="s">
        <v>2280</v>
      </c>
      <c r="E1830" s="18">
        <v>1</v>
      </c>
      <c r="F1830" s="18" t="s">
        <v>771</v>
      </c>
      <c r="G1830" s="19">
        <v>2</v>
      </c>
      <c r="H1830" s="19" t="s">
        <v>916</v>
      </c>
      <c r="I1830" s="19"/>
      <c r="J1830" s="24"/>
      <c r="K1830" s="99"/>
      <c r="L1830" s="99"/>
      <c r="M1830" s="99"/>
      <c r="N1830" s="28"/>
      <c r="O1830" s="100"/>
      <c r="P1830" s="27" t="s">
        <v>102</v>
      </c>
      <c r="Q1830" s="100">
        <v>1</v>
      </c>
      <c r="R1830" s="101" t="s">
        <v>97</v>
      </c>
      <c r="S1830" s="94"/>
    </row>
    <row r="1831" spans="1:19" ht="18" customHeight="1">
      <c r="A1831" s="17">
        <v>3</v>
      </c>
      <c r="B1831" s="18" t="s">
        <v>1952</v>
      </c>
      <c r="C1831" s="18">
        <v>2</v>
      </c>
      <c r="D1831" s="18" t="s">
        <v>2280</v>
      </c>
      <c r="E1831" s="18">
        <v>1</v>
      </c>
      <c r="F1831" s="18" t="s">
        <v>771</v>
      </c>
      <c r="G1831" s="18">
        <v>2</v>
      </c>
      <c r="H1831" s="18" t="s">
        <v>916</v>
      </c>
      <c r="I1831" s="19">
        <v>3</v>
      </c>
      <c r="J1831" s="24" t="s">
        <v>917</v>
      </c>
      <c r="K1831" s="99">
        <v>3166</v>
      </c>
      <c r="L1831" s="99">
        <v>2997</v>
      </c>
      <c r="M1831" s="99">
        <f>K1831-L1831</f>
        <v>169</v>
      </c>
      <c r="N1831" s="28" t="s">
        <v>933</v>
      </c>
      <c r="O1831" s="100">
        <v>3165600</v>
      </c>
      <c r="P1831" s="27" t="s">
        <v>240</v>
      </c>
      <c r="Q1831" s="100">
        <v>84592</v>
      </c>
      <c r="R1831" s="101" t="s">
        <v>97</v>
      </c>
      <c r="S1831" s="94"/>
    </row>
    <row r="1832" spans="1:19" ht="18" customHeight="1">
      <c r="A1832" s="17">
        <v>3</v>
      </c>
      <c r="B1832" s="18" t="s">
        <v>1952</v>
      </c>
      <c r="C1832" s="18">
        <v>2</v>
      </c>
      <c r="D1832" s="18" t="s">
        <v>2280</v>
      </c>
      <c r="E1832" s="18">
        <v>1</v>
      </c>
      <c r="F1832" s="18" t="s">
        <v>771</v>
      </c>
      <c r="G1832" s="19">
        <v>3</v>
      </c>
      <c r="H1832" s="19" t="s">
        <v>919</v>
      </c>
      <c r="I1832" s="19"/>
      <c r="J1832" s="24"/>
      <c r="K1832" s="99"/>
      <c r="L1832" s="99"/>
      <c r="M1832" s="99"/>
      <c r="N1832" s="28"/>
      <c r="O1832" s="100"/>
      <c r="P1832" s="27" t="s">
        <v>247</v>
      </c>
      <c r="Q1832" s="100">
        <v>600</v>
      </c>
      <c r="R1832" s="101" t="s">
        <v>97</v>
      </c>
      <c r="S1832" s="94"/>
    </row>
    <row r="1833" spans="1:19" ht="18" customHeight="1">
      <c r="A1833" s="17">
        <v>3</v>
      </c>
      <c r="B1833" s="18" t="s">
        <v>1952</v>
      </c>
      <c r="C1833" s="18">
        <v>2</v>
      </c>
      <c r="D1833" s="18" t="s">
        <v>2280</v>
      </c>
      <c r="E1833" s="18">
        <v>1</v>
      </c>
      <c r="F1833" s="18" t="s">
        <v>771</v>
      </c>
      <c r="G1833" s="18">
        <v>3</v>
      </c>
      <c r="H1833" s="18" t="s">
        <v>919</v>
      </c>
      <c r="I1833" s="19">
        <v>31</v>
      </c>
      <c r="J1833" s="24" t="s">
        <v>929</v>
      </c>
      <c r="K1833" s="99">
        <v>372</v>
      </c>
      <c r="L1833" s="99">
        <v>312</v>
      </c>
      <c r="M1833" s="99">
        <f t="shared" ref="M1833:M1838" si="135">K1833-L1833</f>
        <v>60</v>
      </c>
      <c r="N1833" s="28" t="s">
        <v>933</v>
      </c>
      <c r="O1833" s="100">
        <v>372000</v>
      </c>
      <c r="P1833" s="27" t="s">
        <v>2281</v>
      </c>
      <c r="Q1833" s="100">
        <v>21</v>
      </c>
      <c r="R1833" s="101" t="s">
        <v>97</v>
      </c>
      <c r="S1833" s="94"/>
    </row>
    <row r="1834" spans="1:19" ht="18" customHeight="1">
      <c r="A1834" s="17">
        <v>3</v>
      </c>
      <c r="B1834" s="18" t="s">
        <v>1952</v>
      </c>
      <c r="C1834" s="18">
        <v>2</v>
      </c>
      <c r="D1834" s="18" t="s">
        <v>2280</v>
      </c>
      <c r="E1834" s="18">
        <v>1</v>
      </c>
      <c r="F1834" s="18" t="s">
        <v>771</v>
      </c>
      <c r="G1834" s="18">
        <v>3</v>
      </c>
      <c r="H1834" s="18" t="s">
        <v>919</v>
      </c>
      <c r="I1834" s="19">
        <v>32</v>
      </c>
      <c r="J1834" s="24" t="s">
        <v>1073</v>
      </c>
      <c r="K1834" s="99">
        <v>324</v>
      </c>
      <c r="L1834" s="99">
        <v>324</v>
      </c>
      <c r="M1834" s="99">
        <f t="shared" si="135"/>
        <v>0</v>
      </c>
      <c r="N1834" s="28" t="s">
        <v>933</v>
      </c>
      <c r="O1834" s="100">
        <v>324000</v>
      </c>
      <c r="P1834" s="27" t="s">
        <v>2283</v>
      </c>
      <c r="Q1834" s="100"/>
      <c r="R1834" s="101" t="s">
        <v>97</v>
      </c>
      <c r="S1834" s="94"/>
    </row>
    <row r="1835" spans="1:19" ht="18" customHeight="1">
      <c r="A1835" s="17">
        <v>3</v>
      </c>
      <c r="B1835" s="18" t="s">
        <v>1952</v>
      </c>
      <c r="C1835" s="18">
        <v>2</v>
      </c>
      <c r="D1835" s="18" t="s">
        <v>2280</v>
      </c>
      <c r="E1835" s="18">
        <v>1</v>
      </c>
      <c r="F1835" s="18" t="s">
        <v>771</v>
      </c>
      <c r="G1835" s="18">
        <v>3</v>
      </c>
      <c r="H1835" s="18" t="s">
        <v>919</v>
      </c>
      <c r="I1835" s="19">
        <v>35</v>
      </c>
      <c r="J1835" s="24" t="s">
        <v>930</v>
      </c>
      <c r="K1835" s="99">
        <v>127</v>
      </c>
      <c r="L1835" s="99">
        <v>127</v>
      </c>
      <c r="M1835" s="99">
        <f t="shared" si="135"/>
        <v>0</v>
      </c>
      <c r="N1835" s="28" t="s">
        <v>2282</v>
      </c>
      <c r="O1835" s="100">
        <v>126140</v>
      </c>
      <c r="P1835" s="27" t="s">
        <v>342</v>
      </c>
      <c r="Q1835" s="100">
        <v>19174</v>
      </c>
      <c r="R1835" s="101" t="s">
        <v>97</v>
      </c>
      <c r="S1835" s="94"/>
    </row>
    <row r="1836" spans="1:19" ht="18" customHeight="1">
      <c r="A1836" s="17">
        <v>3</v>
      </c>
      <c r="B1836" s="18" t="s">
        <v>1952</v>
      </c>
      <c r="C1836" s="18">
        <v>2</v>
      </c>
      <c r="D1836" s="18" t="s">
        <v>2280</v>
      </c>
      <c r="E1836" s="18">
        <v>1</v>
      </c>
      <c r="F1836" s="18" t="s">
        <v>771</v>
      </c>
      <c r="G1836" s="18">
        <v>3</v>
      </c>
      <c r="H1836" s="18" t="s">
        <v>919</v>
      </c>
      <c r="I1836" s="19">
        <v>39</v>
      </c>
      <c r="J1836" s="24" t="s">
        <v>934</v>
      </c>
      <c r="K1836" s="99">
        <v>796</v>
      </c>
      <c r="L1836" s="99">
        <v>713</v>
      </c>
      <c r="M1836" s="99">
        <f t="shared" si="135"/>
        <v>83</v>
      </c>
      <c r="N1836" s="28" t="s">
        <v>933</v>
      </c>
      <c r="O1836" s="100">
        <v>795586</v>
      </c>
      <c r="P1836" s="27" t="s">
        <v>344</v>
      </c>
      <c r="Q1836" s="100">
        <v>300</v>
      </c>
      <c r="R1836" s="101" t="s">
        <v>97</v>
      </c>
      <c r="S1836" s="94"/>
    </row>
    <row r="1837" spans="1:19" ht="18" customHeight="1">
      <c r="A1837" s="17">
        <v>3</v>
      </c>
      <c r="B1837" s="18" t="s">
        <v>1952</v>
      </c>
      <c r="C1837" s="18">
        <v>2</v>
      </c>
      <c r="D1837" s="18" t="s">
        <v>2280</v>
      </c>
      <c r="E1837" s="18">
        <v>1</v>
      </c>
      <c r="F1837" s="18" t="s">
        <v>771</v>
      </c>
      <c r="G1837" s="18">
        <v>3</v>
      </c>
      <c r="H1837" s="18" t="s">
        <v>919</v>
      </c>
      <c r="I1837" s="19">
        <v>40</v>
      </c>
      <c r="J1837" s="24" t="s">
        <v>935</v>
      </c>
      <c r="K1837" s="99">
        <v>459</v>
      </c>
      <c r="L1837" s="99">
        <v>412</v>
      </c>
      <c r="M1837" s="99">
        <f t="shared" si="135"/>
        <v>47</v>
      </c>
      <c r="N1837" s="28" t="s">
        <v>933</v>
      </c>
      <c r="O1837" s="100">
        <v>458992</v>
      </c>
      <c r="P1837" s="27" t="s">
        <v>2284</v>
      </c>
      <c r="Q1837" s="100">
        <v>650</v>
      </c>
      <c r="R1837" s="101" t="s">
        <v>97</v>
      </c>
      <c r="S1837" s="94"/>
    </row>
    <row r="1838" spans="1:19" ht="18" customHeight="1">
      <c r="A1838" s="17">
        <v>3</v>
      </c>
      <c r="B1838" s="18" t="s">
        <v>1952</v>
      </c>
      <c r="C1838" s="18">
        <v>2</v>
      </c>
      <c r="D1838" s="18" t="s">
        <v>2280</v>
      </c>
      <c r="E1838" s="18">
        <v>1</v>
      </c>
      <c r="F1838" s="18" t="s">
        <v>771</v>
      </c>
      <c r="G1838" s="18">
        <v>3</v>
      </c>
      <c r="H1838" s="18" t="s">
        <v>919</v>
      </c>
      <c r="I1838" s="19">
        <v>41</v>
      </c>
      <c r="J1838" s="24" t="s">
        <v>936</v>
      </c>
      <c r="K1838" s="99">
        <v>89</v>
      </c>
      <c r="L1838" s="99">
        <v>89</v>
      </c>
      <c r="M1838" s="99">
        <f t="shared" si="135"/>
        <v>0</v>
      </c>
      <c r="N1838" s="28" t="s">
        <v>933</v>
      </c>
      <c r="O1838" s="100">
        <v>89000</v>
      </c>
      <c r="P1838" s="27" t="s">
        <v>2285</v>
      </c>
      <c r="Q1838" s="100"/>
      <c r="R1838" s="101" t="s">
        <v>97</v>
      </c>
      <c r="S1838" s="94"/>
    </row>
    <row r="1839" spans="1:19" ht="18" customHeight="1">
      <c r="A1839" s="17">
        <v>3</v>
      </c>
      <c r="B1839" s="18" t="s">
        <v>1952</v>
      </c>
      <c r="C1839" s="18">
        <v>2</v>
      </c>
      <c r="D1839" s="18" t="s">
        <v>2280</v>
      </c>
      <c r="E1839" s="18">
        <v>1</v>
      </c>
      <c r="F1839" s="18" t="s">
        <v>771</v>
      </c>
      <c r="G1839" s="19">
        <v>4</v>
      </c>
      <c r="H1839" s="19" t="s">
        <v>937</v>
      </c>
      <c r="I1839" s="19"/>
      <c r="J1839" s="24"/>
      <c r="K1839" s="99"/>
      <c r="L1839" s="99"/>
      <c r="M1839" s="99"/>
      <c r="N1839" s="28"/>
      <c r="O1839" s="100"/>
      <c r="P1839" s="27" t="s">
        <v>2286</v>
      </c>
      <c r="Q1839" s="100">
        <v>5000</v>
      </c>
      <c r="R1839" s="101" t="s">
        <v>97</v>
      </c>
      <c r="S1839" s="94"/>
    </row>
    <row r="1840" spans="1:19" ht="18" customHeight="1">
      <c r="A1840" s="17">
        <v>3</v>
      </c>
      <c r="B1840" s="18" t="s">
        <v>1952</v>
      </c>
      <c r="C1840" s="18">
        <v>2</v>
      </c>
      <c r="D1840" s="18" t="s">
        <v>2280</v>
      </c>
      <c r="E1840" s="18">
        <v>1</v>
      </c>
      <c r="F1840" s="18" t="s">
        <v>771</v>
      </c>
      <c r="G1840" s="18">
        <v>4</v>
      </c>
      <c r="H1840" s="18" t="s">
        <v>937</v>
      </c>
      <c r="I1840" s="19">
        <v>31</v>
      </c>
      <c r="J1840" s="24" t="s">
        <v>940</v>
      </c>
      <c r="K1840" s="99">
        <v>1122</v>
      </c>
      <c r="L1840" s="99">
        <v>969</v>
      </c>
      <c r="M1840" s="99">
        <f>K1840-L1840</f>
        <v>153</v>
      </c>
      <c r="N1840" s="28" t="s">
        <v>933</v>
      </c>
      <c r="O1840" s="100">
        <v>1121164</v>
      </c>
      <c r="P1840" s="27" t="s">
        <v>2287</v>
      </c>
      <c r="Q1840" s="100"/>
      <c r="R1840" s="101" t="s">
        <v>97</v>
      </c>
      <c r="S1840" s="94"/>
    </row>
    <row r="1841" spans="1:19" ht="18" customHeight="1">
      <c r="A1841" s="17">
        <v>3</v>
      </c>
      <c r="B1841" s="18" t="s">
        <v>1952</v>
      </c>
      <c r="C1841" s="18">
        <v>2</v>
      </c>
      <c r="D1841" s="18" t="s">
        <v>2280</v>
      </c>
      <c r="E1841" s="18">
        <v>1</v>
      </c>
      <c r="F1841" s="18" t="s">
        <v>771</v>
      </c>
      <c r="G1841" s="19">
        <v>7</v>
      </c>
      <c r="H1841" s="19" t="s">
        <v>1093</v>
      </c>
      <c r="I1841" s="19"/>
      <c r="J1841" s="24"/>
      <c r="K1841" s="99"/>
      <c r="L1841" s="99"/>
      <c r="M1841" s="99"/>
      <c r="N1841" s="28"/>
      <c r="O1841" s="100"/>
      <c r="P1841" s="27" t="s">
        <v>2286</v>
      </c>
      <c r="Q1841" s="100">
        <v>40</v>
      </c>
      <c r="R1841" s="101" t="s">
        <v>97</v>
      </c>
      <c r="S1841" s="94"/>
    </row>
    <row r="1842" spans="1:19" ht="18" customHeight="1">
      <c r="A1842" s="17">
        <v>3</v>
      </c>
      <c r="B1842" s="18" t="s">
        <v>1952</v>
      </c>
      <c r="C1842" s="18">
        <v>2</v>
      </c>
      <c r="D1842" s="18" t="s">
        <v>2280</v>
      </c>
      <c r="E1842" s="18">
        <v>1</v>
      </c>
      <c r="F1842" s="18" t="s">
        <v>771</v>
      </c>
      <c r="G1842" s="18">
        <v>7</v>
      </c>
      <c r="H1842" s="18" t="s">
        <v>1093</v>
      </c>
      <c r="I1842" s="19">
        <v>1</v>
      </c>
      <c r="J1842" s="24" t="s">
        <v>1094</v>
      </c>
      <c r="K1842" s="99">
        <v>257</v>
      </c>
      <c r="L1842" s="99">
        <v>255</v>
      </c>
      <c r="M1842" s="99">
        <f>K1842-L1842</f>
        <v>2</v>
      </c>
      <c r="N1842" s="28" t="s">
        <v>2288</v>
      </c>
      <c r="O1842" s="100"/>
      <c r="P1842" s="27" t="s">
        <v>2290</v>
      </c>
      <c r="Q1842" s="100"/>
      <c r="R1842" s="101" t="s">
        <v>97</v>
      </c>
      <c r="S1842" s="94"/>
    </row>
    <row r="1843" spans="1:19" ht="18" customHeight="1">
      <c r="A1843" s="17">
        <v>3</v>
      </c>
      <c r="B1843" s="18" t="s">
        <v>1952</v>
      </c>
      <c r="C1843" s="18">
        <v>2</v>
      </c>
      <c r="D1843" s="18" t="s">
        <v>2280</v>
      </c>
      <c r="E1843" s="18">
        <v>1</v>
      </c>
      <c r="F1843" s="18" t="s">
        <v>771</v>
      </c>
      <c r="G1843" s="18">
        <v>7</v>
      </c>
      <c r="H1843" s="18" t="s">
        <v>1093</v>
      </c>
      <c r="I1843" s="18">
        <v>1</v>
      </c>
      <c r="J1843" s="25" t="s">
        <v>1094</v>
      </c>
      <c r="K1843" s="99"/>
      <c r="L1843" s="99"/>
      <c r="M1843" s="99"/>
      <c r="N1843" s="28" t="s">
        <v>2289</v>
      </c>
      <c r="O1843" s="100"/>
      <c r="P1843" s="27"/>
      <c r="Q1843" s="100"/>
      <c r="R1843" s="101" t="s">
        <v>97</v>
      </c>
      <c r="S1843" s="94"/>
    </row>
    <row r="1844" spans="1:19" ht="18" customHeight="1">
      <c r="A1844" s="17">
        <v>3</v>
      </c>
      <c r="B1844" s="18" t="s">
        <v>1952</v>
      </c>
      <c r="C1844" s="18">
        <v>2</v>
      </c>
      <c r="D1844" s="18" t="s">
        <v>2280</v>
      </c>
      <c r="E1844" s="18">
        <v>1</v>
      </c>
      <c r="F1844" s="18" t="s">
        <v>771</v>
      </c>
      <c r="G1844" s="18">
        <v>7</v>
      </c>
      <c r="H1844" s="18" t="s">
        <v>1093</v>
      </c>
      <c r="I1844" s="18">
        <v>1</v>
      </c>
      <c r="J1844" s="25" t="s">
        <v>1094</v>
      </c>
      <c r="K1844" s="99"/>
      <c r="L1844" s="99"/>
      <c r="M1844" s="99"/>
      <c r="N1844" s="28" t="s">
        <v>2291</v>
      </c>
      <c r="O1844" s="100"/>
      <c r="P1844" s="27"/>
      <c r="Q1844" s="100"/>
      <c r="R1844" s="101" t="s">
        <v>97</v>
      </c>
      <c r="S1844" s="94"/>
    </row>
    <row r="1845" spans="1:19" ht="18" customHeight="1">
      <c r="A1845" s="17">
        <v>3</v>
      </c>
      <c r="B1845" s="18" t="s">
        <v>1952</v>
      </c>
      <c r="C1845" s="18">
        <v>2</v>
      </c>
      <c r="D1845" s="18" t="s">
        <v>2280</v>
      </c>
      <c r="E1845" s="18">
        <v>1</v>
      </c>
      <c r="F1845" s="18" t="s">
        <v>771</v>
      </c>
      <c r="G1845" s="18">
        <v>7</v>
      </c>
      <c r="H1845" s="18" t="s">
        <v>1093</v>
      </c>
      <c r="I1845" s="18">
        <v>1</v>
      </c>
      <c r="J1845" s="25" t="s">
        <v>1094</v>
      </c>
      <c r="K1845" s="99"/>
      <c r="L1845" s="99"/>
      <c r="M1845" s="99"/>
      <c r="N1845" s="339" t="s">
        <v>7119</v>
      </c>
      <c r="O1845" s="100">
        <v>256800</v>
      </c>
      <c r="P1845" s="27"/>
      <c r="Q1845" s="100"/>
      <c r="R1845" s="101" t="s">
        <v>97</v>
      </c>
      <c r="S1845" s="94"/>
    </row>
    <row r="1846" spans="1:19" ht="18" customHeight="1">
      <c r="A1846" s="17">
        <v>3</v>
      </c>
      <c r="B1846" s="18" t="s">
        <v>1952</v>
      </c>
      <c r="C1846" s="18">
        <v>2</v>
      </c>
      <c r="D1846" s="18" t="s">
        <v>2280</v>
      </c>
      <c r="E1846" s="18">
        <v>1</v>
      </c>
      <c r="F1846" s="18" t="s">
        <v>771</v>
      </c>
      <c r="G1846" s="19">
        <v>8</v>
      </c>
      <c r="H1846" s="19" t="s">
        <v>941</v>
      </c>
      <c r="I1846" s="19"/>
      <c r="J1846" s="24"/>
      <c r="K1846" s="99"/>
      <c r="L1846" s="99"/>
      <c r="M1846" s="99"/>
      <c r="N1846" s="28"/>
      <c r="O1846" s="100"/>
      <c r="P1846" s="27"/>
      <c r="Q1846" s="100"/>
      <c r="R1846" s="101" t="s">
        <v>97</v>
      </c>
      <c r="S1846" s="94"/>
    </row>
    <row r="1847" spans="1:19" ht="18" customHeight="1">
      <c r="A1847" s="17">
        <v>3</v>
      </c>
      <c r="B1847" s="18" t="s">
        <v>1952</v>
      </c>
      <c r="C1847" s="18">
        <v>2</v>
      </c>
      <c r="D1847" s="18" t="s">
        <v>2280</v>
      </c>
      <c r="E1847" s="18">
        <v>1</v>
      </c>
      <c r="F1847" s="18" t="s">
        <v>771</v>
      </c>
      <c r="G1847" s="18">
        <v>8</v>
      </c>
      <c r="H1847" s="18" t="s">
        <v>941</v>
      </c>
      <c r="I1847" s="19">
        <v>11</v>
      </c>
      <c r="J1847" s="24" t="s">
        <v>2292</v>
      </c>
      <c r="K1847" s="99">
        <v>106</v>
      </c>
      <c r="L1847" s="99">
        <v>106</v>
      </c>
      <c r="M1847" s="99">
        <f>K1847-L1847</f>
        <v>0</v>
      </c>
      <c r="N1847" s="28" t="s">
        <v>2293</v>
      </c>
      <c r="O1847" s="100">
        <v>12000</v>
      </c>
      <c r="P1847" s="27"/>
      <c r="Q1847" s="100"/>
      <c r="R1847" s="101" t="s">
        <v>97</v>
      </c>
      <c r="S1847" s="94"/>
    </row>
    <row r="1848" spans="1:19" ht="18" customHeight="1">
      <c r="A1848" s="17">
        <v>3</v>
      </c>
      <c r="B1848" s="18" t="s">
        <v>1952</v>
      </c>
      <c r="C1848" s="18">
        <v>2</v>
      </c>
      <c r="D1848" s="18" t="s">
        <v>2280</v>
      </c>
      <c r="E1848" s="18">
        <v>1</v>
      </c>
      <c r="F1848" s="18" t="s">
        <v>771</v>
      </c>
      <c r="G1848" s="18">
        <v>8</v>
      </c>
      <c r="H1848" s="18" t="s">
        <v>941</v>
      </c>
      <c r="I1848" s="18">
        <v>11</v>
      </c>
      <c r="J1848" s="25" t="s">
        <v>2292</v>
      </c>
      <c r="K1848" s="99"/>
      <c r="L1848" s="99"/>
      <c r="M1848" s="99"/>
      <c r="N1848" s="28" t="s">
        <v>2294</v>
      </c>
      <c r="O1848" s="100">
        <v>33600</v>
      </c>
      <c r="P1848" s="27"/>
      <c r="Q1848" s="100"/>
      <c r="R1848" s="101" t="s">
        <v>97</v>
      </c>
      <c r="S1848" s="94"/>
    </row>
    <row r="1849" spans="1:19" ht="18" customHeight="1">
      <c r="A1849" s="17">
        <v>3</v>
      </c>
      <c r="B1849" s="18" t="s">
        <v>1952</v>
      </c>
      <c r="C1849" s="18">
        <v>2</v>
      </c>
      <c r="D1849" s="18" t="s">
        <v>2280</v>
      </c>
      <c r="E1849" s="18">
        <v>1</v>
      </c>
      <c r="F1849" s="18" t="s">
        <v>771</v>
      </c>
      <c r="G1849" s="18">
        <v>8</v>
      </c>
      <c r="H1849" s="18" t="s">
        <v>941</v>
      </c>
      <c r="I1849" s="18">
        <v>11</v>
      </c>
      <c r="J1849" s="25" t="s">
        <v>2292</v>
      </c>
      <c r="K1849" s="99"/>
      <c r="L1849" s="99"/>
      <c r="M1849" s="99"/>
      <c r="N1849" s="28" t="s">
        <v>2295</v>
      </c>
      <c r="O1849" s="100"/>
      <c r="P1849" s="27"/>
      <c r="Q1849" s="100"/>
      <c r="R1849" s="101" t="s">
        <v>97</v>
      </c>
      <c r="S1849" s="94"/>
    </row>
    <row r="1850" spans="1:19" ht="18" customHeight="1">
      <c r="A1850" s="17">
        <v>3</v>
      </c>
      <c r="B1850" s="18" t="s">
        <v>1952</v>
      </c>
      <c r="C1850" s="18">
        <v>2</v>
      </c>
      <c r="D1850" s="18" t="s">
        <v>2280</v>
      </c>
      <c r="E1850" s="18">
        <v>1</v>
      </c>
      <c r="F1850" s="18" t="s">
        <v>771</v>
      </c>
      <c r="G1850" s="18">
        <v>8</v>
      </c>
      <c r="H1850" s="18" t="s">
        <v>941</v>
      </c>
      <c r="I1850" s="18">
        <v>11</v>
      </c>
      <c r="J1850" s="25" t="s">
        <v>2292</v>
      </c>
      <c r="K1850" s="99"/>
      <c r="L1850" s="99"/>
      <c r="M1850" s="99"/>
      <c r="N1850" s="28" t="s">
        <v>2296</v>
      </c>
      <c r="O1850" s="100">
        <v>60000</v>
      </c>
      <c r="P1850" s="27"/>
      <c r="Q1850" s="100"/>
      <c r="R1850" s="101" t="s">
        <v>97</v>
      </c>
      <c r="S1850" s="94"/>
    </row>
    <row r="1851" spans="1:19" ht="18" customHeight="1">
      <c r="A1851" s="17">
        <v>3</v>
      </c>
      <c r="B1851" s="18" t="s">
        <v>1952</v>
      </c>
      <c r="C1851" s="18">
        <v>2</v>
      </c>
      <c r="D1851" s="18" t="s">
        <v>2280</v>
      </c>
      <c r="E1851" s="18">
        <v>1</v>
      </c>
      <c r="F1851" s="18" t="s">
        <v>771</v>
      </c>
      <c r="G1851" s="19">
        <v>9</v>
      </c>
      <c r="H1851" s="19" t="s">
        <v>944</v>
      </c>
      <c r="I1851" s="19"/>
      <c r="J1851" s="24"/>
      <c r="K1851" s="99"/>
      <c r="L1851" s="99"/>
      <c r="M1851" s="99"/>
      <c r="N1851" s="28"/>
      <c r="O1851" s="100"/>
      <c r="P1851" s="27"/>
      <c r="Q1851" s="100"/>
      <c r="R1851" s="101" t="s">
        <v>97</v>
      </c>
      <c r="S1851" s="94"/>
    </row>
    <row r="1852" spans="1:19" ht="18" customHeight="1">
      <c r="A1852" s="17">
        <v>3</v>
      </c>
      <c r="B1852" s="18" t="s">
        <v>1952</v>
      </c>
      <c r="C1852" s="18">
        <v>2</v>
      </c>
      <c r="D1852" s="18" t="s">
        <v>2280</v>
      </c>
      <c r="E1852" s="18">
        <v>1</v>
      </c>
      <c r="F1852" s="18" t="s">
        <v>771</v>
      </c>
      <c r="G1852" s="18">
        <v>9</v>
      </c>
      <c r="H1852" s="18" t="s">
        <v>944</v>
      </c>
      <c r="I1852" s="19">
        <v>2</v>
      </c>
      <c r="J1852" s="24" t="s">
        <v>978</v>
      </c>
      <c r="K1852" s="99">
        <v>11</v>
      </c>
      <c r="L1852" s="99">
        <v>11</v>
      </c>
      <c r="M1852" s="99">
        <f>K1852-L1852</f>
        <v>0</v>
      </c>
      <c r="N1852" s="28" t="s">
        <v>2297</v>
      </c>
      <c r="O1852" s="100">
        <v>7200</v>
      </c>
      <c r="P1852" s="27"/>
      <c r="Q1852" s="100"/>
      <c r="R1852" s="101" t="s">
        <v>97</v>
      </c>
      <c r="S1852" s="94"/>
    </row>
    <row r="1853" spans="1:19" ht="18" customHeight="1">
      <c r="A1853" s="17">
        <v>3</v>
      </c>
      <c r="B1853" s="18" t="s">
        <v>1952</v>
      </c>
      <c r="C1853" s="18">
        <v>2</v>
      </c>
      <c r="D1853" s="18" t="s">
        <v>2280</v>
      </c>
      <c r="E1853" s="18">
        <v>1</v>
      </c>
      <c r="F1853" s="18" t="s">
        <v>771</v>
      </c>
      <c r="G1853" s="18">
        <v>9</v>
      </c>
      <c r="H1853" s="18" t="s">
        <v>944</v>
      </c>
      <c r="I1853" s="18">
        <v>2</v>
      </c>
      <c r="J1853" s="25" t="s">
        <v>978</v>
      </c>
      <c r="K1853" s="99"/>
      <c r="L1853" s="99"/>
      <c r="M1853" s="99"/>
      <c r="N1853" s="28" t="s">
        <v>2298</v>
      </c>
      <c r="O1853" s="100">
        <v>3600</v>
      </c>
      <c r="P1853" s="27"/>
      <c r="Q1853" s="100"/>
      <c r="R1853" s="101" t="s">
        <v>97</v>
      </c>
      <c r="S1853" s="94"/>
    </row>
    <row r="1854" spans="1:19" ht="18" customHeight="1">
      <c r="A1854" s="17">
        <v>3</v>
      </c>
      <c r="B1854" s="18" t="s">
        <v>1952</v>
      </c>
      <c r="C1854" s="18">
        <v>2</v>
      </c>
      <c r="D1854" s="18" t="s">
        <v>2280</v>
      </c>
      <c r="E1854" s="18">
        <v>1</v>
      </c>
      <c r="F1854" s="18" t="s">
        <v>771</v>
      </c>
      <c r="G1854" s="18">
        <v>9</v>
      </c>
      <c r="H1854" s="18" t="s">
        <v>944</v>
      </c>
      <c r="I1854" s="19">
        <v>3</v>
      </c>
      <c r="J1854" s="24" t="s">
        <v>987</v>
      </c>
      <c r="K1854" s="99">
        <v>69</v>
      </c>
      <c r="L1854" s="99">
        <v>69</v>
      </c>
      <c r="M1854" s="99">
        <f>K1854-L1854</f>
        <v>0</v>
      </c>
      <c r="N1854" s="28" t="s">
        <v>2299</v>
      </c>
      <c r="O1854" s="100"/>
      <c r="P1854" s="27"/>
      <c r="Q1854" s="100"/>
      <c r="R1854" s="101" t="s">
        <v>97</v>
      </c>
      <c r="S1854" s="94"/>
    </row>
    <row r="1855" spans="1:19" ht="18" customHeight="1">
      <c r="A1855" s="17">
        <v>3</v>
      </c>
      <c r="B1855" s="18" t="s">
        <v>1952</v>
      </c>
      <c r="C1855" s="18">
        <v>2</v>
      </c>
      <c r="D1855" s="18" t="s">
        <v>2280</v>
      </c>
      <c r="E1855" s="18">
        <v>1</v>
      </c>
      <c r="F1855" s="18" t="s">
        <v>771</v>
      </c>
      <c r="G1855" s="18">
        <v>9</v>
      </c>
      <c r="H1855" s="18" t="s">
        <v>944</v>
      </c>
      <c r="I1855" s="18">
        <v>3</v>
      </c>
      <c r="J1855" s="25" t="s">
        <v>987</v>
      </c>
      <c r="K1855" s="99"/>
      <c r="L1855" s="99"/>
      <c r="M1855" s="99"/>
      <c r="N1855" s="28" t="s">
        <v>2300</v>
      </c>
      <c r="O1855" s="100">
        <v>30380</v>
      </c>
      <c r="P1855" s="27"/>
      <c r="Q1855" s="100"/>
      <c r="R1855" s="101" t="s">
        <v>97</v>
      </c>
      <c r="S1855" s="94"/>
    </row>
    <row r="1856" spans="1:19" ht="18" customHeight="1">
      <c r="A1856" s="17">
        <v>3</v>
      </c>
      <c r="B1856" s="18" t="s">
        <v>1952</v>
      </c>
      <c r="C1856" s="18">
        <v>2</v>
      </c>
      <c r="D1856" s="18" t="s">
        <v>2280</v>
      </c>
      <c r="E1856" s="18">
        <v>1</v>
      </c>
      <c r="F1856" s="18" t="s">
        <v>771</v>
      </c>
      <c r="G1856" s="18">
        <v>9</v>
      </c>
      <c r="H1856" s="18" t="s">
        <v>944</v>
      </c>
      <c r="I1856" s="18">
        <v>3</v>
      </c>
      <c r="J1856" s="25" t="s">
        <v>987</v>
      </c>
      <c r="K1856" s="99"/>
      <c r="L1856" s="99"/>
      <c r="M1856" s="99"/>
      <c r="N1856" s="28" t="s">
        <v>2301</v>
      </c>
      <c r="O1856" s="100"/>
      <c r="P1856" s="27"/>
      <c r="Q1856" s="100"/>
      <c r="R1856" s="101" t="s">
        <v>97</v>
      </c>
      <c r="S1856" s="94"/>
    </row>
    <row r="1857" spans="1:19" ht="18" customHeight="1">
      <c r="A1857" s="17">
        <v>3</v>
      </c>
      <c r="B1857" s="18" t="s">
        <v>1952</v>
      </c>
      <c r="C1857" s="18">
        <v>2</v>
      </c>
      <c r="D1857" s="18" t="s">
        <v>2280</v>
      </c>
      <c r="E1857" s="18">
        <v>1</v>
      </c>
      <c r="F1857" s="18" t="s">
        <v>771</v>
      </c>
      <c r="G1857" s="18">
        <v>9</v>
      </c>
      <c r="H1857" s="18" t="s">
        <v>944</v>
      </c>
      <c r="I1857" s="18">
        <v>3</v>
      </c>
      <c r="J1857" s="25" t="s">
        <v>987</v>
      </c>
      <c r="K1857" s="99"/>
      <c r="L1857" s="99"/>
      <c r="M1857" s="99"/>
      <c r="N1857" s="28" t="s">
        <v>2302</v>
      </c>
      <c r="O1857" s="100">
        <v>37940</v>
      </c>
      <c r="P1857" s="27"/>
      <c r="Q1857" s="100"/>
      <c r="R1857" s="101" t="s">
        <v>97</v>
      </c>
      <c r="S1857" s="94"/>
    </row>
    <row r="1858" spans="1:19" ht="18" customHeight="1">
      <c r="A1858" s="17">
        <v>3</v>
      </c>
      <c r="B1858" s="18" t="s">
        <v>1952</v>
      </c>
      <c r="C1858" s="18">
        <v>2</v>
      </c>
      <c r="D1858" s="18" t="s">
        <v>2280</v>
      </c>
      <c r="E1858" s="18">
        <v>1</v>
      </c>
      <c r="F1858" s="18" t="s">
        <v>771</v>
      </c>
      <c r="G1858" s="19">
        <v>11</v>
      </c>
      <c r="H1858" s="19" t="s">
        <v>1002</v>
      </c>
      <c r="I1858" s="19"/>
      <c r="J1858" s="24"/>
      <c r="K1858" s="99"/>
      <c r="L1858" s="99"/>
      <c r="M1858" s="99"/>
      <c r="N1858" s="28"/>
      <c r="O1858" s="100"/>
      <c r="P1858" s="27"/>
      <c r="Q1858" s="100"/>
      <c r="R1858" s="101" t="s">
        <v>97</v>
      </c>
      <c r="S1858" s="94"/>
    </row>
    <row r="1859" spans="1:19" ht="18" customHeight="1">
      <c r="A1859" s="17">
        <v>3</v>
      </c>
      <c r="B1859" s="18" t="s">
        <v>1952</v>
      </c>
      <c r="C1859" s="18">
        <v>2</v>
      </c>
      <c r="D1859" s="18" t="s">
        <v>2280</v>
      </c>
      <c r="E1859" s="18">
        <v>1</v>
      </c>
      <c r="F1859" s="18" t="s">
        <v>771</v>
      </c>
      <c r="G1859" s="18">
        <v>11</v>
      </c>
      <c r="H1859" s="18" t="s">
        <v>1002</v>
      </c>
      <c r="I1859" s="19">
        <v>1</v>
      </c>
      <c r="J1859" s="24" t="s">
        <v>1003</v>
      </c>
      <c r="K1859" s="99">
        <v>185</v>
      </c>
      <c r="L1859" s="99">
        <v>197</v>
      </c>
      <c r="M1859" s="99">
        <f>K1859-L1859</f>
        <v>-12</v>
      </c>
      <c r="N1859" s="28" t="s">
        <v>2303</v>
      </c>
      <c r="O1859" s="100">
        <v>16740</v>
      </c>
      <c r="P1859" s="27"/>
      <c r="Q1859" s="100"/>
      <c r="R1859" s="101" t="s">
        <v>97</v>
      </c>
      <c r="S1859" s="94"/>
    </row>
    <row r="1860" spans="1:19" ht="18" customHeight="1">
      <c r="A1860" s="17">
        <v>3</v>
      </c>
      <c r="B1860" s="18" t="s">
        <v>1952</v>
      </c>
      <c r="C1860" s="18">
        <v>2</v>
      </c>
      <c r="D1860" s="18" t="s">
        <v>2280</v>
      </c>
      <c r="E1860" s="18">
        <v>1</v>
      </c>
      <c r="F1860" s="18" t="s">
        <v>771</v>
      </c>
      <c r="G1860" s="18">
        <v>11</v>
      </c>
      <c r="H1860" s="18" t="s">
        <v>1002</v>
      </c>
      <c r="I1860" s="18">
        <v>1</v>
      </c>
      <c r="J1860" s="25" t="s">
        <v>1003</v>
      </c>
      <c r="K1860" s="99"/>
      <c r="L1860" s="99"/>
      <c r="M1860" s="99"/>
      <c r="N1860" s="28" t="s">
        <v>2304</v>
      </c>
      <c r="O1860" s="100">
        <v>14256</v>
      </c>
      <c r="P1860" s="27"/>
      <c r="Q1860" s="100"/>
      <c r="R1860" s="101" t="s">
        <v>97</v>
      </c>
      <c r="S1860" s="94"/>
    </row>
    <row r="1861" spans="1:19" ht="18" customHeight="1">
      <c r="A1861" s="17">
        <v>3</v>
      </c>
      <c r="B1861" s="18" t="s">
        <v>1952</v>
      </c>
      <c r="C1861" s="18">
        <v>2</v>
      </c>
      <c r="D1861" s="18" t="s">
        <v>2280</v>
      </c>
      <c r="E1861" s="18">
        <v>1</v>
      </c>
      <c r="F1861" s="18" t="s">
        <v>771</v>
      </c>
      <c r="G1861" s="18">
        <v>11</v>
      </c>
      <c r="H1861" s="18" t="s">
        <v>1002</v>
      </c>
      <c r="I1861" s="18">
        <v>1</v>
      </c>
      <c r="J1861" s="25" t="s">
        <v>1003</v>
      </c>
      <c r="K1861" s="99"/>
      <c r="L1861" s="99"/>
      <c r="M1861" s="99"/>
      <c r="N1861" s="28" t="s">
        <v>2305</v>
      </c>
      <c r="O1861" s="100">
        <v>45360</v>
      </c>
      <c r="P1861" s="27"/>
      <c r="Q1861" s="100"/>
      <c r="R1861" s="101" t="s">
        <v>97</v>
      </c>
      <c r="S1861" s="94"/>
    </row>
    <row r="1862" spans="1:19" ht="18" customHeight="1">
      <c r="A1862" s="17">
        <v>3</v>
      </c>
      <c r="B1862" s="18" t="s">
        <v>1952</v>
      </c>
      <c r="C1862" s="18">
        <v>2</v>
      </c>
      <c r="D1862" s="18" t="s">
        <v>2280</v>
      </c>
      <c r="E1862" s="18">
        <v>1</v>
      </c>
      <c r="F1862" s="18" t="s">
        <v>771</v>
      </c>
      <c r="G1862" s="18">
        <v>11</v>
      </c>
      <c r="H1862" s="18" t="s">
        <v>1002</v>
      </c>
      <c r="I1862" s="18">
        <v>1</v>
      </c>
      <c r="J1862" s="25" t="s">
        <v>1003</v>
      </c>
      <c r="K1862" s="99"/>
      <c r="L1862" s="99"/>
      <c r="M1862" s="99"/>
      <c r="N1862" s="28" t="s">
        <v>2306</v>
      </c>
      <c r="O1862" s="100">
        <v>16740</v>
      </c>
      <c r="P1862" s="27"/>
      <c r="Q1862" s="100"/>
      <c r="R1862" s="101" t="s">
        <v>97</v>
      </c>
      <c r="S1862" s="94"/>
    </row>
    <row r="1863" spans="1:19" ht="18" customHeight="1">
      <c r="A1863" s="17">
        <v>3</v>
      </c>
      <c r="B1863" s="18" t="s">
        <v>1952</v>
      </c>
      <c r="C1863" s="18">
        <v>2</v>
      </c>
      <c r="D1863" s="18" t="s">
        <v>2280</v>
      </c>
      <c r="E1863" s="18">
        <v>1</v>
      </c>
      <c r="F1863" s="18" t="s">
        <v>771</v>
      </c>
      <c r="G1863" s="18">
        <v>11</v>
      </c>
      <c r="H1863" s="18" t="s">
        <v>1002</v>
      </c>
      <c r="I1863" s="18">
        <v>1</v>
      </c>
      <c r="J1863" s="25" t="s">
        <v>1003</v>
      </c>
      <c r="K1863" s="99"/>
      <c r="L1863" s="99"/>
      <c r="M1863" s="99"/>
      <c r="N1863" s="28" t="s">
        <v>2307</v>
      </c>
      <c r="O1863" s="100"/>
      <c r="P1863" s="27"/>
      <c r="Q1863" s="100"/>
      <c r="R1863" s="101" t="s">
        <v>97</v>
      </c>
      <c r="S1863" s="94"/>
    </row>
    <row r="1864" spans="1:19" ht="18" customHeight="1">
      <c r="A1864" s="17">
        <v>3</v>
      </c>
      <c r="B1864" s="18" t="s">
        <v>1952</v>
      </c>
      <c r="C1864" s="18">
        <v>2</v>
      </c>
      <c r="D1864" s="18" t="s">
        <v>2280</v>
      </c>
      <c r="E1864" s="18">
        <v>1</v>
      </c>
      <c r="F1864" s="18" t="s">
        <v>771</v>
      </c>
      <c r="G1864" s="18">
        <v>11</v>
      </c>
      <c r="H1864" s="18" t="s">
        <v>1002</v>
      </c>
      <c r="I1864" s="18">
        <v>1</v>
      </c>
      <c r="J1864" s="25" t="s">
        <v>1003</v>
      </c>
      <c r="K1864" s="99"/>
      <c r="L1864" s="99"/>
      <c r="M1864" s="99"/>
      <c r="N1864" s="28" t="s">
        <v>2308</v>
      </c>
      <c r="O1864" s="100">
        <v>16740</v>
      </c>
      <c r="P1864" s="27"/>
      <c r="Q1864" s="100"/>
      <c r="R1864" s="101" t="s">
        <v>97</v>
      </c>
      <c r="S1864" s="94"/>
    </row>
    <row r="1865" spans="1:19" ht="18" customHeight="1">
      <c r="A1865" s="17">
        <v>3</v>
      </c>
      <c r="B1865" s="18" t="s">
        <v>1952</v>
      </c>
      <c r="C1865" s="18">
        <v>2</v>
      </c>
      <c r="D1865" s="18" t="s">
        <v>2280</v>
      </c>
      <c r="E1865" s="18">
        <v>1</v>
      </c>
      <c r="F1865" s="18" t="s">
        <v>771</v>
      </c>
      <c r="G1865" s="18">
        <v>11</v>
      </c>
      <c r="H1865" s="18" t="s">
        <v>1002</v>
      </c>
      <c r="I1865" s="18">
        <v>1</v>
      </c>
      <c r="J1865" s="25" t="s">
        <v>1003</v>
      </c>
      <c r="K1865" s="99"/>
      <c r="L1865" s="99"/>
      <c r="M1865" s="99"/>
      <c r="N1865" s="28" t="s">
        <v>2309</v>
      </c>
      <c r="O1865" s="100">
        <v>13770</v>
      </c>
      <c r="P1865" s="27"/>
      <c r="Q1865" s="100"/>
      <c r="R1865" s="101" t="s">
        <v>97</v>
      </c>
      <c r="S1865" s="94"/>
    </row>
    <row r="1866" spans="1:19" ht="18" customHeight="1">
      <c r="A1866" s="17">
        <v>3</v>
      </c>
      <c r="B1866" s="18" t="s">
        <v>1952</v>
      </c>
      <c r="C1866" s="18">
        <v>2</v>
      </c>
      <c r="D1866" s="18" t="s">
        <v>2280</v>
      </c>
      <c r="E1866" s="18">
        <v>1</v>
      </c>
      <c r="F1866" s="18" t="s">
        <v>771</v>
      </c>
      <c r="G1866" s="18">
        <v>11</v>
      </c>
      <c r="H1866" s="18" t="s">
        <v>1002</v>
      </c>
      <c r="I1866" s="18">
        <v>1</v>
      </c>
      <c r="J1866" s="25" t="s">
        <v>1003</v>
      </c>
      <c r="K1866" s="99"/>
      <c r="L1866" s="99"/>
      <c r="M1866" s="99"/>
      <c r="N1866" s="28" t="s">
        <v>2310</v>
      </c>
      <c r="O1866" s="100">
        <v>14256</v>
      </c>
      <c r="P1866" s="27"/>
      <c r="Q1866" s="100"/>
      <c r="R1866" s="101" t="s">
        <v>97</v>
      </c>
      <c r="S1866" s="94"/>
    </row>
    <row r="1867" spans="1:19" ht="18" customHeight="1">
      <c r="A1867" s="17">
        <v>3</v>
      </c>
      <c r="B1867" s="18" t="s">
        <v>1952</v>
      </c>
      <c r="C1867" s="18">
        <v>2</v>
      </c>
      <c r="D1867" s="18" t="s">
        <v>2280</v>
      </c>
      <c r="E1867" s="18">
        <v>1</v>
      </c>
      <c r="F1867" s="18" t="s">
        <v>771</v>
      </c>
      <c r="G1867" s="18">
        <v>11</v>
      </c>
      <c r="H1867" s="18" t="s">
        <v>1002</v>
      </c>
      <c r="I1867" s="18">
        <v>1</v>
      </c>
      <c r="J1867" s="25" t="s">
        <v>1003</v>
      </c>
      <c r="K1867" s="99"/>
      <c r="L1867" s="99"/>
      <c r="M1867" s="99"/>
      <c r="N1867" s="28" t="s">
        <v>2311</v>
      </c>
      <c r="O1867" s="100">
        <v>47000</v>
      </c>
      <c r="P1867" s="27"/>
      <c r="Q1867" s="100"/>
      <c r="R1867" s="101" t="s">
        <v>97</v>
      </c>
      <c r="S1867" s="94"/>
    </row>
    <row r="1868" spans="1:19" ht="18" customHeight="1">
      <c r="A1868" s="17">
        <v>3</v>
      </c>
      <c r="B1868" s="18" t="s">
        <v>1952</v>
      </c>
      <c r="C1868" s="18">
        <v>2</v>
      </c>
      <c r="D1868" s="18" t="s">
        <v>2280</v>
      </c>
      <c r="E1868" s="18">
        <v>1</v>
      </c>
      <c r="F1868" s="18" t="s">
        <v>771</v>
      </c>
      <c r="G1868" s="18">
        <v>11</v>
      </c>
      <c r="H1868" s="18" t="s">
        <v>1002</v>
      </c>
      <c r="I1868" s="19">
        <v>3</v>
      </c>
      <c r="J1868" s="24" t="s">
        <v>1021</v>
      </c>
      <c r="K1868" s="99">
        <v>10</v>
      </c>
      <c r="L1868" s="99">
        <v>10</v>
      </c>
      <c r="M1868" s="99">
        <f t="shared" ref="M1868:M1869" si="136">K1868-L1868</f>
        <v>0</v>
      </c>
      <c r="N1868" s="28" t="s">
        <v>2312</v>
      </c>
      <c r="O1868" s="100">
        <v>10000</v>
      </c>
      <c r="P1868" s="27"/>
      <c r="Q1868" s="100"/>
      <c r="R1868" s="101" t="s">
        <v>97</v>
      </c>
      <c r="S1868" s="94"/>
    </row>
    <row r="1869" spans="1:19" ht="18" customHeight="1">
      <c r="A1869" s="17">
        <v>3</v>
      </c>
      <c r="B1869" s="18" t="s">
        <v>1952</v>
      </c>
      <c r="C1869" s="18">
        <v>2</v>
      </c>
      <c r="D1869" s="18" t="s">
        <v>2280</v>
      </c>
      <c r="E1869" s="18">
        <v>1</v>
      </c>
      <c r="F1869" s="18" t="s">
        <v>771</v>
      </c>
      <c r="G1869" s="18">
        <v>11</v>
      </c>
      <c r="H1869" s="18" t="s">
        <v>1002</v>
      </c>
      <c r="I1869" s="19">
        <v>4</v>
      </c>
      <c r="J1869" s="24" t="s">
        <v>1023</v>
      </c>
      <c r="K1869" s="99">
        <v>150</v>
      </c>
      <c r="L1869" s="99">
        <v>152</v>
      </c>
      <c r="M1869" s="99">
        <f t="shared" si="136"/>
        <v>-2</v>
      </c>
      <c r="N1869" s="339" t="s">
        <v>6860</v>
      </c>
      <c r="O1869" s="100">
        <v>5400</v>
      </c>
      <c r="P1869" s="27"/>
      <c r="Q1869" s="100"/>
      <c r="R1869" s="101" t="s">
        <v>97</v>
      </c>
      <c r="S1869" s="94"/>
    </row>
    <row r="1870" spans="1:19" ht="18" customHeight="1">
      <c r="A1870" s="17">
        <v>3</v>
      </c>
      <c r="B1870" s="18" t="s">
        <v>1952</v>
      </c>
      <c r="C1870" s="18">
        <v>2</v>
      </c>
      <c r="D1870" s="18" t="s">
        <v>2280</v>
      </c>
      <c r="E1870" s="18">
        <v>1</v>
      </c>
      <c r="F1870" s="18" t="s">
        <v>771</v>
      </c>
      <c r="G1870" s="18">
        <v>11</v>
      </c>
      <c r="H1870" s="18" t="s">
        <v>1002</v>
      </c>
      <c r="I1870" s="18">
        <v>4</v>
      </c>
      <c r="J1870" s="25" t="s">
        <v>1023</v>
      </c>
      <c r="K1870" s="99"/>
      <c r="L1870" s="99"/>
      <c r="M1870" s="99"/>
      <c r="N1870" s="339" t="s">
        <v>6861</v>
      </c>
      <c r="O1870" s="100">
        <v>27000</v>
      </c>
      <c r="P1870" s="27"/>
      <c r="Q1870" s="100"/>
      <c r="R1870" s="101" t="s">
        <v>97</v>
      </c>
      <c r="S1870" s="94"/>
    </row>
    <row r="1871" spans="1:19" ht="18" customHeight="1">
      <c r="A1871" s="17">
        <v>3</v>
      </c>
      <c r="B1871" s="18" t="s">
        <v>1952</v>
      </c>
      <c r="C1871" s="18">
        <v>2</v>
      </c>
      <c r="D1871" s="18" t="s">
        <v>2280</v>
      </c>
      <c r="E1871" s="18">
        <v>1</v>
      </c>
      <c r="F1871" s="18" t="s">
        <v>771</v>
      </c>
      <c r="G1871" s="18">
        <v>11</v>
      </c>
      <c r="H1871" s="18" t="s">
        <v>1002</v>
      </c>
      <c r="I1871" s="18">
        <v>4</v>
      </c>
      <c r="J1871" s="25" t="s">
        <v>1023</v>
      </c>
      <c r="K1871" s="99"/>
      <c r="L1871" s="99"/>
      <c r="M1871" s="99"/>
      <c r="N1871" s="28" t="s">
        <v>2313</v>
      </c>
      <c r="O1871" s="100"/>
      <c r="P1871" s="27"/>
      <c r="Q1871" s="100"/>
      <c r="R1871" s="101" t="s">
        <v>97</v>
      </c>
      <c r="S1871" s="94"/>
    </row>
    <row r="1872" spans="1:19" ht="18" customHeight="1">
      <c r="A1872" s="17">
        <v>3</v>
      </c>
      <c r="B1872" s="18" t="s">
        <v>1952</v>
      </c>
      <c r="C1872" s="18">
        <v>2</v>
      </c>
      <c r="D1872" s="18" t="s">
        <v>2280</v>
      </c>
      <c r="E1872" s="18">
        <v>1</v>
      </c>
      <c r="F1872" s="18" t="s">
        <v>771</v>
      </c>
      <c r="G1872" s="18">
        <v>11</v>
      </c>
      <c r="H1872" s="18" t="s">
        <v>1002</v>
      </c>
      <c r="I1872" s="18">
        <v>4</v>
      </c>
      <c r="J1872" s="25" t="s">
        <v>1023</v>
      </c>
      <c r="K1872" s="99"/>
      <c r="L1872" s="99"/>
      <c r="M1872" s="99"/>
      <c r="N1872" s="339" t="s">
        <v>6862</v>
      </c>
      <c r="O1872" s="100">
        <v>31104</v>
      </c>
      <c r="P1872" s="27"/>
      <c r="Q1872" s="100"/>
      <c r="R1872" s="101" t="s">
        <v>97</v>
      </c>
      <c r="S1872" s="94"/>
    </row>
    <row r="1873" spans="1:19" ht="18" customHeight="1">
      <c r="A1873" s="17">
        <v>3</v>
      </c>
      <c r="B1873" s="18" t="s">
        <v>1952</v>
      </c>
      <c r="C1873" s="18">
        <v>2</v>
      </c>
      <c r="D1873" s="18" t="s">
        <v>2280</v>
      </c>
      <c r="E1873" s="18">
        <v>1</v>
      </c>
      <c r="F1873" s="18" t="s">
        <v>771</v>
      </c>
      <c r="G1873" s="18">
        <v>11</v>
      </c>
      <c r="H1873" s="18" t="s">
        <v>1002</v>
      </c>
      <c r="I1873" s="18">
        <v>4</v>
      </c>
      <c r="J1873" s="25" t="s">
        <v>1023</v>
      </c>
      <c r="K1873" s="99"/>
      <c r="L1873" s="99"/>
      <c r="M1873" s="99"/>
      <c r="N1873" s="28" t="s">
        <v>2314</v>
      </c>
      <c r="O1873" s="100"/>
      <c r="P1873" s="27"/>
      <c r="Q1873" s="100"/>
      <c r="R1873" s="101" t="s">
        <v>97</v>
      </c>
      <c r="S1873" s="94"/>
    </row>
    <row r="1874" spans="1:19" ht="18" customHeight="1">
      <c r="A1874" s="17">
        <v>3</v>
      </c>
      <c r="B1874" s="18" t="s">
        <v>1952</v>
      </c>
      <c r="C1874" s="18">
        <v>2</v>
      </c>
      <c r="D1874" s="18" t="s">
        <v>2280</v>
      </c>
      <c r="E1874" s="18">
        <v>1</v>
      </c>
      <c r="F1874" s="18" t="s">
        <v>771</v>
      </c>
      <c r="G1874" s="18">
        <v>11</v>
      </c>
      <c r="H1874" s="18" t="s">
        <v>1002</v>
      </c>
      <c r="I1874" s="18">
        <v>4</v>
      </c>
      <c r="J1874" s="25" t="s">
        <v>1023</v>
      </c>
      <c r="K1874" s="99"/>
      <c r="L1874" s="99"/>
      <c r="M1874" s="99"/>
      <c r="N1874" s="339" t="s">
        <v>6863</v>
      </c>
      <c r="O1874" s="100">
        <v>32400</v>
      </c>
      <c r="P1874" s="27"/>
      <c r="Q1874" s="100"/>
      <c r="R1874" s="101" t="s">
        <v>97</v>
      </c>
      <c r="S1874" s="94"/>
    </row>
    <row r="1875" spans="1:19" ht="18" customHeight="1">
      <c r="A1875" s="17">
        <v>3</v>
      </c>
      <c r="B1875" s="18" t="s">
        <v>1952</v>
      </c>
      <c r="C1875" s="18">
        <v>2</v>
      </c>
      <c r="D1875" s="18" t="s">
        <v>2280</v>
      </c>
      <c r="E1875" s="18">
        <v>1</v>
      </c>
      <c r="F1875" s="18" t="s">
        <v>771</v>
      </c>
      <c r="G1875" s="18">
        <v>11</v>
      </c>
      <c r="H1875" s="18" t="s">
        <v>1002</v>
      </c>
      <c r="I1875" s="18">
        <v>4</v>
      </c>
      <c r="J1875" s="25" t="s">
        <v>1023</v>
      </c>
      <c r="K1875" s="99"/>
      <c r="L1875" s="99"/>
      <c r="M1875" s="99"/>
      <c r="N1875" s="339" t="s">
        <v>6864</v>
      </c>
      <c r="O1875" s="100">
        <v>54000</v>
      </c>
      <c r="P1875" s="27"/>
      <c r="Q1875" s="100"/>
      <c r="R1875" s="101" t="s">
        <v>97</v>
      </c>
      <c r="S1875" s="94"/>
    </row>
    <row r="1876" spans="1:19" ht="18" customHeight="1">
      <c r="A1876" s="17">
        <v>3</v>
      </c>
      <c r="B1876" s="18" t="s">
        <v>1952</v>
      </c>
      <c r="C1876" s="18">
        <v>2</v>
      </c>
      <c r="D1876" s="18" t="s">
        <v>2280</v>
      </c>
      <c r="E1876" s="18">
        <v>1</v>
      </c>
      <c r="F1876" s="18" t="s">
        <v>771</v>
      </c>
      <c r="G1876" s="19">
        <v>12</v>
      </c>
      <c r="H1876" s="19" t="s">
        <v>1026</v>
      </c>
      <c r="I1876" s="19"/>
      <c r="J1876" s="24"/>
      <c r="K1876" s="99"/>
      <c r="L1876" s="99"/>
      <c r="M1876" s="99"/>
      <c r="N1876" s="28"/>
      <c r="O1876" s="100"/>
      <c r="P1876" s="27"/>
      <c r="Q1876" s="100"/>
      <c r="R1876" s="101" t="s">
        <v>97</v>
      </c>
      <c r="S1876" s="94"/>
    </row>
    <row r="1877" spans="1:19" ht="18" customHeight="1">
      <c r="A1877" s="17">
        <v>3</v>
      </c>
      <c r="B1877" s="18" t="s">
        <v>1952</v>
      </c>
      <c r="C1877" s="18">
        <v>2</v>
      </c>
      <c r="D1877" s="18" t="s">
        <v>2280</v>
      </c>
      <c r="E1877" s="18">
        <v>1</v>
      </c>
      <c r="F1877" s="18" t="s">
        <v>771</v>
      </c>
      <c r="G1877" s="18">
        <v>12</v>
      </c>
      <c r="H1877" s="18" t="s">
        <v>1026</v>
      </c>
      <c r="I1877" s="19">
        <v>1</v>
      </c>
      <c r="J1877" s="24" t="s">
        <v>1027</v>
      </c>
      <c r="K1877" s="99">
        <v>411</v>
      </c>
      <c r="L1877" s="99">
        <v>432</v>
      </c>
      <c r="M1877" s="99">
        <f>K1877-L1877</f>
        <v>-21</v>
      </c>
      <c r="N1877" s="28" t="s">
        <v>2315</v>
      </c>
      <c r="O1877" s="100">
        <v>20500</v>
      </c>
      <c r="P1877" s="27"/>
      <c r="Q1877" s="100"/>
      <c r="R1877" s="101" t="s">
        <v>97</v>
      </c>
      <c r="S1877" s="94"/>
    </row>
    <row r="1878" spans="1:19" ht="18" customHeight="1">
      <c r="A1878" s="17">
        <v>3</v>
      </c>
      <c r="B1878" s="18" t="s">
        <v>1952</v>
      </c>
      <c r="C1878" s="18">
        <v>2</v>
      </c>
      <c r="D1878" s="18" t="s">
        <v>2280</v>
      </c>
      <c r="E1878" s="18">
        <v>1</v>
      </c>
      <c r="F1878" s="18" t="s">
        <v>771</v>
      </c>
      <c r="G1878" s="18">
        <v>12</v>
      </c>
      <c r="H1878" s="18" t="s">
        <v>1026</v>
      </c>
      <c r="I1878" s="18">
        <v>1</v>
      </c>
      <c r="J1878" s="25" t="s">
        <v>1027</v>
      </c>
      <c r="K1878" s="99"/>
      <c r="L1878" s="99"/>
      <c r="M1878" s="99"/>
      <c r="N1878" s="339" t="s">
        <v>7120</v>
      </c>
      <c r="O1878" s="100">
        <v>54600</v>
      </c>
      <c r="P1878" s="27"/>
      <c r="Q1878" s="100"/>
      <c r="R1878" s="101" t="s">
        <v>97</v>
      </c>
      <c r="S1878" s="94"/>
    </row>
    <row r="1879" spans="1:19" ht="18" customHeight="1">
      <c r="A1879" s="17">
        <v>3</v>
      </c>
      <c r="B1879" s="18" t="s">
        <v>1952</v>
      </c>
      <c r="C1879" s="18">
        <v>2</v>
      </c>
      <c r="D1879" s="18" t="s">
        <v>2280</v>
      </c>
      <c r="E1879" s="18">
        <v>1</v>
      </c>
      <c r="F1879" s="18" t="s">
        <v>771</v>
      </c>
      <c r="G1879" s="18">
        <v>12</v>
      </c>
      <c r="H1879" s="18" t="s">
        <v>1026</v>
      </c>
      <c r="I1879" s="18">
        <v>1</v>
      </c>
      <c r="J1879" s="25" t="s">
        <v>1027</v>
      </c>
      <c r="K1879" s="99"/>
      <c r="L1879" s="99"/>
      <c r="M1879" s="99"/>
      <c r="N1879" s="28" t="s">
        <v>2316</v>
      </c>
      <c r="O1879" s="100">
        <v>49200</v>
      </c>
      <c r="P1879" s="27"/>
      <c r="Q1879" s="100"/>
      <c r="R1879" s="101" t="s">
        <v>97</v>
      </c>
      <c r="S1879" s="94"/>
    </row>
    <row r="1880" spans="1:19" ht="18" customHeight="1">
      <c r="A1880" s="17">
        <v>3</v>
      </c>
      <c r="B1880" s="18" t="s">
        <v>1952</v>
      </c>
      <c r="C1880" s="18">
        <v>2</v>
      </c>
      <c r="D1880" s="18" t="s">
        <v>2280</v>
      </c>
      <c r="E1880" s="18">
        <v>1</v>
      </c>
      <c r="F1880" s="18" t="s">
        <v>771</v>
      </c>
      <c r="G1880" s="18">
        <v>12</v>
      </c>
      <c r="H1880" s="18" t="s">
        <v>1026</v>
      </c>
      <c r="I1880" s="18">
        <v>1</v>
      </c>
      <c r="J1880" s="25" t="s">
        <v>1027</v>
      </c>
      <c r="K1880" s="99"/>
      <c r="L1880" s="99"/>
      <c r="M1880" s="99"/>
      <c r="N1880" s="28" t="s">
        <v>2317</v>
      </c>
      <c r="O1880" s="100">
        <v>49200</v>
      </c>
      <c r="P1880" s="27"/>
      <c r="Q1880" s="100"/>
      <c r="R1880" s="101" t="s">
        <v>97</v>
      </c>
      <c r="S1880" s="94"/>
    </row>
    <row r="1881" spans="1:19" ht="18" customHeight="1">
      <c r="A1881" s="17">
        <v>3</v>
      </c>
      <c r="B1881" s="18" t="s">
        <v>1952</v>
      </c>
      <c r="C1881" s="18">
        <v>2</v>
      </c>
      <c r="D1881" s="18" t="s">
        <v>2280</v>
      </c>
      <c r="E1881" s="18">
        <v>1</v>
      </c>
      <c r="F1881" s="18" t="s">
        <v>771</v>
      </c>
      <c r="G1881" s="18">
        <v>12</v>
      </c>
      <c r="H1881" s="18" t="s">
        <v>1026</v>
      </c>
      <c r="I1881" s="18">
        <v>1</v>
      </c>
      <c r="J1881" s="25" t="s">
        <v>1027</v>
      </c>
      <c r="K1881" s="99"/>
      <c r="L1881" s="99"/>
      <c r="M1881" s="99"/>
      <c r="N1881" s="28" t="s">
        <v>2318</v>
      </c>
      <c r="O1881" s="100">
        <v>14760</v>
      </c>
      <c r="P1881" s="27"/>
      <c r="Q1881" s="100"/>
      <c r="R1881" s="101" t="s">
        <v>97</v>
      </c>
      <c r="S1881" s="94"/>
    </row>
    <row r="1882" spans="1:19" ht="18" customHeight="1">
      <c r="A1882" s="17">
        <v>3</v>
      </c>
      <c r="B1882" s="18" t="s">
        <v>1952</v>
      </c>
      <c r="C1882" s="18">
        <v>2</v>
      </c>
      <c r="D1882" s="18" t="s">
        <v>2280</v>
      </c>
      <c r="E1882" s="18">
        <v>1</v>
      </c>
      <c r="F1882" s="18" t="s">
        <v>771</v>
      </c>
      <c r="G1882" s="18">
        <v>12</v>
      </c>
      <c r="H1882" s="18" t="s">
        <v>1026</v>
      </c>
      <c r="I1882" s="18">
        <v>1</v>
      </c>
      <c r="J1882" s="25" t="s">
        <v>1027</v>
      </c>
      <c r="K1882" s="99"/>
      <c r="L1882" s="99"/>
      <c r="M1882" s="99"/>
      <c r="N1882" s="28" t="s">
        <v>2319</v>
      </c>
      <c r="O1882" s="100">
        <v>72000</v>
      </c>
      <c r="P1882" s="27"/>
      <c r="Q1882" s="100"/>
      <c r="R1882" s="101" t="s">
        <v>97</v>
      </c>
      <c r="S1882" s="94"/>
    </row>
    <row r="1883" spans="1:19" ht="18" customHeight="1">
      <c r="A1883" s="17">
        <v>3</v>
      </c>
      <c r="B1883" s="18" t="s">
        <v>1952</v>
      </c>
      <c r="C1883" s="18">
        <v>2</v>
      </c>
      <c r="D1883" s="18" t="s">
        <v>2280</v>
      </c>
      <c r="E1883" s="18">
        <v>1</v>
      </c>
      <c r="F1883" s="18" t="s">
        <v>771</v>
      </c>
      <c r="G1883" s="18">
        <v>12</v>
      </c>
      <c r="H1883" s="18" t="s">
        <v>1026</v>
      </c>
      <c r="I1883" s="18">
        <v>1</v>
      </c>
      <c r="J1883" s="25" t="s">
        <v>1027</v>
      </c>
      <c r="K1883" s="99"/>
      <c r="L1883" s="99"/>
      <c r="M1883" s="99"/>
      <c r="N1883" s="28" t="s">
        <v>2320</v>
      </c>
      <c r="O1883" s="100">
        <v>55200</v>
      </c>
      <c r="P1883" s="27"/>
      <c r="Q1883" s="100"/>
      <c r="R1883" s="101" t="s">
        <v>97</v>
      </c>
      <c r="S1883" s="94"/>
    </row>
    <row r="1884" spans="1:19" ht="18" customHeight="1">
      <c r="A1884" s="17">
        <v>3</v>
      </c>
      <c r="B1884" s="18" t="s">
        <v>1952</v>
      </c>
      <c r="C1884" s="18">
        <v>2</v>
      </c>
      <c r="D1884" s="18" t="s">
        <v>2280</v>
      </c>
      <c r="E1884" s="18">
        <v>1</v>
      </c>
      <c r="F1884" s="18" t="s">
        <v>771</v>
      </c>
      <c r="G1884" s="18">
        <v>12</v>
      </c>
      <c r="H1884" s="18" t="s">
        <v>1026</v>
      </c>
      <c r="I1884" s="18">
        <v>1</v>
      </c>
      <c r="J1884" s="25" t="s">
        <v>1027</v>
      </c>
      <c r="K1884" s="99"/>
      <c r="L1884" s="99"/>
      <c r="M1884" s="99"/>
      <c r="N1884" s="339" t="s">
        <v>7121</v>
      </c>
      <c r="O1884" s="100">
        <v>56160</v>
      </c>
      <c r="P1884" s="27"/>
      <c r="Q1884" s="100"/>
      <c r="R1884" s="101" t="s">
        <v>97</v>
      </c>
      <c r="S1884" s="94"/>
    </row>
    <row r="1885" spans="1:19" ht="18" customHeight="1">
      <c r="A1885" s="17">
        <v>3</v>
      </c>
      <c r="B1885" s="18" t="s">
        <v>1952</v>
      </c>
      <c r="C1885" s="18">
        <v>2</v>
      </c>
      <c r="D1885" s="18" t="s">
        <v>2280</v>
      </c>
      <c r="E1885" s="18">
        <v>1</v>
      </c>
      <c r="F1885" s="18" t="s">
        <v>771</v>
      </c>
      <c r="G1885" s="18">
        <v>12</v>
      </c>
      <c r="H1885" s="18" t="s">
        <v>1026</v>
      </c>
      <c r="I1885" s="18">
        <v>1</v>
      </c>
      <c r="J1885" s="25" t="s">
        <v>1027</v>
      </c>
      <c r="K1885" s="99"/>
      <c r="L1885" s="99"/>
      <c r="M1885" s="99"/>
      <c r="N1885" s="28" t="s">
        <v>2321</v>
      </c>
      <c r="O1885" s="100">
        <v>19680</v>
      </c>
      <c r="P1885" s="27"/>
      <c r="Q1885" s="100"/>
      <c r="R1885" s="101" t="s">
        <v>97</v>
      </c>
      <c r="S1885" s="94"/>
    </row>
    <row r="1886" spans="1:19" ht="18" customHeight="1">
      <c r="A1886" s="17">
        <v>3</v>
      </c>
      <c r="B1886" s="18" t="s">
        <v>1952</v>
      </c>
      <c r="C1886" s="18">
        <v>2</v>
      </c>
      <c r="D1886" s="18" t="s">
        <v>2280</v>
      </c>
      <c r="E1886" s="18">
        <v>1</v>
      </c>
      <c r="F1886" s="18" t="s">
        <v>771</v>
      </c>
      <c r="G1886" s="18">
        <v>12</v>
      </c>
      <c r="H1886" s="18" t="s">
        <v>1026</v>
      </c>
      <c r="I1886" s="18">
        <v>1</v>
      </c>
      <c r="J1886" s="25" t="s">
        <v>1027</v>
      </c>
      <c r="K1886" s="99"/>
      <c r="L1886" s="99"/>
      <c r="M1886" s="99"/>
      <c r="N1886" s="28" t="s">
        <v>2322</v>
      </c>
      <c r="O1886" s="100">
        <v>19680</v>
      </c>
      <c r="P1886" s="27"/>
      <c r="Q1886" s="100"/>
      <c r="R1886" s="101" t="s">
        <v>97</v>
      </c>
      <c r="S1886" s="94"/>
    </row>
    <row r="1887" spans="1:19" ht="18" customHeight="1">
      <c r="A1887" s="17">
        <v>3</v>
      </c>
      <c r="B1887" s="18" t="s">
        <v>1952</v>
      </c>
      <c r="C1887" s="18">
        <v>2</v>
      </c>
      <c r="D1887" s="18" t="s">
        <v>2280</v>
      </c>
      <c r="E1887" s="18">
        <v>1</v>
      </c>
      <c r="F1887" s="18" t="s">
        <v>771</v>
      </c>
      <c r="G1887" s="19">
        <v>13</v>
      </c>
      <c r="H1887" s="19" t="s">
        <v>1045</v>
      </c>
      <c r="I1887" s="19"/>
      <c r="J1887" s="24"/>
      <c r="K1887" s="99"/>
      <c r="L1887" s="99"/>
      <c r="M1887" s="99"/>
      <c r="N1887" s="28"/>
      <c r="O1887" s="100"/>
      <c r="P1887" s="27"/>
      <c r="Q1887" s="100"/>
      <c r="R1887" s="101" t="s">
        <v>97</v>
      </c>
      <c r="S1887" s="94"/>
    </row>
    <row r="1888" spans="1:19" ht="18" customHeight="1">
      <c r="A1888" s="17">
        <v>3</v>
      </c>
      <c r="B1888" s="18" t="s">
        <v>1952</v>
      </c>
      <c r="C1888" s="18">
        <v>2</v>
      </c>
      <c r="D1888" s="18" t="s">
        <v>2280</v>
      </c>
      <c r="E1888" s="18">
        <v>1</v>
      </c>
      <c r="F1888" s="18" t="s">
        <v>771</v>
      </c>
      <c r="G1888" s="18">
        <v>13</v>
      </c>
      <c r="H1888" s="18" t="s">
        <v>1045</v>
      </c>
      <c r="I1888" s="19">
        <v>21</v>
      </c>
      <c r="J1888" s="24" t="s">
        <v>1046</v>
      </c>
      <c r="K1888" s="99">
        <v>386</v>
      </c>
      <c r="L1888" s="99">
        <v>386</v>
      </c>
      <c r="M1888" s="99">
        <f>K1888-L1888</f>
        <v>0</v>
      </c>
      <c r="N1888" s="339" t="s">
        <v>6865</v>
      </c>
      <c r="O1888" s="100">
        <v>384000</v>
      </c>
      <c r="P1888" s="27"/>
      <c r="Q1888" s="100"/>
      <c r="R1888" s="101" t="s">
        <v>97</v>
      </c>
      <c r="S1888" s="94"/>
    </row>
    <row r="1889" spans="1:19" ht="18" customHeight="1">
      <c r="A1889" s="17">
        <v>3</v>
      </c>
      <c r="B1889" s="18" t="s">
        <v>1952</v>
      </c>
      <c r="C1889" s="18">
        <v>2</v>
      </c>
      <c r="D1889" s="18" t="s">
        <v>2280</v>
      </c>
      <c r="E1889" s="18">
        <v>1</v>
      </c>
      <c r="F1889" s="18" t="s">
        <v>771</v>
      </c>
      <c r="G1889" s="18">
        <v>13</v>
      </c>
      <c r="H1889" s="18" t="s">
        <v>1045</v>
      </c>
      <c r="I1889" s="18">
        <v>21</v>
      </c>
      <c r="J1889" s="25" t="s">
        <v>1046</v>
      </c>
      <c r="K1889" s="99"/>
      <c r="L1889" s="99"/>
      <c r="M1889" s="99"/>
      <c r="N1889" s="28" t="s">
        <v>2323</v>
      </c>
      <c r="O1889" s="100">
        <v>1176</v>
      </c>
      <c r="P1889" s="27"/>
      <c r="Q1889" s="100"/>
      <c r="R1889" s="101" t="s">
        <v>97</v>
      </c>
      <c r="S1889" s="94"/>
    </row>
    <row r="1890" spans="1:19" ht="18" customHeight="1">
      <c r="A1890" s="17">
        <v>3</v>
      </c>
      <c r="B1890" s="18" t="s">
        <v>1952</v>
      </c>
      <c r="C1890" s="18">
        <v>2</v>
      </c>
      <c r="D1890" s="18" t="s">
        <v>2280</v>
      </c>
      <c r="E1890" s="18">
        <v>1</v>
      </c>
      <c r="F1890" s="18" t="s">
        <v>771</v>
      </c>
      <c r="G1890" s="19">
        <v>14</v>
      </c>
      <c r="H1890" s="19" t="s">
        <v>1050</v>
      </c>
      <c r="I1890" s="19"/>
      <c r="J1890" s="24"/>
      <c r="K1890" s="99"/>
      <c r="L1890" s="99"/>
      <c r="M1890" s="99"/>
      <c r="N1890" s="28"/>
      <c r="O1890" s="100"/>
      <c r="P1890" s="27"/>
      <c r="Q1890" s="100"/>
      <c r="R1890" s="101" t="s">
        <v>97</v>
      </c>
      <c r="S1890" s="94"/>
    </row>
    <row r="1891" spans="1:19" ht="18" customHeight="1">
      <c r="A1891" s="17">
        <v>3</v>
      </c>
      <c r="B1891" s="18" t="s">
        <v>1952</v>
      </c>
      <c r="C1891" s="18">
        <v>2</v>
      </c>
      <c r="D1891" s="18" t="s">
        <v>2280</v>
      </c>
      <c r="E1891" s="18">
        <v>1</v>
      </c>
      <c r="F1891" s="18" t="s">
        <v>771</v>
      </c>
      <c r="G1891" s="18">
        <v>14</v>
      </c>
      <c r="H1891" s="18" t="s">
        <v>1050</v>
      </c>
      <c r="I1891" s="19">
        <v>11</v>
      </c>
      <c r="J1891" s="24" t="s">
        <v>1051</v>
      </c>
      <c r="K1891" s="99">
        <v>10</v>
      </c>
      <c r="L1891" s="99">
        <v>10</v>
      </c>
      <c r="M1891" s="99">
        <f t="shared" ref="M1891:M1893" si="137">K1891-L1891</f>
        <v>0</v>
      </c>
      <c r="N1891" s="28" t="s">
        <v>2324</v>
      </c>
      <c r="O1891" s="100">
        <v>10000</v>
      </c>
      <c r="P1891" s="27"/>
      <c r="Q1891" s="100"/>
      <c r="R1891" s="101" t="s">
        <v>97</v>
      </c>
      <c r="S1891" s="94"/>
    </row>
    <row r="1892" spans="1:19" ht="18" customHeight="1">
      <c r="A1892" s="17">
        <v>3</v>
      </c>
      <c r="B1892" s="18" t="s">
        <v>1952</v>
      </c>
      <c r="C1892" s="18">
        <v>2</v>
      </c>
      <c r="D1892" s="18" t="s">
        <v>2280</v>
      </c>
      <c r="E1892" s="18">
        <v>1</v>
      </c>
      <c r="F1892" s="18" t="s">
        <v>771</v>
      </c>
      <c r="G1892" s="18">
        <v>14</v>
      </c>
      <c r="H1892" s="18" t="s">
        <v>1050</v>
      </c>
      <c r="I1892" s="19">
        <v>31</v>
      </c>
      <c r="J1892" s="24" t="s">
        <v>1132</v>
      </c>
      <c r="K1892" s="99">
        <v>61</v>
      </c>
      <c r="L1892" s="99">
        <v>61</v>
      </c>
      <c r="M1892" s="99">
        <f t="shared" si="137"/>
        <v>0</v>
      </c>
      <c r="N1892" s="28" t="s">
        <v>2325</v>
      </c>
      <c r="O1892" s="100">
        <v>60264</v>
      </c>
      <c r="P1892" s="27"/>
      <c r="Q1892" s="100"/>
      <c r="R1892" s="101" t="s">
        <v>97</v>
      </c>
      <c r="S1892" s="94"/>
    </row>
    <row r="1893" spans="1:19" ht="18" customHeight="1">
      <c r="A1893" s="17">
        <v>3</v>
      </c>
      <c r="B1893" s="18" t="s">
        <v>1952</v>
      </c>
      <c r="C1893" s="18">
        <v>2</v>
      </c>
      <c r="D1893" s="18" t="s">
        <v>2280</v>
      </c>
      <c r="E1893" s="18">
        <v>1</v>
      </c>
      <c r="F1893" s="18" t="s">
        <v>771</v>
      </c>
      <c r="G1893" s="18">
        <v>14</v>
      </c>
      <c r="H1893" s="18" t="s">
        <v>1050</v>
      </c>
      <c r="I1893" s="19">
        <v>41</v>
      </c>
      <c r="J1893" s="24" t="s">
        <v>1133</v>
      </c>
      <c r="K1893" s="99">
        <v>512</v>
      </c>
      <c r="L1893" s="99">
        <v>512</v>
      </c>
      <c r="M1893" s="99">
        <f t="shared" si="137"/>
        <v>0</v>
      </c>
      <c r="N1893" s="28" t="s">
        <v>2326</v>
      </c>
      <c r="O1893" s="100">
        <v>233280</v>
      </c>
      <c r="P1893" s="27"/>
      <c r="Q1893" s="100"/>
      <c r="R1893" s="101" t="s">
        <v>97</v>
      </c>
      <c r="S1893" s="94"/>
    </row>
    <row r="1894" spans="1:19" ht="18" customHeight="1">
      <c r="A1894" s="17">
        <v>3</v>
      </c>
      <c r="B1894" s="18" t="s">
        <v>1952</v>
      </c>
      <c r="C1894" s="18">
        <v>2</v>
      </c>
      <c r="D1894" s="18" t="s">
        <v>2280</v>
      </c>
      <c r="E1894" s="18">
        <v>1</v>
      </c>
      <c r="F1894" s="18" t="s">
        <v>771</v>
      </c>
      <c r="G1894" s="18">
        <v>14</v>
      </c>
      <c r="H1894" s="18" t="s">
        <v>1050</v>
      </c>
      <c r="I1894" s="18">
        <v>41</v>
      </c>
      <c r="J1894" s="25" t="s">
        <v>1133</v>
      </c>
      <c r="K1894" s="99"/>
      <c r="L1894" s="99"/>
      <c r="M1894" s="99"/>
      <c r="N1894" s="28" t="s">
        <v>2327</v>
      </c>
      <c r="O1894" s="100">
        <v>278640</v>
      </c>
      <c r="P1894" s="27"/>
      <c r="Q1894" s="100"/>
      <c r="R1894" s="101" t="s">
        <v>97</v>
      </c>
      <c r="S1894" s="94"/>
    </row>
    <row r="1895" spans="1:19" ht="18" customHeight="1">
      <c r="A1895" s="17">
        <v>3</v>
      </c>
      <c r="B1895" s="18" t="s">
        <v>1952</v>
      </c>
      <c r="C1895" s="18">
        <v>2</v>
      </c>
      <c r="D1895" s="18" t="s">
        <v>2280</v>
      </c>
      <c r="E1895" s="18">
        <v>1</v>
      </c>
      <c r="F1895" s="18" t="s">
        <v>771</v>
      </c>
      <c r="G1895" s="19">
        <v>19</v>
      </c>
      <c r="H1895" s="19" t="s">
        <v>1056</v>
      </c>
      <c r="I1895" s="19"/>
      <c r="J1895" s="24"/>
      <c r="K1895" s="99"/>
      <c r="L1895" s="99"/>
      <c r="M1895" s="99"/>
      <c r="N1895" s="28"/>
      <c r="O1895" s="100"/>
      <c r="P1895" s="27"/>
      <c r="Q1895" s="100"/>
      <c r="R1895" s="101" t="s">
        <v>97</v>
      </c>
      <c r="S1895" s="94"/>
    </row>
    <row r="1896" spans="1:19" ht="18" customHeight="1">
      <c r="A1896" s="17">
        <v>3</v>
      </c>
      <c r="B1896" s="18" t="s">
        <v>1952</v>
      </c>
      <c r="C1896" s="18">
        <v>2</v>
      </c>
      <c r="D1896" s="18" t="s">
        <v>2280</v>
      </c>
      <c r="E1896" s="18">
        <v>1</v>
      </c>
      <c r="F1896" s="18" t="s">
        <v>771</v>
      </c>
      <c r="G1896" s="18">
        <v>19</v>
      </c>
      <c r="H1896" s="18" t="s">
        <v>1056</v>
      </c>
      <c r="I1896" s="19">
        <v>11</v>
      </c>
      <c r="J1896" s="24" t="s">
        <v>1057</v>
      </c>
      <c r="K1896" s="99">
        <v>8</v>
      </c>
      <c r="L1896" s="99">
        <v>8</v>
      </c>
      <c r="M1896" s="99">
        <f>K1896-L1896</f>
        <v>0</v>
      </c>
      <c r="N1896" s="28" t="s">
        <v>2328</v>
      </c>
      <c r="O1896" s="100">
        <v>7300</v>
      </c>
      <c r="P1896" s="27"/>
      <c r="Q1896" s="100"/>
      <c r="R1896" s="101" t="s">
        <v>97</v>
      </c>
      <c r="S1896" s="94"/>
    </row>
    <row r="1897" spans="1:19" ht="18" customHeight="1">
      <c r="A1897" s="17">
        <v>3</v>
      </c>
      <c r="B1897" s="18" t="s">
        <v>1952</v>
      </c>
      <c r="C1897" s="18">
        <v>2</v>
      </c>
      <c r="D1897" s="18" t="s">
        <v>2280</v>
      </c>
      <c r="E1897" s="18">
        <v>1</v>
      </c>
      <c r="F1897" s="18" t="s">
        <v>771</v>
      </c>
      <c r="G1897" s="19">
        <v>20</v>
      </c>
      <c r="H1897" s="19" t="s">
        <v>1980</v>
      </c>
      <c r="I1897" s="19"/>
      <c r="J1897" s="24"/>
      <c r="K1897" s="99"/>
      <c r="L1897" s="99"/>
      <c r="M1897" s="99"/>
      <c r="N1897" s="28"/>
      <c r="O1897" s="100"/>
      <c r="P1897" s="27"/>
      <c r="Q1897" s="100"/>
      <c r="R1897" s="101" t="s">
        <v>97</v>
      </c>
      <c r="S1897" s="94"/>
    </row>
    <row r="1898" spans="1:19" ht="18" customHeight="1">
      <c r="A1898" s="17">
        <v>3</v>
      </c>
      <c r="B1898" s="18" t="s">
        <v>1952</v>
      </c>
      <c r="C1898" s="18">
        <v>2</v>
      </c>
      <c r="D1898" s="18" t="s">
        <v>2280</v>
      </c>
      <c r="E1898" s="18">
        <v>1</v>
      </c>
      <c r="F1898" s="18" t="s">
        <v>771</v>
      </c>
      <c r="G1898" s="18">
        <v>20</v>
      </c>
      <c r="H1898" s="18" t="s">
        <v>1980</v>
      </c>
      <c r="I1898" s="19">
        <v>11</v>
      </c>
      <c r="J1898" s="24" t="s">
        <v>2329</v>
      </c>
      <c r="K1898" s="99">
        <v>1330</v>
      </c>
      <c r="L1898" s="99">
        <v>1675</v>
      </c>
      <c r="M1898" s="99">
        <f>K1898-L1898</f>
        <v>-345</v>
      </c>
      <c r="N1898" s="28" t="s">
        <v>2330</v>
      </c>
      <c r="O1898" s="100"/>
      <c r="P1898" s="27"/>
      <c r="Q1898" s="100"/>
      <c r="R1898" s="101" t="s">
        <v>97</v>
      </c>
      <c r="S1898" s="94"/>
    </row>
    <row r="1899" spans="1:19" ht="18" customHeight="1">
      <c r="A1899" s="17">
        <v>3</v>
      </c>
      <c r="B1899" s="18" t="s">
        <v>1952</v>
      </c>
      <c r="C1899" s="18">
        <v>2</v>
      </c>
      <c r="D1899" s="18" t="s">
        <v>2280</v>
      </c>
      <c r="E1899" s="18">
        <v>1</v>
      </c>
      <c r="F1899" s="18" t="s">
        <v>771</v>
      </c>
      <c r="G1899" s="18">
        <v>20</v>
      </c>
      <c r="H1899" s="18" t="s">
        <v>1980</v>
      </c>
      <c r="I1899" s="18">
        <v>11</v>
      </c>
      <c r="J1899" s="25" t="s">
        <v>2329</v>
      </c>
      <c r="K1899" s="99"/>
      <c r="L1899" s="99"/>
      <c r="M1899" s="99"/>
      <c r="N1899" s="28" t="s">
        <v>2331</v>
      </c>
      <c r="O1899" s="100"/>
      <c r="P1899" s="27"/>
      <c r="Q1899" s="100"/>
      <c r="R1899" s="101" t="s">
        <v>97</v>
      </c>
      <c r="S1899" s="94"/>
    </row>
    <row r="1900" spans="1:19" ht="18" customHeight="1">
      <c r="A1900" s="17">
        <v>3</v>
      </c>
      <c r="B1900" s="18" t="s">
        <v>1952</v>
      </c>
      <c r="C1900" s="18">
        <v>2</v>
      </c>
      <c r="D1900" s="18" t="s">
        <v>2280</v>
      </c>
      <c r="E1900" s="18">
        <v>1</v>
      </c>
      <c r="F1900" s="18" t="s">
        <v>771</v>
      </c>
      <c r="G1900" s="18">
        <v>20</v>
      </c>
      <c r="H1900" s="18" t="s">
        <v>1980</v>
      </c>
      <c r="I1900" s="18">
        <v>11</v>
      </c>
      <c r="J1900" s="25" t="s">
        <v>2329</v>
      </c>
      <c r="K1900" s="99"/>
      <c r="L1900" s="99"/>
      <c r="M1900" s="99"/>
      <c r="N1900" s="28" t="s">
        <v>2332</v>
      </c>
      <c r="O1900" s="100">
        <v>1000000</v>
      </c>
      <c r="P1900" s="27"/>
      <c r="Q1900" s="100"/>
      <c r="R1900" s="101" t="s">
        <v>97</v>
      </c>
      <c r="S1900" s="94"/>
    </row>
    <row r="1901" spans="1:19" ht="18" customHeight="1">
      <c r="A1901" s="17">
        <v>3</v>
      </c>
      <c r="B1901" s="18" t="s">
        <v>1952</v>
      </c>
      <c r="C1901" s="18">
        <v>2</v>
      </c>
      <c r="D1901" s="18" t="s">
        <v>2280</v>
      </c>
      <c r="E1901" s="18">
        <v>1</v>
      </c>
      <c r="F1901" s="18" t="s">
        <v>771</v>
      </c>
      <c r="G1901" s="18">
        <v>20</v>
      </c>
      <c r="H1901" s="18" t="s">
        <v>1980</v>
      </c>
      <c r="I1901" s="18">
        <v>11</v>
      </c>
      <c r="J1901" s="25" t="s">
        <v>2329</v>
      </c>
      <c r="K1901" s="99"/>
      <c r="L1901" s="99"/>
      <c r="M1901" s="99"/>
      <c r="N1901" s="28" t="s">
        <v>2333</v>
      </c>
      <c r="O1901" s="100"/>
      <c r="P1901" s="27"/>
      <c r="Q1901" s="100"/>
      <c r="R1901" s="101" t="s">
        <v>97</v>
      </c>
      <c r="S1901" s="94"/>
    </row>
    <row r="1902" spans="1:19" ht="18" customHeight="1">
      <c r="A1902" s="17">
        <v>3</v>
      </c>
      <c r="B1902" s="18" t="s">
        <v>1952</v>
      </c>
      <c r="C1902" s="18">
        <v>2</v>
      </c>
      <c r="D1902" s="18" t="s">
        <v>2280</v>
      </c>
      <c r="E1902" s="18">
        <v>1</v>
      </c>
      <c r="F1902" s="18" t="s">
        <v>771</v>
      </c>
      <c r="G1902" s="18">
        <v>20</v>
      </c>
      <c r="H1902" s="18" t="s">
        <v>1980</v>
      </c>
      <c r="I1902" s="18">
        <v>11</v>
      </c>
      <c r="J1902" s="25" t="s">
        <v>2329</v>
      </c>
      <c r="K1902" s="99"/>
      <c r="L1902" s="99"/>
      <c r="M1902" s="99"/>
      <c r="N1902" s="28" t="s">
        <v>2334</v>
      </c>
      <c r="O1902" s="100">
        <v>300000</v>
      </c>
      <c r="P1902" s="27"/>
      <c r="Q1902" s="100"/>
      <c r="R1902" s="101" t="s">
        <v>97</v>
      </c>
      <c r="S1902" s="94"/>
    </row>
    <row r="1903" spans="1:19" ht="18" customHeight="1">
      <c r="A1903" s="17">
        <v>3</v>
      </c>
      <c r="B1903" s="18" t="s">
        <v>1952</v>
      </c>
      <c r="C1903" s="18">
        <v>2</v>
      </c>
      <c r="D1903" s="18" t="s">
        <v>2280</v>
      </c>
      <c r="E1903" s="18">
        <v>1</v>
      </c>
      <c r="F1903" s="18" t="s">
        <v>771</v>
      </c>
      <c r="G1903" s="18">
        <v>20</v>
      </c>
      <c r="H1903" s="18" t="s">
        <v>1980</v>
      </c>
      <c r="I1903" s="18">
        <v>11</v>
      </c>
      <c r="J1903" s="25" t="s">
        <v>2329</v>
      </c>
      <c r="K1903" s="99"/>
      <c r="L1903" s="99"/>
      <c r="M1903" s="99"/>
      <c r="N1903" s="28" t="s">
        <v>2335</v>
      </c>
      <c r="O1903" s="100">
        <v>30000</v>
      </c>
      <c r="P1903" s="27"/>
      <c r="Q1903" s="100"/>
      <c r="R1903" s="101" t="s">
        <v>97</v>
      </c>
      <c r="S1903" s="94"/>
    </row>
    <row r="1904" spans="1:19" ht="18" customHeight="1">
      <c r="A1904" s="17">
        <v>3</v>
      </c>
      <c r="B1904" s="18" t="s">
        <v>1952</v>
      </c>
      <c r="C1904" s="18">
        <v>2</v>
      </c>
      <c r="D1904" s="18" t="s">
        <v>2280</v>
      </c>
      <c r="E1904" s="18">
        <v>1</v>
      </c>
      <c r="F1904" s="18" t="s">
        <v>771</v>
      </c>
      <c r="G1904" s="18">
        <v>20</v>
      </c>
      <c r="H1904" s="18" t="s">
        <v>1980</v>
      </c>
      <c r="I1904" s="19">
        <v>12</v>
      </c>
      <c r="J1904" s="24" t="s">
        <v>2336</v>
      </c>
      <c r="K1904" s="99">
        <v>8500</v>
      </c>
      <c r="L1904" s="99">
        <v>9000</v>
      </c>
      <c r="M1904" s="99">
        <f>K1904-L1904</f>
        <v>-500</v>
      </c>
      <c r="N1904" s="28" t="s">
        <v>2337</v>
      </c>
      <c r="O1904" s="100">
        <v>3000000</v>
      </c>
      <c r="P1904" s="27"/>
      <c r="Q1904" s="100"/>
      <c r="R1904" s="101" t="s">
        <v>97</v>
      </c>
      <c r="S1904" s="94"/>
    </row>
    <row r="1905" spans="1:19" ht="18" customHeight="1">
      <c r="A1905" s="17">
        <v>3</v>
      </c>
      <c r="B1905" s="18" t="s">
        <v>1952</v>
      </c>
      <c r="C1905" s="18">
        <v>2</v>
      </c>
      <c r="D1905" s="18" t="s">
        <v>2280</v>
      </c>
      <c r="E1905" s="18">
        <v>1</v>
      </c>
      <c r="F1905" s="18" t="s">
        <v>771</v>
      </c>
      <c r="G1905" s="18">
        <v>20</v>
      </c>
      <c r="H1905" s="18" t="s">
        <v>1980</v>
      </c>
      <c r="I1905" s="18">
        <v>12</v>
      </c>
      <c r="J1905" s="25" t="s">
        <v>2336</v>
      </c>
      <c r="K1905" s="99"/>
      <c r="L1905" s="99"/>
      <c r="M1905" s="99"/>
      <c r="N1905" s="28" t="s">
        <v>2338</v>
      </c>
      <c r="O1905" s="100"/>
      <c r="P1905" s="27"/>
      <c r="Q1905" s="100"/>
      <c r="R1905" s="101" t="s">
        <v>97</v>
      </c>
      <c r="S1905" s="94"/>
    </row>
    <row r="1906" spans="1:19" ht="18" customHeight="1">
      <c r="A1906" s="17">
        <v>3</v>
      </c>
      <c r="B1906" s="18" t="s">
        <v>1952</v>
      </c>
      <c r="C1906" s="18">
        <v>2</v>
      </c>
      <c r="D1906" s="18" t="s">
        <v>2280</v>
      </c>
      <c r="E1906" s="18">
        <v>1</v>
      </c>
      <c r="F1906" s="18" t="s">
        <v>771</v>
      </c>
      <c r="G1906" s="18">
        <v>20</v>
      </c>
      <c r="H1906" s="18" t="s">
        <v>1980</v>
      </c>
      <c r="I1906" s="18">
        <v>12</v>
      </c>
      <c r="J1906" s="25" t="s">
        <v>2336</v>
      </c>
      <c r="K1906" s="99"/>
      <c r="L1906" s="99"/>
      <c r="M1906" s="99"/>
      <c r="N1906" s="28" t="s">
        <v>2339</v>
      </c>
      <c r="O1906" s="100">
        <v>5500000</v>
      </c>
      <c r="P1906" s="27"/>
      <c r="Q1906" s="100"/>
      <c r="R1906" s="101" t="s">
        <v>97</v>
      </c>
      <c r="S1906" s="94"/>
    </row>
    <row r="1907" spans="1:19" ht="18" customHeight="1">
      <c r="A1907" s="17">
        <v>3</v>
      </c>
      <c r="B1907" s="18" t="s">
        <v>1952</v>
      </c>
      <c r="C1907" s="18">
        <v>2</v>
      </c>
      <c r="D1907" s="18" t="s">
        <v>2280</v>
      </c>
      <c r="E1907" s="18">
        <v>1</v>
      </c>
      <c r="F1907" s="18" t="s">
        <v>771</v>
      </c>
      <c r="G1907" s="18">
        <v>20</v>
      </c>
      <c r="H1907" s="18" t="s">
        <v>1980</v>
      </c>
      <c r="I1907" s="19">
        <v>13</v>
      </c>
      <c r="J1907" s="24" t="s">
        <v>2340</v>
      </c>
      <c r="K1907" s="99">
        <v>6600</v>
      </c>
      <c r="L1907" s="99">
        <v>6600</v>
      </c>
      <c r="M1907" s="99">
        <f>K1907-L1907</f>
        <v>0</v>
      </c>
      <c r="N1907" s="339" t="s">
        <v>7122</v>
      </c>
      <c r="O1907" s="100"/>
      <c r="P1907" s="27"/>
      <c r="Q1907" s="100"/>
      <c r="R1907" s="101" t="s">
        <v>97</v>
      </c>
      <c r="S1907" s="94"/>
    </row>
    <row r="1908" spans="1:19" ht="18" customHeight="1">
      <c r="A1908" s="17">
        <v>3</v>
      </c>
      <c r="B1908" s="18" t="s">
        <v>1952</v>
      </c>
      <c r="C1908" s="18">
        <v>2</v>
      </c>
      <c r="D1908" s="18" t="s">
        <v>2280</v>
      </c>
      <c r="E1908" s="18">
        <v>1</v>
      </c>
      <c r="F1908" s="18" t="s">
        <v>771</v>
      </c>
      <c r="G1908" s="18">
        <v>20</v>
      </c>
      <c r="H1908" s="18" t="s">
        <v>1980</v>
      </c>
      <c r="I1908" s="18">
        <v>13</v>
      </c>
      <c r="J1908" s="25" t="s">
        <v>2340</v>
      </c>
      <c r="K1908" s="99"/>
      <c r="L1908" s="99"/>
      <c r="M1908" s="99"/>
      <c r="N1908" s="28" t="s">
        <v>2341</v>
      </c>
      <c r="O1908" s="100"/>
      <c r="P1908" s="27"/>
      <c r="Q1908" s="100"/>
      <c r="R1908" s="101" t="s">
        <v>97</v>
      </c>
      <c r="S1908" s="94"/>
    </row>
    <row r="1909" spans="1:19" ht="18" customHeight="1">
      <c r="A1909" s="17">
        <v>3</v>
      </c>
      <c r="B1909" s="18" t="s">
        <v>1952</v>
      </c>
      <c r="C1909" s="18">
        <v>2</v>
      </c>
      <c r="D1909" s="18" t="s">
        <v>2280</v>
      </c>
      <c r="E1909" s="18">
        <v>1</v>
      </c>
      <c r="F1909" s="18" t="s">
        <v>771</v>
      </c>
      <c r="G1909" s="18">
        <v>20</v>
      </c>
      <c r="H1909" s="18" t="s">
        <v>1980</v>
      </c>
      <c r="I1909" s="18">
        <v>13</v>
      </c>
      <c r="J1909" s="25" t="s">
        <v>2340</v>
      </c>
      <c r="K1909" s="99"/>
      <c r="L1909" s="99"/>
      <c r="M1909" s="99"/>
      <c r="N1909" s="28" t="s">
        <v>2342</v>
      </c>
      <c r="O1909" s="100">
        <v>6600000</v>
      </c>
      <c r="P1909" s="27"/>
      <c r="Q1909" s="100"/>
      <c r="R1909" s="101" t="s">
        <v>97</v>
      </c>
      <c r="S1909" s="94"/>
    </row>
    <row r="1910" spans="1:19" ht="18" customHeight="1">
      <c r="A1910" s="17">
        <v>3</v>
      </c>
      <c r="B1910" s="18" t="s">
        <v>1952</v>
      </c>
      <c r="C1910" s="18">
        <v>2</v>
      </c>
      <c r="D1910" s="18" t="s">
        <v>2280</v>
      </c>
      <c r="E1910" s="18">
        <v>1</v>
      </c>
      <c r="F1910" s="18" t="s">
        <v>771</v>
      </c>
      <c r="G1910" s="18">
        <v>20</v>
      </c>
      <c r="H1910" s="18" t="s">
        <v>1980</v>
      </c>
      <c r="I1910" s="19">
        <v>20</v>
      </c>
      <c r="J1910" s="24" t="s">
        <v>241</v>
      </c>
      <c r="K1910" s="99">
        <v>122940</v>
      </c>
      <c r="L1910" s="99">
        <v>129300</v>
      </c>
      <c r="M1910" s="99">
        <f>K1910-L1910</f>
        <v>-6360</v>
      </c>
      <c r="N1910" s="28" t="s">
        <v>241</v>
      </c>
      <c r="O1910" s="100"/>
      <c r="P1910" s="27"/>
      <c r="Q1910" s="100"/>
      <c r="R1910" s="101" t="s">
        <v>97</v>
      </c>
      <c r="S1910" s="94"/>
    </row>
    <row r="1911" spans="1:19" ht="18" customHeight="1">
      <c r="A1911" s="17">
        <v>3</v>
      </c>
      <c r="B1911" s="18" t="s">
        <v>1952</v>
      </c>
      <c r="C1911" s="18">
        <v>2</v>
      </c>
      <c r="D1911" s="18" t="s">
        <v>2280</v>
      </c>
      <c r="E1911" s="18">
        <v>1</v>
      </c>
      <c r="F1911" s="18" t="s">
        <v>771</v>
      </c>
      <c r="G1911" s="18">
        <v>20</v>
      </c>
      <c r="H1911" s="18" t="s">
        <v>1980</v>
      </c>
      <c r="I1911" s="18">
        <v>20</v>
      </c>
      <c r="J1911" s="25" t="s">
        <v>241</v>
      </c>
      <c r="K1911" s="99"/>
      <c r="L1911" s="99"/>
      <c r="M1911" s="99"/>
      <c r="N1911" s="339" t="s">
        <v>7123</v>
      </c>
      <c r="O1911" s="100">
        <v>23760000</v>
      </c>
      <c r="P1911" s="27"/>
      <c r="Q1911" s="100"/>
      <c r="R1911" s="101" t="s">
        <v>97</v>
      </c>
      <c r="S1911" s="94"/>
    </row>
    <row r="1912" spans="1:19" ht="18" customHeight="1">
      <c r="A1912" s="17">
        <v>3</v>
      </c>
      <c r="B1912" s="18" t="s">
        <v>1952</v>
      </c>
      <c r="C1912" s="18">
        <v>2</v>
      </c>
      <c r="D1912" s="18" t="s">
        <v>2280</v>
      </c>
      <c r="E1912" s="18">
        <v>1</v>
      </c>
      <c r="F1912" s="18" t="s">
        <v>771</v>
      </c>
      <c r="G1912" s="18">
        <v>20</v>
      </c>
      <c r="H1912" s="18" t="s">
        <v>1980</v>
      </c>
      <c r="I1912" s="18">
        <v>20</v>
      </c>
      <c r="J1912" s="25" t="s">
        <v>241</v>
      </c>
      <c r="K1912" s="99"/>
      <c r="L1912" s="99"/>
      <c r="M1912" s="99"/>
      <c r="N1912" s="339" t="s">
        <v>7124</v>
      </c>
      <c r="O1912" s="100">
        <v>54840000</v>
      </c>
      <c r="P1912" s="27"/>
      <c r="Q1912" s="100"/>
      <c r="R1912" s="101" t="s">
        <v>97</v>
      </c>
      <c r="S1912" s="94"/>
    </row>
    <row r="1913" spans="1:19" ht="18" customHeight="1">
      <c r="A1913" s="17">
        <v>3</v>
      </c>
      <c r="B1913" s="18" t="s">
        <v>1952</v>
      </c>
      <c r="C1913" s="18">
        <v>2</v>
      </c>
      <c r="D1913" s="18" t="s">
        <v>2280</v>
      </c>
      <c r="E1913" s="18">
        <v>1</v>
      </c>
      <c r="F1913" s="18" t="s">
        <v>771</v>
      </c>
      <c r="G1913" s="18">
        <v>20</v>
      </c>
      <c r="H1913" s="18" t="s">
        <v>1980</v>
      </c>
      <c r="I1913" s="18">
        <v>20</v>
      </c>
      <c r="J1913" s="25" t="s">
        <v>241</v>
      </c>
      <c r="K1913" s="99"/>
      <c r="L1913" s="99"/>
      <c r="M1913" s="99"/>
      <c r="N1913" s="339" t="s">
        <v>7125</v>
      </c>
      <c r="O1913" s="100">
        <v>15840000</v>
      </c>
      <c r="P1913" s="27"/>
      <c r="Q1913" s="100"/>
      <c r="R1913" s="101" t="s">
        <v>97</v>
      </c>
      <c r="S1913" s="94"/>
    </row>
    <row r="1914" spans="1:19" ht="18" customHeight="1">
      <c r="A1914" s="17">
        <v>3</v>
      </c>
      <c r="B1914" s="18" t="s">
        <v>1952</v>
      </c>
      <c r="C1914" s="18">
        <v>2</v>
      </c>
      <c r="D1914" s="18" t="s">
        <v>2280</v>
      </c>
      <c r="E1914" s="18">
        <v>1</v>
      </c>
      <c r="F1914" s="18" t="s">
        <v>771</v>
      </c>
      <c r="G1914" s="18">
        <v>20</v>
      </c>
      <c r="H1914" s="18" t="s">
        <v>1980</v>
      </c>
      <c r="I1914" s="18">
        <v>20</v>
      </c>
      <c r="J1914" s="25" t="s">
        <v>241</v>
      </c>
      <c r="K1914" s="99"/>
      <c r="L1914" s="99"/>
      <c r="M1914" s="99"/>
      <c r="N1914" s="339" t="s">
        <v>7126</v>
      </c>
      <c r="O1914" s="100">
        <v>28200000</v>
      </c>
      <c r="P1914" s="27"/>
      <c r="Q1914" s="100"/>
      <c r="R1914" s="101" t="s">
        <v>97</v>
      </c>
      <c r="S1914" s="94"/>
    </row>
    <row r="1915" spans="1:19" ht="18" customHeight="1">
      <c r="A1915" s="17">
        <v>3</v>
      </c>
      <c r="B1915" s="18" t="s">
        <v>1952</v>
      </c>
      <c r="C1915" s="18">
        <v>2</v>
      </c>
      <c r="D1915" s="18" t="s">
        <v>2280</v>
      </c>
      <c r="E1915" s="18">
        <v>1</v>
      </c>
      <c r="F1915" s="18" t="s">
        <v>771</v>
      </c>
      <c r="G1915" s="18">
        <v>20</v>
      </c>
      <c r="H1915" s="18" t="s">
        <v>1980</v>
      </c>
      <c r="I1915" s="18">
        <v>20</v>
      </c>
      <c r="J1915" s="25" t="s">
        <v>241</v>
      </c>
      <c r="K1915" s="99"/>
      <c r="L1915" s="99"/>
      <c r="M1915" s="99"/>
      <c r="N1915" s="339" t="s">
        <v>7127</v>
      </c>
      <c r="O1915" s="100">
        <v>300000</v>
      </c>
      <c r="P1915" s="27"/>
      <c r="Q1915" s="100"/>
      <c r="R1915" s="101" t="s">
        <v>97</v>
      </c>
      <c r="S1915" s="94"/>
    </row>
    <row r="1916" spans="1:19" ht="18" customHeight="1">
      <c r="A1916" s="17">
        <v>3</v>
      </c>
      <c r="B1916" s="18" t="s">
        <v>1952</v>
      </c>
      <c r="C1916" s="18">
        <v>2</v>
      </c>
      <c r="D1916" s="18" t="s">
        <v>2280</v>
      </c>
      <c r="E1916" s="18">
        <v>1</v>
      </c>
      <c r="F1916" s="18" t="s">
        <v>771</v>
      </c>
      <c r="G1916" s="18">
        <v>20</v>
      </c>
      <c r="H1916" s="18" t="s">
        <v>1980</v>
      </c>
      <c r="I1916" s="19">
        <v>31</v>
      </c>
      <c r="J1916" s="24" t="s">
        <v>2343</v>
      </c>
      <c r="K1916" s="99">
        <v>28000</v>
      </c>
      <c r="L1916" s="99">
        <v>28000</v>
      </c>
      <c r="M1916" s="99">
        <f>K1916-L1916</f>
        <v>0</v>
      </c>
      <c r="N1916" s="28" t="s">
        <v>2344</v>
      </c>
      <c r="O1916" s="100">
        <v>10000000</v>
      </c>
      <c r="P1916" s="27"/>
      <c r="Q1916" s="100"/>
      <c r="R1916" s="101" t="s">
        <v>97</v>
      </c>
      <c r="S1916" s="94"/>
    </row>
    <row r="1917" spans="1:19" ht="18" customHeight="1">
      <c r="A1917" s="17">
        <v>3</v>
      </c>
      <c r="B1917" s="18" t="s">
        <v>1952</v>
      </c>
      <c r="C1917" s="18">
        <v>2</v>
      </c>
      <c r="D1917" s="18" t="s">
        <v>2280</v>
      </c>
      <c r="E1917" s="18">
        <v>1</v>
      </c>
      <c r="F1917" s="18" t="s">
        <v>771</v>
      </c>
      <c r="G1917" s="18">
        <v>20</v>
      </c>
      <c r="H1917" s="18" t="s">
        <v>1980</v>
      </c>
      <c r="I1917" s="18">
        <v>31</v>
      </c>
      <c r="J1917" s="25" t="s">
        <v>2343</v>
      </c>
      <c r="K1917" s="99"/>
      <c r="L1917" s="99"/>
      <c r="M1917" s="99"/>
      <c r="N1917" s="28" t="s">
        <v>2345</v>
      </c>
      <c r="O1917" s="100">
        <v>18000000</v>
      </c>
      <c r="P1917" s="27"/>
      <c r="Q1917" s="100"/>
      <c r="R1917" s="101" t="s">
        <v>97</v>
      </c>
      <c r="S1917" s="94"/>
    </row>
    <row r="1918" spans="1:19" ht="18" customHeight="1">
      <c r="A1918" s="17">
        <v>3</v>
      </c>
      <c r="B1918" s="18" t="s">
        <v>1952</v>
      </c>
      <c r="C1918" s="18">
        <v>2</v>
      </c>
      <c r="D1918" s="18" t="s">
        <v>2280</v>
      </c>
      <c r="E1918" s="18">
        <v>1</v>
      </c>
      <c r="F1918" s="18" t="s">
        <v>771</v>
      </c>
      <c r="G1918" s="18">
        <v>20</v>
      </c>
      <c r="H1918" s="18" t="s">
        <v>1980</v>
      </c>
      <c r="I1918" s="19">
        <v>33</v>
      </c>
      <c r="J1918" s="24" t="s">
        <v>2346</v>
      </c>
      <c r="K1918" s="99">
        <v>1200</v>
      </c>
      <c r="L1918" s="99">
        <v>1560</v>
      </c>
      <c r="M1918" s="99">
        <f>K1918-L1918</f>
        <v>-360</v>
      </c>
      <c r="N1918" s="28" t="s">
        <v>2347</v>
      </c>
      <c r="O1918" s="100"/>
      <c r="P1918" s="27"/>
      <c r="Q1918" s="100"/>
      <c r="R1918" s="101" t="s">
        <v>97</v>
      </c>
      <c r="S1918" s="94"/>
    </row>
    <row r="1919" spans="1:19" ht="18" customHeight="1">
      <c r="A1919" s="17">
        <v>3</v>
      </c>
      <c r="B1919" s="18" t="s">
        <v>1952</v>
      </c>
      <c r="C1919" s="18">
        <v>2</v>
      </c>
      <c r="D1919" s="18" t="s">
        <v>2280</v>
      </c>
      <c r="E1919" s="18">
        <v>1</v>
      </c>
      <c r="F1919" s="18" t="s">
        <v>771</v>
      </c>
      <c r="G1919" s="18">
        <v>20</v>
      </c>
      <c r="H1919" s="18" t="s">
        <v>1980</v>
      </c>
      <c r="I1919" s="18">
        <v>33</v>
      </c>
      <c r="J1919" s="25" t="s">
        <v>2346</v>
      </c>
      <c r="K1919" s="99"/>
      <c r="L1919" s="99"/>
      <c r="M1919" s="99"/>
      <c r="N1919" s="339" t="s">
        <v>7128</v>
      </c>
      <c r="O1919" s="100">
        <v>1200000</v>
      </c>
      <c r="P1919" s="27"/>
      <c r="Q1919" s="100"/>
      <c r="R1919" s="101" t="s">
        <v>97</v>
      </c>
      <c r="S1919" s="94"/>
    </row>
    <row r="1920" spans="1:19" ht="18" customHeight="1">
      <c r="A1920" s="17">
        <v>3</v>
      </c>
      <c r="B1920" s="18" t="s">
        <v>1952</v>
      </c>
      <c r="C1920" s="18">
        <v>2</v>
      </c>
      <c r="D1920" s="18" t="s">
        <v>2280</v>
      </c>
      <c r="E1920" s="18">
        <v>1</v>
      </c>
      <c r="F1920" s="18" t="s">
        <v>771</v>
      </c>
      <c r="G1920" s="19">
        <v>21</v>
      </c>
      <c r="H1920" s="19" t="s">
        <v>2348</v>
      </c>
      <c r="I1920" s="19"/>
      <c r="J1920" s="24"/>
      <c r="K1920" s="99"/>
      <c r="L1920" s="99"/>
      <c r="M1920" s="99"/>
      <c r="N1920" s="28"/>
      <c r="O1920" s="100"/>
      <c r="P1920" s="27"/>
      <c r="Q1920" s="100"/>
      <c r="R1920" s="101" t="s">
        <v>97</v>
      </c>
      <c r="S1920" s="94"/>
    </row>
    <row r="1921" spans="1:19" ht="18" customHeight="1">
      <c r="A1921" s="17">
        <v>3</v>
      </c>
      <c r="B1921" s="18" t="s">
        <v>1952</v>
      </c>
      <c r="C1921" s="18">
        <v>2</v>
      </c>
      <c r="D1921" s="18" t="s">
        <v>2280</v>
      </c>
      <c r="E1921" s="18">
        <v>1</v>
      </c>
      <c r="F1921" s="18" t="s">
        <v>771</v>
      </c>
      <c r="G1921" s="18">
        <v>21</v>
      </c>
      <c r="H1921" s="18" t="s">
        <v>2348</v>
      </c>
      <c r="I1921" s="19">
        <v>11</v>
      </c>
      <c r="J1921" s="24" t="s">
        <v>2349</v>
      </c>
      <c r="K1921" s="99">
        <v>200</v>
      </c>
      <c r="L1921" s="99">
        <v>200</v>
      </c>
      <c r="M1921" s="99">
        <f>K1921-L1921</f>
        <v>0</v>
      </c>
      <c r="N1921" s="28" t="s">
        <v>2350</v>
      </c>
      <c r="O1921" s="100">
        <v>200000</v>
      </c>
      <c r="P1921" s="27"/>
      <c r="Q1921" s="100"/>
      <c r="R1921" s="101" t="s">
        <v>97</v>
      </c>
      <c r="S1921" s="94"/>
    </row>
    <row r="1922" spans="1:19" ht="18" customHeight="1">
      <c r="A1922" s="17">
        <v>3</v>
      </c>
      <c r="B1922" s="18" t="s">
        <v>1952</v>
      </c>
      <c r="C1922" s="18">
        <v>2</v>
      </c>
      <c r="D1922" s="18" t="s">
        <v>2280</v>
      </c>
      <c r="E1922" s="18">
        <v>1</v>
      </c>
      <c r="F1922" s="18" t="s">
        <v>771</v>
      </c>
      <c r="G1922" s="19">
        <v>23</v>
      </c>
      <c r="H1922" s="19" t="s">
        <v>1539</v>
      </c>
      <c r="I1922" s="19"/>
      <c r="J1922" s="24"/>
      <c r="K1922" s="99"/>
      <c r="L1922" s="99"/>
      <c r="M1922" s="99"/>
      <c r="N1922" s="28"/>
      <c r="O1922" s="100"/>
      <c r="P1922" s="27"/>
      <c r="Q1922" s="100"/>
      <c r="R1922" s="101" t="s">
        <v>97</v>
      </c>
      <c r="S1922" s="94"/>
    </row>
    <row r="1923" spans="1:19" ht="18" customHeight="1">
      <c r="A1923" s="17">
        <v>3</v>
      </c>
      <c r="B1923" s="18" t="s">
        <v>1952</v>
      </c>
      <c r="C1923" s="18">
        <v>2</v>
      </c>
      <c r="D1923" s="18" t="s">
        <v>2280</v>
      </c>
      <c r="E1923" s="18">
        <v>1</v>
      </c>
      <c r="F1923" s="18" t="s">
        <v>771</v>
      </c>
      <c r="G1923" s="18">
        <v>23</v>
      </c>
      <c r="H1923" s="18" t="s">
        <v>1539</v>
      </c>
      <c r="I1923" s="19">
        <v>11</v>
      </c>
      <c r="J1923" s="24" t="s">
        <v>2351</v>
      </c>
      <c r="K1923" s="99">
        <v>1</v>
      </c>
      <c r="L1923" s="99">
        <v>1</v>
      </c>
      <c r="M1923" s="99">
        <f t="shared" ref="M1923:M1924" si="138">K1923-L1923</f>
        <v>0</v>
      </c>
      <c r="N1923" s="28" t="s">
        <v>2352</v>
      </c>
      <c r="O1923" s="100">
        <v>1000</v>
      </c>
      <c r="P1923" s="27"/>
      <c r="Q1923" s="100"/>
      <c r="R1923" s="101" t="s">
        <v>97</v>
      </c>
      <c r="S1923" s="94"/>
    </row>
    <row r="1924" spans="1:19" ht="18" customHeight="1">
      <c r="A1924" s="17">
        <v>3</v>
      </c>
      <c r="B1924" s="18" t="s">
        <v>1952</v>
      </c>
      <c r="C1924" s="18">
        <v>2</v>
      </c>
      <c r="D1924" s="18" t="s">
        <v>2280</v>
      </c>
      <c r="E1924" s="18">
        <v>1</v>
      </c>
      <c r="F1924" s="18" t="s">
        <v>771</v>
      </c>
      <c r="G1924" s="18">
        <v>23</v>
      </c>
      <c r="H1924" s="18" t="s">
        <v>1539</v>
      </c>
      <c r="I1924" s="19">
        <v>12</v>
      </c>
      <c r="J1924" s="24" t="s">
        <v>1161</v>
      </c>
      <c r="K1924" s="99">
        <v>1</v>
      </c>
      <c r="L1924" s="99">
        <v>0</v>
      </c>
      <c r="M1924" s="99">
        <f t="shared" si="138"/>
        <v>1</v>
      </c>
      <c r="N1924" s="28" t="s">
        <v>2353</v>
      </c>
      <c r="O1924" s="100">
        <v>1000</v>
      </c>
      <c r="P1924" s="27"/>
      <c r="Q1924" s="100"/>
      <c r="R1924" s="101" t="s">
        <v>97</v>
      </c>
      <c r="S1924" s="94"/>
    </row>
    <row r="1925" spans="1:19" ht="18" customHeight="1">
      <c r="A1925" s="17">
        <v>3</v>
      </c>
      <c r="B1925" s="18" t="s">
        <v>1952</v>
      </c>
      <c r="C1925" s="18">
        <v>2</v>
      </c>
      <c r="D1925" s="18" t="s">
        <v>2280</v>
      </c>
      <c r="E1925" s="18">
        <v>1</v>
      </c>
      <c r="F1925" s="18" t="s">
        <v>771</v>
      </c>
      <c r="G1925" s="19">
        <v>28</v>
      </c>
      <c r="H1925" s="19" t="s">
        <v>1983</v>
      </c>
      <c r="I1925" s="19"/>
      <c r="J1925" s="24"/>
      <c r="K1925" s="99"/>
      <c r="L1925" s="99"/>
      <c r="M1925" s="99"/>
      <c r="N1925" s="28"/>
      <c r="O1925" s="100"/>
      <c r="P1925" s="27"/>
      <c r="Q1925" s="100"/>
      <c r="R1925" s="101" t="s">
        <v>97</v>
      </c>
      <c r="S1925" s="94"/>
    </row>
    <row r="1926" spans="1:19" ht="18" customHeight="1">
      <c r="A1926" s="17">
        <v>3</v>
      </c>
      <c r="B1926" s="18" t="s">
        <v>1952</v>
      </c>
      <c r="C1926" s="18">
        <v>2</v>
      </c>
      <c r="D1926" s="18" t="s">
        <v>2280</v>
      </c>
      <c r="E1926" s="18">
        <v>1</v>
      </c>
      <c r="F1926" s="18" t="s">
        <v>771</v>
      </c>
      <c r="G1926" s="18">
        <v>28</v>
      </c>
      <c r="H1926" s="18" t="s">
        <v>1983</v>
      </c>
      <c r="I1926" s="19">
        <v>2</v>
      </c>
      <c r="J1926" s="24" t="s">
        <v>2354</v>
      </c>
      <c r="K1926" s="99">
        <v>230</v>
      </c>
      <c r="L1926" s="99">
        <v>394</v>
      </c>
      <c r="M1926" s="99">
        <f>K1926-L1926</f>
        <v>-164</v>
      </c>
      <c r="N1926" s="28" t="s">
        <v>2355</v>
      </c>
      <c r="O1926" s="100"/>
      <c r="P1926" s="27"/>
      <c r="Q1926" s="100"/>
      <c r="R1926" s="101" t="s">
        <v>97</v>
      </c>
      <c r="S1926" s="94"/>
    </row>
    <row r="1927" spans="1:19" ht="18" customHeight="1">
      <c r="A1927" s="331">
        <v>3</v>
      </c>
      <c r="B1927" s="183" t="s">
        <v>1952</v>
      </c>
      <c r="C1927" s="183">
        <v>2</v>
      </c>
      <c r="D1927" s="183" t="s">
        <v>2280</v>
      </c>
      <c r="E1927" s="183">
        <v>1</v>
      </c>
      <c r="F1927" s="183" t="s">
        <v>771</v>
      </c>
      <c r="G1927" s="183">
        <v>28</v>
      </c>
      <c r="H1927" s="183" t="s">
        <v>1983</v>
      </c>
      <c r="I1927" s="183">
        <v>2</v>
      </c>
      <c r="J1927" s="332" t="s">
        <v>2354</v>
      </c>
      <c r="K1927" s="185"/>
      <c r="L1927" s="185"/>
      <c r="M1927" s="185"/>
      <c r="N1927" s="186" t="s">
        <v>2356</v>
      </c>
      <c r="O1927" s="187">
        <v>230000</v>
      </c>
      <c r="P1927" s="188"/>
      <c r="Q1927" s="187"/>
      <c r="R1927" s="333" t="s">
        <v>97</v>
      </c>
      <c r="S1927" s="94"/>
    </row>
    <row r="1928" spans="1:19" ht="18" customHeight="1">
      <c r="A1928" s="67">
        <v>4</v>
      </c>
      <c r="B1928" s="68" t="s">
        <v>2357</v>
      </c>
      <c r="C1928" s="68"/>
      <c r="D1928" s="68"/>
      <c r="E1928" s="69"/>
      <c r="F1928" s="68"/>
      <c r="G1928" s="69"/>
      <c r="H1928" s="68"/>
      <c r="I1928" s="69"/>
      <c r="J1928" s="69"/>
      <c r="K1928" s="70">
        <f>IF(C1928="",SUMIFS($K1929:$K$5645,$A1929:$A$5645,A1928,$E1929:$E$5645,""),IF(E1928="",SUMIFS($K1929:$K$5645,$A1929:$A$5645,A1928,$C1929:$C$5645,C1928,$G1929:$G$5645,""),IF(G1928="",SUMIFS($K1929:$K$5645,$A1929:$A$5645,A1928,$C1929:$C$5645,C1928,$E1929:$E$5645,E1928,$R1929:$R$5645,R1928),0)))</f>
        <v>741047</v>
      </c>
      <c r="L1928" s="70">
        <f>IF(C1928="",SUMIFS($L1929:$L$5645,$A1929:$A$5645,A1928,$E1929:$E$5645,""),IF(E1928="",SUMIFS($L1929:$L$5645,$A1929:$A$5645,A1928,$C1929:$C$5645,C1928,$G1929:$G$5645,""),IF(G1928="",SUMIFS($L1929:$L$5645,$A1929:$A$5645,A1928,$C1929:$C$5645,C1928,$E1929:$E$5645,E1928,$R1929:$R$5645,R1928),0)))</f>
        <v>846449</v>
      </c>
      <c r="M1928" s="71">
        <f t="shared" ref="M1928:M1930" si="139">K1928-L1928</f>
        <v>-105402</v>
      </c>
      <c r="N1928" s="72"/>
      <c r="O1928" s="73"/>
      <c r="P1928" s="74"/>
      <c r="Q1928" s="75">
        <f>IF(C1928="",SUMIFS($Q$3:$Q$5514,$A$3:$A$5514,A1928,$C$3:$C$5514,"&gt;0",$E$3:$E$5514,""),IF(E1928="",SUMIFS($Q$3:$Q$5514,$A$3:$A$5514,A1928,$C$3:$C$5514,C1928,$E$3:$E$5514,"&gt;0",$G$3:$G$5514,""),IF(G1928="",SUMIFS($Q$3:$Q$5514,$A$3:$A$5514,A1928,$C$3:$C$5514,C1928,$E$3:$E$5514,E1928,$G$3:$G$5514,"&gt;0",$R$3:$R$5514,R1928))))</f>
        <v>35379</v>
      </c>
      <c r="R1928" s="76"/>
      <c r="S1928" s="94"/>
    </row>
    <row r="1929" spans="1:19" ht="18" customHeight="1">
      <c r="A1929" s="43">
        <v>4</v>
      </c>
      <c r="B1929" s="44" t="s">
        <v>2357</v>
      </c>
      <c r="C1929" s="45">
        <v>1</v>
      </c>
      <c r="D1929" s="45" t="s">
        <v>2358</v>
      </c>
      <c r="E1929" s="46"/>
      <c r="F1929" s="45"/>
      <c r="G1929" s="46"/>
      <c r="H1929" s="45"/>
      <c r="I1929" s="46"/>
      <c r="J1929" s="46"/>
      <c r="K1929" s="95">
        <f>IF(C1929="",SUMIFS($K1930:$K$5645,$A1930:$A$5645,A1929,$E1930:$E$5645,""),IF(E1929="",SUMIFS($K1930:$K$5645,$A1930:$A$5645,A1929,$C1930:$C$5645,C1929,$G1930:$G$5645,""),IF(G1929="",SUMIFS($K1930:$K$5645,$A1930:$A$5645,A1929,$C1930:$C$5645,C1929,$E1930:$E$5645,E1929,$R1930:$R$5645,R1929),0)))</f>
        <v>196638</v>
      </c>
      <c r="L1929" s="95">
        <f>IF(C1929="",SUMIFS($L1930:$L$5645,$A1930:$A$5645,A1929,$E1930:$E$5645,""),IF(E1929="",SUMIFS($L1930:$L$5645,$A1930:$A$5645,A1929,$C1930:$C$5645,C1929,$G1930:$G$5645,""),IF(G1929="",SUMIFS($L1930:$L$5645,$A1930:$A$5645,A1929,$C1930:$C$5645,C1929,$E1930:$E$5645,E1929,$R1930:$R$5645,R1929),0)))</f>
        <v>197480</v>
      </c>
      <c r="M1929" s="96">
        <f t="shared" si="139"/>
        <v>-842</v>
      </c>
      <c r="N1929" s="47"/>
      <c r="O1929" s="48"/>
      <c r="P1929" s="49"/>
      <c r="Q1929" s="50">
        <f>IF(C1929="",SUMIFS($Q$3:$Q$5514,$A$3:$A$5514,A1929,$C$3:$C$5514,"&gt;0",$E$3:$E$5514,""),IF(E1929="",SUMIFS($Q$3:$Q$5514,$A$3:$A$5514,A1929,$C$3:$C$5514,C1929,$E$3:$E$5514,"&gt;0",$G$3:$G$5514,""),IF(G1929="",SUMIFS($Q$3:$Q$5514,$A$3:$A$5514,A1929,$C$3:$C$5514,C1929,$E$3:$E$5514,E1929,$G$3:$G$5514,"&gt;0",$R$3:$R$5514,R1929))))</f>
        <v>9384</v>
      </c>
      <c r="R1929" s="51"/>
      <c r="S1929" s="94"/>
    </row>
    <row r="1930" spans="1:19" ht="18" customHeight="1">
      <c r="A1930" s="43">
        <v>4</v>
      </c>
      <c r="B1930" s="44" t="s">
        <v>2357</v>
      </c>
      <c r="C1930" s="52">
        <v>1</v>
      </c>
      <c r="D1930" s="44" t="s">
        <v>2358</v>
      </c>
      <c r="E1930" s="53">
        <v>1</v>
      </c>
      <c r="F1930" s="54" t="s">
        <v>772</v>
      </c>
      <c r="G1930" s="53"/>
      <c r="H1930" s="54"/>
      <c r="I1930" s="53"/>
      <c r="J1930" s="53"/>
      <c r="K1930" s="97">
        <f>IF(C1930="",SUMIFS($K1931:$K$5645,$A1931:$A$5645,A1930,$E1931:$E$5645,""),IF(E1930="",SUMIFS($K1931:$K$5645,$A1931:$A$5645,A1930,$C1931:$C$5645,C1930,$G1931:$G$5645,""),IF(G1930="",SUMIFS($K1931:$K$5645,$A1931:$A$5645,A1930,$C1931:$C$5645,C1930,$E1931:$E$5645,E1930,$R1931:$R$5645,R1930),0)))</f>
        <v>31105</v>
      </c>
      <c r="L1930" s="97">
        <f>IF(C1930="",SUMIFS($L1931:$L$5645,$A1931:$A$5645,A1930,$E1931:$E$5645,""),IF(E1930="",SUMIFS($L1931:$L$5645,$A1931:$A$5645,A1930,$C1931:$C$5645,C1930,$G1931:$G$5645,""),IF(G1930="",SUMIFS($L1931:$L$5645,$A1931:$A$5645,A1930,$C1931:$C$5645,C1930,$E1931:$E$5645,E1930,$R1931:$R$5645,R1930),0)))</f>
        <v>30674</v>
      </c>
      <c r="M1930" s="98">
        <f t="shared" si="139"/>
        <v>431</v>
      </c>
      <c r="N1930" s="55"/>
      <c r="O1930" s="56"/>
      <c r="P1930" s="57"/>
      <c r="Q1930" s="58">
        <f>IF(C1930="",SUMIFS($Q$3:$Q$5514,$A$3:$A$5514,A1930,$C$3:$C$5514,"&gt;0",$E$3:$E$5514,""),IF(E1930="",SUMIFS($Q$3:$Q$5514,$A$3:$A$5514,A1930,$C$3:$C$5514,C1930,$E$3:$E$5514,"&gt;0",$G$3:$G$5514,""),IF(G1930="",SUMIFS($Q$3:$Q$5514,$A$3:$A$5514,A1930,$C$3:$C$5514,C1930,$E$3:$E$5514,E1930,$G$3:$G$5514,"&gt;0",$R$3:$R$5514,R1930))))</f>
        <v>534</v>
      </c>
      <c r="R1930" s="59" t="s">
        <v>140</v>
      </c>
      <c r="S1930" s="94"/>
    </row>
    <row r="1931" spans="1:19" ht="18" customHeight="1">
      <c r="A1931" s="17">
        <v>4</v>
      </c>
      <c r="B1931" s="18" t="s">
        <v>2357</v>
      </c>
      <c r="C1931" s="18">
        <v>1</v>
      </c>
      <c r="D1931" s="18" t="s">
        <v>2358</v>
      </c>
      <c r="E1931" s="18">
        <v>1</v>
      </c>
      <c r="F1931" s="18" t="s">
        <v>772</v>
      </c>
      <c r="G1931" s="19">
        <v>2</v>
      </c>
      <c r="H1931" s="19" t="s">
        <v>916</v>
      </c>
      <c r="I1931" s="19"/>
      <c r="J1931" s="24"/>
      <c r="K1931" s="99"/>
      <c r="L1931" s="99"/>
      <c r="M1931" s="99"/>
      <c r="N1931" s="28"/>
      <c r="O1931" s="100"/>
      <c r="P1931" s="27" t="s">
        <v>224</v>
      </c>
      <c r="Q1931" s="100">
        <v>94</v>
      </c>
      <c r="R1931" s="101" t="s">
        <v>140</v>
      </c>
      <c r="S1931" s="94"/>
    </row>
    <row r="1932" spans="1:19" ht="18" customHeight="1">
      <c r="A1932" s="17">
        <v>4</v>
      </c>
      <c r="B1932" s="18" t="s">
        <v>2357</v>
      </c>
      <c r="C1932" s="18">
        <v>1</v>
      </c>
      <c r="D1932" s="18" t="s">
        <v>2358</v>
      </c>
      <c r="E1932" s="18">
        <v>1</v>
      </c>
      <c r="F1932" s="18" t="s">
        <v>772</v>
      </c>
      <c r="G1932" s="18">
        <v>2</v>
      </c>
      <c r="H1932" s="18" t="s">
        <v>916</v>
      </c>
      <c r="I1932" s="19">
        <v>3</v>
      </c>
      <c r="J1932" s="24" t="s">
        <v>917</v>
      </c>
      <c r="K1932" s="99">
        <v>16428</v>
      </c>
      <c r="L1932" s="99">
        <v>15939</v>
      </c>
      <c r="M1932" s="99">
        <f>K1932-L1932</f>
        <v>489</v>
      </c>
      <c r="N1932" s="28" t="s">
        <v>1074</v>
      </c>
      <c r="O1932" s="100">
        <v>16428000</v>
      </c>
      <c r="P1932" s="27" t="s">
        <v>2359</v>
      </c>
      <c r="Q1932" s="100">
        <v>440</v>
      </c>
      <c r="R1932" s="101" t="s">
        <v>140</v>
      </c>
      <c r="S1932" s="94"/>
    </row>
    <row r="1933" spans="1:19" ht="18" customHeight="1">
      <c r="A1933" s="17">
        <v>4</v>
      </c>
      <c r="B1933" s="18" t="s">
        <v>2357</v>
      </c>
      <c r="C1933" s="18">
        <v>1</v>
      </c>
      <c r="D1933" s="18" t="s">
        <v>2358</v>
      </c>
      <c r="E1933" s="18">
        <v>1</v>
      </c>
      <c r="F1933" s="18" t="s">
        <v>772</v>
      </c>
      <c r="G1933" s="19">
        <v>3</v>
      </c>
      <c r="H1933" s="19" t="s">
        <v>919</v>
      </c>
      <c r="I1933" s="19"/>
      <c r="J1933" s="24"/>
      <c r="K1933" s="99"/>
      <c r="L1933" s="99"/>
      <c r="M1933" s="99"/>
      <c r="N1933" s="28"/>
      <c r="O1933" s="100"/>
      <c r="P1933" s="27" t="s">
        <v>2360</v>
      </c>
      <c r="Q1933" s="100"/>
      <c r="R1933" s="101" t="s">
        <v>140</v>
      </c>
      <c r="S1933" s="94"/>
    </row>
    <row r="1934" spans="1:19" ht="18" customHeight="1">
      <c r="A1934" s="17">
        <v>4</v>
      </c>
      <c r="B1934" s="18" t="s">
        <v>2357</v>
      </c>
      <c r="C1934" s="18">
        <v>1</v>
      </c>
      <c r="D1934" s="18" t="s">
        <v>2358</v>
      </c>
      <c r="E1934" s="18">
        <v>1</v>
      </c>
      <c r="F1934" s="18" t="s">
        <v>772</v>
      </c>
      <c r="G1934" s="18">
        <v>3</v>
      </c>
      <c r="H1934" s="18" t="s">
        <v>919</v>
      </c>
      <c r="I1934" s="19">
        <v>31</v>
      </c>
      <c r="J1934" s="24" t="s">
        <v>929</v>
      </c>
      <c r="K1934" s="99">
        <v>816</v>
      </c>
      <c r="L1934" s="99">
        <v>918</v>
      </c>
      <c r="M1934" s="99">
        <f t="shared" ref="M1934:M1940" si="140">K1934-L1934</f>
        <v>-102</v>
      </c>
      <c r="N1934" s="28" t="s">
        <v>1074</v>
      </c>
      <c r="O1934" s="100">
        <v>816000</v>
      </c>
      <c r="P1934" s="27"/>
      <c r="Q1934" s="100"/>
      <c r="R1934" s="101" t="s">
        <v>140</v>
      </c>
      <c r="S1934" s="94"/>
    </row>
    <row r="1935" spans="1:19" ht="18" customHeight="1">
      <c r="A1935" s="17">
        <v>4</v>
      </c>
      <c r="B1935" s="18" t="s">
        <v>2357</v>
      </c>
      <c r="C1935" s="18">
        <v>1</v>
      </c>
      <c r="D1935" s="18" t="s">
        <v>2358</v>
      </c>
      <c r="E1935" s="18">
        <v>1</v>
      </c>
      <c r="F1935" s="18" t="s">
        <v>772</v>
      </c>
      <c r="G1935" s="18">
        <v>3</v>
      </c>
      <c r="H1935" s="18" t="s">
        <v>919</v>
      </c>
      <c r="I1935" s="19">
        <v>33</v>
      </c>
      <c r="J1935" s="24" t="s">
        <v>1075</v>
      </c>
      <c r="K1935" s="99">
        <v>393</v>
      </c>
      <c r="L1935" s="99">
        <v>466</v>
      </c>
      <c r="M1935" s="99">
        <f t="shared" si="140"/>
        <v>-73</v>
      </c>
      <c r="N1935" s="28" t="s">
        <v>1074</v>
      </c>
      <c r="O1935" s="100">
        <v>392400</v>
      </c>
      <c r="P1935" s="27"/>
      <c r="Q1935" s="100"/>
      <c r="R1935" s="101" t="s">
        <v>140</v>
      </c>
      <c r="S1935" s="94"/>
    </row>
    <row r="1936" spans="1:19" ht="18" customHeight="1">
      <c r="A1936" s="17">
        <v>4</v>
      </c>
      <c r="B1936" s="18" t="s">
        <v>2357</v>
      </c>
      <c r="C1936" s="18">
        <v>1</v>
      </c>
      <c r="D1936" s="18" t="s">
        <v>2358</v>
      </c>
      <c r="E1936" s="18">
        <v>1</v>
      </c>
      <c r="F1936" s="18" t="s">
        <v>772</v>
      </c>
      <c r="G1936" s="18">
        <v>3</v>
      </c>
      <c r="H1936" s="18" t="s">
        <v>919</v>
      </c>
      <c r="I1936" s="19">
        <v>35</v>
      </c>
      <c r="J1936" s="24" t="s">
        <v>930</v>
      </c>
      <c r="K1936" s="99">
        <v>342</v>
      </c>
      <c r="L1936" s="99">
        <v>342</v>
      </c>
      <c r="M1936" s="99">
        <f t="shared" si="140"/>
        <v>0</v>
      </c>
      <c r="N1936" s="28" t="s">
        <v>2361</v>
      </c>
      <c r="O1936" s="100">
        <v>341280</v>
      </c>
      <c r="P1936" s="27"/>
      <c r="Q1936" s="100"/>
      <c r="R1936" s="101" t="s">
        <v>140</v>
      </c>
      <c r="S1936" s="94"/>
    </row>
    <row r="1937" spans="1:19" ht="18" customHeight="1">
      <c r="A1937" s="17">
        <v>4</v>
      </c>
      <c r="B1937" s="18" t="s">
        <v>2357</v>
      </c>
      <c r="C1937" s="18">
        <v>1</v>
      </c>
      <c r="D1937" s="18" t="s">
        <v>2358</v>
      </c>
      <c r="E1937" s="18">
        <v>1</v>
      </c>
      <c r="F1937" s="18" t="s">
        <v>772</v>
      </c>
      <c r="G1937" s="18">
        <v>3</v>
      </c>
      <c r="H1937" s="18" t="s">
        <v>919</v>
      </c>
      <c r="I1937" s="19">
        <v>38</v>
      </c>
      <c r="J1937" s="24" t="s">
        <v>932</v>
      </c>
      <c r="K1937" s="99">
        <v>748</v>
      </c>
      <c r="L1937" s="99">
        <v>748</v>
      </c>
      <c r="M1937" s="99">
        <f t="shared" si="140"/>
        <v>0</v>
      </c>
      <c r="N1937" s="28" t="s">
        <v>933</v>
      </c>
      <c r="O1937" s="100">
        <v>747600</v>
      </c>
      <c r="P1937" s="27"/>
      <c r="Q1937" s="100"/>
      <c r="R1937" s="101" t="s">
        <v>140</v>
      </c>
      <c r="S1937" s="94"/>
    </row>
    <row r="1938" spans="1:19" ht="18" customHeight="1">
      <c r="A1938" s="17">
        <v>4</v>
      </c>
      <c r="B1938" s="18" t="s">
        <v>2357</v>
      </c>
      <c r="C1938" s="18">
        <v>1</v>
      </c>
      <c r="D1938" s="18" t="s">
        <v>2358</v>
      </c>
      <c r="E1938" s="18">
        <v>1</v>
      </c>
      <c r="F1938" s="18" t="s">
        <v>772</v>
      </c>
      <c r="G1938" s="18">
        <v>3</v>
      </c>
      <c r="H1938" s="18" t="s">
        <v>919</v>
      </c>
      <c r="I1938" s="19">
        <v>39</v>
      </c>
      <c r="J1938" s="24" t="s">
        <v>934</v>
      </c>
      <c r="K1938" s="99">
        <v>4035</v>
      </c>
      <c r="L1938" s="99">
        <v>3936</v>
      </c>
      <c r="M1938" s="99">
        <f t="shared" si="140"/>
        <v>99</v>
      </c>
      <c r="N1938" s="28" t="s">
        <v>1074</v>
      </c>
      <c r="O1938" s="100">
        <v>4034742</v>
      </c>
      <c r="P1938" s="27"/>
      <c r="Q1938" s="100"/>
      <c r="R1938" s="101" t="s">
        <v>140</v>
      </c>
      <c r="S1938" s="94"/>
    </row>
    <row r="1939" spans="1:19" ht="18" customHeight="1">
      <c r="A1939" s="17">
        <v>4</v>
      </c>
      <c r="B1939" s="18" t="s">
        <v>2357</v>
      </c>
      <c r="C1939" s="18">
        <v>1</v>
      </c>
      <c r="D1939" s="18" t="s">
        <v>2358</v>
      </c>
      <c r="E1939" s="18">
        <v>1</v>
      </c>
      <c r="F1939" s="18" t="s">
        <v>772</v>
      </c>
      <c r="G1939" s="18">
        <v>3</v>
      </c>
      <c r="H1939" s="18" t="s">
        <v>919</v>
      </c>
      <c r="I1939" s="19">
        <v>40</v>
      </c>
      <c r="J1939" s="24" t="s">
        <v>935</v>
      </c>
      <c r="K1939" s="99">
        <v>2328</v>
      </c>
      <c r="L1939" s="99">
        <v>2271</v>
      </c>
      <c r="M1939" s="99">
        <f t="shared" si="140"/>
        <v>57</v>
      </c>
      <c r="N1939" s="28" t="s">
        <v>1074</v>
      </c>
      <c r="O1939" s="100">
        <v>2327736</v>
      </c>
      <c r="P1939" s="27"/>
      <c r="Q1939" s="100"/>
      <c r="R1939" s="101" t="s">
        <v>140</v>
      </c>
      <c r="S1939" s="94"/>
    </row>
    <row r="1940" spans="1:19" ht="18" customHeight="1">
      <c r="A1940" s="17">
        <v>4</v>
      </c>
      <c r="B1940" s="18" t="s">
        <v>2357</v>
      </c>
      <c r="C1940" s="18">
        <v>1</v>
      </c>
      <c r="D1940" s="18" t="s">
        <v>2358</v>
      </c>
      <c r="E1940" s="18">
        <v>1</v>
      </c>
      <c r="F1940" s="18" t="s">
        <v>772</v>
      </c>
      <c r="G1940" s="18">
        <v>3</v>
      </c>
      <c r="H1940" s="18" t="s">
        <v>919</v>
      </c>
      <c r="I1940" s="19">
        <v>41</v>
      </c>
      <c r="J1940" s="24" t="s">
        <v>936</v>
      </c>
      <c r="K1940" s="99">
        <v>356</v>
      </c>
      <c r="L1940" s="99">
        <v>356</v>
      </c>
      <c r="M1940" s="99">
        <f t="shared" si="140"/>
        <v>0</v>
      </c>
      <c r="N1940" s="28" t="s">
        <v>1074</v>
      </c>
      <c r="O1940" s="100">
        <v>356000</v>
      </c>
      <c r="P1940" s="27"/>
      <c r="Q1940" s="100"/>
      <c r="R1940" s="101" t="s">
        <v>140</v>
      </c>
      <c r="S1940" s="94"/>
    </row>
    <row r="1941" spans="1:19" ht="18" customHeight="1">
      <c r="A1941" s="17">
        <v>4</v>
      </c>
      <c r="B1941" s="18" t="s">
        <v>2357</v>
      </c>
      <c r="C1941" s="18">
        <v>1</v>
      </c>
      <c r="D1941" s="18" t="s">
        <v>2358</v>
      </c>
      <c r="E1941" s="18">
        <v>1</v>
      </c>
      <c r="F1941" s="18" t="s">
        <v>772</v>
      </c>
      <c r="G1941" s="19">
        <v>4</v>
      </c>
      <c r="H1941" s="19" t="s">
        <v>937</v>
      </c>
      <c r="I1941" s="19"/>
      <c r="J1941" s="24"/>
      <c r="K1941" s="99"/>
      <c r="L1941" s="99"/>
      <c r="M1941" s="99"/>
      <c r="N1941" s="28"/>
      <c r="O1941" s="100"/>
      <c r="P1941" s="27"/>
      <c r="Q1941" s="100"/>
      <c r="R1941" s="101" t="s">
        <v>140</v>
      </c>
      <c r="S1941" s="94"/>
    </row>
    <row r="1942" spans="1:19" ht="18" customHeight="1">
      <c r="A1942" s="17">
        <v>4</v>
      </c>
      <c r="B1942" s="18" t="s">
        <v>2357</v>
      </c>
      <c r="C1942" s="18">
        <v>1</v>
      </c>
      <c r="D1942" s="18" t="s">
        <v>2358</v>
      </c>
      <c r="E1942" s="18">
        <v>1</v>
      </c>
      <c r="F1942" s="18" t="s">
        <v>772</v>
      </c>
      <c r="G1942" s="18">
        <v>4</v>
      </c>
      <c r="H1942" s="18" t="s">
        <v>937</v>
      </c>
      <c r="I1942" s="19">
        <v>31</v>
      </c>
      <c r="J1942" s="24" t="s">
        <v>940</v>
      </c>
      <c r="K1942" s="99">
        <v>5318</v>
      </c>
      <c r="L1942" s="99">
        <v>5307</v>
      </c>
      <c r="M1942" s="99">
        <f>K1942-L1942</f>
        <v>11</v>
      </c>
      <c r="N1942" s="28" t="s">
        <v>1074</v>
      </c>
      <c r="O1942" s="100">
        <v>5317846</v>
      </c>
      <c r="P1942" s="27"/>
      <c r="Q1942" s="100"/>
      <c r="R1942" s="101" t="s">
        <v>140</v>
      </c>
      <c r="S1942" s="94"/>
    </row>
    <row r="1943" spans="1:19" ht="18" customHeight="1">
      <c r="A1943" s="17">
        <v>4</v>
      </c>
      <c r="B1943" s="18" t="s">
        <v>2357</v>
      </c>
      <c r="C1943" s="18">
        <v>1</v>
      </c>
      <c r="D1943" s="18" t="s">
        <v>2358</v>
      </c>
      <c r="E1943" s="18">
        <v>1</v>
      </c>
      <c r="F1943" s="18" t="s">
        <v>772</v>
      </c>
      <c r="G1943" s="19">
        <v>9</v>
      </c>
      <c r="H1943" s="19" t="s">
        <v>944</v>
      </c>
      <c r="I1943" s="19"/>
      <c r="J1943" s="24"/>
      <c r="K1943" s="99"/>
      <c r="L1943" s="99"/>
      <c r="M1943" s="99"/>
      <c r="N1943" s="28"/>
      <c r="O1943" s="100"/>
      <c r="P1943" s="27"/>
      <c r="Q1943" s="100"/>
      <c r="R1943" s="101" t="s">
        <v>140</v>
      </c>
      <c r="S1943" s="94"/>
    </row>
    <row r="1944" spans="1:19" ht="18" customHeight="1">
      <c r="A1944" s="17">
        <v>4</v>
      </c>
      <c r="B1944" s="18" t="s">
        <v>2357</v>
      </c>
      <c r="C1944" s="18">
        <v>1</v>
      </c>
      <c r="D1944" s="18" t="s">
        <v>2358</v>
      </c>
      <c r="E1944" s="18">
        <v>1</v>
      </c>
      <c r="F1944" s="18" t="s">
        <v>772</v>
      </c>
      <c r="G1944" s="18">
        <v>9</v>
      </c>
      <c r="H1944" s="18" t="s">
        <v>944</v>
      </c>
      <c r="I1944" s="19">
        <v>2</v>
      </c>
      <c r="J1944" s="24" t="s">
        <v>978</v>
      </c>
      <c r="K1944" s="99">
        <v>34</v>
      </c>
      <c r="L1944" s="99">
        <v>34</v>
      </c>
      <c r="M1944" s="99">
        <f>K1944-L1944</f>
        <v>0</v>
      </c>
      <c r="N1944" s="28" t="s">
        <v>2362</v>
      </c>
      <c r="O1944" s="100">
        <v>2000</v>
      </c>
      <c r="P1944" s="27"/>
      <c r="Q1944" s="100"/>
      <c r="R1944" s="101" t="s">
        <v>140</v>
      </c>
      <c r="S1944" s="94"/>
    </row>
    <row r="1945" spans="1:19" ht="18" customHeight="1">
      <c r="A1945" s="17">
        <v>4</v>
      </c>
      <c r="B1945" s="18" t="s">
        <v>2357</v>
      </c>
      <c r="C1945" s="18">
        <v>1</v>
      </c>
      <c r="D1945" s="18" t="s">
        <v>2358</v>
      </c>
      <c r="E1945" s="18">
        <v>1</v>
      </c>
      <c r="F1945" s="18" t="s">
        <v>772</v>
      </c>
      <c r="G1945" s="18">
        <v>9</v>
      </c>
      <c r="H1945" s="18" t="s">
        <v>944</v>
      </c>
      <c r="I1945" s="18">
        <v>2</v>
      </c>
      <c r="J1945" s="25" t="s">
        <v>978</v>
      </c>
      <c r="K1945" s="99"/>
      <c r="L1945" s="99"/>
      <c r="M1945" s="99"/>
      <c r="N1945" s="339" t="s">
        <v>2363</v>
      </c>
      <c r="O1945" s="100">
        <v>14400</v>
      </c>
      <c r="P1945" s="27"/>
      <c r="Q1945" s="100"/>
      <c r="R1945" s="101" t="s">
        <v>140</v>
      </c>
      <c r="S1945" s="94"/>
    </row>
    <row r="1946" spans="1:19" ht="18" customHeight="1">
      <c r="A1946" s="17">
        <v>4</v>
      </c>
      <c r="B1946" s="18" t="s">
        <v>2357</v>
      </c>
      <c r="C1946" s="18">
        <v>1</v>
      </c>
      <c r="D1946" s="18" t="s">
        <v>2358</v>
      </c>
      <c r="E1946" s="18">
        <v>1</v>
      </c>
      <c r="F1946" s="18" t="s">
        <v>772</v>
      </c>
      <c r="G1946" s="18">
        <v>9</v>
      </c>
      <c r="H1946" s="18" t="s">
        <v>944</v>
      </c>
      <c r="I1946" s="18">
        <v>2</v>
      </c>
      <c r="J1946" s="25" t="s">
        <v>978</v>
      </c>
      <c r="K1946" s="99"/>
      <c r="L1946" s="99"/>
      <c r="M1946" s="99"/>
      <c r="N1946" s="339" t="s">
        <v>7129</v>
      </c>
      <c r="O1946" s="100">
        <v>16800</v>
      </c>
      <c r="P1946" s="27"/>
      <c r="Q1946" s="100"/>
      <c r="R1946" s="101" t="s">
        <v>140</v>
      </c>
      <c r="S1946" s="94"/>
    </row>
    <row r="1947" spans="1:19" ht="18" customHeight="1">
      <c r="A1947" s="17">
        <v>4</v>
      </c>
      <c r="B1947" s="18" t="s">
        <v>2357</v>
      </c>
      <c r="C1947" s="18">
        <v>1</v>
      </c>
      <c r="D1947" s="18" t="s">
        <v>2358</v>
      </c>
      <c r="E1947" s="18">
        <v>1</v>
      </c>
      <c r="F1947" s="18" t="s">
        <v>772</v>
      </c>
      <c r="G1947" s="18">
        <v>9</v>
      </c>
      <c r="H1947" s="18" t="s">
        <v>944</v>
      </c>
      <c r="I1947" s="19">
        <v>3</v>
      </c>
      <c r="J1947" s="24" t="s">
        <v>987</v>
      </c>
      <c r="K1947" s="99">
        <v>6</v>
      </c>
      <c r="L1947" s="99">
        <v>56</v>
      </c>
      <c r="M1947" s="99">
        <f>K1947-L1947</f>
        <v>-50</v>
      </c>
      <c r="N1947" s="28" t="s">
        <v>2364</v>
      </c>
      <c r="O1947" s="100">
        <v>2000</v>
      </c>
      <c r="P1947" s="27"/>
      <c r="Q1947" s="100"/>
      <c r="R1947" s="101" t="s">
        <v>140</v>
      </c>
      <c r="S1947" s="94"/>
    </row>
    <row r="1948" spans="1:19" ht="18" customHeight="1">
      <c r="A1948" s="17">
        <v>4</v>
      </c>
      <c r="B1948" s="18" t="s">
        <v>2357</v>
      </c>
      <c r="C1948" s="18">
        <v>1</v>
      </c>
      <c r="D1948" s="18" t="s">
        <v>2358</v>
      </c>
      <c r="E1948" s="18">
        <v>1</v>
      </c>
      <c r="F1948" s="18" t="s">
        <v>772</v>
      </c>
      <c r="G1948" s="18">
        <v>9</v>
      </c>
      <c r="H1948" s="18" t="s">
        <v>944</v>
      </c>
      <c r="I1948" s="18">
        <v>3</v>
      </c>
      <c r="J1948" s="25" t="s">
        <v>987</v>
      </c>
      <c r="K1948" s="99"/>
      <c r="L1948" s="99"/>
      <c r="M1948" s="99"/>
      <c r="N1948" s="28" t="s">
        <v>2365</v>
      </c>
      <c r="O1948" s="100">
        <v>3600</v>
      </c>
      <c r="P1948" s="27"/>
      <c r="Q1948" s="100"/>
      <c r="R1948" s="101" t="s">
        <v>140</v>
      </c>
      <c r="S1948" s="94"/>
    </row>
    <row r="1949" spans="1:19" ht="18" customHeight="1">
      <c r="A1949" s="17">
        <v>4</v>
      </c>
      <c r="B1949" s="18" t="s">
        <v>2357</v>
      </c>
      <c r="C1949" s="18">
        <v>1</v>
      </c>
      <c r="D1949" s="18" t="s">
        <v>2358</v>
      </c>
      <c r="E1949" s="18">
        <v>1</v>
      </c>
      <c r="F1949" s="18" t="s">
        <v>772</v>
      </c>
      <c r="G1949" s="19">
        <v>11</v>
      </c>
      <c r="H1949" s="19" t="s">
        <v>1002</v>
      </c>
      <c r="I1949" s="19"/>
      <c r="J1949" s="24"/>
      <c r="K1949" s="99"/>
      <c r="L1949" s="99"/>
      <c r="M1949" s="99"/>
      <c r="N1949" s="28"/>
      <c r="O1949" s="100"/>
      <c r="P1949" s="27"/>
      <c r="Q1949" s="100"/>
      <c r="R1949" s="101" t="s">
        <v>140</v>
      </c>
      <c r="S1949" s="94"/>
    </row>
    <row r="1950" spans="1:19" ht="18" customHeight="1">
      <c r="A1950" s="17">
        <v>4</v>
      </c>
      <c r="B1950" s="18" t="s">
        <v>2357</v>
      </c>
      <c r="C1950" s="18">
        <v>1</v>
      </c>
      <c r="D1950" s="18" t="s">
        <v>2358</v>
      </c>
      <c r="E1950" s="18">
        <v>1</v>
      </c>
      <c r="F1950" s="18" t="s">
        <v>772</v>
      </c>
      <c r="G1950" s="18">
        <v>11</v>
      </c>
      <c r="H1950" s="18" t="s">
        <v>1002</v>
      </c>
      <c r="I1950" s="19">
        <v>1</v>
      </c>
      <c r="J1950" s="24" t="s">
        <v>1003</v>
      </c>
      <c r="K1950" s="99">
        <v>73</v>
      </c>
      <c r="L1950" s="99">
        <v>73</v>
      </c>
      <c r="M1950" s="99">
        <f>K1950-L1950</f>
        <v>0</v>
      </c>
      <c r="N1950" s="28" t="s">
        <v>2366</v>
      </c>
      <c r="O1950" s="100">
        <v>7020</v>
      </c>
      <c r="P1950" s="27"/>
      <c r="Q1950" s="100"/>
      <c r="R1950" s="101" t="s">
        <v>140</v>
      </c>
      <c r="S1950" s="94"/>
    </row>
    <row r="1951" spans="1:19" ht="18" customHeight="1">
      <c r="A1951" s="17">
        <v>4</v>
      </c>
      <c r="B1951" s="18" t="s">
        <v>2357</v>
      </c>
      <c r="C1951" s="18">
        <v>1</v>
      </c>
      <c r="D1951" s="18" t="s">
        <v>2358</v>
      </c>
      <c r="E1951" s="18">
        <v>1</v>
      </c>
      <c r="F1951" s="18" t="s">
        <v>772</v>
      </c>
      <c r="G1951" s="18">
        <v>11</v>
      </c>
      <c r="H1951" s="18" t="s">
        <v>1002</v>
      </c>
      <c r="I1951" s="18">
        <v>1</v>
      </c>
      <c r="J1951" s="25" t="s">
        <v>1003</v>
      </c>
      <c r="K1951" s="99"/>
      <c r="L1951" s="99"/>
      <c r="M1951" s="99"/>
      <c r="N1951" s="28" t="s">
        <v>2367</v>
      </c>
      <c r="O1951" s="100">
        <v>12960</v>
      </c>
      <c r="P1951" s="27"/>
      <c r="Q1951" s="100"/>
      <c r="R1951" s="101" t="s">
        <v>140</v>
      </c>
      <c r="S1951" s="94"/>
    </row>
    <row r="1952" spans="1:19" ht="18" customHeight="1">
      <c r="A1952" s="17">
        <v>4</v>
      </c>
      <c r="B1952" s="18" t="s">
        <v>2357</v>
      </c>
      <c r="C1952" s="18">
        <v>1</v>
      </c>
      <c r="D1952" s="18" t="s">
        <v>2358</v>
      </c>
      <c r="E1952" s="18">
        <v>1</v>
      </c>
      <c r="F1952" s="18" t="s">
        <v>772</v>
      </c>
      <c r="G1952" s="18">
        <v>11</v>
      </c>
      <c r="H1952" s="18" t="s">
        <v>1002</v>
      </c>
      <c r="I1952" s="18">
        <v>1</v>
      </c>
      <c r="J1952" s="25" t="s">
        <v>1003</v>
      </c>
      <c r="K1952" s="99"/>
      <c r="L1952" s="99"/>
      <c r="M1952" s="99"/>
      <c r="N1952" s="28" t="s">
        <v>2368</v>
      </c>
      <c r="O1952" s="100">
        <v>13500</v>
      </c>
      <c r="P1952" s="27"/>
      <c r="Q1952" s="100"/>
      <c r="R1952" s="101" t="s">
        <v>140</v>
      </c>
      <c r="S1952" s="94"/>
    </row>
    <row r="1953" spans="1:19" ht="18" customHeight="1">
      <c r="A1953" s="17">
        <v>4</v>
      </c>
      <c r="B1953" s="18" t="s">
        <v>2357</v>
      </c>
      <c r="C1953" s="18">
        <v>1</v>
      </c>
      <c r="D1953" s="18" t="s">
        <v>2358</v>
      </c>
      <c r="E1953" s="18">
        <v>1</v>
      </c>
      <c r="F1953" s="18" t="s">
        <v>772</v>
      </c>
      <c r="G1953" s="18">
        <v>11</v>
      </c>
      <c r="H1953" s="18" t="s">
        <v>1002</v>
      </c>
      <c r="I1953" s="18">
        <v>1</v>
      </c>
      <c r="J1953" s="25" t="s">
        <v>1003</v>
      </c>
      <c r="K1953" s="99"/>
      <c r="L1953" s="99"/>
      <c r="M1953" s="99"/>
      <c r="N1953" s="28" t="s">
        <v>2369</v>
      </c>
      <c r="O1953" s="100">
        <v>2160</v>
      </c>
      <c r="P1953" s="27"/>
      <c r="Q1953" s="100"/>
      <c r="R1953" s="101" t="s">
        <v>140</v>
      </c>
      <c r="S1953" s="94"/>
    </row>
    <row r="1954" spans="1:19" ht="18" customHeight="1">
      <c r="A1954" s="17">
        <v>4</v>
      </c>
      <c r="B1954" s="18" t="s">
        <v>2357</v>
      </c>
      <c r="C1954" s="18">
        <v>1</v>
      </c>
      <c r="D1954" s="18" t="s">
        <v>2358</v>
      </c>
      <c r="E1954" s="18">
        <v>1</v>
      </c>
      <c r="F1954" s="18" t="s">
        <v>772</v>
      </c>
      <c r="G1954" s="18">
        <v>11</v>
      </c>
      <c r="H1954" s="18" t="s">
        <v>1002</v>
      </c>
      <c r="I1954" s="18">
        <v>1</v>
      </c>
      <c r="J1954" s="25" t="s">
        <v>1003</v>
      </c>
      <c r="K1954" s="99"/>
      <c r="L1954" s="99"/>
      <c r="M1954" s="99"/>
      <c r="N1954" s="28" t="s">
        <v>2370</v>
      </c>
      <c r="O1954" s="100">
        <v>10000</v>
      </c>
      <c r="P1954" s="27"/>
      <c r="Q1954" s="100"/>
      <c r="R1954" s="101" t="s">
        <v>140</v>
      </c>
      <c r="S1954" s="94"/>
    </row>
    <row r="1955" spans="1:19" ht="18" customHeight="1">
      <c r="A1955" s="17">
        <v>4</v>
      </c>
      <c r="B1955" s="18" t="s">
        <v>2357</v>
      </c>
      <c r="C1955" s="18">
        <v>1</v>
      </c>
      <c r="D1955" s="18" t="s">
        <v>2358</v>
      </c>
      <c r="E1955" s="18">
        <v>1</v>
      </c>
      <c r="F1955" s="18" t="s">
        <v>772</v>
      </c>
      <c r="G1955" s="18">
        <v>11</v>
      </c>
      <c r="H1955" s="18" t="s">
        <v>1002</v>
      </c>
      <c r="I1955" s="18">
        <v>1</v>
      </c>
      <c r="J1955" s="25" t="s">
        <v>1003</v>
      </c>
      <c r="K1955" s="99"/>
      <c r="L1955" s="99"/>
      <c r="M1955" s="99"/>
      <c r="N1955" s="28" t="s">
        <v>2371</v>
      </c>
      <c r="O1955" s="100">
        <v>10000</v>
      </c>
      <c r="P1955" s="27"/>
      <c r="Q1955" s="100"/>
      <c r="R1955" s="101" t="s">
        <v>140</v>
      </c>
      <c r="S1955" s="94"/>
    </row>
    <row r="1956" spans="1:19" ht="18" customHeight="1">
      <c r="A1956" s="17">
        <v>4</v>
      </c>
      <c r="B1956" s="18" t="s">
        <v>2357</v>
      </c>
      <c r="C1956" s="18">
        <v>1</v>
      </c>
      <c r="D1956" s="18" t="s">
        <v>2358</v>
      </c>
      <c r="E1956" s="18">
        <v>1</v>
      </c>
      <c r="F1956" s="18" t="s">
        <v>772</v>
      </c>
      <c r="G1956" s="18">
        <v>11</v>
      </c>
      <c r="H1956" s="18" t="s">
        <v>1002</v>
      </c>
      <c r="I1956" s="18">
        <v>1</v>
      </c>
      <c r="J1956" s="25" t="s">
        <v>1003</v>
      </c>
      <c r="K1956" s="99"/>
      <c r="L1956" s="99"/>
      <c r="M1956" s="99"/>
      <c r="N1956" s="28" t="s">
        <v>2372</v>
      </c>
      <c r="O1956" s="100">
        <v>6480</v>
      </c>
      <c r="P1956" s="27"/>
      <c r="Q1956" s="100"/>
      <c r="R1956" s="101" t="s">
        <v>140</v>
      </c>
      <c r="S1956" s="94"/>
    </row>
    <row r="1957" spans="1:19" ht="18" customHeight="1">
      <c r="A1957" s="17">
        <v>4</v>
      </c>
      <c r="B1957" s="18" t="s">
        <v>2357</v>
      </c>
      <c r="C1957" s="18">
        <v>1</v>
      </c>
      <c r="D1957" s="18" t="s">
        <v>2358</v>
      </c>
      <c r="E1957" s="18">
        <v>1</v>
      </c>
      <c r="F1957" s="18" t="s">
        <v>772</v>
      </c>
      <c r="G1957" s="18">
        <v>11</v>
      </c>
      <c r="H1957" s="18" t="s">
        <v>1002</v>
      </c>
      <c r="I1957" s="18">
        <v>1</v>
      </c>
      <c r="J1957" s="25" t="s">
        <v>1003</v>
      </c>
      <c r="K1957" s="99"/>
      <c r="L1957" s="99"/>
      <c r="M1957" s="99"/>
      <c r="N1957" s="28" t="s">
        <v>2373</v>
      </c>
      <c r="O1957" s="100">
        <v>10000</v>
      </c>
      <c r="P1957" s="27"/>
      <c r="Q1957" s="100"/>
      <c r="R1957" s="101" t="s">
        <v>140</v>
      </c>
      <c r="S1957" s="94"/>
    </row>
    <row r="1958" spans="1:19" ht="18" customHeight="1">
      <c r="A1958" s="17">
        <v>4</v>
      </c>
      <c r="B1958" s="18" t="s">
        <v>2357</v>
      </c>
      <c r="C1958" s="18">
        <v>1</v>
      </c>
      <c r="D1958" s="18" t="s">
        <v>2358</v>
      </c>
      <c r="E1958" s="18">
        <v>1</v>
      </c>
      <c r="F1958" s="18" t="s">
        <v>772</v>
      </c>
      <c r="G1958" s="18">
        <v>11</v>
      </c>
      <c r="H1958" s="18" t="s">
        <v>1002</v>
      </c>
      <c r="I1958" s="19">
        <v>4</v>
      </c>
      <c r="J1958" s="24" t="s">
        <v>1023</v>
      </c>
      <c r="K1958" s="99">
        <v>56</v>
      </c>
      <c r="L1958" s="99">
        <v>56</v>
      </c>
      <c r="M1958" s="99">
        <f>K1958-L1958</f>
        <v>0</v>
      </c>
      <c r="N1958" s="28" t="s">
        <v>2374</v>
      </c>
      <c r="O1958" s="100">
        <v>32400</v>
      </c>
      <c r="P1958" s="27"/>
      <c r="Q1958" s="100"/>
      <c r="R1958" s="101" t="s">
        <v>140</v>
      </c>
      <c r="S1958" s="94"/>
    </row>
    <row r="1959" spans="1:19" ht="18" customHeight="1">
      <c r="A1959" s="17">
        <v>4</v>
      </c>
      <c r="B1959" s="18" t="s">
        <v>2357</v>
      </c>
      <c r="C1959" s="18">
        <v>1</v>
      </c>
      <c r="D1959" s="18" t="s">
        <v>2358</v>
      </c>
      <c r="E1959" s="18">
        <v>1</v>
      </c>
      <c r="F1959" s="18" t="s">
        <v>772</v>
      </c>
      <c r="G1959" s="18">
        <v>11</v>
      </c>
      <c r="H1959" s="18" t="s">
        <v>1002</v>
      </c>
      <c r="I1959" s="18">
        <v>4</v>
      </c>
      <c r="J1959" s="25" t="s">
        <v>1023</v>
      </c>
      <c r="K1959" s="99"/>
      <c r="L1959" s="99"/>
      <c r="M1959" s="99"/>
      <c r="N1959" s="28" t="s">
        <v>2375</v>
      </c>
      <c r="O1959" s="100">
        <v>22680</v>
      </c>
      <c r="P1959" s="27"/>
      <c r="Q1959" s="100"/>
      <c r="R1959" s="101" t="s">
        <v>140</v>
      </c>
      <c r="S1959" s="94"/>
    </row>
    <row r="1960" spans="1:19" ht="18" customHeight="1">
      <c r="A1960" s="17">
        <v>4</v>
      </c>
      <c r="B1960" s="18" t="s">
        <v>2357</v>
      </c>
      <c r="C1960" s="18">
        <v>1</v>
      </c>
      <c r="D1960" s="18" t="s">
        <v>2358</v>
      </c>
      <c r="E1960" s="18">
        <v>1</v>
      </c>
      <c r="F1960" s="18" t="s">
        <v>772</v>
      </c>
      <c r="G1960" s="19">
        <v>12</v>
      </c>
      <c r="H1960" s="19" t="s">
        <v>1026</v>
      </c>
      <c r="I1960" s="19"/>
      <c r="J1960" s="24"/>
      <c r="K1960" s="99"/>
      <c r="L1960" s="99"/>
      <c r="M1960" s="99"/>
      <c r="N1960" s="28"/>
      <c r="O1960" s="100"/>
      <c r="P1960" s="27"/>
      <c r="Q1960" s="100"/>
      <c r="R1960" s="101" t="s">
        <v>140</v>
      </c>
      <c r="S1960" s="94"/>
    </row>
    <row r="1961" spans="1:19" ht="18" customHeight="1">
      <c r="A1961" s="17">
        <v>4</v>
      </c>
      <c r="B1961" s="18" t="s">
        <v>2357</v>
      </c>
      <c r="C1961" s="18">
        <v>1</v>
      </c>
      <c r="D1961" s="18" t="s">
        <v>2358</v>
      </c>
      <c r="E1961" s="18">
        <v>1</v>
      </c>
      <c r="F1961" s="18" t="s">
        <v>772</v>
      </c>
      <c r="G1961" s="18">
        <v>12</v>
      </c>
      <c r="H1961" s="18" t="s">
        <v>1026</v>
      </c>
      <c r="I1961" s="19">
        <v>1</v>
      </c>
      <c r="J1961" s="24" t="s">
        <v>1027</v>
      </c>
      <c r="K1961" s="99">
        <v>97</v>
      </c>
      <c r="L1961" s="99">
        <v>97</v>
      </c>
      <c r="M1961" s="99">
        <f>K1961-L1961</f>
        <v>0</v>
      </c>
      <c r="N1961" s="28" t="s">
        <v>2376</v>
      </c>
      <c r="O1961" s="100">
        <v>67000</v>
      </c>
      <c r="P1961" s="27"/>
      <c r="Q1961" s="100"/>
      <c r="R1961" s="101" t="s">
        <v>140</v>
      </c>
      <c r="S1961" s="94"/>
    </row>
    <row r="1962" spans="1:19" ht="18" customHeight="1">
      <c r="A1962" s="17">
        <v>4</v>
      </c>
      <c r="B1962" s="18" t="s">
        <v>2357</v>
      </c>
      <c r="C1962" s="18">
        <v>1</v>
      </c>
      <c r="D1962" s="18" t="s">
        <v>2358</v>
      </c>
      <c r="E1962" s="18">
        <v>1</v>
      </c>
      <c r="F1962" s="18" t="s">
        <v>772</v>
      </c>
      <c r="G1962" s="18">
        <v>12</v>
      </c>
      <c r="H1962" s="18" t="s">
        <v>1026</v>
      </c>
      <c r="I1962" s="18">
        <v>1</v>
      </c>
      <c r="J1962" s="25" t="s">
        <v>1027</v>
      </c>
      <c r="K1962" s="99"/>
      <c r="L1962" s="99"/>
      <c r="M1962" s="99"/>
      <c r="N1962" s="339" t="s">
        <v>7130</v>
      </c>
      <c r="O1962" s="100">
        <v>8200</v>
      </c>
      <c r="P1962" s="27"/>
      <c r="Q1962" s="100"/>
      <c r="R1962" s="101" t="s">
        <v>140</v>
      </c>
      <c r="S1962" s="94"/>
    </row>
    <row r="1963" spans="1:19" ht="18" customHeight="1">
      <c r="A1963" s="17">
        <v>4</v>
      </c>
      <c r="B1963" s="18" t="s">
        <v>2357</v>
      </c>
      <c r="C1963" s="18">
        <v>1</v>
      </c>
      <c r="D1963" s="18" t="s">
        <v>2358</v>
      </c>
      <c r="E1963" s="18">
        <v>1</v>
      </c>
      <c r="F1963" s="18" t="s">
        <v>772</v>
      </c>
      <c r="G1963" s="18">
        <v>12</v>
      </c>
      <c r="H1963" s="18" t="s">
        <v>1026</v>
      </c>
      <c r="I1963" s="18">
        <v>1</v>
      </c>
      <c r="J1963" s="25" t="s">
        <v>1027</v>
      </c>
      <c r="K1963" s="99"/>
      <c r="L1963" s="99"/>
      <c r="M1963" s="99"/>
      <c r="N1963" s="28" t="s">
        <v>2377</v>
      </c>
      <c r="O1963" s="100">
        <v>13400</v>
      </c>
      <c r="P1963" s="27"/>
      <c r="Q1963" s="100"/>
      <c r="R1963" s="101" t="s">
        <v>140</v>
      </c>
      <c r="S1963" s="94"/>
    </row>
    <row r="1964" spans="1:19" ht="18" customHeight="1">
      <c r="A1964" s="17">
        <v>4</v>
      </c>
      <c r="B1964" s="18" t="s">
        <v>2357</v>
      </c>
      <c r="C1964" s="18">
        <v>1</v>
      </c>
      <c r="D1964" s="18" t="s">
        <v>2358</v>
      </c>
      <c r="E1964" s="18">
        <v>1</v>
      </c>
      <c r="F1964" s="18" t="s">
        <v>772</v>
      </c>
      <c r="G1964" s="18">
        <v>12</v>
      </c>
      <c r="H1964" s="18" t="s">
        <v>1026</v>
      </c>
      <c r="I1964" s="18">
        <v>1</v>
      </c>
      <c r="J1964" s="25" t="s">
        <v>1027</v>
      </c>
      <c r="K1964" s="99"/>
      <c r="L1964" s="99"/>
      <c r="M1964" s="99"/>
      <c r="N1964" s="28" t="s">
        <v>2378</v>
      </c>
      <c r="O1964" s="100">
        <v>8200</v>
      </c>
      <c r="P1964" s="27"/>
      <c r="Q1964" s="100"/>
      <c r="R1964" s="101" t="s">
        <v>140</v>
      </c>
      <c r="S1964" s="94"/>
    </row>
    <row r="1965" spans="1:19" ht="18" customHeight="1">
      <c r="A1965" s="17">
        <v>4</v>
      </c>
      <c r="B1965" s="18" t="s">
        <v>2357</v>
      </c>
      <c r="C1965" s="18">
        <v>1</v>
      </c>
      <c r="D1965" s="18" t="s">
        <v>2358</v>
      </c>
      <c r="E1965" s="18">
        <v>1</v>
      </c>
      <c r="F1965" s="18" t="s">
        <v>772</v>
      </c>
      <c r="G1965" s="19">
        <v>14</v>
      </c>
      <c r="H1965" s="19" t="s">
        <v>1050</v>
      </c>
      <c r="I1965" s="19"/>
      <c r="J1965" s="24"/>
      <c r="K1965" s="99"/>
      <c r="L1965" s="99"/>
      <c r="M1965" s="99"/>
      <c r="N1965" s="28"/>
      <c r="O1965" s="100"/>
      <c r="P1965" s="27"/>
      <c r="Q1965" s="100"/>
      <c r="R1965" s="101" t="s">
        <v>140</v>
      </c>
      <c r="S1965" s="94"/>
    </row>
    <row r="1966" spans="1:19" ht="18" customHeight="1">
      <c r="A1966" s="17">
        <v>4</v>
      </c>
      <c r="B1966" s="18" t="s">
        <v>2357</v>
      </c>
      <c r="C1966" s="18">
        <v>1</v>
      </c>
      <c r="D1966" s="18" t="s">
        <v>2358</v>
      </c>
      <c r="E1966" s="18">
        <v>1</v>
      </c>
      <c r="F1966" s="18" t="s">
        <v>772</v>
      </c>
      <c r="G1966" s="18">
        <v>14</v>
      </c>
      <c r="H1966" s="18" t="s">
        <v>1050</v>
      </c>
      <c r="I1966" s="19">
        <v>1</v>
      </c>
      <c r="J1966" s="24" t="s">
        <v>1051</v>
      </c>
      <c r="K1966" s="99">
        <v>20</v>
      </c>
      <c r="L1966" s="99">
        <v>20</v>
      </c>
      <c r="M1966" s="99">
        <f>K1966-L1966</f>
        <v>0</v>
      </c>
      <c r="N1966" s="28" t="s">
        <v>1483</v>
      </c>
      <c r="O1966" s="100">
        <v>20000</v>
      </c>
      <c r="P1966" s="27"/>
      <c r="Q1966" s="100"/>
      <c r="R1966" s="101" t="s">
        <v>140</v>
      </c>
      <c r="S1966" s="94"/>
    </row>
    <row r="1967" spans="1:19" ht="18" customHeight="1">
      <c r="A1967" s="17">
        <v>4</v>
      </c>
      <c r="B1967" s="18" t="s">
        <v>2357</v>
      </c>
      <c r="C1967" s="18">
        <v>1</v>
      </c>
      <c r="D1967" s="18" t="s">
        <v>2358</v>
      </c>
      <c r="E1967" s="18">
        <v>1</v>
      </c>
      <c r="F1967" s="18" t="s">
        <v>772</v>
      </c>
      <c r="G1967" s="19">
        <v>19</v>
      </c>
      <c r="H1967" s="19" t="s">
        <v>1056</v>
      </c>
      <c r="I1967" s="19"/>
      <c r="J1967" s="24"/>
      <c r="K1967" s="99"/>
      <c r="L1967" s="99"/>
      <c r="M1967" s="99"/>
      <c r="N1967" s="28"/>
      <c r="O1967" s="100"/>
      <c r="P1967" s="27"/>
      <c r="Q1967" s="100"/>
      <c r="R1967" s="101" t="s">
        <v>140</v>
      </c>
      <c r="S1967" s="94"/>
    </row>
    <row r="1968" spans="1:19" ht="18" customHeight="1">
      <c r="A1968" s="17">
        <v>4</v>
      </c>
      <c r="B1968" s="18" t="s">
        <v>2357</v>
      </c>
      <c r="C1968" s="18">
        <v>1</v>
      </c>
      <c r="D1968" s="18" t="s">
        <v>2358</v>
      </c>
      <c r="E1968" s="18">
        <v>1</v>
      </c>
      <c r="F1968" s="18" t="s">
        <v>772</v>
      </c>
      <c r="G1968" s="18">
        <v>19</v>
      </c>
      <c r="H1968" s="18" t="s">
        <v>1056</v>
      </c>
      <c r="I1968" s="19">
        <v>31</v>
      </c>
      <c r="J1968" s="24" t="s">
        <v>2379</v>
      </c>
      <c r="K1968" s="99">
        <v>55</v>
      </c>
      <c r="L1968" s="99">
        <v>55</v>
      </c>
      <c r="M1968" s="99">
        <f>K1968-L1968</f>
        <v>0</v>
      </c>
      <c r="N1968" s="28" t="s">
        <v>2379</v>
      </c>
      <c r="O1968" s="100">
        <v>55000</v>
      </c>
      <c r="P1968" s="27"/>
      <c r="Q1968" s="100"/>
      <c r="R1968" s="101" t="s">
        <v>140</v>
      </c>
      <c r="S1968" s="94"/>
    </row>
    <row r="1969" spans="1:19" ht="18" customHeight="1">
      <c r="A1969" s="43">
        <v>4</v>
      </c>
      <c r="B1969" s="44" t="s">
        <v>2357</v>
      </c>
      <c r="C1969" s="52">
        <v>1</v>
      </c>
      <c r="D1969" s="44" t="s">
        <v>2358</v>
      </c>
      <c r="E1969" s="53">
        <v>1</v>
      </c>
      <c r="F1969" s="54" t="s">
        <v>772</v>
      </c>
      <c r="G1969" s="53"/>
      <c r="H1969" s="54"/>
      <c r="I1969" s="53"/>
      <c r="J1969" s="53"/>
      <c r="K1969" s="97">
        <f>IF(C1969="",SUMIFS($K1970:$K$5645,$A1970:$A$5645,A1969,$E1970:$E$5645,""),IF(E1969="",SUMIFS($K1970:$K$5645,$A1970:$A$5645,A1969,$C1970:$C$5645,C1969,$G1970:$G$5645,""),IF(G1969="",SUMIFS($K1970:$K$5645,$A1970:$A$5645,A1969,$C1970:$C$5645,C1969,$E1970:$E$5645,E1969,$R1970:$R$5645,R1969),0)))</f>
        <v>16167</v>
      </c>
      <c r="L1969" s="97">
        <f>IF(C1969="",SUMIFS($L1970:$L$5645,$A1970:$A$5645,A1969,$E1970:$E$5645,""),IF(E1969="",SUMIFS($L1970:$L$5645,$A1970:$A$5645,A1969,$C1970:$C$5645,C1969,$G1970:$G$5645,""),IF(G1969="",SUMIFS($L1970:$L$5645,$A1970:$A$5645,A1969,$C1970:$C$5645,C1969,$E1970:$E$5645,E1969,$R1970:$R$5645,R1969),0)))</f>
        <v>15534</v>
      </c>
      <c r="M1969" s="98">
        <f t="shared" ref="M1969" si="141">K1969-L1969</f>
        <v>633</v>
      </c>
      <c r="N1969" s="55"/>
      <c r="O1969" s="56"/>
      <c r="P1969" s="57"/>
      <c r="Q1969" s="58">
        <f>IF(C1969="",SUMIFS($Q$3:$Q$5514,$A$3:$A$5514,A1969,$C$3:$C$5514,"&gt;0",$E$3:$E$5514,""),IF(E1969="",SUMIFS($Q$3:$Q$5514,$A$3:$A$5514,A1969,$C$3:$C$5514,C1969,$E$3:$E$5514,"&gt;0",$G$3:$G$5514,""),IF(G1969="",SUMIFS($Q$3:$Q$5514,$A$3:$A$5514,A1969,$C$3:$C$5514,C1969,$E$3:$E$5514,E1969,$G$3:$G$5514,"&gt;0",$R$3:$R$5514,R1969))))</f>
        <v>0</v>
      </c>
      <c r="R1969" s="59" t="s">
        <v>97</v>
      </c>
      <c r="S1969" s="94"/>
    </row>
    <row r="1970" spans="1:19" ht="18" customHeight="1">
      <c r="A1970" s="17">
        <v>4</v>
      </c>
      <c r="B1970" s="18" t="s">
        <v>2357</v>
      </c>
      <c r="C1970" s="18">
        <v>1</v>
      </c>
      <c r="D1970" s="18" t="s">
        <v>2358</v>
      </c>
      <c r="E1970" s="18">
        <v>1</v>
      </c>
      <c r="F1970" s="18" t="s">
        <v>772</v>
      </c>
      <c r="G1970" s="19">
        <v>2</v>
      </c>
      <c r="H1970" s="19" t="s">
        <v>916</v>
      </c>
      <c r="I1970" s="19"/>
      <c r="J1970" s="24"/>
      <c r="K1970" s="99"/>
      <c r="L1970" s="99"/>
      <c r="M1970" s="99"/>
      <c r="N1970" s="28"/>
      <c r="O1970" s="100"/>
      <c r="P1970" s="27"/>
      <c r="Q1970" s="100"/>
      <c r="R1970" s="101" t="s">
        <v>97</v>
      </c>
      <c r="S1970" s="94"/>
    </row>
    <row r="1971" spans="1:19" ht="18" customHeight="1">
      <c r="A1971" s="17">
        <v>4</v>
      </c>
      <c r="B1971" s="18" t="s">
        <v>2357</v>
      </c>
      <c r="C1971" s="18">
        <v>1</v>
      </c>
      <c r="D1971" s="18" t="s">
        <v>2358</v>
      </c>
      <c r="E1971" s="18">
        <v>1</v>
      </c>
      <c r="F1971" s="18" t="s">
        <v>772</v>
      </c>
      <c r="G1971" s="18">
        <v>2</v>
      </c>
      <c r="H1971" s="18" t="s">
        <v>916</v>
      </c>
      <c r="I1971" s="19">
        <v>3</v>
      </c>
      <c r="J1971" s="24" t="s">
        <v>917</v>
      </c>
      <c r="K1971" s="99">
        <v>8698</v>
      </c>
      <c r="L1971" s="99">
        <v>8321</v>
      </c>
      <c r="M1971" s="99">
        <f>K1971-L1971</f>
        <v>377</v>
      </c>
      <c r="N1971" s="28" t="s">
        <v>918</v>
      </c>
      <c r="O1971" s="100">
        <v>8697300</v>
      </c>
      <c r="P1971" s="27"/>
      <c r="Q1971" s="100"/>
      <c r="R1971" s="101" t="s">
        <v>97</v>
      </c>
      <c r="S1971" s="94"/>
    </row>
    <row r="1972" spans="1:19" ht="18" customHeight="1">
      <c r="A1972" s="17">
        <v>4</v>
      </c>
      <c r="B1972" s="18" t="s">
        <v>2357</v>
      </c>
      <c r="C1972" s="18">
        <v>1</v>
      </c>
      <c r="D1972" s="18" t="s">
        <v>2358</v>
      </c>
      <c r="E1972" s="18">
        <v>1</v>
      </c>
      <c r="F1972" s="18" t="s">
        <v>772</v>
      </c>
      <c r="G1972" s="19">
        <v>3</v>
      </c>
      <c r="H1972" s="19" t="s">
        <v>919</v>
      </c>
      <c r="I1972" s="19"/>
      <c r="J1972" s="24"/>
      <c r="K1972" s="99"/>
      <c r="L1972" s="99"/>
      <c r="M1972" s="99"/>
      <c r="N1972" s="28"/>
      <c r="O1972" s="100"/>
      <c r="P1972" s="27"/>
      <c r="Q1972" s="100"/>
      <c r="R1972" s="101" t="s">
        <v>97</v>
      </c>
      <c r="S1972" s="94"/>
    </row>
    <row r="1973" spans="1:19" ht="18" customHeight="1">
      <c r="A1973" s="17">
        <v>4</v>
      </c>
      <c r="B1973" s="18" t="s">
        <v>2357</v>
      </c>
      <c r="C1973" s="18">
        <v>1</v>
      </c>
      <c r="D1973" s="18" t="s">
        <v>2358</v>
      </c>
      <c r="E1973" s="18">
        <v>1</v>
      </c>
      <c r="F1973" s="18" t="s">
        <v>772</v>
      </c>
      <c r="G1973" s="18">
        <v>3</v>
      </c>
      <c r="H1973" s="18" t="s">
        <v>919</v>
      </c>
      <c r="I1973" s="19">
        <v>31</v>
      </c>
      <c r="J1973" s="24" t="s">
        <v>929</v>
      </c>
      <c r="K1973" s="99">
        <v>426</v>
      </c>
      <c r="L1973" s="99">
        <v>432</v>
      </c>
      <c r="M1973" s="99">
        <f>K1973-L1973</f>
        <v>-6</v>
      </c>
      <c r="N1973" s="28" t="s">
        <v>1078</v>
      </c>
      <c r="O1973" s="100">
        <v>426000</v>
      </c>
      <c r="P1973" s="27"/>
      <c r="Q1973" s="100"/>
      <c r="R1973" s="101" t="s">
        <v>97</v>
      </c>
      <c r="S1973" s="94"/>
    </row>
    <row r="1974" spans="1:19" ht="18" customHeight="1">
      <c r="A1974" s="17">
        <v>4</v>
      </c>
      <c r="B1974" s="18" t="s">
        <v>2357</v>
      </c>
      <c r="C1974" s="18">
        <v>1</v>
      </c>
      <c r="D1974" s="18" t="s">
        <v>2358</v>
      </c>
      <c r="E1974" s="18">
        <v>1</v>
      </c>
      <c r="F1974" s="18" t="s">
        <v>772</v>
      </c>
      <c r="G1974" s="18">
        <v>3</v>
      </c>
      <c r="H1974" s="18" t="s">
        <v>919</v>
      </c>
      <c r="I1974" s="19">
        <v>33</v>
      </c>
      <c r="J1974" s="24" t="s">
        <v>1075</v>
      </c>
      <c r="K1974" s="99">
        <v>48</v>
      </c>
      <c r="L1974" s="99">
        <v>48</v>
      </c>
      <c r="M1974" s="99">
        <f>K1974-L1974</f>
        <v>0</v>
      </c>
      <c r="N1974" s="28" t="s">
        <v>1078</v>
      </c>
      <c r="O1974" s="100">
        <v>48000</v>
      </c>
      <c r="P1974" s="27"/>
      <c r="Q1974" s="100"/>
      <c r="R1974" s="101" t="s">
        <v>97</v>
      </c>
      <c r="S1974" s="94"/>
    </row>
    <row r="1975" spans="1:19" ht="18" customHeight="1">
      <c r="A1975" s="17">
        <v>4</v>
      </c>
      <c r="B1975" s="18" t="s">
        <v>2357</v>
      </c>
      <c r="C1975" s="18">
        <v>1</v>
      </c>
      <c r="D1975" s="18" t="s">
        <v>2358</v>
      </c>
      <c r="E1975" s="18">
        <v>1</v>
      </c>
      <c r="F1975" s="18" t="s">
        <v>772</v>
      </c>
      <c r="G1975" s="18">
        <v>3</v>
      </c>
      <c r="H1975" s="18" t="s">
        <v>919</v>
      </c>
      <c r="I1975" s="19">
        <v>39</v>
      </c>
      <c r="J1975" s="24" t="s">
        <v>934</v>
      </c>
      <c r="K1975" s="99">
        <v>2062</v>
      </c>
      <c r="L1975" s="99">
        <v>1977</v>
      </c>
      <c r="M1975" s="99">
        <f>K1975-L1975</f>
        <v>85</v>
      </c>
      <c r="N1975" s="28" t="s">
        <v>918</v>
      </c>
      <c r="O1975" s="100">
        <v>2061511</v>
      </c>
      <c r="P1975" s="27"/>
      <c r="Q1975" s="100"/>
      <c r="R1975" s="101" t="s">
        <v>97</v>
      </c>
      <c r="S1975" s="94"/>
    </row>
    <row r="1976" spans="1:19" ht="18" customHeight="1">
      <c r="A1976" s="17">
        <v>4</v>
      </c>
      <c r="B1976" s="18" t="s">
        <v>2357</v>
      </c>
      <c r="C1976" s="18">
        <v>1</v>
      </c>
      <c r="D1976" s="18" t="s">
        <v>2358</v>
      </c>
      <c r="E1976" s="18">
        <v>1</v>
      </c>
      <c r="F1976" s="18" t="s">
        <v>772</v>
      </c>
      <c r="G1976" s="18">
        <v>3</v>
      </c>
      <c r="H1976" s="18" t="s">
        <v>919</v>
      </c>
      <c r="I1976" s="19">
        <v>40</v>
      </c>
      <c r="J1976" s="24" t="s">
        <v>935</v>
      </c>
      <c r="K1976" s="99">
        <v>1190</v>
      </c>
      <c r="L1976" s="99">
        <v>1141</v>
      </c>
      <c r="M1976" s="99">
        <f>K1976-L1976</f>
        <v>49</v>
      </c>
      <c r="N1976" s="28" t="s">
        <v>918</v>
      </c>
      <c r="O1976" s="100">
        <v>1189334</v>
      </c>
      <c r="P1976" s="27"/>
      <c r="Q1976" s="100"/>
      <c r="R1976" s="101" t="s">
        <v>97</v>
      </c>
      <c r="S1976" s="94"/>
    </row>
    <row r="1977" spans="1:19" ht="18" customHeight="1">
      <c r="A1977" s="17">
        <v>4</v>
      </c>
      <c r="B1977" s="18" t="s">
        <v>2357</v>
      </c>
      <c r="C1977" s="18">
        <v>1</v>
      </c>
      <c r="D1977" s="18" t="s">
        <v>2358</v>
      </c>
      <c r="E1977" s="18">
        <v>1</v>
      </c>
      <c r="F1977" s="18" t="s">
        <v>772</v>
      </c>
      <c r="G1977" s="18">
        <v>3</v>
      </c>
      <c r="H1977" s="18" t="s">
        <v>919</v>
      </c>
      <c r="I1977" s="19">
        <v>41</v>
      </c>
      <c r="J1977" s="24" t="s">
        <v>936</v>
      </c>
      <c r="K1977" s="99">
        <v>163</v>
      </c>
      <c r="L1977" s="99">
        <v>163</v>
      </c>
      <c r="M1977" s="99">
        <f>K1977-L1977</f>
        <v>0</v>
      </c>
      <c r="N1977" s="28" t="s">
        <v>918</v>
      </c>
      <c r="O1977" s="100">
        <v>162600</v>
      </c>
      <c r="P1977" s="27"/>
      <c r="Q1977" s="100"/>
      <c r="R1977" s="101" t="s">
        <v>97</v>
      </c>
      <c r="S1977" s="94"/>
    </row>
    <row r="1978" spans="1:19" ht="18" customHeight="1">
      <c r="A1978" s="17">
        <v>4</v>
      </c>
      <c r="B1978" s="18" t="s">
        <v>2357</v>
      </c>
      <c r="C1978" s="18">
        <v>1</v>
      </c>
      <c r="D1978" s="18" t="s">
        <v>2358</v>
      </c>
      <c r="E1978" s="18">
        <v>1</v>
      </c>
      <c r="F1978" s="18" t="s">
        <v>772</v>
      </c>
      <c r="G1978" s="19">
        <v>4</v>
      </c>
      <c r="H1978" s="19" t="s">
        <v>937</v>
      </c>
      <c r="I1978" s="19"/>
      <c r="J1978" s="24"/>
      <c r="K1978" s="99"/>
      <c r="L1978" s="99"/>
      <c r="M1978" s="99"/>
      <c r="N1978" s="28"/>
      <c r="O1978" s="100"/>
      <c r="P1978" s="27"/>
      <c r="Q1978" s="100"/>
      <c r="R1978" s="101" t="s">
        <v>97</v>
      </c>
      <c r="S1978" s="94"/>
    </row>
    <row r="1979" spans="1:19" ht="18" customHeight="1">
      <c r="A1979" s="17">
        <v>4</v>
      </c>
      <c r="B1979" s="18" t="s">
        <v>2357</v>
      </c>
      <c r="C1979" s="18">
        <v>1</v>
      </c>
      <c r="D1979" s="18" t="s">
        <v>2358</v>
      </c>
      <c r="E1979" s="18">
        <v>1</v>
      </c>
      <c r="F1979" s="18" t="s">
        <v>772</v>
      </c>
      <c r="G1979" s="18">
        <v>4</v>
      </c>
      <c r="H1979" s="18" t="s">
        <v>937</v>
      </c>
      <c r="I1979" s="19">
        <v>31</v>
      </c>
      <c r="J1979" s="24" t="s">
        <v>940</v>
      </c>
      <c r="K1979" s="99">
        <v>2740</v>
      </c>
      <c r="L1979" s="99">
        <v>2732</v>
      </c>
      <c r="M1979" s="99">
        <f>K1979-L1979</f>
        <v>8</v>
      </c>
      <c r="N1979" s="28" t="s">
        <v>918</v>
      </c>
      <c r="O1979" s="100">
        <v>2739290</v>
      </c>
      <c r="P1979" s="27"/>
      <c r="Q1979" s="100"/>
      <c r="R1979" s="101" t="s">
        <v>97</v>
      </c>
      <c r="S1979" s="94"/>
    </row>
    <row r="1980" spans="1:19" ht="18" customHeight="1">
      <c r="A1980" s="17">
        <v>4</v>
      </c>
      <c r="B1980" s="18" t="s">
        <v>2357</v>
      </c>
      <c r="C1980" s="18">
        <v>1</v>
      </c>
      <c r="D1980" s="18" t="s">
        <v>2358</v>
      </c>
      <c r="E1980" s="18">
        <v>1</v>
      </c>
      <c r="F1980" s="18" t="s">
        <v>772</v>
      </c>
      <c r="G1980" s="19">
        <v>21</v>
      </c>
      <c r="H1980" s="19" t="s">
        <v>2348</v>
      </c>
      <c r="I1980" s="19"/>
      <c r="J1980" s="24"/>
      <c r="K1980" s="99"/>
      <c r="L1980" s="99"/>
      <c r="M1980" s="99"/>
      <c r="N1980" s="28"/>
      <c r="O1980" s="100"/>
      <c r="P1980" s="27"/>
      <c r="Q1980" s="100"/>
      <c r="R1980" s="101" t="s">
        <v>97</v>
      </c>
      <c r="S1980" s="94"/>
    </row>
    <row r="1981" spans="1:19" ht="18" customHeight="1">
      <c r="A1981" s="17">
        <v>4</v>
      </c>
      <c r="B1981" s="18" t="s">
        <v>2357</v>
      </c>
      <c r="C1981" s="18">
        <v>1</v>
      </c>
      <c r="D1981" s="18" t="s">
        <v>2358</v>
      </c>
      <c r="E1981" s="18">
        <v>1</v>
      </c>
      <c r="F1981" s="18" t="s">
        <v>772</v>
      </c>
      <c r="G1981" s="18">
        <v>21</v>
      </c>
      <c r="H1981" s="18" t="s">
        <v>2348</v>
      </c>
      <c r="I1981" s="19">
        <v>1</v>
      </c>
      <c r="J1981" s="24" t="s">
        <v>2380</v>
      </c>
      <c r="K1981" s="99">
        <v>840</v>
      </c>
      <c r="L1981" s="99">
        <v>720</v>
      </c>
      <c r="M1981" s="99">
        <f>K1981-L1981</f>
        <v>120</v>
      </c>
      <c r="N1981" s="28" t="s">
        <v>2381</v>
      </c>
      <c r="O1981" s="100"/>
      <c r="P1981" s="27"/>
      <c r="Q1981" s="100"/>
      <c r="R1981" s="101" t="s">
        <v>97</v>
      </c>
      <c r="S1981" s="94"/>
    </row>
    <row r="1982" spans="1:19" ht="18" customHeight="1">
      <c r="A1982" s="17">
        <v>4</v>
      </c>
      <c r="B1982" s="18" t="s">
        <v>2357</v>
      </c>
      <c r="C1982" s="18">
        <v>1</v>
      </c>
      <c r="D1982" s="18" t="s">
        <v>2358</v>
      </c>
      <c r="E1982" s="18">
        <v>1</v>
      </c>
      <c r="F1982" s="18" t="s">
        <v>772</v>
      </c>
      <c r="G1982" s="18">
        <v>21</v>
      </c>
      <c r="H1982" s="18" t="s">
        <v>2348</v>
      </c>
      <c r="I1982" s="18">
        <v>1</v>
      </c>
      <c r="J1982" s="25" t="s">
        <v>2380</v>
      </c>
      <c r="K1982" s="99"/>
      <c r="L1982" s="99"/>
      <c r="M1982" s="99"/>
      <c r="N1982" s="339" t="s">
        <v>7131</v>
      </c>
      <c r="O1982" s="100">
        <v>840000</v>
      </c>
      <c r="P1982" s="27"/>
      <c r="Q1982" s="100"/>
      <c r="R1982" s="101" t="s">
        <v>97</v>
      </c>
      <c r="S1982" s="94"/>
    </row>
    <row r="1983" spans="1:19" ht="18" customHeight="1">
      <c r="A1983" s="43">
        <v>4</v>
      </c>
      <c r="B1983" s="44" t="s">
        <v>2357</v>
      </c>
      <c r="C1983" s="52">
        <v>1</v>
      </c>
      <c r="D1983" s="44" t="s">
        <v>2358</v>
      </c>
      <c r="E1983" s="53">
        <v>2</v>
      </c>
      <c r="F1983" s="54" t="s">
        <v>2382</v>
      </c>
      <c r="G1983" s="53"/>
      <c r="H1983" s="54"/>
      <c r="I1983" s="53"/>
      <c r="J1983" s="53"/>
      <c r="K1983" s="97">
        <f>IF(C1983="",SUMIFS($K1984:$K$5645,$A1984:$A$5645,A1983,$E1984:$E$5645,""),IF(E1983="",SUMIFS($K1984:$K$5645,$A1984:$A$5645,A1983,$C1984:$C$5645,C1983,$G1984:$G$5645,""),IF(G1983="",SUMIFS($K1984:$K$5645,$A1984:$A$5645,A1983,$C1984:$C$5645,C1983,$E1984:$E$5645,E1983,$R1984:$R$5645,R1983),0)))</f>
        <v>42833</v>
      </c>
      <c r="L1983" s="97">
        <f>IF(C1983="",SUMIFS($L1984:$L$5645,$A1984:$A$5645,A1983,$E1984:$E$5645,""),IF(E1983="",SUMIFS($L1984:$L$5645,$A1984:$A$5645,A1983,$C1984:$C$5645,C1983,$G1984:$G$5645,""),IF(G1983="",SUMIFS($L1984:$L$5645,$A1984:$A$5645,A1983,$C1984:$C$5645,C1983,$E1984:$E$5645,E1983,$R1984:$R$5645,R1983),0)))</f>
        <v>43004</v>
      </c>
      <c r="M1983" s="98">
        <f t="shared" ref="M1983" si="142">K1983-L1983</f>
        <v>-171</v>
      </c>
      <c r="N1983" s="55"/>
      <c r="O1983" s="56"/>
      <c r="P1983" s="57"/>
      <c r="Q1983" s="58">
        <f>IF(C1983="",SUMIFS($Q$3:$Q$5514,$A$3:$A$5514,A1983,$C$3:$C$5514,"&gt;0",$E$3:$E$5514,""),IF(E1983="",SUMIFS($Q$3:$Q$5514,$A$3:$A$5514,A1983,$C$3:$C$5514,C1983,$E$3:$E$5514,"&gt;0",$G$3:$G$5514,""),IF(G1983="",SUMIFS($Q$3:$Q$5514,$A$3:$A$5514,A1983,$C$3:$C$5514,C1983,$E$3:$E$5514,E1983,$G$3:$G$5514,"&gt;0",$R$3:$R$5514,R1983))))</f>
        <v>0</v>
      </c>
      <c r="R1983" s="59" t="s">
        <v>97</v>
      </c>
      <c r="S1983" s="94"/>
    </row>
    <row r="1984" spans="1:19" ht="18" customHeight="1">
      <c r="A1984" s="17">
        <v>4</v>
      </c>
      <c r="B1984" s="18" t="s">
        <v>2357</v>
      </c>
      <c r="C1984" s="18">
        <v>1</v>
      </c>
      <c r="D1984" s="18" t="s">
        <v>2358</v>
      </c>
      <c r="E1984" s="18">
        <v>2</v>
      </c>
      <c r="F1984" s="18" t="s">
        <v>2382</v>
      </c>
      <c r="G1984" s="19">
        <v>2</v>
      </c>
      <c r="H1984" s="19" t="s">
        <v>916</v>
      </c>
      <c r="I1984" s="19"/>
      <c r="J1984" s="24"/>
      <c r="K1984" s="99"/>
      <c r="L1984" s="99"/>
      <c r="M1984" s="99"/>
      <c r="N1984" s="28"/>
      <c r="O1984" s="100"/>
      <c r="P1984" s="27"/>
      <c r="Q1984" s="100"/>
      <c r="R1984" s="101" t="s">
        <v>97</v>
      </c>
      <c r="S1984" s="94"/>
    </row>
    <row r="1985" spans="1:19" ht="18" customHeight="1">
      <c r="A1985" s="17">
        <v>4</v>
      </c>
      <c r="B1985" s="18" t="s">
        <v>2357</v>
      </c>
      <c r="C1985" s="18">
        <v>1</v>
      </c>
      <c r="D1985" s="18" t="s">
        <v>2358</v>
      </c>
      <c r="E1985" s="18">
        <v>2</v>
      </c>
      <c r="F1985" s="18" t="s">
        <v>2382</v>
      </c>
      <c r="G1985" s="18">
        <v>2</v>
      </c>
      <c r="H1985" s="18" t="s">
        <v>916</v>
      </c>
      <c r="I1985" s="19">
        <v>3</v>
      </c>
      <c r="J1985" s="24" t="s">
        <v>917</v>
      </c>
      <c r="K1985" s="99">
        <v>19140</v>
      </c>
      <c r="L1985" s="99">
        <v>18888</v>
      </c>
      <c r="M1985" s="99">
        <f>K1985-L1985</f>
        <v>252</v>
      </c>
      <c r="N1985" s="28" t="s">
        <v>2383</v>
      </c>
      <c r="O1985" s="100">
        <v>19139400</v>
      </c>
      <c r="P1985" s="27"/>
      <c r="Q1985" s="100"/>
      <c r="R1985" s="101" t="s">
        <v>97</v>
      </c>
      <c r="S1985" s="94"/>
    </row>
    <row r="1986" spans="1:19" ht="18" customHeight="1">
      <c r="A1986" s="17">
        <v>4</v>
      </c>
      <c r="B1986" s="18" t="s">
        <v>2357</v>
      </c>
      <c r="C1986" s="18">
        <v>1</v>
      </c>
      <c r="D1986" s="18" t="s">
        <v>2358</v>
      </c>
      <c r="E1986" s="18">
        <v>2</v>
      </c>
      <c r="F1986" s="18" t="s">
        <v>2382</v>
      </c>
      <c r="G1986" s="19">
        <v>3</v>
      </c>
      <c r="H1986" s="19" t="s">
        <v>919</v>
      </c>
      <c r="I1986" s="19"/>
      <c r="J1986" s="24"/>
      <c r="K1986" s="99"/>
      <c r="L1986" s="99"/>
      <c r="M1986" s="99"/>
      <c r="N1986" s="28"/>
      <c r="O1986" s="100"/>
      <c r="P1986" s="27"/>
      <c r="Q1986" s="100"/>
      <c r="R1986" s="101" t="s">
        <v>97</v>
      </c>
      <c r="S1986" s="94"/>
    </row>
    <row r="1987" spans="1:19" ht="18" customHeight="1">
      <c r="A1987" s="17">
        <v>4</v>
      </c>
      <c r="B1987" s="18" t="s">
        <v>2357</v>
      </c>
      <c r="C1987" s="18">
        <v>1</v>
      </c>
      <c r="D1987" s="18" t="s">
        <v>2358</v>
      </c>
      <c r="E1987" s="18">
        <v>2</v>
      </c>
      <c r="F1987" s="18" t="s">
        <v>2382</v>
      </c>
      <c r="G1987" s="18">
        <v>3</v>
      </c>
      <c r="H1987" s="18" t="s">
        <v>919</v>
      </c>
      <c r="I1987" s="19">
        <v>31</v>
      </c>
      <c r="J1987" s="24" t="s">
        <v>929</v>
      </c>
      <c r="K1987" s="99">
        <v>192</v>
      </c>
      <c r="L1987" s="99">
        <v>192</v>
      </c>
      <c r="M1987" s="99">
        <f t="shared" ref="M1987:M1989" si="143">K1987-L1987</f>
        <v>0</v>
      </c>
      <c r="N1987" s="28" t="s">
        <v>933</v>
      </c>
      <c r="O1987" s="100">
        <v>192000</v>
      </c>
      <c r="P1987" s="27"/>
      <c r="Q1987" s="100"/>
      <c r="R1987" s="101" t="s">
        <v>97</v>
      </c>
      <c r="S1987" s="94"/>
    </row>
    <row r="1988" spans="1:19" ht="18" customHeight="1">
      <c r="A1988" s="17">
        <v>4</v>
      </c>
      <c r="B1988" s="18" t="s">
        <v>2357</v>
      </c>
      <c r="C1988" s="18">
        <v>1</v>
      </c>
      <c r="D1988" s="18" t="s">
        <v>2358</v>
      </c>
      <c r="E1988" s="18">
        <v>2</v>
      </c>
      <c r="F1988" s="18" t="s">
        <v>2382</v>
      </c>
      <c r="G1988" s="18">
        <v>3</v>
      </c>
      <c r="H1988" s="18" t="s">
        <v>919</v>
      </c>
      <c r="I1988" s="19">
        <v>33</v>
      </c>
      <c r="J1988" s="24" t="s">
        <v>1075</v>
      </c>
      <c r="K1988" s="99">
        <v>748</v>
      </c>
      <c r="L1988" s="99">
        <v>644</v>
      </c>
      <c r="M1988" s="99">
        <f t="shared" si="143"/>
        <v>104</v>
      </c>
      <c r="N1988" s="28" t="s">
        <v>1289</v>
      </c>
      <c r="O1988" s="100">
        <v>747600</v>
      </c>
      <c r="P1988" s="27"/>
      <c r="Q1988" s="100"/>
      <c r="R1988" s="101" t="s">
        <v>97</v>
      </c>
      <c r="S1988" s="94"/>
    </row>
    <row r="1989" spans="1:19" ht="18" customHeight="1">
      <c r="A1989" s="17">
        <v>4</v>
      </c>
      <c r="B1989" s="18" t="s">
        <v>2357</v>
      </c>
      <c r="C1989" s="18">
        <v>1</v>
      </c>
      <c r="D1989" s="18" t="s">
        <v>2358</v>
      </c>
      <c r="E1989" s="18">
        <v>2</v>
      </c>
      <c r="F1989" s="18" t="s">
        <v>2382</v>
      </c>
      <c r="G1989" s="18">
        <v>3</v>
      </c>
      <c r="H1989" s="18" t="s">
        <v>919</v>
      </c>
      <c r="I1989" s="19">
        <v>35</v>
      </c>
      <c r="J1989" s="24" t="s">
        <v>930</v>
      </c>
      <c r="K1989" s="99">
        <v>1360</v>
      </c>
      <c r="L1989" s="99">
        <v>1360</v>
      </c>
      <c r="M1989" s="99">
        <f t="shared" si="143"/>
        <v>0</v>
      </c>
      <c r="N1989" s="28" t="s">
        <v>2384</v>
      </c>
      <c r="O1989" s="100">
        <v>288000</v>
      </c>
      <c r="P1989" s="27"/>
      <c r="Q1989" s="100"/>
      <c r="R1989" s="101" t="s">
        <v>97</v>
      </c>
      <c r="S1989" s="94"/>
    </row>
    <row r="1990" spans="1:19" ht="18" customHeight="1">
      <c r="A1990" s="17">
        <v>4</v>
      </c>
      <c r="B1990" s="18" t="s">
        <v>2357</v>
      </c>
      <c r="C1990" s="18">
        <v>1</v>
      </c>
      <c r="D1990" s="18" t="s">
        <v>2358</v>
      </c>
      <c r="E1990" s="18">
        <v>2</v>
      </c>
      <c r="F1990" s="18" t="s">
        <v>2382</v>
      </c>
      <c r="G1990" s="18">
        <v>3</v>
      </c>
      <c r="H1990" s="18" t="s">
        <v>919</v>
      </c>
      <c r="I1990" s="18">
        <v>35</v>
      </c>
      <c r="J1990" s="25" t="s">
        <v>930</v>
      </c>
      <c r="K1990" s="99"/>
      <c r="L1990" s="99"/>
      <c r="M1990" s="99"/>
      <c r="N1990" s="28" t="s">
        <v>2385</v>
      </c>
      <c r="O1990" s="100">
        <v>40000</v>
      </c>
      <c r="P1990" s="27"/>
      <c r="Q1990" s="100"/>
      <c r="R1990" s="101" t="s">
        <v>97</v>
      </c>
      <c r="S1990" s="94"/>
    </row>
    <row r="1991" spans="1:19" ht="18" customHeight="1">
      <c r="A1991" s="17">
        <v>4</v>
      </c>
      <c r="B1991" s="18" t="s">
        <v>2357</v>
      </c>
      <c r="C1991" s="18">
        <v>1</v>
      </c>
      <c r="D1991" s="18" t="s">
        <v>2358</v>
      </c>
      <c r="E1991" s="18">
        <v>2</v>
      </c>
      <c r="F1991" s="18" t="s">
        <v>2382</v>
      </c>
      <c r="G1991" s="18">
        <v>3</v>
      </c>
      <c r="H1991" s="18" t="s">
        <v>919</v>
      </c>
      <c r="I1991" s="18">
        <v>35</v>
      </c>
      <c r="J1991" s="25" t="s">
        <v>930</v>
      </c>
      <c r="K1991" s="99"/>
      <c r="L1991" s="99"/>
      <c r="M1991" s="99"/>
      <c r="N1991" s="28" t="s">
        <v>2386</v>
      </c>
      <c r="O1991" s="100">
        <v>128000</v>
      </c>
      <c r="P1991" s="27"/>
      <c r="Q1991" s="100"/>
      <c r="R1991" s="101" t="s">
        <v>97</v>
      </c>
      <c r="S1991" s="94"/>
    </row>
    <row r="1992" spans="1:19" ht="18" customHeight="1">
      <c r="A1992" s="17">
        <v>4</v>
      </c>
      <c r="B1992" s="18" t="s">
        <v>2357</v>
      </c>
      <c r="C1992" s="18">
        <v>1</v>
      </c>
      <c r="D1992" s="18" t="s">
        <v>2358</v>
      </c>
      <c r="E1992" s="18">
        <v>2</v>
      </c>
      <c r="F1992" s="18" t="s">
        <v>2382</v>
      </c>
      <c r="G1992" s="18">
        <v>3</v>
      </c>
      <c r="H1992" s="18" t="s">
        <v>919</v>
      </c>
      <c r="I1992" s="18">
        <v>35</v>
      </c>
      <c r="J1992" s="25" t="s">
        <v>930</v>
      </c>
      <c r="K1992" s="99"/>
      <c r="L1992" s="99"/>
      <c r="M1992" s="99"/>
      <c r="N1992" s="28" t="s">
        <v>2387</v>
      </c>
      <c r="O1992" s="100">
        <v>40000</v>
      </c>
      <c r="P1992" s="27"/>
      <c r="Q1992" s="100"/>
      <c r="R1992" s="101" t="s">
        <v>97</v>
      </c>
      <c r="S1992" s="94"/>
    </row>
    <row r="1993" spans="1:19" ht="18" customHeight="1">
      <c r="A1993" s="17">
        <v>4</v>
      </c>
      <c r="B1993" s="18" t="s">
        <v>2357</v>
      </c>
      <c r="C1993" s="18">
        <v>1</v>
      </c>
      <c r="D1993" s="18" t="s">
        <v>2358</v>
      </c>
      <c r="E1993" s="18">
        <v>2</v>
      </c>
      <c r="F1993" s="18" t="s">
        <v>2382</v>
      </c>
      <c r="G1993" s="18">
        <v>3</v>
      </c>
      <c r="H1993" s="18" t="s">
        <v>919</v>
      </c>
      <c r="I1993" s="18">
        <v>35</v>
      </c>
      <c r="J1993" s="25" t="s">
        <v>930</v>
      </c>
      <c r="K1993" s="99"/>
      <c r="L1993" s="99"/>
      <c r="M1993" s="99"/>
      <c r="N1993" s="28" t="s">
        <v>2388</v>
      </c>
      <c r="O1993" s="100">
        <v>240000</v>
      </c>
      <c r="P1993" s="27"/>
      <c r="Q1993" s="100"/>
      <c r="R1993" s="101" t="s">
        <v>97</v>
      </c>
      <c r="S1993" s="94"/>
    </row>
    <row r="1994" spans="1:19" ht="18" customHeight="1">
      <c r="A1994" s="17">
        <v>4</v>
      </c>
      <c r="B1994" s="18" t="s">
        <v>2357</v>
      </c>
      <c r="C1994" s="18">
        <v>1</v>
      </c>
      <c r="D1994" s="18" t="s">
        <v>2358</v>
      </c>
      <c r="E1994" s="18">
        <v>2</v>
      </c>
      <c r="F1994" s="18" t="s">
        <v>2382</v>
      </c>
      <c r="G1994" s="18">
        <v>3</v>
      </c>
      <c r="H1994" s="18" t="s">
        <v>919</v>
      </c>
      <c r="I1994" s="18">
        <v>35</v>
      </c>
      <c r="J1994" s="25" t="s">
        <v>930</v>
      </c>
      <c r="K1994" s="99"/>
      <c r="L1994" s="99"/>
      <c r="M1994" s="99"/>
      <c r="N1994" s="339" t="s">
        <v>7132</v>
      </c>
      <c r="O1994" s="100">
        <v>144000</v>
      </c>
      <c r="P1994" s="27"/>
      <c r="Q1994" s="100"/>
      <c r="R1994" s="101" t="s">
        <v>97</v>
      </c>
      <c r="S1994" s="94"/>
    </row>
    <row r="1995" spans="1:19" ht="18" customHeight="1">
      <c r="A1995" s="17">
        <v>4</v>
      </c>
      <c r="B1995" s="18" t="s">
        <v>2357</v>
      </c>
      <c r="C1995" s="18">
        <v>1</v>
      </c>
      <c r="D1995" s="18" t="s">
        <v>2358</v>
      </c>
      <c r="E1995" s="18">
        <v>2</v>
      </c>
      <c r="F1995" s="18" t="s">
        <v>2382</v>
      </c>
      <c r="G1995" s="18">
        <v>3</v>
      </c>
      <c r="H1995" s="18" t="s">
        <v>919</v>
      </c>
      <c r="I1995" s="18">
        <v>35</v>
      </c>
      <c r="J1995" s="25" t="s">
        <v>930</v>
      </c>
      <c r="K1995" s="99"/>
      <c r="L1995" s="99"/>
      <c r="M1995" s="99"/>
      <c r="N1995" s="339" t="s">
        <v>7133</v>
      </c>
      <c r="O1995" s="100">
        <v>480000</v>
      </c>
      <c r="P1995" s="27"/>
      <c r="Q1995" s="100"/>
      <c r="R1995" s="101" t="s">
        <v>97</v>
      </c>
      <c r="S1995" s="94"/>
    </row>
    <row r="1996" spans="1:19" ht="18" customHeight="1">
      <c r="A1996" s="17">
        <v>4</v>
      </c>
      <c r="B1996" s="18" t="s">
        <v>2357</v>
      </c>
      <c r="C1996" s="18">
        <v>1</v>
      </c>
      <c r="D1996" s="18" t="s">
        <v>2358</v>
      </c>
      <c r="E1996" s="18">
        <v>2</v>
      </c>
      <c r="F1996" s="18" t="s">
        <v>2382</v>
      </c>
      <c r="G1996" s="18">
        <v>3</v>
      </c>
      <c r="H1996" s="18" t="s">
        <v>919</v>
      </c>
      <c r="I1996" s="19">
        <v>39</v>
      </c>
      <c r="J1996" s="24" t="s">
        <v>934</v>
      </c>
      <c r="K1996" s="99">
        <v>4331</v>
      </c>
      <c r="L1996" s="99">
        <v>4272</v>
      </c>
      <c r="M1996" s="99">
        <f t="shared" ref="M1996:M1998" si="144">K1996-L1996</f>
        <v>59</v>
      </c>
      <c r="N1996" s="28" t="s">
        <v>2383</v>
      </c>
      <c r="O1996" s="100">
        <v>4330726</v>
      </c>
      <c r="P1996" s="27"/>
      <c r="Q1996" s="100"/>
      <c r="R1996" s="101" t="s">
        <v>97</v>
      </c>
      <c r="S1996" s="94"/>
    </row>
    <row r="1997" spans="1:19" ht="18" customHeight="1">
      <c r="A1997" s="17">
        <v>4</v>
      </c>
      <c r="B1997" s="18" t="s">
        <v>2357</v>
      </c>
      <c r="C1997" s="18">
        <v>1</v>
      </c>
      <c r="D1997" s="18" t="s">
        <v>2358</v>
      </c>
      <c r="E1997" s="18">
        <v>2</v>
      </c>
      <c r="F1997" s="18" t="s">
        <v>2382</v>
      </c>
      <c r="G1997" s="18">
        <v>3</v>
      </c>
      <c r="H1997" s="18" t="s">
        <v>919</v>
      </c>
      <c r="I1997" s="19">
        <v>40</v>
      </c>
      <c r="J1997" s="24" t="s">
        <v>935</v>
      </c>
      <c r="K1997" s="99">
        <v>2499</v>
      </c>
      <c r="L1997" s="99">
        <v>2465</v>
      </c>
      <c r="M1997" s="99">
        <f t="shared" si="144"/>
        <v>34</v>
      </c>
      <c r="N1997" s="28" t="s">
        <v>2383</v>
      </c>
      <c r="O1997" s="100">
        <v>2498496</v>
      </c>
      <c r="P1997" s="27"/>
      <c r="Q1997" s="100"/>
      <c r="R1997" s="101" t="s">
        <v>97</v>
      </c>
      <c r="S1997" s="94"/>
    </row>
    <row r="1998" spans="1:19" ht="18" customHeight="1">
      <c r="A1998" s="17">
        <v>4</v>
      </c>
      <c r="B1998" s="18" t="s">
        <v>2357</v>
      </c>
      <c r="C1998" s="18">
        <v>1</v>
      </c>
      <c r="D1998" s="18" t="s">
        <v>2358</v>
      </c>
      <c r="E1998" s="18">
        <v>2</v>
      </c>
      <c r="F1998" s="18" t="s">
        <v>2382</v>
      </c>
      <c r="G1998" s="18">
        <v>3</v>
      </c>
      <c r="H1998" s="18" t="s">
        <v>919</v>
      </c>
      <c r="I1998" s="19">
        <v>41</v>
      </c>
      <c r="J1998" s="24" t="s">
        <v>936</v>
      </c>
      <c r="K1998" s="99">
        <v>288</v>
      </c>
      <c r="L1998" s="99">
        <v>288</v>
      </c>
      <c r="M1998" s="99">
        <f t="shared" si="144"/>
        <v>0</v>
      </c>
      <c r="N1998" s="28" t="s">
        <v>2383</v>
      </c>
      <c r="O1998" s="100">
        <v>287200</v>
      </c>
      <c r="P1998" s="27"/>
      <c r="Q1998" s="100"/>
      <c r="R1998" s="101" t="s">
        <v>97</v>
      </c>
      <c r="S1998" s="94"/>
    </row>
    <row r="1999" spans="1:19" ht="18" customHeight="1">
      <c r="A1999" s="17">
        <v>4</v>
      </c>
      <c r="B1999" s="18" t="s">
        <v>2357</v>
      </c>
      <c r="C1999" s="18">
        <v>1</v>
      </c>
      <c r="D1999" s="18" t="s">
        <v>2358</v>
      </c>
      <c r="E1999" s="18">
        <v>2</v>
      </c>
      <c r="F1999" s="18" t="s">
        <v>2382</v>
      </c>
      <c r="G1999" s="19">
        <v>4</v>
      </c>
      <c r="H1999" s="19" t="s">
        <v>937</v>
      </c>
      <c r="I1999" s="19"/>
      <c r="J1999" s="24"/>
      <c r="K1999" s="99"/>
      <c r="L1999" s="99"/>
      <c r="M1999" s="99"/>
      <c r="N1999" s="28"/>
      <c r="O1999" s="100"/>
      <c r="P1999" s="27"/>
      <c r="Q1999" s="100"/>
      <c r="R1999" s="101" t="s">
        <v>97</v>
      </c>
      <c r="S1999" s="94"/>
    </row>
    <row r="2000" spans="1:19" ht="18" customHeight="1">
      <c r="A2000" s="17">
        <v>4</v>
      </c>
      <c r="B2000" s="18" t="s">
        <v>2357</v>
      </c>
      <c r="C2000" s="18">
        <v>1</v>
      </c>
      <c r="D2000" s="18" t="s">
        <v>2358</v>
      </c>
      <c r="E2000" s="18">
        <v>2</v>
      </c>
      <c r="F2000" s="18" t="s">
        <v>2382</v>
      </c>
      <c r="G2000" s="18">
        <v>4</v>
      </c>
      <c r="H2000" s="18" t="s">
        <v>937</v>
      </c>
      <c r="I2000" s="19">
        <v>31</v>
      </c>
      <c r="J2000" s="24" t="s">
        <v>940</v>
      </c>
      <c r="K2000" s="99">
        <v>5704</v>
      </c>
      <c r="L2000" s="99">
        <v>6142</v>
      </c>
      <c r="M2000" s="99">
        <f>K2000-L2000</f>
        <v>-438</v>
      </c>
      <c r="N2000" s="28" t="s">
        <v>2383</v>
      </c>
      <c r="O2000" s="100">
        <v>5703266</v>
      </c>
      <c r="P2000" s="27"/>
      <c r="Q2000" s="100"/>
      <c r="R2000" s="101" t="s">
        <v>97</v>
      </c>
      <c r="S2000" s="94"/>
    </row>
    <row r="2001" spans="1:19" ht="18" customHeight="1">
      <c r="A2001" s="17">
        <v>4</v>
      </c>
      <c r="B2001" s="18" t="s">
        <v>2357</v>
      </c>
      <c r="C2001" s="18">
        <v>1</v>
      </c>
      <c r="D2001" s="18" t="s">
        <v>2358</v>
      </c>
      <c r="E2001" s="18">
        <v>2</v>
      </c>
      <c r="F2001" s="18" t="s">
        <v>2382</v>
      </c>
      <c r="G2001" s="19">
        <v>8</v>
      </c>
      <c r="H2001" s="19" t="s">
        <v>941</v>
      </c>
      <c r="I2001" s="19"/>
      <c r="J2001" s="24"/>
      <c r="K2001" s="99"/>
      <c r="L2001" s="99"/>
      <c r="M2001" s="99"/>
      <c r="N2001" s="28"/>
      <c r="O2001" s="100"/>
      <c r="P2001" s="27"/>
      <c r="Q2001" s="100"/>
      <c r="R2001" s="101" t="s">
        <v>97</v>
      </c>
      <c r="S2001" s="94"/>
    </row>
    <row r="2002" spans="1:19" ht="18" customHeight="1">
      <c r="A2002" s="17">
        <v>4</v>
      </c>
      <c r="B2002" s="18" t="s">
        <v>2357</v>
      </c>
      <c r="C2002" s="18">
        <v>1</v>
      </c>
      <c r="D2002" s="18" t="s">
        <v>2358</v>
      </c>
      <c r="E2002" s="18">
        <v>2</v>
      </c>
      <c r="F2002" s="18" t="s">
        <v>2382</v>
      </c>
      <c r="G2002" s="18">
        <v>8</v>
      </c>
      <c r="H2002" s="18" t="s">
        <v>941</v>
      </c>
      <c r="I2002" s="19">
        <v>11</v>
      </c>
      <c r="J2002" s="24" t="s">
        <v>2389</v>
      </c>
      <c r="K2002" s="99">
        <v>1563</v>
      </c>
      <c r="L2002" s="99">
        <v>1563</v>
      </c>
      <c r="M2002" s="99">
        <f>K2002-L2002</f>
        <v>0</v>
      </c>
      <c r="N2002" s="28" t="s">
        <v>2390</v>
      </c>
      <c r="O2002" s="100"/>
      <c r="P2002" s="27"/>
      <c r="Q2002" s="100"/>
      <c r="R2002" s="101" t="s">
        <v>97</v>
      </c>
      <c r="S2002" s="94"/>
    </row>
    <row r="2003" spans="1:19" ht="18" customHeight="1">
      <c r="A2003" s="17">
        <v>4</v>
      </c>
      <c r="B2003" s="18" t="s">
        <v>2357</v>
      </c>
      <c r="C2003" s="18">
        <v>1</v>
      </c>
      <c r="D2003" s="18" t="s">
        <v>2358</v>
      </c>
      <c r="E2003" s="18">
        <v>2</v>
      </c>
      <c r="F2003" s="18" t="s">
        <v>2382</v>
      </c>
      <c r="G2003" s="18">
        <v>8</v>
      </c>
      <c r="H2003" s="18" t="s">
        <v>941</v>
      </c>
      <c r="I2003" s="18">
        <v>11</v>
      </c>
      <c r="J2003" s="25" t="s">
        <v>2389</v>
      </c>
      <c r="K2003" s="99"/>
      <c r="L2003" s="99"/>
      <c r="M2003" s="99"/>
      <c r="N2003" s="28" t="s">
        <v>2391</v>
      </c>
      <c r="O2003" s="100">
        <v>655200</v>
      </c>
      <c r="P2003" s="27"/>
      <c r="Q2003" s="100"/>
      <c r="R2003" s="101" t="s">
        <v>97</v>
      </c>
      <c r="S2003" s="94"/>
    </row>
    <row r="2004" spans="1:19" ht="18" customHeight="1">
      <c r="A2004" s="17">
        <v>4</v>
      </c>
      <c r="B2004" s="18" t="s">
        <v>2357</v>
      </c>
      <c r="C2004" s="18">
        <v>1</v>
      </c>
      <c r="D2004" s="18" t="s">
        <v>2358</v>
      </c>
      <c r="E2004" s="18">
        <v>2</v>
      </c>
      <c r="F2004" s="18" t="s">
        <v>2382</v>
      </c>
      <c r="G2004" s="18">
        <v>8</v>
      </c>
      <c r="H2004" s="18" t="s">
        <v>941</v>
      </c>
      <c r="I2004" s="18">
        <v>11</v>
      </c>
      <c r="J2004" s="25" t="s">
        <v>2389</v>
      </c>
      <c r="K2004" s="99"/>
      <c r="L2004" s="99"/>
      <c r="M2004" s="99"/>
      <c r="N2004" s="28" t="s">
        <v>2392</v>
      </c>
      <c r="O2004" s="100">
        <v>655200</v>
      </c>
      <c r="P2004" s="27"/>
      <c r="Q2004" s="100"/>
      <c r="R2004" s="101" t="s">
        <v>97</v>
      </c>
      <c r="S2004" s="94"/>
    </row>
    <row r="2005" spans="1:19" ht="18" customHeight="1">
      <c r="A2005" s="17">
        <v>4</v>
      </c>
      <c r="B2005" s="18" t="s">
        <v>2357</v>
      </c>
      <c r="C2005" s="18">
        <v>1</v>
      </c>
      <c r="D2005" s="18" t="s">
        <v>2358</v>
      </c>
      <c r="E2005" s="18">
        <v>2</v>
      </c>
      <c r="F2005" s="18" t="s">
        <v>2382</v>
      </c>
      <c r="G2005" s="18">
        <v>8</v>
      </c>
      <c r="H2005" s="18" t="s">
        <v>941</v>
      </c>
      <c r="I2005" s="18">
        <v>11</v>
      </c>
      <c r="J2005" s="25" t="s">
        <v>2389</v>
      </c>
      <c r="K2005" s="99"/>
      <c r="L2005" s="99"/>
      <c r="M2005" s="99"/>
      <c r="N2005" s="28" t="s">
        <v>2393</v>
      </c>
      <c r="O2005" s="100">
        <v>100800</v>
      </c>
      <c r="P2005" s="27"/>
      <c r="Q2005" s="100"/>
      <c r="R2005" s="101" t="s">
        <v>97</v>
      </c>
      <c r="S2005" s="94"/>
    </row>
    <row r="2006" spans="1:19" ht="18" customHeight="1">
      <c r="A2006" s="17">
        <v>4</v>
      </c>
      <c r="B2006" s="18" t="s">
        <v>2357</v>
      </c>
      <c r="C2006" s="18">
        <v>1</v>
      </c>
      <c r="D2006" s="18" t="s">
        <v>2358</v>
      </c>
      <c r="E2006" s="18">
        <v>2</v>
      </c>
      <c r="F2006" s="18" t="s">
        <v>2382</v>
      </c>
      <c r="G2006" s="18">
        <v>8</v>
      </c>
      <c r="H2006" s="18" t="s">
        <v>941</v>
      </c>
      <c r="I2006" s="18">
        <v>11</v>
      </c>
      <c r="J2006" s="25" t="s">
        <v>2389</v>
      </c>
      <c r="K2006" s="99"/>
      <c r="L2006" s="99"/>
      <c r="M2006" s="99"/>
      <c r="N2006" s="28" t="s">
        <v>2394</v>
      </c>
      <c r="O2006" s="100"/>
      <c r="P2006" s="27"/>
      <c r="Q2006" s="100"/>
      <c r="R2006" s="101" t="s">
        <v>97</v>
      </c>
      <c r="S2006" s="94"/>
    </row>
    <row r="2007" spans="1:19" ht="18" customHeight="1">
      <c r="A2007" s="17">
        <v>4</v>
      </c>
      <c r="B2007" s="18" t="s">
        <v>2357</v>
      </c>
      <c r="C2007" s="18">
        <v>1</v>
      </c>
      <c r="D2007" s="18" t="s">
        <v>2358</v>
      </c>
      <c r="E2007" s="18">
        <v>2</v>
      </c>
      <c r="F2007" s="18" t="s">
        <v>2382</v>
      </c>
      <c r="G2007" s="18">
        <v>8</v>
      </c>
      <c r="H2007" s="18" t="s">
        <v>941</v>
      </c>
      <c r="I2007" s="18">
        <v>11</v>
      </c>
      <c r="J2007" s="25" t="s">
        <v>2389</v>
      </c>
      <c r="K2007" s="99"/>
      <c r="L2007" s="99"/>
      <c r="M2007" s="99"/>
      <c r="N2007" s="28" t="s">
        <v>2395</v>
      </c>
      <c r="O2007" s="100">
        <v>16800</v>
      </c>
      <c r="P2007" s="27"/>
      <c r="Q2007" s="100"/>
      <c r="R2007" s="101" t="s">
        <v>97</v>
      </c>
      <c r="S2007" s="94"/>
    </row>
    <row r="2008" spans="1:19" ht="18" customHeight="1">
      <c r="A2008" s="17">
        <v>4</v>
      </c>
      <c r="B2008" s="18" t="s">
        <v>2357</v>
      </c>
      <c r="C2008" s="18">
        <v>1</v>
      </c>
      <c r="D2008" s="18" t="s">
        <v>2358</v>
      </c>
      <c r="E2008" s="18">
        <v>2</v>
      </c>
      <c r="F2008" s="18" t="s">
        <v>2382</v>
      </c>
      <c r="G2008" s="18">
        <v>8</v>
      </c>
      <c r="H2008" s="18" t="s">
        <v>941</v>
      </c>
      <c r="I2008" s="18">
        <v>11</v>
      </c>
      <c r="J2008" s="25" t="s">
        <v>2389</v>
      </c>
      <c r="K2008" s="99"/>
      <c r="L2008" s="99"/>
      <c r="M2008" s="99"/>
      <c r="N2008" s="28" t="s">
        <v>2396</v>
      </c>
      <c r="O2008" s="100"/>
      <c r="P2008" s="27"/>
      <c r="Q2008" s="100"/>
      <c r="R2008" s="101" t="s">
        <v>97</v>
      </c>
      <c r="S2008" s="94"/>
    </row>
    <row r="2009" spans="1:19" ht="18" customHeight="1">
      <c r="A2009" s="17">
        <v>4</v>
      </c>
      <c r="B2009" s="18" t="s">
        <v>2357</v>
      </c>
      <c r="C2009" s="18">
        <v>1</v>
      </c>
      <c r="D2009" s="18" t="s">
        <v>2358</v>
      </c>
      <c r="E2009" s="18">
        <v>2</v>
      </c>
      <c r="F2009" s="18" t="s">
        <v>2382</v>
      </c>
      <c r="G2009" s="18">
        <v>8</v>
      </c>
      <c r="H2009" s="18" t="s">
        <v>941</v>
      </c>
      <c r="I2009" s="18">
        <v>11</v>
      </c>
      <c r="J2009" s="25" t="s">
        <v>2389</v>
      </c>
      <c r="K2009" s="99"/>
      <c r="L2009" s="99"/>
      <c r="M2009" s="99"/>
      <c r="N2009" s="28" t="s">
        <v>2397</v>
      </c>
      <c r="O2009" s="100">
        <v>134400</v>
      </c>
      <c r="P2009" s="27"/>
      <c r="Q2009" s="100"/>
      <c r="R2009" s="101" t="s">
        <v>97</v>
      </c>
      <c r="S2009" s="94"/>
    </row>
    <row r="2010" spans="1:19" ht="18" customHeight="1">
      <c r="A2010" s="17">
        <v>4</v>
      </c>
      <c r="B2010" s="18" t="s">
        <v>2357</v>
      </c>
      <c r="C2010" s="18">
        <v>1</v>
      </c>
      <c r="D2010" s="18" t="s">
        <v>2358</v>
      </c>
      <c r="E2010" s="18">
        <v>2</v>
      </c>
      <c r="F2010" s="18" t="s">
        <v>2382</v>
      </c>
      <c r="G2010" s="19">
        <v>9</v>
      </c>
      <c r="H2010" s="19" t="s">
        <v>944</v>
      </c>
      <c r="I2010" s="19"/>
      <c r="J2010" s="24"/>
      <c r="K2010" s="99"/>
      <c r="L2010" s="99"/>
      <c r="M2010" s="99"/>
      <c r="N2010" s="28"/>
      <c r="O2010" s="100"/>
      <c r="P2010" s="27"/>
      <c r="Q2010" s="100"/>
      <c r="R2010" s="101" t="s">
        <v>97</v>
      </c>
      <c r="S2010" s="94"/>
    </row>
    <row r="2011" spans="1:19" ht="18" customHeight="1">
      <c r="A2011" s="17">
        <v>4</v>
      </c>
      <c r="B2011" s="18" t="s">
        <v>2357</v>
      </c>
      <c r="C2011" s="18">
        <v>1</v>
      </c>
      <c r="D2011" s="18" t="s">
        <v>2358</v>
      </c>
      <c r="E2011" s="18">
        <v>2</v>
      </c>
      <c r="F2011" s="18" t="s">
        <v>2382</v>
      </c>
      <c r="G2011" s="18">
        <v>9</v>
      </c>
      <c r="H2011" s="18" t="s">
        <v>944</v>
      </c>
      <c r="I2011" s="19">
        <v>2</v>
      </c>
      <c r="J2011" s="24" t="s">
        <v>978</v>
      </c>
      <c r="K2011" s="99">
        <v>83</v>
      </c>
      <c r="L2011" s="99">
        <v>83</v>
      </c>
      <c r="M2011" s="99">
        <f>K2011-L2011</f>
        <v>0</v>
      </c>
      <c r="N2011" s="28" t="s">
        <v>2398</v>
      </c>
      <c r="O2011" s="100">
        <v>10000</v>
      </c>
      <c r="P2011" s="27"/>
      <c r="Q2011" s="100"/>
      <c r="R2011" s="101" t="s">
        <v>97</v>
      </c>
      <c r="S2011" s="94"/>
    </row>
    <row r="2012" spans="1:19" ht="18" customHeight="1">
      <c r="A2012" s="17">
        <v>4</v>
      </c>
      <c r="B2012" s="18" t="s">
        <v>2357</v>
      </c>
      <c r="C2012" s="18">
        <v>1</v>
      </c>
      <c r="D2012" s="18" t="s">
        <v>2358</v>
      </c>
      <c r="E2012" s="18">
        <v>2</v>
      </c>
      <c r="F2012" s="18" t="s">
        <v>2382</v>
      </c>
      <c r="G2012" s="18">
        <v>9</v>
      </c>
      <c r="H2012" s="18" t="s">
        <v>944</v>
      </c>
      <c r="I2012" s="18">
        <v>2</v>
      </c>
      <c r="J2012" s="25" t="s">
        <v>978</v>
      </c>
      <c r="K2012" s="99"/>
      <c r="L2012" s="99"/>
      <c r="M2012" s="99"/>
      <c r="N2012" s="28" t="s">
        <v>2399</v>
      </c>
      <c r="O2012" s="100"/>
      <c r="P2012" s="27"/>
      <c r="Q2012" s="100"/>
      <c r="R2012" s="101" t="s">
        <v>97</v>
      </c>
      <c r="S2012" s="94"/>
    </row>
    <row r="2013" spans="1:19" ht="18" customHeight="1">
      <c r="A2013" s="17">
        <v>4</v>
      </c>
      <c r="B2013" s="18" t="s">
        <v>2357</v>
      </c>
      <c r="C2013" s="18">
        <v>1</v>
      </c>
      <c r="D2013" s="18" t="s">
        <v>2358</v>
      </c>
      <c r="E2013" s="18">
        <v>2</v>
      </c>
      <c r="F2013" s="18" t="s">
        <v>2382</v>
      </c>
      <c r="G2013" s="18">
        <v>9</v>
      </c>
      <c r="H2013" s="18" t="s">
        <v>944</v>
      </c>
      <c r="I2013" s="18">
        <v>2</v>
      </c>
      <c r="J2013" s="25" t="s">
        <v>978</v>
      </c>
      <c r="K2013" s="99"/>
      <c r="L2013" s="99"/>
      <c r="M2013" s="99"/>
      <c r="N2013" s="28" t="s">
        <v>2400</v>
      </c>
      <c r="O2013" s="100">
        <v>72800</v>
      </c>
      <c r="P2013" s="27"/>
      <c r="Q2013" s="100"/>
      <c r="R2013" s="101" t="s">
        <v>97</v>
      </c>
      <c r="S2013" s="94"/>
    </row>
    <row r="2014" spans="1:19" ht="18" customHeight="1">
      <c r="A2014" s="17">
        <v>4</v>
      </c>
      <c r="B2014" s="18" t="s">
        <v>2357</v>
      </c>
      <c r="C2014" s="18">
        <v>1</v>
      </c>
      <c r="D2014" s="18" t="s">
        <v>2358</v>
      </c>
      <c r="E2014" s="18">
        <v>2</v>
      </c>
      <c r="F2014" s="18" t="s">
        <v>2382</v>
      </c>
      <c r="G2014" s="19">
        <v>11</v>
      </c>
      <c r="H2014" s="19" t="s">
        <v>1002</v>
      </c>
      <c r="I2014" s="19"/>
      <c r="J2014" s="24"/>
      <c r="K2014" s="99"/>
      <c r="L2014" s="99"/>
      <c r="M2014" s="99"/>
      <c r="N2014" s="28"/>
      <c r="O2014" s="100"/>
      <c r="P2014" s="27"/>
      <c r="Q2014" s="100"/>
      <c r="R2014" s="101" t="s">
        <v>97</v>
      </c>
      <c r="S2014" s="94"/>
    </row>
    <row r="2015" spans="1:19" ht="18" customHeight="1">
      <c r="A2015" s="17">
        <v>4</v>
      </c>
      <c r="B2015" s="18" t="s">
        <v>2357</v>
      </c>
      <c r="C2015" s="18">
        <v>1</v>
      </c>
      <c r="D2015" s="18" t="s">
        <v>2358</v>
      </c>
      <c r="E2015" s="18">
        <v>2</v>
      </c>
      <c r="F2015" s="18" t="s">
        <v>2382</v>
      </c>
      <c r="G2015" s="18">
        <v>11</v>
      </c>
      <c r="H2015" s="18" t="s">
        <v>1002</v>
      </c>
      <c r="I2015" s="19">
        <v>1</v>
      </c>
      <c r="J2015" s="24" t="s">
        <v>1003</v>
      </c>
      <c r="K2015" s="99">
        <v>288</v>
      </c>
      <c r="L2015" s="99">
        <v>368</v>
      </c>
      <c r="M2015" s="99">
        <f>K2015-L2015</f>
        <v>-80</v>
      </c>
      <c r="N2015" s="28" t="s">
        <v>2401</v>
      </c>
      <c r="O2015" s="100">
        <v>8400</v>
      </c>
      <c r="P2015" s="27"/>
      <c r="Q2015" s="100"/>
      <c r="R2015" s="101" t="s">
        <v>97</v>
      </c>
      <c r="S2015" s="94"/>
    </row>
    <row r="2016" spans="1:19" ht="18" customHeight="1">
      <c r="A2016" s="17">
        <v>4</v>
      </c>
      <c r="B2016" s="18" t="s">
        <v>2357</v>
      </c>
      <c r="C2016" s="18">
        <v>1</v>
      </c>
      <c r="D2016" s="18" t="s">
        <v>2358</v>
      </c>
      <c r="E2016" s="18">
        <v>2</v>
      </c>
      <c r="F2016" s="18" t="s">
        <v>2382</v>
      </c>
      <c r="G2016" s="18">
        <v>11</v>
      </c>
      <c r="H2016" s="18" t="s">
        <v>1002</v>
      </c>
      <c r="I2016" s="18">
        <v>1</v>
      </c>
      <c r="J2016" s="25" t="s">
        <v>1003</v>
      </c>
      <c r="K2016" s="99"/>
      <c r="L2016" s="99"/>
      <c r="M2016" s="99"/>
      <c r="N2016" s="28" t="s">
        <v>2402</v>
      </c>
      <c r="O2016" s="100">
        <v>33300</v>
      </c>
      <c r="P2016" s="27"/>
      <c r="Q2016" s="100"/>
      <c r="R2016" s="101" t="s">
        <v>97</v>
      </c>
      <c r="S2016" s="94"/>
    </row>
    <row r="2017" spans="1:19" ht="18" customHeight="1">
      <c r="A2017" s="17">
        <v>4</v>
      </c>
      <c r="B2017" s="18" t="s">
        <v>2357</v>
      </c>
      <c r="C2017" s="18">
        <v>1</v>
      </c>
      <c r="D2017" s="18" t="s">
        <v>2358</v>
      </c>
      <c r="E2017" s="18">
        <v>2</v>
      </c>
      <c r="F2017" s="18" t="s">
        <v>2382</v>
      </c>
      <c r="G2017" s="18">
        <v>11</v>
      </c>
      <c r="H2017" s="18" t="s">
        <v>1002</v>
      </c>
      <c r="I2017" s="18">
        <v>1</v>
      </c>
      <c r="J2017" s="25" t="s">
        <v>1003</v>
      </c>
      <c r="K2017" s="99"/>
      <c r="L2017" s="99"/>
      <c r="M2017" s="99"/>
      <c r="N2017" s="339" t="s">
        <v>2403</v>
      </c>
      <c r="O2017" s="100">
        <v>15750</v>
      </c>
      <c r="P2017" s="27"/>
      <c r="Q2017" s="100"/>
      <c r="R2017" s="101" t="s">
        <v>97</v>
      </c>
      <c r="S2017" s="94"/>
    </row>
    <row r="2018" spans="1:19" ht="18" customHeight="1">
      <c r="A2018" s="17">
        <v>4</v>
      </c>
      <c r="B2018" s="18" t="s">
        <v>2357</v>
      </c>
      <c r="C2018" s="18">
        <v>1</v>
      </c>
      <c r="D2018" s="18" t="s">
        <v>2358</v>
      </c>
      <c r="E2018" s="18">
        <v>2</v>
      </c>
      <c r="F2018" s="18" t="s">
        <v>2382</v>
      </c>
      <c r="G2018" s="18">
        <v>11</v>
      </c>
      <c r="H2018" s="18" t="s">
        <v>1002</v>
      </c>
      <c r="I2018" s="18">
        <v>1</v>
      </c>
      <c r="J2018" s="25" t="s">
        <v>1003</v>
      </c>
      <c r="K2018" s="99"/>
      <c r="L2018" s="99"/>
      <c r="M2018" s="99"/>
      <c r="N2018" s="339" t="s">
        <v>7134</v>
      </c>
      <c r="O2018" s="100">
        <v>210000</v>
      </c>
      <c r="P2018" s="27"/>
      <c r="Q2018" s="100"/>
      <c r="R2018" s="101" t="s">
        <v>97</v>
      </c>
      <c r="S2018" s="94"/>
    </row>
    <row r="2019" spans="1:19" ht="18" customHeight="1">
      <c r="A2019" s="17">
        <v>4</v>
      </c>
      <c r="B2019" s="18" t="s">
        <v>2357</v>
      </c>
      <c r="C2019" s="18">
        <v>1</v>
      </c>
      <c r="D2019" s="18" t="s">
        <v>2358</v>
      </c>
      <c r="E2019" s="18">
        <v>2</v>
      </c>
      <c r="F2019" s="18" t="s">
        <v>2382</v>
      </c>
      <c r="G2019" s="18">
        <v>11</v>
      </c>
      <c r="H2019" s="18" t="s">
        <v>1002</v>
      </c>
      <c r="I2019" s="18">
        <v>1</v>
      </c>
      <c r="J2019" s="25" t="s">
        <v>1003</v>
      </c>
      <c r="K2019" s="99"/>
      <c r="L2019" s="99"/>
      <c r="M2019" s="99"/>
      <c r="N2019" s="28" t="s">
        <v>2404</v>
      </c>
      <c r="O2019" s="100">
        <v>10000</v>
      </c>
      <c r="P2019" s="27"/>
      <c r="Q2019" s="100"/>
      <c r="R2019" s="101" t="s">
        <v>97</v>
      </c>
      <c r="S2019" s="94"/>
    </row>
    <row r="2020" spans="1:19" ht="18" customHeight="1">
      <c r="A2020" s="17">
        <v>4</v>
      </c>
      <c r="B2020" s="18" t="s">
        <v>2357</v>
      </c>
      <c r="C2020" s="18">
        <v>1</v>
      </c>
      <c r="D2020" s="18" t="s">
        <v>2358</v>
      </c>
      <c r="E2020" s="18">
        <v>2</v>
      </c>
      <c r="F2020" s="18" t="s">
        <v>2382</v>
      </c>
      <c r="G2020" s="18">
        <v>11</v>
      </c>
      <c r="H2020" s="18" t="s">
        <v>1002</v>
      </c>
      <c r="I2020" s="18">
        <v>1</v>
      </c>
      <c r="J2020" s="25" t="s">
        <v>1003</v>
      </c>
      <c r="K2020" s="99"/>
      <c r="L2020" s="99"/>
      <c r="M2020" s="99"/>
      <c r="N2020" s="28" t="s">
        <v>2405</v>
      </c>
      <c r="O2020" s="100">
        <v>10000</v>
      </c>
      <c r="P2020" s="27"/>
      <c r="Q2020" s="100"/>
      <c r="R2020" s="101" t="s">
        <v>97</v>
      </c>
      <c r="S2020" s="94"/>
    </row>
    <row r="2021" spans="1:19" ht="18" customHeight="1">
      <c r="A2021" s="17">
        <v>4</v>
      </c>
      <c r="B2021" s="18" t="s">
        <v>2357</v>
      </c>
      <c r="C2021" s="18">
        <v>1</v>
      </c>
      <c r="D2021" s="18" t="s">
        <v>2358</v>
      </c>
      <c r="E2021" s="18">
        <v>2</v>
      </c>
      <c r="F2021" s="18" t="s">
        <v>2382</v>
      </c>
      <c r="G2021" s="18">
        <v>11</v>
      </c>
      <c r="H2021" s="18" t="s">
        <v>1002</v>
      </c>
      <c r="I2021" s="19">
        <v>3</v>
      </c>
      <c r="J2021" s="24" t="s">
        <v>1021</v>
      </c>
      <c r="K2021" s="99">
        <v>46</v>
      </c>
      <c r="L2021" s="99">
        <v>46</v>
      </c>
      <c r="M2021" s="99">
        <f>K2021-L2021</f>
        <v>0</v>
      </c>
      <c r="N2021" s="28" t="s">
        <v>2406</v>
      </c>
      <c r="O2021" s="100">
        <v>1000</v>
      </c>
      <c r="P2021" s="27"/>
      <c r="Q2021" s="100"/>
      <c r="R2021" s="101" t="s">
        <v>97</v>
      </c>
      <c r="S2021" s="94"/>
    </row>
    <row r="2022" spans="1:19" ht="18" customHeight="1">
      <c r="A2022" s="17">
        <v>4</v>
      </c>
      <c r="B2022" s="18" t="s">
        <v>2357</v>
      </c>
      <c r="C2022" s="18">
        <v>1</v>
      </c>
      <c r="D2022" s="18" t="s">
        <v>2358</v>
      </c>
      <c r="E2022" s="18">
        <v>2</v>
      </c>
      <c r="F2022" s="18" t="s">
        <v>2382</v>
      </c>
      <c r="G2022" s="18">
        <v>11</v>
      </c>
      <c r="H2022" s="18" t="s">
        <v>1002</v>
      </c>
      <c r="I2022" s="18">
        <v>3</v>
      </c>
      <c r="J2022" s="25" t="s">
        <v>1021</v>
      </c>
      <c r="K2022" s="99"/>
      <c r="L2022" s="99"/>
      <c r="M2022" s="99"/>
      <c r="N2022" s="28" t="s">
        <v>2407</v>
      </c>
      <c r="O2022" s="100">
        <v>45000</v>
      </c>
      <c r="P2022" s="27"/>
      <c r="Q2022" s="100"/>
      <c r="R2022" s="101" t="s">
        <v>97</v>
      </c>
      <c r="S2022" s="94"/>
    </row>
    <row r="2023" spans="1:19" ht="18" customHeight="1">
      <c r="A2023" s="17">
        <v>4</v>
      </c>
      <c r="B2023" s="18" t="s">
        <v>2357</v>
      </c>
      <c r="C2023" s="18">
        <v>1</v>
      </c>
      <c r="D2023" s="18" t="s">
        <v>2358</v>
      </c>
      <c r="E2023" s="18">
        <v>2</v>
      </c>
      <c r="F2023" s="18" t="s">
        <v>2382</v>
      </c>
      <c r="G2023" s="18">
        <v>11</v>
      </c>
      <c r="H2023" s="18" t="s">
        <v>1002</v>
      </c>
      <c r="I2023" s="19">
        <v>4</v>
      </c>
      <c r="J2023" s="24" t="s">
        <v>1023</v>
      </c>
      <c r="K2023" s="99">
        <v>38</v>
      </c>
      <c r="L2023" s="99">
        <v>38</v>
      </c>
      <c r="M2023" s="99">
        <f>K2023-L2023</f>
        <v>0</v>
      </c>
      <c r="N2023" s="28" t="s">
        <v>2408</v>
      </c>
      <c r="O2023" s="100">
        <v>12000</v>
      </c>
      <c r="P2023" s="27"/>
      <c r="Q2023" s="100"/>
      <c r="R2023" s="101" t="s">
        <v>97</v>
      </c>
      <c r="S2023" s="94"/>
    </row>
    <row r="2024" spans="1:19" ht="18" customHeight="1">
      <c r="A2024" s="17">
        <v>4</v>
      </c>
      <c r="B2024" s="18" t="s">
        <v>2357</v>
      </c>
      <c r="C2024" s="18">
        <v>1</v>
      </c>
      <c r="D2024" s="18" t="s">
        <v>2358</v>
      </c>
      <c r="E2024" s="18">
        <v>2</v>
      </c>
      <c r="F2024" s="18" t="s">
        <v>2382</v>
      </c>
      <c r="G2024" s="18">
        <v>11</v>
      </c>
      <c r="H2024" s="18" t="s">
        <v>1002</v>
      </c>
      <c r="I2024" s="18">
        <v>4</v>
      </c>
      <c r="J2024" s="25" t="s">
        <v>1023</v>
      </c>
      <c r="K2024" s="99"/>
      <c r="L2024" s="99"/>
      <c r="M2024" s="99"/>
      <c r="N2024" s="28" t="s">
        <v>2409</v>
      </c>
      <c r="O2024" s="100">
        <v>26000</v>
      </c>
      <c r="P2024" s="27"/>
      <c r="Q2024" s="100"/>
      <c r="R2024" s="101" t="s">
        <v>97</v>
      </c>
      <c r="S2024" s="94"/>
    </row>
    <row r="2025" spans="1:19" ht="18" customHeight="1">
      <c r="A2025" s="17">
        <v>4</v>
      </c>
      <c r="B2025" s="18" t="s">
        <v>2357</v>
      </c>
      <c r="C2025" s="18">
        <v>1</v>
      </c>
      <c r="D2025" s="18" t="s">
        <v>2358</v>
      </c>
      <c r="E2025" s="18">
        <v>2</v>
      </c>
      <c r="F2025" s="18" t="s">
        <v>2382</v>
      </c>
      <c r="G2025" s="18">
        <v>11</v>
      </c>
      <c r="H2025" s="18" t="s">
        <v>1002</v>
      </c>
      <c r="I2025" s="19">
        <v>6</v>
      </c>
      <c r="J2025" s="24" t="s">
        <v>1215</v>
      </c>
      <c r="K2025" s="99">
        <v>30</v>
      </c>
      <c r="L2025" s="99">
        <v>30</v>
      </c>
      <c r="M2025" s="99">
        <f>K2025-L2025</f>
        <v>0</v>
      </c>
      <c r="N2025" s="28" t="s">
        <v>2410</v>
      </c>
      <c r="O2025" s="100">
        <v>30000</v>
      </c>
      <c r="P2025" s="27"/>
      <c r="Q2025" s="100"/>
      <c r="R2025" s="101" t="s">
        <v>97</v>
      </c>
      <c r="S2025" s="94"/>
    </row>
    <row r="2026" spans="1:19" ht="18" customHeight="1">
      <c r="A2026" s="17">
        <v>4</v>
      </c>
      <c r="B2026" s="18" t="s">
        <v>2357</v>
      </c>
      <c r="C2026" s="18">
        <v>1</v>
      </c>
      <c r="D2026" s="18" t="s">
        <v>2358</v>
      </c>
      <c r="E2026" s="18">
        <v>2</v>
      </c>
      <c r="F2026" s="18" t="s">
        <v>2382</v>
      </c>
      <c r="G2026" s="19">
        <v>12</v>
      </c>
      <c r="H2026" s="19" t="s">
        <v>1026</v>
      </c>
      <c r="I2026" s="19"/>
      <c r="J2026" s="24"/>
      <c r="K2026" s="99"/>
      <c r="L2026" s="99"/>
      <c r="M2026" s="99"/>
      <c r="N2026" s="28"/>
      <c r="O2026" s="100"/>
      <c r="P2026" s="27"/>
      <c r="Q2026" s="100"/>
      <c r="R2026" s="101" t="s">
        <v>97</v>
      </c>
      <c r="S2026" s="94"/>
    </row>
    <row r="2027" spans="1:19" ht="18" customHeight="1">
      <c r="A2027" s="17">
        <v>4</v>
      </c>
      <c r="B2027" s="18" t="s">
        <v>2357</v>
      </c>
      <c r="C2027" s="18">
        <v>1</v>
      </c>
      <c r="D2027" s="18" t="s">
        <v>2358</v>
      </c>
      <c r="E2027" s="18">
        <v>2</v>
      </c>
      <c r="F2027" s="18" t="s">
        <v>2382</v>
      </c>
      <c r="G2027" s="18">
        <v>12</v>
      </c>
      <c r="H2027" s="18" t="s">
        <v>1026</v>
      </c>
      <c r="I2027" s="19">
        <v>1</v>
      </c>
      <c r="J2027" s="24" t="s">
        <v>1027</v>
      </c>
      <c r="K2027" s="99">
        <v>122</v>
      </c>
      <c r="L2027" s="99">
        <v>218</v>
      </c>
      <c r="M2027" s="99">
        <f>K2027-L2027</f>
        <v>-96</v>
      </c>
      <c r="N2027" s="339" t="s">
        <v>7135</v>
      </c>
      <c r="O2027" s="100">
        <v>102000</v>
      </c>
      <c r="P2027" s="27"/>
      <c r="Q2027" s="100"/>
      <c r="R2027" s="101" t="s">
        <v>97</v>
      </c>
      <c r="S2027" s="94"/>
    </row>
    <row r="2028" spans="1:19" ht="18" customHeight="1">
      <c r="A2028" s="17">
        <v>4</v>
      </c>
      <c r="B2028" s="18" t="s">
        <v>2357</v>
      </c>
      <c r="C2028" s="18">
        <v>1</v>
      </c>
      <c r="D2028" s="18" t="s">
        <v>2358</v>
      </c>
      <c r="E2028" s="18">
        <v>2</v>
      </c>
      <c r="F2028" s="18" t="s">
        <v>2382</v>
      </c>
      <c r="G2028" s="18">
        <v>12</v>
      </c>
      <c r="H2028" s="18" t="s">
        <v>1026</v>
      </c>
      <c r="I2028" s="18">
        <v>1</v>
      </c>
      <c r="J2028" s="25" t="s">
        <v>1027</v>
      </c>
      <c r="K2028" s="99"/>
      <c r="L2028" s="99"/>
      <c r="M2028" s="99"/>
      <c r="N2028" s="339" t="s">
        <v>2411</v>
      </c>
      <c r="O2028" s="100">
        <v>4100</v>
      </c>
      <c r="P2028" s="27"/>
      <c r="Q2028" s="100"/>
      <c r="R2028" s="101" t="s">
        <v>97</v>
      </c>
      <c r="S2028" s="94"/>
    </row>
    <row r="2029" spans="1:19" ht="18" customHeight="1">
      <c r="A2029" s="17">
        <v>4</v>
      </c>
      <c r="B2029" s="18" t="s">
        <v>2357</v>
      </c>
      <c r="C2029" s="18">
        <v>1</v>
      </c>
      <c r="D2029" s="18" t="s">
        <v>2358</v>
      </c>
      <c r="E2029" s="18">
        <v>2</v>
      </c>
      <c r="F2029" s="18" t="s">
        <v>2382</v>
      </c>
      <c r="G2029" s="18">
        <v>12</v>
      </c>
      <c r="H2029" s="18" t="s">
        <v>1026</v>
      </c>
      <c r="I2029" s="18">
        <v>1</v>
      </c>
      <c r="J2029" s="25" t="s">
        <v>1027</v>
      </c>
      <c r="K2029" s="99"/>
      <c r="L2029" s="99"/>
      <c r="M2029" s="99"/>
      <c r="N2029" s="28" t="s">
        <v>2412</v>
      </c>
      <c r="O2029" s="100">
        <v>12792</v>
      </c>
      <c r="P2029" s="27"/>
      <c r="Q2029" s="100"/>
      <c r="R2029" s="101" t="s">
        <v>97</v>
      </c>
      <c r="S2029" s="94"/>
    </row>
    <row r="2030" spans="1:19" ht="18" customHeight="1">
      <c r="A2030" s="17">
        <v>4</v>
      </c>
      <c r="B2030" s="18" t="s">
        <v>2357</v>
      </c>
      <c r="C2030" s="18">
        <v>1</v>
      </c>
      <c r="D2030" s="18" t="s">
        <v>2358</v>
      </c>
      <c r="E2030" s="18">
        <v>2</v>
      </c>
      <c r="F2030" s="18" t="s">
        <v>2382</v>
      </c>
      <c r="G2030" s="18">
        <v>12</v>
      </c>
      <c r="H2030" s="18" t="s">
        <v>1026</v>
      </c>
      <c r="I2030" s="18">
        <v>1</v>
      </c>
      <c r="J2030" s="25" t="s">
        <v>1027</v>
      </c>
      <c r="K2030" s="99"/>
      <c r="L2030" s="99"/>
      <c r="M2030" s="99"/>
      <c r="N2030" s="28" t="s">
        <v>2413</v>
      </c>
      <c r="O2030" s="100">
        <v>2460</v>
      </c>
      <c r="P2030" s="27"/>
      <c r="Q2030" s="100"/>
      <c r="R2030" s="101" t="s">
        <v>97</v>
      </c>
      <c r="S2030" s="94"/>
    </row>
    <row r="2031" spans="1:19" ht="18" customHeight="1">
      <c r="A2031" s="17">
        <v>4</v>
      </c>
      <c r="B2031" s="18" t="s">
        <v>2357</v>
      </c>
      <c r="C2031" s="18">
        <v>1</v>
      </c>
      <c r="D2031" s="18" t="s">
        <v>2358</v>
      </c>
      <c r="E2031" s="18">
        <v>2</v>
      </c>
      <c r="F2031" s="18" t="s">
        <v>2382</v>
      </c>
      <c r="G2031" s="18">
        <v>12</v>
      </c>
      <c r="H2031" s="18" t="s">
        <v>1026</v>
      </c>
      <c r="I2031" s="19">
        <v>3</v>
      </c>
      <c r="J2031" s="24" t="s">
        <v>202</v>
      </c>
      <c r="K2031" s="99">
        <v>10</v>
      </c>
      <c r="L2031" s="99">
        <v>10</v>
      </c>
      <c r="M2031" s="99">
        <f t="shared" ref="M2031:M2032" si="145">K2031-L2031</f>
        <v>0</v>
      </c>
      <c r="N2031" s="28" t="s">
        <v>2414</v>
      </c>
      <c r="O2031" s="100">
        <v>10000</v>
      </c>
      <c r="P2031" s="27"/>
      <c r="Q2031" s="100"/>
      <c r="R2031" s="101" t="s">
        <v>97</v>
      </c>
      <c r="S2031" s="94"/>
    </row>
    <row r="2032" spans="1:19" ht="18" customHeight="1">
      <c r="A2032" s="17">
        <v>4</v>
      </c>
      <c r="B2032" s="18" t="s">
        <v>2357</v>
      </c>
      <c r="C2032" s="18">
        <v>1</v>
      </c>
      <c r="D2032" s="18" t="s">
        <v>2358</v>
      </c>
      <c r="E2032" s="18">
        <v>2</v>
      </c>
      <c r="F2032" s="18" t="s">
        <v>2382</v>
      </c>
      <c r="G2032" s="18">
        <v>12</v>
      </c>
      <c r="H2032" s="18" t="s">
        <v>1026</v>
      </c>
      <c r="I2032" s="19">
        <v>11</v>
      </c>
      <c r="J2032" s="24" t="s">
        <v>1039</v>
      </c>
      <c r="K2032" s="99">
        <v>148</v>
      </c>
      <c r="L2032" s="99">
        <v>148</v>
      </c>
      <c r="M2032" s="99">
        <f t="shared" si="145"/>
        <v>0</v>
      </c>
      <c r="N2032" s="28" t="s">
        <v>2415</v>
      </c>
      <c r="O2032" s="100">
        <v>100000</v>
      </c>
      <c r="P2032" s="27"/>
      <c r="Q2032" s="100"/>
      <c r="R2032" s="101" t="s">
        <v>97</v>
      </c>
      <c r="S2032" s="94"/>
    </row>
    <row r="2033" spans="1:19" ht="18" customHeight="1">
      <c r="A2033" s="17">
        <v>4</v>
      </c>
      <c r="B2033" s="18" t="s">
        <v>2357</v>
      </c>
      <c r="C2033" s="18">
        <v>1</v>
      </c>
      <c r="D2033" s="18" t="s">
        <v>2358</v>
      </c>
      <c r="E2033" s="18">
        <v>2</v>
      </c>
      <c r="F2033" s="18" t="s">
        <v>2382</v>
      </c>
      <c r="G2033" s="18">
        <v>12</v>
      </c>
      <c r="H2033" s="18" t="s">
        <v>1026</v>
      </c>
      <c r="I2033" s="18">
        <v>11</v>
      </c>
      <c r="J2033" s="25" t="s">
        <v>1039</v>
      </c>
      <c r="K2033" s="99"/>
      <c r="L2033" s="99"/>
      <c r="M2033" s="99"/>
      <c r="N2033" s="28" t="s">
        <v>2416</v>
      </c>
      <c r="O2033" s="100">
        <v>45000</v>
      </c>
      <c r="P2033" s="27"/>
      <c r="Q2033" s="100"/>
      <c r="R2033" s="101" t="s">
        <v>97</v>
      </c>
      <c r="S2033" s="94"/>
    </row>
    <row r="2034" spans="1:19" ht="18" customHeight="1">
      <c r="A2034" s="17">
        <v>4</v>
      </c>
      <c r="B2034" s="18" t="s">
        <v>2357</v>
      </c>
      <c r="C2034" s="18">
        <v>1</v>
      </c>
      <c r="D2034" s="18" t="s">
        <v>2358</v>
      </c>
      <c r="E2034" s="18">
        <v>2</v>
      </c>
      <c r="F2034" s="18" t="s">
        <v>2382</v>
      </c>
      <c r="G2034" s="18">
        <v>12</v>
      </c>
      <c r="H2034" s="18" t="s">
        <v>1026</v>
      </c>
      <c r="I2034" s="18">
        <v>11</v>
      </c>
      <c r="J2034" s="25" t="s">
        <v>1039</v>
      </c>
      <c r="K2034" s="99"/>
      <c r="L2034" s="99"/>
      <c r="M2034" s="99"/>
      <c r="N2034" s="28" t="s">
        <v>2417</v>
      </c>
      <c r="O2034" s="100">
        <v>2900</v>
      </c>
      <c r="P2034" s="27"/>
      <c r="Q2034" s="100"/>
      <c r="R2034" s="101" t="s">
        <v>97</v>
      </c>
      <c r="S2034" s="94"/>
    </row>
    <row r="2035" spans="1:19" ht="18" customHeight="1">
      <c r="A2035" s="17">
        <v>4</v>
      </c>
      <c r="B2035" s="18" t="s">
        <v>2357</v>
      </c>
      <c r="C2035" s="18">
        <v>1</v>
      </c>
      <c r="D2035" s="18" t="s">
        <v>2358</v>
      </c>
      <c r="E2035" s="18">
        <v>2</v>
      </c>
      <c r="F2035" s="18" t="s">
        <v>2382</v>
      </c>
      <c r="G2035" s="19">
        <v>13</v>
      </c>
      <c r="H2035" s="19" t="s">
        <v>1045</v>
      </c>
      <c r="I2035" s="19"/>
      <c r="J2035" s="24"/>
      <c r="K2035" s="99"/>
      <c r="L2035" s="99"/>
      <c r="M2035" s="99"/>
      <c r="N2035" s="28"/>
      <c r="O2035" s="100"/>
      <c r="P2035" s="27"/>
      <c r="Q2035" s="100"/>
      <c r="R2035" s="101" t="s">
        <v>97</v>
      </c>
      <c r="S2035" s="94"/>
    </row>
    <row r="2036" spans="1:19" ht="18" customHeight="1">
      <c r="A2036" s="17">
        <v>4</v>
      </c>
      <c r="B2036" s="18" t="s">
        <v>2357</v>
      </c>
      <c r="C2036" s="18">
        <v>1</v>
      </c>
      <c r="D2036" s="18" t="s">
        <v>2358</v>
      </c>
      <c r="E2036" s="18">
        <v>2</v>
      </c>
      <c r="F2036" s="18" t="s">
        <v>2382</v>
      </c>
      <c r="G2036" s="18">
        <v>13</v>
      </c>
      <c r="H2036" s="18" t="s">
        <v>1045</v>
      </c>
      <c r="I2036" s="19">
        <v>21</v>
      </c>
      <c r="J2036" s="24" t="s">
        <v>1046</v>
      </c>
      <c r="K2036" s="99">
        <v>2917</v>
      </c>
      <c r="L2036" s="99">
        <v>2917</v>
      </c>
      <c r="M2036" s="99">
        <f>K2036-L2036</f>
        <v>0</v>
      </c>
      <c r="N2036" s="28" t="s">
        <v>2418</v>
      </c>
      <c r="O2036" s="100">
        <v>2520000</v>
      </c>
      <c r="P2036" s="27"/>
      <c r="Q2036" s="100"/>
      <c r="R2036" s="101" t="s">
        <v>97</v>
      </c>
      <c r="S2036" s="94"/>
    </row>
    <row r="2037" spans="1:19" ht="18" customHeight="1">
      <c r="A2037" s="17">
        <v>4</v>
      </c>
      <c r="B2037" s="18" t="s">
        <v>2357</v>
      </c>
      <c r="C2037" s="18">
        <v>1</v>
      </c>
      <c r="D2037" s="18" t="s">
        <v>2358</v>
      </c>
      <c r="E2037" s="18">
        <v>2</v>
      </c>
      <c r="F2037" s="18" t="s">
        <v>2382</v>
      </c>
      <c r="G2037" s="18">
        <v>13</v>
      </c>
      <c r="H2037" s="18" t="s">
        <v>1045</v>
      </c>
      <c r="I2037" s="18">
        <v>21</v>
      </c>
      <c r="J2037" s="25" t="s">
        <v>1046</v>
      </c>
      <c r="K2037" s="99"/>
      <c r="L2037" s="99"/>
      <c r="M2037" s="99"/>
      <c r="N2037" s="28" t="s">
        <v>2419</v>
      </c>
      <c r="O2037" s="100">
        <v>397000</v>
      </c>
      <c r="P2037" s="27"/>
      <c r="Q2037" s="100"/>
      <c r="R2037" s="101" t="s">
        <v>97</v>
      </c>
      <c r="S2037" s="94"/>
    </row>
    <row r="2038" spans="1:19" ht="18" customHeight="1">
      <c r="A2038" s="17">
        <v>4</v>
      </c>
      <c r="B2038" s="18" t="s">
        <v>2357</v>
      </c>
      <c r="C2038" s="18">
        <v>1</v>
      </c>
      <c r="D2038" s="18" t="s">
        <v>2358</v>
      </c>
      <c r="E2038" s="18">
        <v>2</v>
      </c>
      <c r="F2038" s="18" t="s">
        <v>2382</v>
      </c>
      <c r="G2038" s="19">
        <v>14</v>
      </c>
      <c r="H2038" s="19" t="s">
        <v>1050</v>
      </c>
      <c r="I2038" s="19"/>
      <c r="J2038" s="24"/>
      <c r="K2038" s="99"/>
      <c r="L2038" s="99"/>
      <c r="M2038" s="99"/>
      <c r="N2038" s="28"/>
      <c r="O2038" s="100"/>
      <c r="P2038" s="27"/>
      <c r="Q2038" s="100"/>
      <c r="R2038" s="101" t="s">
        <v>97</v>
      </c>
      <c r="S2038" s="94"/>
    </row>
    <row r="2039" spans="1:19" ht="18" customHeight="1">
      <c r="A2039" s="17">
        <v>4</v>
      </c>
      <c r="B2039" s="18" t="s">
        <v>2357</v>
      </c>
      <c r="C2039" s="18">
        <v>1</v>
      </c>
      <c r="D2039" s="18" t="s">
        <v>2358</v>
      </c>
      <c r="E2039" s="18">
        <v>2</v>
      </c>
      <c r="F2039" s="18" t="s">
        <v>2382</v>
      </c>
      <c r="G2039" s="18">
        <v>14</v>
      </c>
      <c r="H2039" s="18" t="s">
        <v>1050</v>
      </c>
      <c r="I2039" s="19">
        <v>1</v>
      </c>
      <c r="J2039" s="24" t="s">
        <v>1051</v>
      </c>
      <c r="K2039" s="99">
        <v>50</v>
      </c>
      <c r="L2039" s="99">
        <v>50</v>
      </c>
      <c r="M2039" s="99">
        <f>K2039-L2039</f>
        <v>0</v>
      </c>
      <c r="N2039" s="28" t="s">
        <v>2420</v>
      </c>
      <c r="O2039" s="100">
        <v>10000</v>
      </c>
      <c r="P2039" s="27"/>
      <c r="Q2039" s="100"/>
      <c r="R2039" s="101" t="s">
        <v>97</v>
      </c>
      <c r="S2039" s="94"/>
    </row>
    <row r="2040" spans="1:19" ht="18" customHeight="1">
      <c r="A2040" s="17">
        <v>4</v>
      </c>
      <c r="B2040" s="18" t="s">
        <v>2357</v>
      </c>
      <c r="C2040" s="18">
        <v>1</v>
      </c>
      <c r="D2040" s="18" t="s">
        <v>2358</v>
      </c>
      <c r="E2040" s="18">
        <v>2</v>
      </c>
      <c r="F2040" s="18" t="s">
        <v>2382</v>
      </c>
      <c r="G2040" s="18">
        <v>14</v>
      </c>
      <c r="H2040" s="18" t="s">
        <v>1050</v>
      </c>
      <c r="I2040" s="18">
        <v>1</v>
      </c>
      <c r="J2040" s="25" t="s">
        <v>1051</v>
      </c>
      <c r="K2040" s="99"/>
      <c r="L2040" s="99"/>
      <c r="M2040" s="99"/>
      <c r="N2040" s="28" t="s">
        <v>2421</v>
      </c>
      <c r="O2040" s="100">
        <v>40000</v>
      </c>
      <c r="P2040" s="27"/>
      <c r="Q2040" s="100"/>
      <c r="R2040" s="101" t="s">
        <v>97</v>
      </c>
      <c r="S2040" s="94"/>
    </row>
    <row r="2041" spans="1:19" ht="18" customHeight="1">
      <c r="A2041" s="17">
        <v>4</v>
      </c>
      <c r="B2041" s="18" t="s">
        <v>2357</v>
      </c>
      <c r="C2041" s="18">
        <v>1</v>
      </c>
      <c r="D2041" s="18" t="s">
        <v>2358</v>
      </c>
      <c r="E2041" s="18">
        <v>2</v>
      </c>
      <c r="F2041" s="18" t="s">
        <v>2382</v>
      </c>
      <c r="G2041" s="18">
        <v>14</v>
      </c>
      <c r="H2041" s="18" t="s">
        <v>1050</v>
      </c>
      <c r="I2041" s="19">
        <v>31</v>
      </c>
      <c r="J2041" s="24" t="s">
        <v>1132</v>
      </c>
      <c r="K2041" s="99">
        <v>114</v>
      </c>
      <c r="L2041" s="99">
        <v>114</v>
      </c>
      <c r="M2041" s="99">
        <f>K2041-L2041</f>
        <v>0</v>
      </c>
      <c r="N2041" s="339" t="s">
        <v>7136</v>
      </c>
      <c r="O2041" s="100">
        <v>113400</v>
      </c>
      <c r="P2041" s="27"/>
      <c r="Q2041" s="100"/>
      <c r="R2041" s="101" t="s">
        <v>97</v>
      </c>
      <c r="S2041" s="94"/>
    </row>
    <row r="2042" spans="1:19" ht="18" customHeight="1">
      <c r="A2042" s="17">
        <v>4</v>
      </c>
      <c r="B2042" s="18" t="s">
        <v>2357</v>
      </c>
      <c r="C2042" s="18">
        <v>1</v>
      </c>
      <c r="D2042" s="18" t="s">
        <v>2358</v>
      </c>
      <c r="E2042" s="18">
        <v>2</v>
      </c>
      <c r="F2042" s="18" t="s">
        <v>2382</v>
      </c>
      <c r="G2042" s="19">
        <v>19</v>
      </c>
      <c r="H2042" s="19" t="s">
        <v>1056</v>
      </c>
      <c r="I2042" s="19"/>
      <c r="J2042" s="24"/>
      <c r="K2042" s="99"/>
      <c r="L2042" s="99"/>
      <c r="M2042" s="99"/>
      <c r="N2042" s="28"/>
      <c r="O2042" s="100"/>
      <c r="P2042" s="27"/>
      <c r="Q2042" s="100"/>
      <c r="R2042" s="101" t="s">
        <v>97</v>
      </c>
      <c r="S2042" s="94"/>
    </row>
    <row r="2043" spans="1:19" ht="18" customHeight="1">
      <c r="A2043" s="17">
        <v>4</v>
      </c>
      <c r="B2043" s="18" t="s">
        <v>2357</v>
      </c>
      <c r="C2043" s="18">
        <v>1</v>
      </c>
      <c r="D2043" s="18" t="s">
        <v>2358</v>
      </c>
      <c r="E2043" s="18">
        <v>2</v>
      </c>
      <c r="F2043" s="18" t="s">
        <v>2382</v>
      </c>
      <c r="G2043" s="18">
        <v>19</v>
      </c>
      <c r="H2043" s="18" t="s">
        <v>1056</v>
      </c>
      <c r="I2043" s="19">
        <v>11</v>
      </c>
      <c r="J2043" s="24" t="s">
        <v>1057</v>
      </c>
      <c r="K2043" s="99">
        <v>2427</v>
      </c>
      <c r="L2043" s="99">
        <v>2433</v>
      </c>
      <c r="M2043" s="99">
        <f>K2043-L2043</f>
        <v>-6</v>
      </c>
      <c r="N2043" s="28" t="s">
        <v>2422</v>
      </c>
      <c r="O2043" s="100">
        <v>5300</v>
      </c>
      <c r="P2043" s="27"/>
      <c r="Q2043" s="100"/>
      <c r="R2043" s="101" t="s">
        <v>97</v>
      </c>
      <c r="S2043" s="94"/>
    </row>
    <row r="2044" spans="1:19" ht="18" customHeight="1">
      <c r="A2044" s="17">
        <v>4</v>
      </c>
      <c r="B2044" s="18" t="s">
        <v>2357</v>
      </c>
      <c r="C2044" s="18">
        <v>1</v>
      </c>
      <c r="D2044" s="18" t="s">
        <v>2358</v>
      </c>
      <c r="E2044" s="18">
        <v>2</v>
      </c>
      <c r="F2044" s="18" t="s">
        <v>2382</v>
      </c>
      <c r="G2044" s="18">
        <v>19</v>
      </c>
      <c r="H2044" s="18" t="s">
        <v>1056</v>
      </c>
      <c r="I2044" s="18">
        <v>11</v>
      </c>
      <c r="J2044" s="25" t="s">
        <v>1057</v>
      </c>
      <c r="K2044" s="99"/>
      <c r="L2044" s="99"/>
      <c r="M2044" s="99"/>
      <c r="N2044" s="28" t="s">
        <v>2423</v>
      </c>
      <c r="O2044" s="100">
        <v>9000</v>
      </c>
      <c r="P2044" s="27"/>
      <c r="Q2044" s="100"/>
      <c r="R2044" s="101" t="s">
        <v>97</v>
      </c>
      <c r="S2044" s="94"/>
    </row>
    <row r="2045" spans="1:19" ht="18" customHeight="1">
      <c r="A2045" s="17">
        <v>4</v>
      </c>
      <c r="B2045" s="18" t="s">
        <v>2357</v>
      </c>
      <c r="C2045" s="18">
        <v>1</v>
      </c>
      <c r="D2045" s="18" t="s">
        <v>2358</v>
      </c>
      <c r="E2045" s="18">
        <v>2</v>
      </c>
      <c r="F2045" s="18" t="s">
        <v>2382</v>
      </c>
      <c r="G2045" s="18">
        <v>19</v>
      </c>
      <c r="H2045" s="18" t="s">
        <v>1056</v>
      </c>
      <c r="I2045" s="18">
        <v>11</v>
      </c>
      <c r="J2045" s="25" t="s">
        <v>1057</v>
      </c>
      <c r="K2045" s="99"/>
      <c r="L2045" s="99"/>
      <c r="M2045" s="99"/>
      <c r="N2045" s="28" t="s">
        <v>2424</v>
      </c>
      <c r="O2045" s="100">
        <v>2085880</v>
      </c>
      <c r="P2045" s="27"/>
      <c r="Q2045" s="100"/>
      <c r="R2045" s="101" t="s">
        <v>97</v>
      </c>
      <c r="S2045" s="94"/>
    </row>
    <row r="2046" spans="1:19" ht="18" customHeight="1">
      <c r="A2046" s="17">
        <v>4</v>
      </c>
      <c r="B2046" s="18" t="s">
        <v>2357</v>
      </c>
      <c r="C2046" s="18">
        <v>1</v>
      </c>
      <c r="D2046" s="18" t="s">
        <v>2358</v>
      </c>
      <c r="E2046" s="18">
        <v>2</v>
      </c>
      <c r="F2046" s="18" t="s">
        <v>2382</v>
      </c>
      <c r="G2046" s="18">
        <v>19</v>
      </c>
      <c r="H2046" s="18" t="s">
        <v>1056</v>
      </c>
      <c r="I2046" s="18">
        <v>11</v>
      </c>
      <c r="J2046" s="25" t="s">
        <v>1057</v>
      </c>
      <c r="K2046" s="99"/>
      <c r="L2046" s="99"/>
      <c r="M2046" s="99"/>
      <c r="N2046" s="28" t="s">
        <v>2425</v>
      </c>
      <c r="O2046" s="100">
        <v>257000</v>
      </c>
      <c r="P2046" s="27"/>
      <c r="Q2046" s="100"/>
      <c r="R2046" s="101" t="s">
        <v>97</v>
      </c>
      <c r="S2046" s="94"/>
    </row>
    <row r="2047" spans="1:19" ht="18" customHeight="1">
      <c r="A2047" s="17">
        <v>4</v>
      </c>
      <c r="B2047" s="18" t="s">
        <v>2357</v>
      </c>
      <c r="C2047" s="18">
        <v>1</v>
      </c>
      <c r="D2047" s="18" t="s">
        <v>2358</v>
      </c>
      <c r="E2047" s="18">
        <v>2</v>
      </c>
      <c r="F2047" s="18" t="s">
        <v>2382</v>
      </c>
      <c r="G2047" s="18">
        <v>19</v>
      </c>
      <c r="H2047" s="18" t="s">
        <v>1056</v>
      </c>
      <c r="I2047" s="18">
        <v>11</v>
      </c>
      <c r="J2047" s="25" t="s">
        <v>1057</v>
      </c>
      <c r="K2047" s="99"/>
      <c r="L2047" s="99"/>
      <c r="M2047" s="99"/>
      <c r="N2047" s="28" t="s">
        <v>2426</v>
      </c>
      <c r="O2047" s="100">
        <v>4750</v>
      </c>
      <c r="P2047" s="27"/>
      <c r="Q2047" s="100"/>
      <c r="R2047" s="101" t="s">
        <v>97</v>
      </c>
      <c r="S2047" s="94"/>
    </row>
    <row r="2048" spans="1:19" ht="18" customHeight="1">
      <c r="A2048" s="17">
        <v>4</v>
      </c>
      <c r="B2048" s="18" t="s">
        <v>2357</v>
      </c>
      <c r="C2048" s="18">
        <v>1</v>
      </c>
      <c r="D2048" s="18" t="s">
        <v>2358</v>
      </c>
      <c r="E2048" s="18">
        <v>2</v>
      </c>
      <c r="F2048" s="18" t="s">
        <v>2382</v>
      </c>
      <c r="G2048" s="18">
        <v>19</v>
      </c>
      <c r="H2048" s="18" t="s">
        <v>1056</v>
      </c>
      <c r="I2048" s="18">
        <v>11</v>
      </c>
      <c r="J2048" s="25" t="s">
        <v>1057</v>
      </c>
      <c r="K2048" s="99"/>
      <c r="L2048" s="99"/>
      <c r="M2048" s="99"/>
      <c r="N2048" s="28" t="s">
        <v>2427</v>
      </c>
      <c r="O2048" s="100">
        <v>5000</v>
      </c>
      <c r="P2048" s="27"/>
      <c r="Q2048" s="100"/>
      <c r="R2048" s="101" t="s">
        <v>97</v>
      </c>
      <c r="S2048" s="94"/>
    </row>
    <row r="2049" spans="1:19" ht="18" customHeight="1">
      <c r="A2049" s="17">
        <v>4</v>
      </c>
      <c r="B2049" s="18" t="s">
        <v>2357</v>
      </c>
      <c r="C2049" s="18">
        <v>1</v>
      </c>
      <c r="D2049" s="18" t="s">
        <v>2358</v>
      </c>
      <c r="E2049" s="18">
        <v>2</v>
      </c>
      <c r="F2049" s="18" t="s">
        <v>2382</v>
      </c>
      <c r="G2049" s="18">
        <v>19</v>
      </c>
      <c r="H2049" s="18" t="s">
        <v>1056</v>
      </c>
      <c r="I2049" s="18">
        <v>11</v>
      </c>
      <c r="J2049" s="25" t="s">
        <v>1057</v>
      </c>
      <c r="K2049" s="99"/>
      <c r="L2049" s="99"/>
      <c r="M2049" s="99"/>
      <c r="N2049" s="28" t="s">
        <v>2428</v>
      </c>
      <c r="O2049" s="100"/>
      <c r="P2049" s="27"/>
      <c r="Q2049" s="100"/>
      <c r="R2049" s="101" t="s">
        <v>97</v>
      </c>
      <c r="S2049" s="94"/>
    </row>
    <row r="2050" spans="1:19" ht="18" customHeight="1">
      <c r="A2050" s="17">
        <v>4</v>
      </c>
      <c r="B2050" s="18" t="s">
        <v>2357</v>
      </c>
      <c r="C2050" s="18">
        <v>1</v>
      </c>
      <c r="D2050" s="18" t="s">
        <v>2358</v>
      </c>
      <c r="E2050" s="18">
        <v>2</v>
      </c>
      <c r="F2050" s="18" t="s">
        <v>2382</v>
      </c>
      <c r="G2050" s="18">
        <v>19</v>
      </c>
      <c r="H2050" s="18" t="s">
        <v>1056</v>
      </c>
      <c r="I2050" s="18">
        <v>11</v>
      </c>
      <c r="J2050" s="25" t="s">
        <v>1057</v>
      </c>
      <c r="K2050" s="99"/>
      <c r="L2050" s="99"/>
      <c r="M2050" s="99"/>
      <c r="N2050" s="28" t="s">
        <v>2429</v>
      </c>
      <c r="O2050" s="100">
        <v>50000</v>
      </c>
      <c r="P2050" s="27"/>
      <c r="Q2050" s="100"/>
      <c r="R2050" s="101" t="s">
        <v>97</v>
      </c>
      <c r="S2050" s="94"/>
    </row>
    <row r="2051" spans="1:19" ht="18" customHeight="1">
      <c r="A2051" s="17">
        <v>4</v>
      </c>
      <c r="B2051" s="18" t="s">
        <v>2357</v>
      </c>
      <c r="C2051" s="18">
        <v>1</v>
      </c>
      <c r="D2051" s="18" t="s">
        <v>2358</v>
      </c>
      <c r="E2051" s="18">
        <v>2</v>
      </c>
      <c r="F2051" s="18" t="s">
        <v>2382</v>
      </c>
      <c r="G2051" s="18">
        <v>19</v>
      </c>
      <c r="H2051" s="18" t="s">
        <v>1056</v>
      </c>
      <c r="I2051" s="18">
        <v>11</v>
      </c>
      <c r="J2051" s="25" t="s">
        <v>1057</v>
      </c>
      <c r="K2051" s="99"/>
      <c r="L2051" s="99"/>
      <c r="M2051" s="99"/>
      <c r="N2051" s="28" t="s">
        <v>2430</v>
      </c>
      <c r="O2051" s="100">
        <v>10000</v>
      </c>
      <c r="P2051" s="27"/>
      <c r="Q2051" s="100"/>
      <c r="R2051" s="101" t="s">
        <v>97</v>
      </c>
      <c r="S2051" s="94"/>
    </row>
    <row r="2052" spans="1:19" ht="18" customHeight="1">
      <c r="A2052" s="17">
        <v>4</v>
      </c>
      <c r="B2052" s="18" t="s">
        <v>2357</v>
      </c>
      <c r="C2052" s="18">
        <v>1</v>
      </c>
      <c r="D2052" s="18" t="s">
        <v>2358</v>
      </c>
      <c r="E2052" s="18">
        <v>2</v>
      </c>
      <c r="F2052" s="18" t="s">
        <v>2382</v>
      </c>
      <c r="G2052" s="18">
        <v>19</v>
      </c>
      <c r="H2052" s="18" t="s">
        <v>1056</v>
      </c>
      <c r="I2052" s="19">
        <v>21</v>
      </c>
      <c r="J2052" s="24" t="s">
        <v>1492</v>
      </c>
      <c r="K2052" s="99">
        <v>735</v>
      </c>
      <c r="L2052" s="99">
        <v>735</v>
      </c>
      <c r="M2052" s="99">
        <f>K2052-L2052</f>
        <v>0</v>
      </c>
      <c r="N2052" s="28" t="s">
        <v>2431</v>
      </c>
      <c r="O2052" s="100">
        <v>145000</v>
      </c>
      <c r="P2052" s="27"/>
      <c r="Q2052" s="100"/>
      <c r="R2052" s="101" t="s">
        <v>97</v>
      </c>
      <c r="S2052" s="94"/>
    </row>
    <row r="2053" spans="1:19" ht="18" customHeight="1">
      <c r="A2053" s="17">
        <v>4</v>
      </c>
      <c r="B2053" s="18" t="s">
        <v>2357</v>
      </c>
      <c r="C2053" s="18">
        <v>1</v>
      </c>
      <c r="D2053" s="18" t="s">
        <v>2358</v>
      </c>
      <c r="E2053" s="18">
        <v>2</v>
      </c>
      <c r="F2053" s="18" t="s">
        <v>2382</v>
      </c>
      <c r="G2053" s="18">
        <v>19</v>
      </c>
      <c r="H2053" s="18" t="s">
        <v>1056</v>
      </c>
      <c r="I2053" s="18">
        <v>21</v>
      </c>
      <c r="J2053" s="25" t="s">
        <v>1492</v>
      </c>
      <c r="K2053" s="99"/>
      <c r="L2053" s="99"/>
      <c r="M2053" s="99"/>
      <c r="N2053" s="28" t="s">
        <v>2432</v>
      </c>
      <c r="O2053" s="100">
        <v>40000</v>
      </c>
      <c r="P2053" s="27"/>
      <c r="Q2053" s="100"/>
      <c r="R2053" s="101" t="s">
        <v>97</v>
      </c>
      <c r="S2053" s="94"/>
    </row>
    <row r="2054" spans="1:19" ht="18" customHeight="1">
      <c r="A2054" s="17">
        <v>4</v>
      </c>
      <c r="B2054" s="18" t="s">
        <v>2357</v>
      </c>
      <c r="C2054" s="18">
        <v>1</v>
      </c>
      <c r="D2054" s="18" t="s">
        <v>2358</v>
      </c>
      <c r="E2054" s="18">
        <v>2</v>
      </c>
      <c r="F2054" s="18" t="s">
        <v>2382</v>
      </c>
      <c r="G2054" s="18">
        <v>19</v>
      </c>
      <c r="H2054" s="18" t="s">
        <v>1056</v>
      </c>
      <c r="I2054" s="18">
        <v>21</v>
      </c>
      <c r="J2054" s="25" t="s">
        <v>1492</v>
      </c>
      <c r="K2054" s="99"/>
      <c r="L2054" s="99"/>
      <c r="M2054" s="99"/>
      <c r="N2054" s="28" t="s">
        <v>2433</v>
      </c>
      <c r="O2054" s="100">
        <v>550000</v>
      </c>
      <c r="P2054" s="27"/>
      <c r="Q2054" s="100"/>
      <c r="R2054" s="101" t="s">
        <v>97</v>
      </c>
      <c r="S2054" s="94"/>
    </row>
    <row r="2055" spans="1:19" ht="18" customHeight="1">
      <c r="A2055" s="43">
        <v>4</v>
      </c>
      <c r="B2055" s="44" t="s">
        <v>2357</v>
      </c>
      <c r="C2055" s="52">
        <v>1</v>
      </c>
      <c r="D2055" s="44" t="s">
        <v>2358</v>
      </c>
      <c r="E2055" s="53">
        <v>3</v>
      </c>
      <c r="F2055" s="54" t="s">
        <v>773</v>
      </c>
      <c r="G2055" s="53"/>
      <c r="H2055" s="54"/>
      <c r="I2055" s="53"/>
      <c r="J2055" s="53"/>
      <c r="K2055" s="97">
        <f>IF(C2055="",SUMIFS($K2056:$K$5645,$A2056:$A$5645,A2055,$E2056:$E$5645,""),IF(E2055="",SUMIFS($K2056:$K$5645,$A2056:$A$5645,A2055,$C2056:$C$5645,C2055,$G2056:$G$5645,""),IF(G2055="",SUMIFS($K2056:$K$5645,$A2056:$A$5645,A2055,$C2056:$C$5645,C2055,$E2056:$E$5645,E2055,$R2056:$R$5645,R2055),0)))</f>
        <v>89592</v>
      </c>
      <c r="L2055" s="97">
        <f>IF(C2055="",SUMIFS($L2056:$L$5645,$A2056:$A$5645,A2055,$E2056:$E$5645,""),IF(E2055="",SUMIFS($L2056:$L$5645,$A2056:$A$5645,A2055,$C2056:$C$5645,C2055,$G2056:$G$5645,""),IF(G2055="",SUMIFS($L2056:$L$5645,$A2056:$A$5645,A2055,$C2056:$C$5645,C2055,$E2056:$E$5645,E2055,$R2056:$R$5645,R2055),0)))</f>
        <v>91032</v>
      </c>
      <c r="M2055" s="98">
        <f t="shared" ref="M2055" si="146">K2055-L2055</f>
        <v>-1440</v>
      </c>
      <c r="N2055" s="55"/>
      <c r="O2055" s="56"/>
      <c r="P2055" s="57"/>
      <c r="Q2055" s="58">
        <f>IF(C2055="",SUMIFS($Q$3:$Q$5514,$A$3:$A$5514,A2055,$C$3:$C$5514,"&gt;0",$E$3:$E$5514,""),IF(E2055="",SUMIFS($Q$3:$Q$5514,$A$3:$A$5514,A2055,$C$3:$C$5514,C2055,$E$3:$E$5514,"&gt;0",$G$3:$G$5514,""),IF(G2055="",SUMIFS($Q$3:$Q$5514,$A$3:$A$5514,A2055,$C$3:$C$5514,C2055,$E$3:$E$5514,E2055,$G$3:$G$5514,"&gt;0",$R$3:$R$5514,R2055))))</f>
        <v>7360</v>
      </c>
      <c r="R2055" s="59" t="s">
        <v>97</v>
      </c>
      <c r="S2055" s="94"/>
    </row>
    <row r="2056" spans="1:19" ht="18" customHeight="1">
      <c r="A2056" s="17">
        <v>4</v>
      </c>
      <c r="B2056" s="18" t="s">
        <v>2357</v>
      </c>
      <c r="C2056" s="18">
        <v>1</v>
      </c>
      <c r="D2056" s="18" t="s">
        <v>2358</v>
      </c>
      <c r="E2056" s="18">
        <v>3</v>
      </c>
      <c r="F2056" s="18" t="s">
        <v>773</v>
      </c>
      <c r="G2056" s="19">
        <v>1</v>
      </c>
      <c r="H2056" s="19" t="s">
        <v>914</v>
      </c>
      <c r="I2056" s="19"/>
      <c r="J2056" s="24"/>
      <c r="K2056" s="99"/>
      <c r="L2056" s="99"/>
      <c r="M2056" s="99"/>
      <c r="N2056" s="28"/>
      <c r="O2056" s="100"/>
      <c r="P2056" s="27" t="s">
        <v>106</v>
      </c>
      <c r="Q2056" s="100">
        <v>1800</v>
      </c>
      <c r="R2056" s="101" t="s">
        <v>97</v>
      </c>
      <c r="S2056" s="94"/>
    </row>
    <row r="2057" spans="1:19" ht="18" customHeight="1">
      <c r="A2057" s="17">
        <v>4</v>
      </c>
      <c r="B2057" s="18" t="s">
        <v>2357</v>
      </c>
      <c r="C2057" s="18">
        <v>1</v>
      </c>
      <c r="D2057" s="18" t="s">
        <v>2358</v>
      </c>
      <c r="E2057" s="18">
        <v>3</v>
      </c>
      <c r="F2057" s="18" t="s">
        <v>773</v>
      </c>
      <c r="G2057" s="18">
        <v>1</v>
      </c>
      <c r="H2057" s="18" t="s">
        <v>914</v>
      </c>
      <c r="I2057" s="19">
        <v>21</v>
      </c>
      <c r="J2057" s="24" t="s">
        <v>2434</v>
      </c>
      <c r="K2057" s="99">
        <v>714</v>
      </c>
      <c r="L2057" s="99">
        <v>714</v>
      </c>
      <c r="M2057" s="99">
        <f>K2057-L2057</f>
        <v>0</v>
      </c>
      <c r="N2057" s="339" t="s">
        <v>7137</v>
      </c>
      <c r="O2057" s="100">
        <v>126000</v>
      </c>
      <c r="P2057" s="27" t="s">
        <v>107</v>
      </c>
      <c r="Q2057" s="100">
        <v>1400</v>
      </c>
      <c r="R2057" s="101" t="s">
        <v>97</v>
      </c>
      <c r="S2057" s="94"/>
    </row>
    <row r="2058" spans="1:19" ht="18" customHeight="1">
      <c r="A2058" s="17">
        <v>4</v>
      </c>
      <c r="B2058" s="18" t="s">
        <v>2357</v>
      </c>
      <c r="C2058" s="18">
        <v>1</v>
      </c>
      <c r="D2058" s="18" t="s">
        <v>2358</v>
      </c>
      <c r="E2058" s="18">
        <v>3</v>
      </c>
      <c r="F2058" s="18" t="s">
        <v>773</v>
      </c>
      <c r="G2058" s="18">
        <v>1</v>
      </c>
      <c r="H2058" s="18" t="s">
        <v>914</v>
      </c>
      <c r="I2058" s="18">
        <v>21</v>
      </c>
      <c r="J2058" s="25" t="s">
        <v>2434</v>
      </c>
      <c r="K2058" s="99"/>
      <c r="L2058" s="99"/>
      <c r="M2058" s="99"/>
      <c r="N2058" s="339" t="s">
        <v>7138</v>
      </c>
      <c r="O2058" s="100">
        <v>126000</v>
      </c>
      <c r="P2058" s="27" t="s">
        <v>108</v>
      </c>
      <c r="Q2058" s="100">
        <v>1000</v>
      </c>
      <c r="R2058" s="101" t="s">
        <v>97</v>
      </c>
      <c r="S2058" s="94"/>
    </row>
    <row r="2059" spans="1:19" ht="18" customHeight="1">
      <c r="A2059" s="17">
        <v>4</v>
      </c>
      <c r="B2059" s="18" t="s">
        <v>2357</v>
      </c>
      <c r="C2059" s="18">
        <v>1</v>
      </c>
      <c r="D2059" s="18" t="s">
        <v>2358</v>
      </c>
      <c r="E2059" s="18">
        <v>3</v>
      </c>
      <c r="F2059" s="18" t="s">
        <v>773</v>
      </c>
      <c r="G2059" s="18">
        <v>1</v>
      </c>
      <c r="H2059" s="18" t="s">
        <v>914</v>
      </c>
      <c r="I2059" s="18">
        <v>21</v>
      </c>
      <c r="J2059" s="25" t="s">
        <v>2434</v>
      </c>
      <c r="K2059" s="99"/>
      <c r="L2059" s="99"/>
      <c r="M2059" s="99"/>
      <c r="N2059" s="339" t="s">
        <v>7139</v>
      </c>
      <c r="O2059" s="100">
        <v>126000</v>
      </c>
      <c r="P2059" s="27" t="s">
        <v>109</v>
      </c>
      <c r="Q2059" s="100">
        <v>440</v>
      </c>
      <c r="R2059" s="101" t="s">
        <v>97</v>
      </c>
      <c r="S2059" s="94"/>
    </row>
    <row r="2060" spans="1:19" ht="18" customHeight="1">
      <c r="A2060" s="17">
        <v>4</v>
      </c>
      <c r="B2060" s="18" t="s">
        <v>2357</v>
      </c>
      <c r="C2060" s="18">
        <v>1</v>
      </c>
      <c r="D2060" s="18" t="s">
        <v>2358</v>
      </c>
      <c r="E2060" s="18">
        <v>3</v>
      </c>
      <c r="F2060" s="18" t="s">
        <v>773</v>
      </c>
      <c r="G2060" s="18">
        <v>1</v>
      </c>
      <c r="H2060" s="18" t="s">
        <v>914</v>
      </c>
      <c r="I2060" s="18">
        <v>21</v>
      </c>
      <c r="J2060" s="25" t="s">
        <v>2434</v>
      </c>
      <c r="K2060" s="99"/>
      <c r="L2060" s="99"/>
      <c r="M2060" s="99"/>
      <c r="N2060" s="339" t="s">
        <v>7140</v>
      </c>
      <c r="O2060" s="100">
        <v>84000</v>
      </c>
      <c r="P2060" s="27" t="s">
        <v>110</v>
      </c>
      <c r="Q2060" s="100">
        <v>160</v>
      </c>
      <c r="R2060" s="101" t="s">
        <v>97</v>
      </c>
      <c r="S2060" s="94"/>
    </row>
    <row r="2061" spans="1:19" ht="18" customHeight="1">
      <c r="A2061" s="17">
        <v>4</v>
      </c>
      <c r="B2061" s="18" t="s">
        <v>2357</v>
      </c>
      <c r="C2061" s="18">
        <v>1</v>
      </c>
      <c r="D2061" s="18" t="s">
        <v>2358</v>
      </c>
      <c r="E2061" s="18">
        <v>3</v>
      </c>
      <c r="F2061" s="18" t="s">
        <v>773</v>
      </c>
      <c r="G2061" s="18">
        <v>1</v>
      </c>
      <c r="H2061" s="18" t="s">
        <v>914</v>
      </c>
      <c r="I2061" s="18">
        <v>21</v>
      </c>
      <c r="J2061" s="25" t="s">
        <v>2434</v>
      </c>
      <c r="K2061" s="99"/>
      <c r="L2061" s="99"/>
      <c r="M2061" s="99"/>
      <c r="N2061" s="339" t="s">
        <v>7141</v>
      </c>
      <c r="O2061" s="100">
        <v>126000</v>
      </c>
      <c r="P2061" s="27" t="s">
        <v>112</v>
      </c>
      <c r="Q2061" s="100">
        <v>100</v>
      </c>
      <c r="R2061" s="101" t="s">
        <v>97</v>
      </c>
      <c r="S2061" s="94"/>
    </row>
    <row r="2062" spans="1:19" ht="18" customHeight="1">
      <c r="A2062" s="17">
        <v>4</v>
      </c>
      <c r="B2062" s="18" t="s">
        <v>2357</v>
      </c>
      <c r="C2062" s="18">
        <v>1</v>
      </c>
      <c r="D2062" s="18" t="s">
        <v>2358</v>
      </c>
      <c r="E2062" s="18">
        <v>3</v>
      </c>
      <c r="F2062" s="18" t="s">
        <v>773</v>
      </c>
      <c r="G2062" s="18">
        <v>1</v>
      </c>
      <c r="H2062" s="18" t="s">
        <v>914</v>
      </c>
      <c r="I2062" s="18">
        <v>21</v>
      </c>
      <c r="J2062" s="25" t="s">
        <v>2434</v>
      </c>
      <c r="K2062" s="99"/>
      <c r="L2062" s="99"/>
      <c r="M2062" s="99"/>
      <c r="N2062" s="339" t="s">
        <v>7142</v>
      </c>
      <c r="O2062" s="100">
        <v>126000</v>
      </c>
      <c r="P2062" s="27" t="s">
        <v>113</v>
      </c>
      <c r="Q2062" s="100">
        <v>450</v>
      </c>
      <c r="R2062" s="101" t="s">
        <v>97</v>
      </c>
      <c r="S2062" s="94"/>
    </row>
    <row r="2063" spans="1:19" ht="18" customHeight="1">
      <c r="A2063" s="17">
        <v>4</v>
      </c>
      <c r="B2063" s="18" t="s">
        <v>2357</v>
      </c>
      <c r="C2063" s="18">
        <v>1</v>
      </c>
      <c r="D2063" s="18" t="s">
        <v>2358</v>
      </c>
      <c r="E2063" s="18">
        <v>3</v>
      </c>
      <c r="F2063" s="18" t="s">
        <v>773</v>
      </c>
      <c r="G2063" s="19">
        <v>4</v>
      </c>
      <c r="H2063" s="19" t="s">
        <v>937</v>
      </c>
      <c r="I2063" s="19"/>
      <c r="J2063" s="24"/>
      <c r="K2063" s="99"/>
      <c r="L2063" s="99"/>
      <c r="M2063" s="99"/>
      <c r="N2063" s="28"/>
      <c r="O2063" s="100"/>
      <c r="P2063" s="27" t="s">
        <v>114</v>
      </c>
      <c r="Q2063" s="100">
        <v>400</v>
      </c>
      <c r="R2063" s="101" t="s">
        <v>97</v>
      </c>
      <c r="S2063" s="94"/>
    </row>
    <row r="2064" spans="1:19" ht="18" customHeight="1">
      <c r="A2064" s="17">
        <v>4</v>
      </c>
      <c r="B2064" s="18" t="s">
        <v>2357</v>
      </c>
      <c r="C2064" s="18">
        <v>1</v>
      </c>
      <c r="D2064" s="18" t="s">
        <v>2358</v>
      </c>
      <c r="E2064" s="18">
        <v>3</v>
      </c>
      <c r="F2064" s="18" t="s">
        <v>773</v>
      </c>
      <c r="G2064" s="18">
        <v>4</v>
      </c>
      <c r="H2064" s="18" t="s">
        <v>937</v>
      </c>
      <c r="I2064" s="19">
        <v>41</v>
      </c>
      <c r="J2064" s="24" t="s">
        <v>1088</v>
      </c>
      <c r="K2064" s="99">
        <v>875</v>
      </c>
      <c r="L2064" s="99">
        <v>875</v>
      </c>
      <c r="M2064" s="99">
        <f>K2064-L2064</f>
        <v>0</v>
      </c>
      <c r="N2064" s="339" t="s">
        <v>7143</v>
      </c>
      <c r="O2064" s="100">
        <v>148572</v>
      </c>
      <c r="P2064" s="27" t="s">
        <v>115</v>
      </c>
      <c r="Q2064" s="100">
        <v>50</v>
      </c>
      <c r="R2064" s="101" t="s">
        <v>97</v>
      </c>
      <c r="S2064" s="94"/>
    </row>
    <row r="2065" spans="1:19" ht="18" customHeight="1">
      <c r="A2065" s="17">
        <v>4</v>
      </c>
      <c r="B2065" s="18" t="s">
        <v>2357</v>
      </c>
      <c r="C2065" s="18">
        <v>1</v>
      </c>
      <c r="D2065" s="18" t="s">
        <v>2358</v>
      </c>
      <c r="E2065" s="18">
        <v>3</v>
      </c>
      <c r="F2065" s="18" t="s">
        <v>773</v>
      </c>
      <c r="G2065" s="18">
        <v>4</v>
      </c>
      <c r="H2065" s="18" t="s">
        <v>937</v>
      </c>
      <c r="I2065" s="18">
        <v>41</v>
      </c>
      <c r="J2065" s="25" t="s">
        <v>1088</v>
      </c>
      <c r="K2065" s="99"/>
      <c r="L2065" s="99"/>
      <c r="M2065" s="99"/>
      <c r="N2065" s="28" t="s">
        <v>2435</v>
      </c>
      <c r="O2065" s="100"/>
      <c r="P2065" s="27" t="s">
        <v>116</v>
      </c>
      <c r="Q2065" s="100">
        <v>30</v>
      </c>
      <c r="R2065" s="101" t="s">
        <v>97</v>
      </c>
      <c r="S2065" s="94"/>
    </row>
    <row r="2066" spans="1:19" ht="18" customHeight="1">
      <c r="A2066" s="17">
        <v>4</v>
      </c>
      <c r="B2066" s="18" t="s">
        <v>2357</v>
      </c>
      <c r="C2066" s="18">
        <v>1</v>
      </c>
      <c r="D2066" s="18" t="s">
        <v>2358</v>
      </c>
      <c r="E2066" s="18">
        <v>3</v>
      </c>
      <c r="F2066" s="18" t="s">
        <v>773</v>
      </c>
      <c r="G2066" s="18">
        <v>4</v>
      </c>
      <c r="H2066" s="18" t="s">
        <v>937</v>
      </c>
      <c r="I2066" s="18">
        <v>41</v>
      </c>
      <c r="J2066" s="25" t="s">
        <v>1088</v>
      </c>
      <c r="K2066" s="99"/>
      <c r="L2066" s="99"/>
      <c r="M2066" s="99"/>
      <c r="N2066" s="339" t="s">
        <v>7144</v>
      </c>
      <c r="O2066" s="100">
        <v>204000</v>
      </c>
      <c r="P2066" s="27" t="s">
        <v>356</v>
      </c>
      <c r="Q2066" s="100">
        <v>730</v>
      </c>
      <c r="R2066" s="101" t="s">
        <v>97</v>
      </c>
      <c r="S2066" s="94"/>
    </row>
    <row r="2067" spans="1:19" ht="18" customHeight="1">
      <c r="A2067" s="17">
        <v>4</v>
      </c>
      <c r="B2067" s="18" t="s">
        <v>2357</v>
      </c>
      <c r="C2067" s="18">
        <v>1</v>
      </c>
      <c r="D2067" s="18" t="s">
        <v>2358</v>
      </c>
      <c r="E2067" s="18">
        <v>3</v>
      </c>
      <c r="F2067" s="18" t="s">
        <v>773</v>
      </c>
      <c r="G2067" s="18">
        <v>4</v>
      </c>
      <c r="H2067" s="18" t="s">
        <v>937</v>
      </c>
      <c r="I2067" s="18">
        <v>41</v>
      </c>
      <c r="J2067" s="25" t="s">
        <v>1088</v>
      </c>
      <c r="K2067" s="99"/>
      <c r="L2067" s="99"/>
      <c r="M2067" s="99"/>
      <c r="N2067" s="339" t="s">
        <v>7145</v>
      </c>
      <c r="O2067" s="100">
        <v>432000</v>
      </c>
      <c r="P2067" s="27" t="s">
        <v>388</v>
      </c>
      <c r="Q2067" s="100">
        <v>800</v>
      </c>
      <c r="R2067" s="101" t="s">
        <v>97</v>
      </c>
      <c r="S2067" s="94"/>
    </row>
    <row r="2068" spans="1:19" ht="18" customHeight="1">
      <c r="A2068" s="17">
        <v>4</v>
      </c>
      <c r="B2068" s="18" t="s">
        <v>2357</v>
      </c>
      <c r="C2068" s="18">
        <v>1</v>
      </c>
      <c r="D2068" s="18" t="s">
        <v>2358</v>
      </c>
      <c r="E2068" s="18">
        <v>3</v>
      </c>
      <c r="F2068" s="18" t="s">
        <v>773</v>
      </c>
      <c r="G2068" s="18">
        <v>4</v>
      </c>
      <c r="H2068" s="18" t="s">
        <v>937</v>
      </c>
      <c r="I2068" s="18">
        <v>41</v>
      </c>
      <c r="J2068" s="25" t="s">
        <v>1088</v>
      </c>
      <c r="K2068" s="99"/>
      <c r="L2068" s="99"/>
      <c r="M2068" s="99"/>
      <c r="N2068" s="28" t="s">
        <v>2436</v>
      </c>
      <c r="O2068" s="100"/>
      <c r="P2068" s="27"/>
      <c r="Q2068" s="100"/>
      <c r="R2068" s="101" t="s">
        <v>97</v>
      </c>
      <c r="S2068" s="94"/>
    </row>
    <row r="2069" spans="1:19" ht="18" customHeight="1">
      <c r="A2069" s="17">
        <v>4</v>
      </c>
      <c r="B2069" s="18" t="s">
        <v>2357</v>
      </c>
      <c r="C2069" s="18">
        <v>1</v>
      </c>
      <c r="D2069" s="18" t="s">
        <v>2358</v>
      </c>
      <c r="E2069" s="18">
        <v>3</v>
      </c>
      <c r="F2069" s="18" t="s">
        <v>773</v>
      </c>
      <c r="G2069" s="18">
        <v>4</v>
      </c>
      <c r="H2069" s="18" t="s">
        <v>937</v>
      </c>
      <c r="I2069" s="18">
        <v>41</v>
      </c>
      <c r="J2069" s="25" t="s">
        <v>1088</v>
      </c>
      <c r="K2069" s="99"/>
      <c r="L2069" s="99"/>
      <c r="M2069" s="99"/>
      <c r="N2069" s="28" t="s">
        <v>2437</v>
      </c>
      <c r="O2069" s="100">
        <v>15485</v>
      </c>
      <c r="P2069" s="27"/>
      <c r="Q2069" s="100"/>
      <c r="R2069" s="101" t="s">
        <v>97</v>
      </c>
      <c r="S2069" s="94"/>
    </row>
    <row r="2070" spans="1:19" ht="18" customHeight="1">
      <c r="A2070" s="17">
        <v>4</v>
      </c>
      <c r="B2070" s="18" t="s">
        <v>2357</v>
      </c>
      <c r="C2070" s="18">
        <v>1</v>
      </c>
      <c r="D2070" s="18" t="s">
        <v>2358</v>
      </c>
      <c r="E2070" s="18">
        <v>3</v>
      </c>
      <c r="F2070" s="18" t="s">
        <v>773</v>
      </c>
      <c r="G2070" s="18">
        <v>4</v>
      </c>
      <c r="H2070" s="18" t="s">
        <v>937</v>
      </c>
      <c r="I2070" s="18">
        <v>41</v>
      </c>
      <c r="J2070" s="25" t="s">
        <v>1088</v>
      </c>
      <c r="K2070" s="99"/>
      <c r="L2070" s="99"/>
      <c r="M2070" s="99"/>
      <c r="N2070" s="28" t="s">
        <v>2438</v>
      </c>
      <c r="O2070" s="100">
        <v>24487</v>
      </c>
      <c r="P2070" s="27"/>
      <c r="Q2070" s="100"/>
      <c r="R2070" s="101" t="s">
        <v>97</v>
      </c>
      <c r="S2070" s="94"/>
    </row>
    <row r="2071" spans="1:19" ht="18" customHeight="1">
      <c r="A2071" s="17">
        <v>4</v>
      </c>
      <c r="B2071" s="18" t="s">
        <v>2357</v>
      </c>
      <c r="C2071" s="18">
        <v>1</v>
      </c>
      <c r="D2071" s="18" t="s">
        <v>2358</v>
      </c>
      <c r="E2071" s="18">
        <v>3</v>
      </c>
      <c r="F2071" s="18" t="s">
        <v>773</v>
      </c>
      <c r="G2071" s="18">
        <v>4</v>
      </c>
      <c r="H2071" s="18" t="s">
        <v>937</v>
      </c>
      <c r="I2071" s="18">
        <v>41</v>
      </c>
      <c r="J2071" s="25" t="s">
        <v>1088</v>
      </c>
      <c r="K2071" s="99"/>
      <c r="L2071" s="99"/>
      <c r="M2071" s="99"/>
      <c r="N2071" s="28" t="s">
        <v>2439</v>
      </c>
      <c r="O2071" s="100">
        <v>24487</v>
      </c>
      <c r="P2071" s="27"/>
      <c r="Q2071" s="100"/>
      <c r="R2071" s="101" t="s">
        <v>97</v>
      </c>
      <c r="S2071" s="94"/>
    </row>
    <row r="2072" spans="1:19" ht="18" customHeight="1">
      <c r="A2072" s="17">
        <v>4</v>
      </c>
      <c r="B2072" s="18" t="s">
        <v>2357</v>
      </c>
      <c r="C2072" s="18">
        <v>1</v>
      </c>
      <c r="D2072" s="18" t="s">
        <v>2358</v>
      </c>
      <c r="E2072" s="18">
        <v>3</v>
      </c>
      <c r="F2072" s="18" t="s">
        <v>773</v>
      </c>
      <c r="G2072" s="18">
        <v>4</v>
      </c>
      <c r="H2072" s="18" t="s">
        <v>937</v>
      </c>
      <c r="I2072" s="18">
        <v>41</v>
      </c>
      <c r="J2072" s="25" t="s">
        <v>1088</v>
      </c>
      <c r="K2072" s="99"/>
      <c r="L2072" s="99"/>
      <c r="M2072" s="99"/>
      <c r="N2072" s="28" t="s">
        <v>2440</v>
      </c>
      <c r="O2072" s="100">
        <v>5247</v>
      </c>
      <c r="P2072" s="27"/>
      <c r="Q2072" s="100"/>
      <c r="R2072" s="101" t="s">
        <v>97</v>
      </c>
      <c r="S2072" s="94"/>
    </row>
    <row r="2073" spans="1:19" ht="18" customHeight="1">
      <c r="A2073" s="17">
        <v>4</v>
      </c>
      <c r="B2073" s="18" t="s">
        <v>2357</v>
      </c>
      <c r="C2073" s="18">
        <v>1</v>
      </c>
      <c r="D2073" s="18" t="s">
        <v>2358</v>
      </c>
      <c r="E2073" s="18">
        <v>3</v>
      </c>
      <c r="F2073" s="18" t="s">
        <v>773</v>
      </c>
      <c r="G2073" s="18">
        <v>4</v>
      </c>
      <c r="H2073" s="18" t="s">
        <v>937</v>
      </c>
      <c r="I2073" s="18">
        <v>41</v>
      </c>
      <c r="J2073" s="25" t="s">
        <v>1088</v>
      </c>
      <c r="K2073" s="99"/>
      <c r="L2073" s="99"/>
      <c r="M2073" s="99"/>
      <c r="N2073" s="28" t="s">
        <v>2441</v>
      </c>
      <c r="O2073" s="100">
        <v>4890</v>
      </c>
      <c r="P2073" s="27"/>
      <c r="Q2073" s="100"/>
      <c r="R2073" s="101" t="s">
        <v>97</v>
      </c>
      <c r="S2073" s="94"/>
    </row>
    <row r="2074" spans="1:19" ht="18" customHeight="1">
      <c r="A2074" s="17">
        <v>4</v>
      </c>
      <c r="B2074" s="18" t="s">
        <v>2357</v>
      </c>
      <c r="C2074" s="18">
        <v>1</v>
      </c>
      <c r="D2074" s="18" t="s">
        <v>2358</v>
      </c>
      <c r="E2074" s="18">
        <v>3</v>
      </c>
      <c r="F2074" s="18" t="s">
        <v>773</v>
      </c>
      <c r="G2074" s="18">
        <v>4</v>
      </c>
      <c r="H2074" s="18" t="s">
        <v>937</v>
      </c>
      <c r="I2074" s="18">
        <v>41</v>
      </c>
      <c r="J2074" s="25" t="s">
        <v>1088</v>
      </c>
      <c r="K2074" s="99"/>
      <c r="L2074" s="99"/>
      <c r="M2074" s="99"/>
      <c r="N2074" s="28" t="s">
        <v>2442</v>
      </c>
      <c r="O2074" s="100">
        <v>7732</v>
      </c>
      <c r="P2074" s="27"/>
      <c r="Q2074" s="100"/>
      <c r="R2074" s="101" t="s">
        <v>97</v>
      </c>
      <c r="S2074" s="94"/>
    </row>
    <row r="2075" spans="1:19" ht="18" customHeight="1">
      <c r="A2075" s="17">
        <v>4</v>
      </c>
      <c r="B2075" s="18" t="s">
        <v>2357</v>
      </c>
      <c r="C2075" s="18">
        <v>1</v>
      </c>
      <c r="D2075" s="18" t="s">
        <v>2358</v>
      </c>
      <c r="E2075" s="18">
        <v>3</v>
      </c>
      <c r="F2075" s="18" t="s">
        <v>773</v>
      </c>
      <c r="G2075" s="18">
        <v>4</v>
      </c>
      <c r="H2075" s="18" t="s">
        <v>937</v>
      </c>
      <c r="I2075" s="18">
        <v>41</v>
      </c>
      <c r="J2075" s="25" t="s">
        <v>1088</v>
      </c>
      <c r="K2075" s="99"/>
      <c r="L2075" s="99"/>
      <c r="M2075" s="99"/>
      <c r="N2075" s="28" t="s">
        <v>2443</v>
      </c>
      <c r="O2075" s="100">
        <v>7732</v>
      </c>
      <c r="P2075" s="27"/>
      <c r="Q2075" s="100"/>
      <c r="R2075" s="101" t="s">
        <v>97</v>
      </c>
      <c r="S2075" s="94"/>
    </row>
    <row r="2076" spans="1:19" ht="18" customHeight="1">
      <c r="A2076" s="17">
        <v>4</v>
      </c>
      <c r="B2076" s="18" t="s">
        <v>2357</v>
      </c>
      <c r="C2076" s="18">
        <v>1</v>
      </c>
      <c r="D2076" s="18" t="s">
        <v>2358</v>
      </c>
      <c r="E2076" s="18">
        <v>3</v>
      </c>
      <c r="F2076" s="18" t="s">
        <v>773</v>
      </c>
      <c r="G2076" s="19">
        <v>7</v>
      </c>
      <c r="H2076" s="19" t="s">
        <v>1093</v>
      </c>
      <c r="I2076" s="19"/>
      <c r="J2076" s="24"/>
      <c r="K2076" s="99"/>
      <c r="L2076" s="99"/>
      <c r="M2076" s="99"/>
      <c r="N2076" s="28"/>
      <c r="O2076" s="100"/>
      <c r="P2076" s="27"/>
      <c r="Q2076" s="100"/>
      <c r="R2076" s="101" t="s">
        <v>97</v>
      </c>
      <c r="S2076" s="94"/>
    </row>
    <row r="2077" spans="1:19" ht="18" customHeight="1">
      <c r="A2077" s="17">
        <v>4</v>
      </c>
      <c r="B2077" s="18" t="s">
        <v>2357</v>
      </c>
      <c r="C2077" s="18">
        <v>1</v>
      </c>
      <c r="D2077" s="18" t="s">
        <v>2358</v>
      </c>
      <c r="E2077" s="18">
        <v>3</v>
      </c>
      <c r="F2077" s="18" t="s">
        <v>773</v>
      </c>
      <c r="G2077" s="18">
        <v>7</v>
      </c>
      <c r="H2077" s="18" t="s">
        <v>1093</v>
      </c>
      <c r="I2077" s="19">
        <v>1</v>
      </c>
      <c r="J2077" s="24" t="s">
        <v>1094</v>
      </c>
      <c r="K2077" s="99">
        <v>1682</v>
      </c>
      <c r="L2077" s="99">
        <v>1656</v>
      </c>
      <c r="M2077" s="99">
        <f>K2077-L2077</f>
        <v>26</v>
      </c>
      <c r="N2077" s="28" t="s">
        <v>2444</v>
      </c>
      <c r="O2077" s="100"/>
      <c r="P2077" s="27"/>
      <c r="Q2077" s="100"/>
      <c r="R2077" s="101" t="s">
        <v>97</v>
      </c>
      <c r="S2077" s="94"/>
    </row>
    <row r="2078" spans="1:19" ht="18" customHeight="1">
      <c r="A2078" s="17">
        <v>4</v>
      </c>
      <c r="B2078" s="18" t="s">
        <v>2357</v>
      </c>
      <c r="C2078" s="18">
        <v>1</v>
      </c>
      <c r="D2078" s="18" t="s">
        <v>2358</v>
      </c>
      <c r="E2078" s="18">
        <v>3</v>
      </c>
      <c r="F2078" s="18" t="s">
        <v>773</v>
      </c>
      <c r="G2078" s="18">
        <v>7</v>
      </c>
      <c r="H2078" s="18" t="s">
        <v>1093</v>
      </c>
      <c r="I2078" s="18">
        <v>1</v>
      </c>
      <c r="J2078" s="25" t="s">
        <v>1094</v>
      </c>
      <c r="K2078" s="99"/>
      <c r="L2078" s="99"/>
      <c r="M2078" s="99"/>
      <c r="N2078" s="339" t="s">
        <v>7146</v>
      </c>
      <c r="O2078" s="100">
        <v>1482000</v>
      </c>
      <c r="P2078" s="27"/>
      <c r="Q2078" s="100"/>
      <c r="R2078" s="101" t="s">
        <v>97</v>
      </c>
      <c r="S2078" s="94"/>
    </row>
    <row r="2079" spans="1:19" ht="18" customHeight="1">
      <c r="A2079" s="17">
        <v>4</v>
      </c>
      <c r="B2079" s="18" t="s">
        <v>2357</v>
      </c>
      <c r="C2079" s="18">
        <v>1</v>
      </c>
      <c r="D2079" s="18" t="s">
        <v>2358</v>
      </c>
      <c r="E2079" s="18">
        <v>3</v>
      </c>
      <c r="F2079" s="18" t="s">
        <v>773</v>
      </c>
      <c r="G2079" s="18">
        <v>7</v>
      </c>
      <c r="H2079" s="18" t="s">
        <v>1093</v>
      </c>
      <c r="I2079" s="18">
        <v>1</v>
      </c>
      <c r="J2079" s="25" t="s">
        <v>1094</v>
      </c>
      <c r="K2079" s="99"/>
      <c r="L2079" s="99"/>
      <c r="M2079" s="99"/>
      <c r="N2079" s="28" t="s">
        <v>2445</v>
      </c>
      <c r="O2079" s="100"/>
      <c r="P2079" s="27"/>
      <c r="Q2079" s="100"/>
      <c r="R2079" s="101" t="s">
        <v>97</v>
      </c>
      <c r="S2079" s="94"/>
    </row>
    <row r="2080" spans="1:19" ht="18" customHeight="1">
      <c r="A2080" s="17">
        <v>4</v>
      </c>
      <c r="B2080" s="18" t="s">
        <v>2357</v>
      </c>
      <c r="C2080" s="18">
        <v>1</v>
      </c>
      <c r="D2080" s="18" t="s">
        <v>2358</v>
      </c>
      <c r="E2080" s="18">
        <v>3</v>
      </c>
      <c r="F2080" s="18" t="s">
        <v>773</v>
      </c>
      <c r="G2080" s="18">
        <v>7</v>
      </c>
      <c r="H2080" s="18" t="s">
        <v>1093</v>
      </c>
      <c r="I2080" s="18">
        <v>1</v>
      </c>
      <c r="J2080" s="25" t="s">
        <v>1094</v>
      </c>
      <c r="K2080" s="99"/>
      <c r="L2080" s="99"/>
      <c r="M2080" s="99"/>
      <c r="N2080" s="28" t="s">
        <v>2446</v>
      </c>
      <c r="O2080" s="100">
        <v>200000</v>
      </c>
      <c r="P2080" s="27"/>
      <c r="Q2080" s="100"/>
      <c r="R2080" s="101" t="s">
        <v>97</v>
      </c>
      <c r="S2080" s="94"/>
    </row>
    <row r="2081" spans="1:19" ht="18" customHeight="1">
      <c r="A2081" s="17">
        <v>4</v>
      </c>
      <c r="B2081" s="18" t="s">
        <v>2357</v>
      </c>
      <c r="C2081" s="18">
        <v>1</v>
      </c>
      <c r="D2081" s="18" t="s">
        <v>2358</v>
      </c>
      <c r="E2081" s="18">
        <v>3</v>
      </c>
      <c r="F2081" s="18" t="s">
        <v>773</v>
      </c>
      <c r="G2081" s="18">
        <v>7</v>
      </c>
      <c r="H2081" s="18" t="s">
        <v>1093</v>
      </c>
      <c r="I2081" s="19">
        <v>21</v>
      </c>
      <c r="J2081" s="24" t="s">
        <v>2447</v>
      </c>
      <c r="K2081" s="99">
        <v>4035</v>
      </c>
      <c r="L2081" s="99">
        <v>4035</v>
      </c>
      <c r="M2081" s="99">
        <f>K2081-L2081</f>
        <v>0</v>
      </c>
      <c r="N2081" s="28" t="s">
        <v>2448</v>
      </c>
      <c r="O2081" s="100"/>
      <c r="P2081" s="27"/>
      <c r="Q2081" s="100"/>
      <c r="R2081" s="101" t="s">
        <v>97</v>
      </c>
      <c r="S2081" s="94"/>
    </row>
    <row r="2082" spans="1:19" ht="18" customHeight="1">
      <c r="A2082" s="17">
        <v>4</v>
      </c>
      <c r="B2082" s="18" t="s">
        <v>2357</v>
      </c>
      <c r="C2082" s="18">
        <v>1</v>
      </c>
      <c r="D2082" s="18" t="s">
        <v>2358</v>
      </c>
      <c r="E2082" s="18">
        <v>3</v>
      </c>
      <c r="F2082" s="18" t="s">
        <v>773</v>
      </c>
      <c r="G2082" s="18">
        <v>7</v>
      </c>
      <c r="H2082" s="18" t="s">
        <v>1093</v>
      </c>
      <c r="I2082" s="18">
        <v>21</v>
      </c>
      <c r="J2082" s="25" t="s">
        <v>2447</v>
      </c>
      <c r="K2082" s="99"/>
      <c r="L2082" s="99"/>
      <c r="M2082" s="99"/>
      <c r="N2082" s="339" t="s">
        <v>7147</v>
      </c>
      <c r="O2082" s="100">
        <v>3000000</v>
      </c>
      <c r="P2082" s="27"/>
      <c r="Q2082" s="100"/>
      <c r="R2082" s="101" t="s">
        <v>97</v>
      </c>
      <c r="S2082" s="94"/>
    </row>
    <row r="2083" spans="1:19" ht="18" customHeight="1">
      <c r="A2083" s="17">
        <v>4</v>
      </c>
      <c r="B2083" s="18" t="s">
        <v>2357</v>
      </c>
      <c r="C2083" s="18">
        <v>1</v>
      </c>
      <c r="D2083" s="18" t="s">
        <v>2358</v>
      </c>
      <c r="E2083" s="18">
        <v>3</v>
      </c>
      <c r="F2083" s="18" t="s">
        <v>773</v>
      </c>
      <c r="G2083" s="18">
        <v>7</v>
      </c>
      <c r="H2083" s="18" t="s">
        <v>1093</v>
      </c>
      <c r="I2083" s="18">
        <v>21</v>
      </c>
      <c r="J2083" s="25" t="s">
        <v>2447</v>
      </c>
      <c r="K2083" s="99"/>
      <c r="L2083" s="99"/>
      <c r="M2083" s="99"/>
      <c r="N2083" s="28" t="s">
        <v>2449</v>
      </c>
      <c r="O2083" s="100"/>
      <c r="P2083" s="27"/>
      <c r="Q2083" s="100"/>
      <c r="R2083" s="101" t="s">
        <v>97</v>
      </c>
      <c r="S2083" s="94"/>
    </row>
    <row r="2084" spans="1:19" ht="18" customHeight="1">
      <c r="A2084" s="17">
        <v>4</v>
      </c>
      <c r="B2084" s="18" t="s">
        <v>2357</v>
      </c>
      <c r="C2084" s="18">
        <v>1</v>
      </c>
      <c r="D2084" s="18" t="s">
        <v>2358</v>
      </c>
      <c r="E2084" s="18">
        <v>3</v>
      </c>
      <c r="F2084" s="18" t="s">
        <v>773</v>
      </c>
      <c r="G2084" s="18">
        <v>7</v>
      </c>
      <c r="H2084" s="18" t="s">
        <v>1093</v>
      </c>
      <c r="I2084" s="18">
        <v>21</v>
      </c>
      <c r="J2084" s="25" t="s">
        <v>2447</v>
      </c>
      <c r="K2084" s="99"/>
      <c r="L2084" s="99"/>
      <c r="M2084" s="99"/>
      <c r="N2084" s="28" t="s">
        <v>2450</v>
      </c>
      <c r="O2084" s="100">
        <v>834600</v>
      </c>
      <c r="P2084" s="27"/>
      <c r="Q2084" s="100"/>
      <c r="R2084" s="101" t="s">
        <v>97</v>
      </c>
      <c r="S2084" s="94"/>
    </row>
    <row r="2085" spans="1:19" ht="18" customHeight="1">
      <c r="A2085" s="17">
        <v>4</v>
      </c>
      <c r="B2085" s="18" t="s">
        <v>2357</v>
      </c>
      <c r="C2085" s="18">
        <v>1</v>
      </c>
      <c r="D2085" s="18" t="s">
        <v>2358</v>
      </c>
      <c r="E2085" s="18">
        <v>3</v>
      </c>
      <c r="F2085" s="18" t="s">
        <v>773</v>
      </c>
      <c r="G2085" s="18">
        <v>7</v>
      </c>
      <c r="H2085" s="18" t="s">
        <v>1093</v>
      </c>
      <c r="I2085" s="18">
        <v>21</v>
      </c>
      <c r="J2085" s="25" t="s">
        <v>2447</v>
      </c>
      <c r="K2085" s="99"/>
      <c r="L2085" s="99"/>
      <c r="M2085" s="99"/>
      <c r="N2085" s="28" t="s">
        <v>2451</v>
      </c>
      <c r="O2085" s="100"/>
      <c r="P2085" s="27"/>
      <c r="Q2085" s="100"/>
      <c r="R2085" s="101" t="s">
        <v>97</v>
      </c>
      <c r="S2085" s="94"/>
    </row>
    <row r="2086" spans="1:19" ht="18" customHeight="1">
      <c r="A2086" s="17">
        <v>4</v>
      </c>
      <c r="B2086" s="18" t="s">
        <v>2357</v>
      </c>
      <c r="C2086" s="18">
        <v>1</v>
      </c>
      <c r="D2086" s="18" t="s">
        <v>2358</v>
      </c>
      <c r="E2086" s="18">
        <v>3</v>
      </c>
      <c r="F2086" s="18" t="s">
        <v>773</v>
      </c>
      <c r="G2086" s="18">
        <v>7</v>
      </c>
      <c r="H2086" s="18" t="s">
        <v>1093</v>
      </c>
      <c r="I2086" s="18">
        <v>21</v>
      </c>
      <c r="J2086" s="25" t="s">
        <v>2447</v>
      </c>
      <c r="K2086" s="99"/>
      <c r="L2086" s="99"/>
      <c r="M2086" s="99"/>
      <c r="N2086" s="28" t="s">
        <v>2452</v>
      </c>
      <c r="O2086" s="100">
        <v>25650</v>
      </c>
      <c r="P2086" s="27"/>
      <c r="Q2086" s="100"/>
      <c r="R2086" s="101" t="s">
        <v>97</v>
      </c>
      <c r="S2086" s="94"/>
    </row>
    <row r="2087" spans="1:19" ht="18" customHeight="1">
      <c r="A2087" s="17">
        <v>4</v>
      </c>
      <c r="B2087" s="18" t="s">
        <v>2357</v>
      </c>
      <c r="C2087" s="18">
        <v>1</v>
      </c>
      <c r="D2087" s="18" t="s">
        <v>2358</v>
      </c>
      <c r="E2087" s="18">
        <v>3</v>
      </c>
      <c r="F2087" s="18" t="s">
        <v>773</v>
      </c>
      <c r="G2087" s="18">
        <v>7</v>
      </c>
      <c r="H2087" s="18" t="s">
        <v>1093</v>
      </c>
      <c r="I2087" s="18">
        <v>21</v>
      </c>
      <c r="J2087" s="25" t="s">
        <v>2447</v>
      </c>
      <c r="K2087" s="99"/>
      <c r="L2087" s="99"/>
      <c r="M2087" s="99"/>
      <c r="N2087" s="28" t="s">
        <v>2453</v>
      </c>
      <c r="O2087" s="100">
        <v>73840</v>
      </c>
      <c r="P2087" s="27"/>
      <c r="Q2087" s="100"/>
      <c r="R2087" s="101" t="s">
        <v>97</v>
      </c>
      <c r="S2087" s="94"/>
    </row>
    <row r="2088" spans="1:19" ht="18" customHeight="1">
      <c r="A2088" s="17">
        <v>4</v>
      </c>
      <c r="B2088" s="18" t="s">
        <v>2357</v>
      </c>
      <c r="C2088" s="18">
        <v>1</v>
      </c>
      <c r="D2088" s="18" t="s">
        <v>2358</v>
      </c>
      <c r="E2088" s="18">
        <v>3</v>
      </c>
      <c r="F2088" s="18" t="s">
        <v>773</v>
      </c>
      <c r="G2088" s="18">
        <v>7</v>
      </c>
      <c r="H2088" s="18" t="s">
        <v>1093</v>
      </c>
      <c r="I2088" s="18">
        <v>21</v>
      </c>
      <c r="J2088" s="25" t="s">
        <v>2447</v>
      </c>
      <c r="K2088" s="99"/>
      <c r="L2088" s="99"/>
      <c r="M2088" s="99"/>
      <c r="N2088" s="28" t="s">
        <v>2454</v>
      </c>
      <c r="O2088" s="100">
        <v>100000</v>
      </c>
      <c r="P2088" s="27"/>
      <c r="Q2088" s="100"/>
      <c r="R2088" s="101" t="s">
        <v>97</v>
      </c>
      <c r="S2088" s="94"/>
    </row>
    <row r="2089" spans="1:19" ht="18" customHeight="1">
      <c r="A2089" s="17">
        <v>4</v>
      </c>
      <c r="B2089" s="18" t="s">
        <v>2357</v>
      </c>
      <c r="C2089" s="18">
        <v>1</v>
      </c>
      <c r="D2089" s="18" t="s">
        <v>2358</v>
      </c>
      <c r="E2089" s="18">
        <v>3</v>
      </c>
      <c r="F2089" s="18" t="s">
        <v>773</v>
      </c>
      <c r="G2089" s="18">
        <v>7</v>
      </c>
      <c r="H2089" s="18" t="s">
        <v>1093</v>
      </c>
      <c r="I2089" s="19">
        <v>80</v>
      </c>
      <c r="J2089" s="24" t="s">
        <v>1591</v>
      </c>
      <c r="K2089" s="99">
        <v>90</v>
      </c>
      <c r="L2089" s="99">
        <v>90</v>
      </c>
      <c r="M2089" s="99">
        <f>K2089-L2089</f>
        <v>0</v>
      </c>
      <c r="N2089" s="28" t="s">
        <v>2455</v>
      </c>
      <c r="O2089" s="100"/>
      <c r="P2089" s="27"/>
      <c r="Q2089" s="100"/>
      <c r="R2089" s="101" t="s">
        <v>97</v>
      </c>
      <c r="S2089" s="94"/>
    </row>
    <row r="2090" spans="1:19" ht="18" customHeight="1">
      <c r="A2090" s="17">
        <v>4</v>
      </c>
      <c r="B2090" s="18" t="s">
        <v>2357</v>
      </c>
      <c r="C2090" s="18">
        <v>1</v>
      </c>
      <c r="D2090" s="18" t="s">
        <v>2358</v>
      </c>
      <c r="E2090" s="18">
        <v>3</v>
      </c>
      <c r="F2090" s="18" t="s">
        <v>773</v>
      </c>
      <c r="G2090" s="18">
        <v>7</v>
      </c>
      <c r="H2090" s="18" t="s">
        <v>1093</v>
      </c>
      <c r="I2090" s="18">
        <v>80</v>
      </c>
      <c r="J2090" s="25" t="s">
        <v>1591</v>
      </c>
      <c r="K2090" s="99"/>
      <c r="L2090" s="99"/>
      <c r="M2090" s="99"/>
      <c r="N2090" s="339" t="s">
        <v>7148</v>
      </c>
      <c r="O2090" s="100">
        <v>90000</v>
      </c>
      <c r="P2090" s="27"/>
      <c r="Q2090" s="100"/>
      <c r="R2090" s="101" t="s">
        <v>97</v>
      </c>
      <c r="S2090" s="94"/>
    </row>
    <row r="2091" spans="1:19" ht="18" customHeight="1">
      <c r="A2091" s="17">
        <v>4</v>
      </c>
      <c r="B2091" s="18" t="s">
        <v>2357</v>
      </c>
      <c r="C2091" s="18">
        <v>1</v>
      </c>
      <c r="D2091" s="18" t="s">
        <v>2358</v>
      </c>
      <c r="E2091" s="18">
        <v>3</v>
      </c>
      <c r="F2091" s="18" t="s">
        <v>773</v>
      </c>
      <c r="G2091" s="19">
        <v>8</v>
      </c>
      <c r="H2091" s="19" t="s">
        <v>941</v>
      </c>
      <c r="I2091" s="19"/>
      <c r="J2091" s="24"/>
      <c r="K2091" s="99"/>
      <c r="L2091" s="99"/>
      <c r="M2091" s="99"/>
      <c r="N2091" s="28"/>
      <c r="O2091" s="100"/>
      <c r="P2091" s="27"/>
      <c r="Q2091" s="100"/>
      <c r="R2091" s="101" t="s">
        <v>97</v>
      </c>
      <c r="S2091" s="94"/>
    </row>
    <row r="2092" spans="1:19" ht="18" customHeight="1">
      <c r="A2092" s="17">
        <v>4</v>
      </c>
      <c r="B2092" s="18" t="s">
        <v>2357</v>
      </c>
      <c r="C2092" s="18">
        <v>1</v>
      </c>
      <c r="D2092" s="18" t="s">
        <v>2358</v>
      </c>
      <c r="E2092" s="18">
        <v>3</v>
      </c>
      <c r="F2092" s="18" t="s">
        <v>773</v>
      </c>
      <c r="G2092" s="18">
        <v>8</v>
      </c>
      <c r="H2092" s="18" t="s">
        <v>941</v>
      </c>
      <c r="I2092" s="19">
        <v>1</v>
      </c>
      <c r="J2092" s="24" t="s">
        <v>2456</v>
      </c>
      <c r="K2092" s="99">
        <v>1175</v>
      </c>
      <c r="L2092" s="99">
        <v>1368</v>
      </c>
      <c r="M2092" s="99">
        <f>K2092-L2092</f>
        <v>-193</v>
      </c>
      <c r="N2092" s="28" t="s">
        <v>2457</v>
      </c>
      <c r="O2092" s="100">
        <v>252000</v>
      </c>
      <c r="P2092" s="27"/>
      <c r="Q2092" s="100"/>
      <c r="R2092" s="101" t="s">
        <v>97</v>
      </c>
      <c r="S2092" s="94"/>
    </row>
    <row r="2093" spans="1:19" ht="18" customHeight="1">
      <c r="A2093" s="17">
        <v>4</v>
      </c>
      <c r="B2093" s="18" t="s">
        <v>2357</v>
      </c>
      <c r="C2093" s="18">
        <v>1</v>
      </c>
      <c r="D2093" s="18" t="s">
        <v>2358</v>
      </c>
      <c r="E2093" s="18">
        <v>3</v>
      </c>
      <c r="F2093" s="18" t="s">
        <v>773</v>
      </c>
      <c r="G2093" s="18">
        <v>8</v>
      </c>
      <c r="H2093" s="18" t="s">
        <v>941</v>
      </c>
      <c r="I2093" s="18">
        <v>1</v>
      </c>
      <c r="J2093" s="25" t="s">
        <v>2456</v>
      </c>
      <c r="K2093" s="99"/>
      <c r="L2093" s="99"/>
      <c r="M2093" s="99"/>
      <c r="N2093" s="28" t="s">
        <v>2458</v>
      </c>
      <c r="O2093" s="100">
        <v>300000</v>
      </c>
      <c r="P2093" s="27"/>
      <c r="Q2093" s="100"/>
      <c r="R2093" s="101" t="s">
        <v>97</v>
      </c>
      <c r="S2093" s="94"/>
    </row>
    <row r="2094" spans="1:19" ht="18" customHeight="1">
      <c r="A2094" s="17">
        <v>4</v>
      </c>
      <c r="B2094" s="18" t="s">
        <v>2357</v>
      </c>
      <c r="C2094" s="18">
        <v>1</v>
      </c>
      <c r="D2094" s="18" t="s">
        <v>2358</v>
      </c>
      <c r="E2094" s="18">
        <v>3</v>
      </c>
      <c r="F2094" s="18" t="s">
        <v>773</v>
      </c>
      <c r="G2094" s="18">
        <v>8</v>
      </c>
      <c r="H2094" s="18" t="s">
        <v>941</v>
      </c>
      <c r="I2094" s="18">
        <v>1</v>
      </c>
      <c r="J2094" s="25" t="s">
        <v>2456</v>
      </c>
      <c r="K2094" s="99"/>
      <c r="L2094" s="99"/>
      <c r="M2094" s="99"/>
      <c r="N2094" s="28" t="s">
        <v>2459</v>
      </c>
      <c r="O2094" s="100">
        <v>256800</v>
      </c>
      <c r="P2094" s="27"/>
      <c r="Q2094" s="100"/>
      <c r="R2094" s="101" t="s">
        <v>97</v>
      </c>
      <c r="S2094" s="94"/>
    </row>
    <row r="2095" spans="1:19" ht="18" customHeight="1">
      <c r="A2095" s="17">
        <v>4</v>
      </c>
      <c r="B2095" s="18" t="s">
        <v>2357</v>
      </c>
      <c r="C2095" s="18">
        <v>1</v>
      </c>
      <c r="D2095" s="18" t="s">
        <v>2358</v>
      </c>
      <c r="E2095" s="18">
        <v>3</v>
      </c>
      <c r="F2095" s="18" t="s">
        <v>773</v>
      </c>
      <c r="G2095" s="18">
        <v>8</v>
      </c>
      <c r="H2095" s="18" t="s">
        <v>941</v>
      </c>
      <c r="I2095" s="18">
        <v>1</v>
      </c>
      <c r="J2095" s="25" t="s">
        <v>2456</v>
      </c>
      <c r="K2095" s="99"/>
      <c r="L2095" s="99"/>
      <c r="M2095" s="99"/>
      <c r="N2095" s="28" t="s">
        <v>2460</v>
      </c>
      <c r="O2095" s="100">
        <v>21000</v>
      </c>
      <c r="P2095" s="27"/>
      <c r="Q2095" s="100"/>
      <c r="R2095" s="101" t="s">
        <v>97</v>
      </c>
      <c r="S2095" s="94"/>
    </row>
    <row r="2096" spans="1:19" ht="18" customHeight="1">
      <c r="A2096" s="17">
        <v>4</v>
      </c>
      <c r="B2096" s="18" t="s">
        <v>2357</v>
      </c>
      <c r="C2096" s="18">
        <v>1</v>
      </c>
      <c r="D2096" s="18" t="s">
        <v>2358</v>
      </c>
      <c r="E2096" s="18">
        <v>3</v>
      </c>
      <c r="F2096" s="18" t="s">
        <v>773</v>
      </c>
      <c r="G2096" s="18">
        <v>8</v>
      </c>
      <c r="H2096" s="18" t="s">
        <v>941</v>
      </c>
      <c r="I2096" s="18">
        <v>1</v>
      </c>
      <c r="J2096" s="25" t="s">
        <v>2456</v>
      </c>
      <c r="K2096" s="99"/>
      <c r="L2096" s="99"/>
      <c r="M2096" s="99"/>
      <c r="N2096" s="28" t="s">
        <v>2461</v>
      </c>
      <c r="O2096" s="100">
        <v>30000</v>
      </c>
      <c r="P2096" s="27"/>
      <c r="Q2096" s="100"/>
      <c r="R2096" s="101" t="s">
        <v>97</v>
      </c>
      <c r="S2096" s="94"/>
    </row>
    <row r="2097" spans="1:19" ht="18" customHeight="1">
      <c r="A2097" s="17">
        <v>4</v>
      </c>
      <c r="B2097" s="18" t="s">
        <v>2357</v>
      </c>
      <c r="C2097" s="18">
        <v>1</v>
      </c>
      <c r="D2097" s="18" t="s">
        <v>2358</v>
      </c>
      <c r="E2097" s="18">
        <v>3</v>
      </c>
      <c r="F2097" s="18" t="s">
        <v>773</v>
      </c>
      <c r="G2097" s="18">
        <v>8</v>
      </c>
      <c r="H2097" s="18" t="s">
        <v>941</v>
      </c>
      <c r="I2097" s="18">
        <v>1</v>
      </c>
      <c r="J2097" s="25" t="s">
        <v>2456</v>
      </c>
      <c r="K2097" s="99"/>
      <c r="L2097" s="99"/>
      <c r="M2097" s="99"/>
      <c r="N2097" s="28" t="s">
        <v>2462</v>
      </c>
      <c r="O2097" s="100">
        <v>21000</v>
      </c>
      <c r="P2097" s="27"/>
      <c r="Q2097" s="100"/>
      <c r="R2097" s="101" t="s">
        <v>97</v>
      </c>
      <c r="S2097" s="94"/>
    </row>
    <row r="2098" spans="1:19" ht="18" customHeight="1">
      <c r="A2098" s="17">
        <v>4</v>
      </c>
      <c r="B2098" s="18" t="s">
        <v>2357</v>
      </c>
      <c r="C2098" s="18">
        <v>1</v>
      </c>
      <c r="D2098" s="18" t="s">
        <v>2358</v>
      </c>
      <c r="E2098" s="18">
        <v>3</v>
      </c>
      <c r="F2098" s="18" t="s">
        <v>773</v>
      </c>
      <c r="G2098" s="18">
        <v>8</v>
      </c>
      <c r="H2098" s="18" t="s">
        <v>941</v>
      </c>
      <c r="I2098" s="18">
        <v>1</v>
      </c>
      <c r="J2098" s="25" t="s">
        <v>2456</v>
      </c>
      <c r="K2098" s="99"/>
      <c r="L2098" s="99"/>
      <c r="M2098" s="99"/>
      <c r="N2098" s="28" t="s">
        <v>2463</v>
      </c>
      <c r="O2098" s="100"/>
      <c r="P2098" s="27"/>
      <c r="Q2098" s="100"/>
      <c r="R2098" s="101" t="s">
        <v>97</v>
      </c>
      <c r="S2098" s="94"/>
    </row>
    <row r="2099" spans="1:19" ht="18" customHeight="1">
      <c r="A2099" s="17">
        <v>4</v>
      </c>
      <c r="B2099" s="18" t="s">
        <v>2357</v>
      </c>
      <c r="C2099" s="18">
        <v>1</v>
      </c>
      <c r="D2099" s="18" t="s">
        <v>2358</v>
      </c>
      <c r="E2099" s="18">
        <v>3</v>
      </c>
      <c r="F2099" s="18" t="s">
        <v>773</v>
      </c>
      <c r="G2099" s="18">
        <v>8</v>
      </c>
      <c r="H2099" s="18" t="s">
        <v>941</v>
      </c>
      <c r="I2099" s="18">
        <v>1</v>
      </c>
      <c r="J2099" s="25" t="s">
        <v>2456</v>
      </c>
      <c r="K2099" s="99"/>
      <c r="L2099" s="99"/>
      <c r="M2099" s="99"/>
      <c r="N2099" s="28" t="s">
        <v>2464</v>
      </c>
      <c r="O2099" s="100">
        <v>21000</v>
      </c>
      <c r="P2099" s="27"/>
      <c r="Q2099" s="100"/>
      <c r="R2099" s="101" t="s">
        <v>97</v>
      </c>
      <c r="S2099" s="94"/>
    </row>
    <row r="2100" spans="1:19" ht="18" customHeight="1">
      <c r="A2100" s="17">
        <v>4</v>
      </c>
      <c r="B2100" s="18" t="s">
        <v>2357</v>
      </c>
      <c r="C2100" s="18">
        <v>1</v>
      </c>
      <c r="D2100" s="18" t="s">
        <v>2358</v>
      </c>
      <c r="E2100" s="18">
        <v>3</v>
      </c>
      <c r="F2100" s="18" t="s">
        <v>773</v>
      </c>
      <c r="G2100" s="18">
        <v>8</v>
      </c>
      <c r="H2100" s="18" t="s">
        <v>941</v>
      </c>
      <c r="I2100" s="18">
        <v>1</v>
      </c>
      <c r="J2100" s="25" t="s">
        <v>2456</v>
      </c>
      <c r="K2100" s="99"/>
      <c r="L2100" s="99"/>
      <c r="M2100" s="99"/>
      <c r="N2100" s="28" t="s">
        <v>2465</v>
      </c>
      <c r="O2100" s="100"/>
      <c r="P2100" s="27"/>
      <c r="Q2100" s="100"/>
      <c r="R2100" s="101" t="s">
        <v>97</v>
      </c>
      <c r="S2100" s="94"/>
    </row>
    <row r="2101" spans="1:19" ht="18" customHeight="1">
      <c r="A2101" s="17">
        <v>4</v>
      </c>
      <c r="B2101" s="18" t="s">
        <v>2357</v>
      </c>
      <c r="C2101" s="18">
        <v>1</v>
      </c>
      <c r="D2101" s="18" t="s">
        <v>2358</v>
      </c>
      <c r="E2101" s="18">
        <v>3</v>
      </c>
      <c r="F2101" s="18" t="s">
        <v>773</v>
      </c>
      <c r="G2101" s="18">
        <v>8</v>
      </c>
      <c r="H2101" s="18" t="s">
        <v>941</v>
      </c>
      <c r="I2101" s="18">
        <v>1</v>
      </c>
      <c r="J2101" s="25" t="s">
        <v>2456</v>
      </c>
      <c r="K2101" s="99"/>
      <c r="L2101" s="99"/>
      <c r="M2101" s="99"/>
      <c r="N2101" s="28" t="s">
        <v>2466</v>
      </c>
      <c r="O2101" s="100">
        <v>210000</v>
      </c>
      <c r="P2101" s="27"/>
      <c r="Q2101" s="100"/>
      <c r="R2101" s="101" t="s">
        <v>97</v>
      </c>
      <c r="S2101" s="94"/>
    </row>
    <row r="2102" spans="1:19" ht="18" customHeight="1">
      <c r="A2102" s="17">
        <v>4</v>
      </c>
      <c r="B2102" s="18" t="s">
        <v>2357</v>
      </c>
      <c r="C2102" s="18">
        <v>1</v>
      </c>
      <c r="D2102" s="18" t="s">
        <v>2358</v>
      </c>
      <c r="E2102" s="18">
        <v>3</v>
      </c>
      <c r="F2102" s="18" t="s">
        <v>773</v>
      </c>
      <c r="G2102" s="18">
        <v>8</v>
      </c>
      <c r="H2102" s="18" t="s">
        <v>941</v>
      </c>
      <c r="I2102" s="18">
        <v>1</v>
      </c>
      <c r="J2102" s="25" t="s">
        <v>2456</v>
      </c>
      <c r="K2102" s="99"/>
      <c r="L2102" s="99"/>
      <c r="M2102" s="99"/>
      <c r="N2102" s="28" t="s">
        <v>2467</v>
      </c>
      <c r="O2102" s="100">
        <v>63000</v>
      </c>
      <c r="P2102" s="27"/>
      <c r="Q2102" s="100"/>
      <c r="R2102" s="101" t="s">
        <v>97</v>
      </c>
      <c r="S2102" s="94"/>
    </row>
    <row r="2103" spans="1:19" ht="18" customHeight="1">
      <c r="A2103" s="17">
        <v>4</v>
      </c>
      <c r="B2103" s="18" t="s">
        <v>2357</v>
      </c>
      <c r="C2103" s="18">
        <v>1</v>
      </c>
      <c r="D2103" s="18" t="s">
        <v>2358</v>
      </c>
      <c r="E2103" s="18">
        <v>3</v>
      </c>
      <c r="F2103" s="18" t="s">
        <v>773</v>
      </c>
      <c r="G2103" s="18">
        <v>8</v>
      </c>
      <c r="H2103" s="18" t="s">
        <v>941</v>
      </c>
      <c r="I2103" s="19">
        <v>31</v>
      </c>
      <c r="J2103" s="24" t="s">
        <v>1306</v>
      </c>
      <c r="K2103" s="99">
        <v>440</v>
      </c>
      <c r="L2103" s="99">
        <v>550</v>
      </c>
      <c r="M2103" s="99">
        <f>K2103-L2103</f>
        <v>-110</v>
      </c>
      <c r="N2103" s="28" t="s">
        <v>2468</v>
      </c>
      <c r="O2103" s="100"/>
      <c r="P2103" s="27"/>
      <c r="Q2103" s="100"/>
      <c r="R2103" s="101" t="s">
        <v>97</v>
      </c>
      <c r="S2103" s="94"/>
    </row>
    <row r="2104" spans="1:19" ht="18" customHeight="1">
      <c r="A2104" s="17">
        <v>4</v>
      </c>
      <c r="B2104" s="18" t="s">
        <v>2357</v>
      </c>
      <c r="C2104" s="18">
        <v>1</v>
      </c>
      <c r="D2104" s="18" t="s">
        <v>2358</v>
      </c>
      <c r="E2104" s="18">
        <v>3</v>
      </c>
      <c r="F2104" s="18" t="s">
        <v>773</v>
      </c>
      <c r="G2104" s="18">
        <v>8</v>
      </c>
      <c r="H2104" s="18" t="s">
        <v>941</v>
      </c>
      <c r="I2104" s="18">
        <v>31</v>
      </c>
      <c r="J2104" s="25" t="s">
        <v>1306</v>
      </c>
      <c r="K2104" s="99"/>
      <c r="L2104" s="99"/>
      <c r="M2104" s="99"/>
      <c r="N2104" s="28" t="s">
        <v>2469</v>
      </c>
      <c r="O2104" s="100">
        <v>150000</v>
      </c>
      <c r="P2104" s="27"/>
      <c r="Q2104" s="100"/>
      <c r="R2104" s="101" t="s">
        <v>97</v>
      </c>
      <c r="S2104" s="94"/>
    </row>
    <row r="2105" spans="1:19" ht="18" customHeight="1">
      <c r="A2105" s="17">
        <v>4</v>
      </c>
      <c r="B2105" s="18" t="s">
        <v>2357</v>
      </c>
      <c r="C2105" s="18">
        <v>1</v>
      </c>
      <c r="D2105" s="18" t="s">
        <v>2358</v>
      </c>
      <c r="E2105" s="18">
        <v>3</v>
      </c>
      <c r="F2105" s="18" t="s">
        <v>773</v>
      </c>
      <c r="G2105" s="18">
        <v>8</v>
      </c>
      <c r="H2105" s="18" t="s">
        <v>941</v>
      </c>
      <c r="I2105" s="18">
        <v>31</v>
      </c>
      <c r="J2105" s="25" t="s">
        <v>1306</v>
      </c>
      <c r="K2105" s="99"/>
      <c r="L2105" s="99"/>
      <c r="M2105" s="99"/>
      <c r="N2105" s="28" t="s">
        <v>2470</v>
      </c>
      <c r="O2105" s="100"/>
      <c r="P2105" s="27"/>
      <c r="Q2105" s="100"/>
      <c r="R2105" s="101" t="s">
        <v>97</v>
      </c>
      <c r="S2105" s="94"/>
    </row>
    <row r="2106" spans="1:19" ht="18" customHeight="1">
      <c r="A2106" s="17">
        <v>4</v>
      </c>
      <c r="B2106" s="18" t="s">
        <v>2357</v>
      </c>
      <c r="C2106" s="18">
        <v>1</v>
      </c>
      <c r="D2106" s="18" t="s">
        <v>2358</v>
      </c>
      <c r="E2106" s="18">
        <v>3</v>
      </c>
      <c r="F2106" s="18" t="s">
        <v>773</v>
      </c>
      <c r="G2106" s="18">
        <v>8</v>
      </c>
      <c r="H2106" s="18" t="s">
        <v>941</v>
      </c>
      <c r="I2106" s="18">
        <v>31</v>
      </c>
      <c r="J2106" s="25" t="s">
        <v>1306</v>
      </c>
      <c r="K2106" s="99"/>
      <c r="L2106" s="99"/>
      <c r="M2106" s="99"/>
      <c r="N2106" s="28" t="s">
        <v>734</v>
      </c>
      <c r="O2106" s="100">
        <v>50000</v>
      </c>
      <c r="P2106" s="27"/>
      <c r="Q2106" s="100"/>
      <c r="R2106" s="101" t="s">
        <v>97</v>
      </c>
      <c r="S2106" s="94"/>
    </row>
    <row r="2107" spans="1:19" ht="18" customHeight="1">
      <c r="A2107" s="17">
        <v>4</v>
      </c>
      <c r="B2107" s="18" t="s">
        <v>2357</v>
      </c>
      <c r="C2107" s="18">
        <v>1</v>
      </c>
      <c r="D2107" s="18" t="s">
        <v>2358</v>
      </c>
      <c r="E2107" s="18">
        <v>3</v>
      </c>
      <c r="F2107" s="18" t="s">
        <v>773</v>
      </c>
      <c r="G2107" s="18">
        <v>8</v>
      </c>
      <c r="H2107" s="18" t="s">
        <v>941</v>
      </c>
      <c r="I2107" s="18">
        <v>31</v>
      </c>
      <c r="J2107" s="25" t="s">
        <v>1306</v>
      </c>
      <c r="K2107" s="99"/>
      <c r="L2107" s="99"/>
      <c r="M2107" s="99"/>
      <c r="N2107" s="28" t="s">
        <v>2463</v>
      </c>
      <c r="O2107" s="100"/>
      <c r="P2107" s="27"/>
      <c r="Q2107" s="100"/>
      <c r="R2107" s="101" t="s">
        <v>97</v>
      </c>
      <c r="S2107" s="94"/>
    </row>
    <row r="2108" spans="1:19" ht="18" customHeight="1">
      <c r="A2108" s="17">
        <v>4</v>
      </c>
      <c r="B2108" s="18" t="s">
        <v>2357</v>
      </c>
      <c r="C2108" s="18">
        <v>1</v>
      </c>
      <c r="D2108" s="18" t="s">
        <v>2358</v>
      </c>
      <c r="E2108" s="18">
        <v>3</v>
      </c>
      <c r="F2108" s="18" t="s">
        <v>773</v>
      </c>
      <c r="G2108" s="18">
        <v>8</v>
      </c>
      <c r="H2108" s="18" t="s">
        <v>941</v>
      </c>
      <c r="I2108" s="18">
        <v>31</v>
      </c>
      <c r="J2108" s="25" t="s">
        <v>1306</v>
      </c>
      <c r="K2108" s="99"/>
      <c r="L2108" s="99"/>
      <c r="M2108" s="99"/>
      <c r="N2108" s="28" t="s">
        <v>2471</v>
      </c>
      <c r="O2108" s="100"/>
      <c r="P2108" s="27"/>
      <c r="Q2108" s="100"/>
      <c r="R2108" s="101" t="s">
        <v>97</v>
      </c>
      <c r="S2108" s="94"/>
    </row>
    <row r="2109" spans="1:19" ht="18" customHeight="1">
      <c r="A2109" s="17">
        <v>4</v>
      </c>
      <c r="B2109" s="18" t="s">
        <v>2357</v>
      </c>
      <c r="C2109" s="18">
        <v>1</v>
      </c>
      <c r="D2109" s="18" t="s">
        <v>2358</v>
      </c>
      <c r="E2109" s="18">
        <v>3</v>
      </c>
      <c r="F2109" s="18" t="s">
        <v>773</v>
      </c>
      <c r="G2109" s="18">
        <v>8</v>
      </c>
      <c r="H2109" s="18" t="s">
        <v>941</v>
      </c>
      <c r="I2109" s="18">
        <v>31</v>
      </c>
      <c r="J2109" s="25" t="s">
        <v>1306</v>
      </c>
      <c r="K2109" s="99"/>
      <c r="L2109" s="99"/>
      <c r="M2109" s="99"/>
      <c r="N2109" s="28" t="s">
        <v>2472</v>
      </c>
      <c r="O2109" s="100">
        <v>60000</v>
      </c>
      <c r="P2109" s="27"/>
      <c r="Q2109" s="100"/>
      <c r="R2109" s="101" t="s">
        <v>97</v>
      </c>
      <c r="S2109" s="94"/>
    </row>
    <row r="2110" spans="1:19" ht="18" customHeight="1">
      <c r="A2110" s="17">
        <v>4</v>
      </c>
      <c r="B2110" s="18" t="s">
        <v>2357</v>
      </c>
      <c r="C2110" s="18">
        <v>1</v>
      </c>
      <c r="D2110" s="18" t="s">
        <v>2358</v>
      </c>
      <c r="E2110" s="18">
        <v>3</v>
      </c>
      <c r="F2110" s="18" t="s">
        <v>773</v>
      </c>
      <c r="G2110" s="18">
        <v>8</v>
      </c>
      <c r="H2110" s="18" t="s">
        <v>941</v>
      </c>
      <c r="I2110" s="18">
        <v>31</v>
      </c>
      <c r="J2110" s="25" t="s">
        <v>1306</v>
      </c>
      <c r="K2110" s="99"/>
      <c r="L2110" s="99"/>
      <c r="M2110" s="99"/>
      <c r="N2110" s="28" t="s">
        <v>2473</v>
      </c>
      <c r="O2110" s="100"/>
      <c r="P2110" s="27"/>
      <c r="Q2110" s="100"/>
      <c r="R2110" s="101" t="s">
        <v>97</v>
      </c>
      <c r="S2110" s="94"/>
    </row>
    <row r="2111" spans="1:19" ht="18" customHeight="1">
      <c r="A2111" s="17">
        <v>4</v>
      </c>
      <c r="B2111" s="18" t="s">
        <v>2357</v>
      </c>
      <c r="C2111" s="18">
        <v>1</v>
      </c>
      <c r="D2111" s="18" t="s">
        <v>2358</v>
      </c>
      <c r="E2111" s="18">
        <v>3</v>
      </c>
      <c r="F2111" s="18" t="s">
        <v>773</v>
      </c>
      <c r="G2111" s="18">
        <v>8</v>
      </c>
      <c r="H2111" s="18" t="s">
        <v>941</v>
      </c>
      <c r="I2111" s="18">
        <v>31</v>
      </c>
      <c r="J2111" s="25" t="s">
        <v>1306</v>
      </c>
      <c r="K2111" s="99"/>
      <c r="L2111" s="99"/>
      <c r="M2111" s="99"/>
      <c r="N2111" s="28" t="s">
        <v>2474</v>
      </c>
      <c r="O2111" s="100">
        <v>180000</v>
      </c>
      <c r="P2111" s="27"/>
      <c r="Q2111" s="100"/>
      <c r="R2111" s="101" t="s">
        <v>97</v>
      </c>
      <c r="S2111" s="94"/>
    </row>
    <row r="2112" spans="1:19" ht="18" customHeight="1">
      <c r="A2112" s="17">
        <v>4</v>
      </c>
      <c r="B2112" s="18" t="s">
        <v>2357</v>
      </c>
      <c r="C2112" s="18">
        <v>1</v>
      </c>
      <c r="D2112" s="18" t="s">
        <v>2358</v>
      </c>
      <c r="E2112" s="18">
        <v>3</v>
      </c>
      <c r="F2112" s="18" t="s">
        <v>773</v>
      </c>
      <c r="G2112" s="19">
        <v>9</v>
      </c>
      <c r="H2112" s="19" t="s">
        <v>944</v>
      </c>
      <c r="I2112" s="19"/>
      <c r="J2112" s="24"/>
      <c r="K2112" s="99"/>
      <c r="L2112" s="99"/>
      <c r="M2112" s="99"/>
      <c r="N2112" s="28"/>
      <c r="O2112" s="100"/>
      <c r="P2112" s="27"/>
      <c r="Q2112" s="100"/>
      <c r="R2112" s="101" t="s">
        <v>97</v>
      </c>
      <c r="S2112" s="94"/>
    </row>
    <row r="2113" spans="1:19" ht="18" customHeight="1">
      <c r="A2113" s="17">
        <v>4</v>
      </c>
      <c r="B2113" s="18" t="s">
        <v>2357</v>
      </c>
      <c r="C2113" s="18">
        <v>1</v>
      </c>
      <c r="D2113" s="18" t="s">
        <v>2358</v>
      </c>
      <c r="E2113" s="18">
        <v>3</v>
      </c>
      <c r="F2113" s="18" t="s">
        <v>773</v>
      </c>
      <c r="G2113" s="18">
        <v>9</v>
      </c>
      <c r="H2113" s="18" t="s">
        <v>944</v>
      </c>
      <c r="I2113" s="19">
        <v>1</v>
      </c>
      <c r="J2113" s="24" t="s">
        <v>945</v>
      </c>
      <c r="K2113" s="99">
        <v>301</v>
      </c>
      <c r="L2113" s="99">
        <v>301</v>
      </c>
      <c r="M2113" s="99">
        <f>K2113-L2113</f>
        <v>0</v>
      </c>
      <c r="N2113" s="28" t="s">
        <v>2475</v>
      </c>
      <c r="O2113" s="100">
        <v>60000</v>
      </c>
      <c r="P2113" s="27"/>
      <c r="Q2113" s="100"/>
      <c r="R2113" s="101" t="s">
        <v>97</v>
      </c>
      <c r="S2113" s="94"/>
    </row>
    <row r="2114" spans="1:19" ht="18" customHeight="1">
      <c r="A2114" s="17">
        <v>4</v>
      </c>
      <c r="B2114" s="18" t="s">
        <v>2357</v>
      </c>
      <c r="C2114" s="18">
        <v>1</v>
      </c>
      <c r="D2114" s="18" t="s">
        <v>2358</v>
      </c>
      <c r="E2114" s="18">
        <v>3</v>
      </c>
      <c r="F2114" s="18" t="s">
        <v>773</v>
      </c>
      <c r="G2114" s="18">
        <v>9</v>
      </c>
      <c r="H2114" s="18" t="s">
        <v>944</v>
      </c>
      <c r="I2114" s="18">
        <v>1</v>
      </c>
      <c r="J2114" s="25" t="s">
        <v>945</v>
      </c>
      <c r="K2114" s="99"/>
      <c r="L2114" s="99"/>
      <c r="M2114" s="99"/>
      <c r="N2114" s="28" t="s">
        <v>2476</v>
      </c>
      <c r="O2114" s="100">
        <v>132300</v>
      </c>
      <c r="P2114" s="27"/>
      <c r="Q2114" s="100"/>
      <c r="R2114" s="101" t="s">
        <v>97</v>
      </c>
      <c r="S2114" s="94"/>
    </row>
    <row r="2115" spans="1:19" ht="18" customHeight="1">
      <c r="A2115" s="17">
        <v>4</v>
      </c>
      <c r="B2115" s="18" t="s">
        <v>2357</v>
      </c>
      <c r="C2115" s="18">
        <v>1</v>
      </c>
      <c r="D2115" s="18" t="s">
        <v>2358</v>
      </c>
      <c r="E2115" s="18">
        <v>3</v>
      </c>
      <c r="F2115" s="18" t="s">
        <v>773</v>
      </c>
      <c r="G2115" s="18">
        <v>9</v>
      </c>
      <c r="H2115" s="18" t="s">
        <v>944</v>
      </c>
      <c r="I2115" s="18">
        <v>1</v>
      </c>
      <c r="J2115" s="25" t="s">
        <v>945</v>
      </c>
      <c r="K2115" s="99"/>
      <c r="L2115" s="99"/>
      <c r="M2115" s="99"/>
      <c r="N2115" s="28" t="s">
        <v>2477</v>
      </c>
      <c r="O2115" s="100">
        <v>108000</v>
      </c>
      <c r="P2115" s="27"/>
      <c r="Q2115" s="100"/>
      <c r="R2115" s="101" t="s">
        <v>97</v>
      </c>
      <c r="S2115" s="94"/>
    </row>
    <row r="2116" spans="1:19" ht="18" customHeight="1">
      <c r="A2116" s="17">
        <v>4</v>
      </c>
      <c r="B2116" s="18" t="s">
        <v>2357</v>
      </c>
      <c r="C2116" s="18">
        <v>1</v>
      </c>
      <c r="D2116" s="18" t="s">
        <v>2358</v>
      </c>
      <c r="E2116" s="18">
        <v>3</v>
      </c>
      <c r="F2116" s="18" t="s">
        <v>773</v>
      </c>
      <c r="G2116" s="18">
        <v>9</v>
      </c>
      <c r="H2116" s="18" t="s">
        <v>944</v>
      </c>
      <c r="I2116" s="19">
        <v>2</v>
      </c>
      <c r="J2116" s="24" t="s">
        <v>978</v>
      </c>
      <c r="K2116" s="99">
        <v>64</v>
      </c>
      <c r="L2116" s="99">
        <v>95</v>
      </c>
      <c r="M2116" s="99">
        <f>K2116-L2116</f>
        <v>-31</v>
      </c>
      <c r="N2116" s="28" t="s">
        <v>2478</v>
      </c>
      <c r="O2116" s="100">
        <v>21600</v>
      </c>
      <c r="P2116" s="27"/>
      <c r="Q2116" s="100"/>
      <c r="R2116" s="101" t="s">
        <v>97</v>
      </c>
      <c r="S2116" s="94"/>
    </row>
    <row r="2117" spans="1:19" ht="18" customHeight="1">
      <c r="A2117" s="17">
        <v>4</v>
      </c>
      <c r="B2117" s="18" t="s">
        <v>2357</v>
      </c>
      <c r="C2117" s="18">
        <v>1</v>
      </c>
      <c r="D2117" s="18" t="s">
        <v>2358</v>
      </c>
      <c r="E2117" s="18">
        <v>3</v>
      </c>
      <c r="F2117" s="18" t="s">
        <v>773</v>
      </c>
      <c r="G2117" s="18">
        <v>9</v>
      </c>
      <c r="H2117" s="18" t="s">
        <v>944</v>
      </c>
      <c r="I2117" s="18">
        <v>2</v>
      </c>
      <c r="J2117" s="25" t="s">
        <v>978</v>
      </c>
      <c r="K2117" s="99"/>
      <c r="L2117" s="99"/>
      <c r="M2117" s="99"/>
      <c r="N2117" s="28" t="s">
        <v>2479</v>
      </c>
      <c r="O2117" s="100">
        <v>5400</v>
      </c>
      <c r="P2117" s="27"/>
      <c r="Q2117" s="100"/>
      <c r="R2117" s="101" t="s">
        <v>97</v>
      </c>
      <c r="S2117" s="94"/>
    </row>
    <row r="2118" spans="1:19" ht="18" customHeight="1">
      <c r="A2118" s="17">
        <v>4</v>
      </c>
      <c r="B2118" s="18" t="s">
        <v>2357</v>
      </c>
      <c r="C2118" s="18">
        <v>1</v>
      </c>
      <c r="D2118" s="18" t="s">
        <v>2358</v>
      </c>
      <c r="E2118" s="18">
        <v>3</v>
      </c>
      <c r="F2118" s="18" t="s">
        <v>773</v>
      </c>
      <c r="G2118" s="18">
        <v>9</v>
      </c>
      <c r="H2118" s="18" t="s">
        <v>944</v>
      </c>
      <c r="I2118" s="18">
        <v>2</v>
      </c>
      <c r="J2118" s="25" t="s">
        <v>978</v>
      </c>
      <c r="K2118" s="99"/>
      <c r="L2118" s="99"/>
      <c r="M2118" s="99"/>
      <c r="N2118" s="28" t="s">
        <v>2480</v>
      </c>
      <c r="O2118" s="100"/>
      <c r="P2118" s="27"/>
      <c r="Q2118" s="100"/>
      <c r="R2118" s="101" t="s">
        <v>97</v>
      </c>
      <c r="S2118" s="94"/>
    </row>
    <row r="2119" spans="1:19" ht="18" customHeight="1">
      <c r="A2119" s="17">
        <v>4</v>
      </c>
      <c r="B2119" s="18" t="s">
        <v>2357</v>
      </c>
      <c r="C2119" s="18">
        <v>1</v>
      </c>
      <c r="D2119" s="18" t="s">
        <v>2358</v>
      </c>
      <c r="E2119" s="18">
        <v>3</v>
      </c>
      <c r="F2119" s="18" t="s">
        <v>773</v>
      </c>
      <c r="G2119" s="18">
        <v>9</v>
      </c>
      <c r="H2119" s="18" t="s">
        <v>944</v>
      </c>
      <c r="I2119" s="18">
        <v>2</v>
      </c>
      <c r="J2119" s="25" t="s">
        <v>978</v>
      </c>
      <c r="K2119" s="99"/>
      <c r="L2119" s="99"/>
      <c r="M2119" s="99"/>
      <c r="N2119" s="28" t="s">
        <v>2481</v>
      </c>
      <c r="O2119" s="100">
        <v>36400</v>
      </c>
      <c r="P2119" s="27"/>
      <c r="Q2119" s="100"/>
      <c r="R2119" s="101" t="s">
        <v>97</v>
      </c>
      <c r="S2119" s="94"/>
    </row>
    <row r="2120" spans="1:19" ht="18" customHeight="1">
      <c r="A2120" s="17">
        <v>4</v>
      </c>
      <c r="B2120" s="18" t="s">
        <v>2357</v>
      </c>
      <c r="C2120" s="18">
        <v>1</v>
      </c>
      <c r="D2120" s="18" t="s">
        <v>2358</v>
      </c>
      <c r="E2120" s="18">
        <v>3</v>
      </c>
      <c r="F2120" s="18" t="s">
        <v>773</v>
      </c>
      <c r="G2120" s="18">
        <v>9</v>
      </c>
      <c r="H2120" s="18" t="s">
        <v>944</v>
      </c>
      <c r="I2120" s="19">
        <v>3</v>
      </c>
      <c r="J2120" s="24" t="s">
        <v>987</v>
      </c>
      <c r="K2120" s="99">
        <v>318</v>
      </c>
      <c r="L2120" s="99">
        <v>227</v>
      </c>
      <c r="M2120" s="99">
        <f>K2120-L2120</f>
        <v>91</v>
      </c>
      <c r="N2120" s="28" t="s">
        <v>2482</v>
      </c>
      <c r="O2120" s="100"/>
      <c r="P2120" s="27"/>
      <c r="Q2120" s="100"/>
      <c r="R2120" s="101" t="s">
        <v>97</v>
      </c>
      <c r="S2120" s="94"/>
    </row>
    <row r="2121" spans="1:19" ht="18" customHeight="1">
      <c r="A2121" s="17">
        <v>4</v>
      </c>
      <c r="B2121" s="18" t="s">
        <v>2357</v>
      </c>
      <c r="C2121" s="18">
        <v>1</v>
      </c>
      <c r="D2121" s="18" t="s">
        <v>2358</v>
      </c>
      <c r="E2121" s="18">
        <v>3</v>
      </c>
      <c r="F2121" s="18" t="s">
        <v>773</v>
      </c>
      <c r="G2121" s="18">
        <v>9</v>
      </c>
      <c r="H2121" s="18" t="s">
        <v>944</v>
      </c>
      <c r="I2121" s="18">
        <v>3</v>
      </c>
      <c r="J2121" s="25" t="s">
        <v>987</v>
      </c>
      <c r="K2121" s="99"/>
      <c r="L2121" s="99"/>
      <c r="M2121" s="99"/>
      <c r="N2121" s="339" t="s">
        <v>7149</v>
      </c>
      <c r="O2121" s="100">
        <v>45400</v>
      </c>
      <c r="P2121" s="27"/>
      <c r="Q2121" s="100"/>
      <c r="R2121" s="101" t="s">
        <v>97</v>
      </c>
      <c r="S2121" s="94"/>
    </row>
    <row r="2122" spans="1:19" ht="18" customHeight="1">
      <c r="A2122" s="17">
        <v>4</v>
      </c>
      <c r="B2122" s="18" t="s">
        <v>2357</v>
      </c>
      <c r="C2122" s="18">
        <v>1</v>
      </c>
      <c r="D2122" s="18" t="s">
        <v>2358</v>
      </c>
      <c r="E2122" s="18">
        <v>3</v>
      </c>
      <c r="F2122" s="18" t="s">
        <v>773</v>
      </c>
      <c r="G2122" s="18">
        <v>9</v>
      </c>
      <c r="H2122" s="18" t="s">
        <v>944</v>
      </c>
      <c r="I2122" s="18">
        <v>3</v>
      </c>
      <c r="J2122" s="25" t="s">
        <v>987</v>
      </c>
      <c r="K2122" s="99"/>
      <c r="L2122" s="99"/>
      <c r="M2122" s="99"/>
      <c r="N2122" s="28" t="s">
        <v>2483</v>
      </c>
      <c r="O2122" s="100"/>
      <c r="P2122" s="27"/>
      <c r="Q2122" s="100"/>
      <c r="R2122" s="101" t="s">
        <v>97</v>
      </c>
      <c r="S2122" s="94"/>
    </row>
    <row r="2123" spans="1:19" ht="18" customHeight="1">
      <c r="A2123" s="17">
        <v>4</v>
      </c>
      <c r="B2123" s="18" t="s">
        <v>2357</v>
      </c>
      <c r="C2123" s="18">
        <v>1</v>
      </c>
      <c r="D2123" s="18" t="s">
        <v>2358</v>
      </c>
      <c r="E2123" s="18">
        <v>3</v>
      </c>
      <c r="F2123" s="18" t="s">
        <v>773</v>
      </c>
      <c r="G2123" s="18">
        <v>9</v>
      </c>
      <c r="H2123" s="18" t="s">
        <v>944</v>
      </c>
      <c r="I2123" s="18">
        <v>3</v>
      </c>
      <c r="J2123" s="25" t="s">
        <v>987</v>
      </c>
      <c r="K2123" s="99"/>
      <c r="L2123" s="99"/>
      <c r="M2123" s="99"/>
      <c r="N2123" s="339" t="s">
        <v>7149</v>
      </c>
      <c r="O2123" s="100">
        <v>45400</v>
      </c>
      <c r="P2123" s="27"/>
      <c r="Q2123" s="100"/>
      <c r="R2123" s="101" t="s">
        <v>97</v>
      </c>
      <c r="S2123" s="94"/>
    </row>
    <row r="2124" spans="1:19" ht="18" customHeight="1">
      <c r="A2124" s="17">
        <v>4</v>
      </c>
      <c r="B2124" s="18" t="s">
        <v>2357</v>
      </c>
      <c r="C2124" s="18">
        <v>1</v>
      </c>
      <c r="D2124" s="18" t="s">
        <v>2358</v>
      </c>
      <c r="E2124" s="18">
        <v>3</v>
      </c>
      <c r="F2124" s="18" t="s">
        <v>773</v>
      </c>
      <c r="G2124" s="18">
        <v>9</v>
      </c>
      <c r="H2124" s="18" t="s">
        <v>944</v>
      </c>
      <c r="I2124" s="18">
        <v>3</v>
      </c>
      <c r="J2124" s="25" t="s">
        <v>987</v>
      </c>
      <c r="K2124" s="99"/>
      <c r="L2124" s="99"/>
      <c r="M2124" s="99"/>
      <c r="N2124" s="28" t="s">
        <v>2484</v>
      </c>
      <c r="O2124" s="100"/>
      <c r="P2124" s="27"/>
      <c r="Q2124" s="100"/>
      <c r="R2124" s="101" t="s">
        <v>97</v>
      </c>
      <c r="S2124" s="94"/>
    </row>
    <row r="2125" spans="1:19" ht="18" customHeight="1">
      <c r="A2125" s="17">
        <v>4</v>
      </c>
      <c r="B2125" s="18" t="s">
        <v>2357</v>
      </c>
      <c r="C2125" s="18">
        <v>1</v>
      </c>
      <c r="D2125" s="18" t="s">
        <v>2358</v>
      </c>
      <c r="E2125" s="18">
        <v>3</v>
      </c>
      <c r="F2125" s="18" t="s">
        <v>773</v>
      </c>
      <c r="G2125" s="18">
        <v>9</v>
      </c>
      <c r="H2125" s="18" t="s">
        <v>944</v>
      </c>
      <c r="I2125" s="18">
        <v>3</v>
      </c>
      <c r="J2125" s="25" t="s">
        <v>987</v>
      </c>
      <c r="K2125" s="99"/>
      <c r="L2125" s="99"/>
      <c r="M2125" s="99"/>
      <c r="N2125" s="28" t="s">
        <v>2485</v>
      </c>
      <c r="O2125" s="100">
        <v>45400</v>
      </c>
      <c r="P2125" s="27"/>
      <c r="Q2125" s="100"/>
      <c r="R2125" s="101" t="s">
        <v>97</v>
      </c>
      <c r="S2125" s="94"/>
    </row>
    <row r="2126" spans="1:19" ht="18" customHeight="1">
      <c r="A2126" s="17">
        <v>4</v>
      </c>
      <c r="B2126" s="18" t="s">
        <v>2357</v>
      </c>
      <c r="C2126" s="18">
        <v>1</v>
      </c>
      <c r="D2126" s="18" t="s">
        <v>2358</v>
      </c>
      <c r="E2126" s="18">
        <v>3</v>
      </c>
      <c r="F2126" s="18" t="s">
        <v>773</v>
      </c>
      <c r="G2126" s="18">
        <v>9</v>
      </c>
      <c r="H2126" s="18" t="s">
        <v>944</v>
      </c>
      <c r="I2126" s="18">
        <v>3</v>
      </c>
      <c r="J2126" s="25" t="s">
        <v>987</v>
      </c>
      <c r="K2126" s="99"/>
      <c r="L2126" s="99"/>
      <c r="M2126" s="99"/>
      <c r="N2126" s="28" t="s">
        <v>2486</v>
      </c>
      <c r="O2126" s="100"/>
      <c r="P2126" s="27"/>
      <c r="Q2126" s="100"/>
      <c r="R2126" s="101" t="s">
        <v>97</v>
      </c>
      <c r="S2126" s="94"/>
    </row>
    <row r="2127" spans="1:19" ht="18" customHeight="1">
      <c r="A2127" s="17">
        <v>4</v>
      </c>
      <c r="B2127" s="18" t="s">
        <v>2357</v>
      </c>
      <c r="C2127" s="18">
        <v>1</v>
      </c>
      <c r="D2127" s="18" t="s">
        <v>2358</v>
      </c>
      <c r="E2127" s="18">
        <v>3</v>
      </c>
      <c r="F2127" s="18" t="s">
        <v>773</v>
      </c>
      <c r="G2127" s="18">
        <v>9</v>
      </c>
      <c r="H2127" s="18" t="s">
        <v>944</v>
      </c>
      <c r="I2127" s="18">
        <v>3</v>
      </c>
      <c r="J2127" s="25" t="s">
        <v>987</v>
      </c>
      <c r="K2127" s="99"/>
      <c r="L2127" s="99"/>
      <c r="M2127" s="99"/>
      <c r="N2127" s="28" t="s">
        <v>2487</v>
      </c>
      <c r="O2127" s="100">
        <v>181600</v>
      </c>
      <c r="P2127" s="27"/>
      <c r="Q2127" s="100"/>
      <c r="R2127" s="101" t="s">
        <v>97</v>
      </c>
      <c r="S2127" s="94"/>
    </row>
    <row r="2128" spans="1:19" ht="18" customHeight="1">
      <c r="A2128" s="17">
        <v>4</v>
      </c>
      <c r="B2128" s="18" t="s">
        <v>2357</v>
      </c>
      <c r="C2128" s="18">
        <v>1</v>
      </c>
      <c r="D2128" s="18" t="s">
        <v>2358</v>
      </c>
      <c r="E2128" s="18">
        <v>3</v>
      </c>
      <c r="F2128" s="18" t="s">
        <v>773</v>
      </c>
      <c r="G2128" s="19">
        <v>11</v>
      </c>
      <c r="H2128" s="19" t="s">
        <v>1002</v>
      </c>
      <c r="I2128" s="19"/>
      <c r="J2128" s="24"/>
      <c r="K2128" s="99"/>
      <c r="L2128" s="99"/>
      <c r="M2128" s="99"/>
      <c r="N2128" s="28"/>
      <c r="O2128" s="100"/>
      <c r="P2128" s="27"/>
      <c r="Q2128" s="100"/>
      <c r="R2128" s="101" t="s">
        <v>97</v>
      </c>
      <c r="S2128" s="94"/>
    </row>
    <row r="2129" spans="1:19" ht="18" customHeight="1">
      <c r="A2129" s="17">
        <v>4</v>
      </c>
      <c r="B2129" s="18" t="s">
        <v>2357</v>
      </c>
      <c r="C2129" s="18">
        <v>1</v>
      </c>
      <c r="D2129" s="18" t="s">
        <v>2358</v>
      </c>
      <c r="E2129" s="18">
        <v>3</v>
      </c>
      <c r="F2129" s="18" t="s">
        <v>773</v>
      </c>
      <c r="G2129" s="18">
        <v>11</v>
      </c>
      <c r="H2129" s="18" t="s">
        <v>1002</v>
      </c>
      <c r="I2129" s="19">
        <v>1</v>
      </c>
      <c r="J2129" s="24" t="s">
        <v>1003</v>
      </c>
      <c r="K2129" s="99">
        <v>1844</v>
      </c>
      <c r="L2129" s="99">
        <v>1531</v>
      </c>
      <c r="M2129" s="99">
        <f>K2129-L2129</f>
        <v>313</v>
      </c>
      <c r="N2129" s="28" t="s">
        <v>2488</v>
      </c>
      <c r="O2129" s="100">
        <v>12450</v>
      </c>
      <c r="P2129" s="27"/>
      <c r="Q2129" s="100"/>
      <c r="R2129" s="101" t="s">
        <v>97</v>
      </c>
      <c r="S2129" s="94"/>
    </row>
    <row r="2130" spans="1:19" ht="18" customHeight="1">
      <c r="A2130" s="17">
        <v>4</v>
      </c>
      <c r="B2130" s="18" t="s">
        <v>2357</v>
      </c>
      <c r="C2130" s="18">
        <v>1</v>
      </c>
      <c r="D2130" s="18" t="s">
        <v>2358</v>
      </c>
      <c r="E2130" s="18">
        <v>3</v>
      </c>
      <c r="F2130" s="18" t="s">
        <v>773</v>
      </c>
      <c r="G2130" s="18">
        <v>11</v>
      </c>
      <c r="H2130" s="18" t="s">
        <v>1002</v>
      </c>
      <c r="I2130" s="18">
        <v>1</v>
      </c>
      <c r="J2130" s="25" t="s">
        <v>1003</v>
      </c>
      <c r="K2130" s="99"/>
      <c r="L2130" s="99"/>
      <c r="M2130" s="99"/>
      <c r="N2130" s="28" t="s">
        <v>2489</v>
      </c>
      <c r="O2130" s="100">
        <v>40000</v>
      </c>
      <c r="P2130" s="27"/>
      <c r="Q2130" s="100"/>
      <c r="R2130" s="101" t="s">
        <v>97</v>
      </c>
      <c r="S2130" s="94"/>
    </row>
    <row r="2131" spans="1:19" ht="18" customHeight="1">
      <c r="A2131" s="17">
        <v>4</v>
      </c>
      <c r="B2131" s="18" t="s">
        <v>2357</v>
      </c>
      <c r="C2131" s="18">
        <v>1</v>
      </c>
      <c r="D2131" s="18" t="s">
        <v>2358</v>
      </c>
      <c r="E2131" s="18">
        <v>3</v>
      </c>
      <c r="F2131" s="18" t="s">
        <v>773</v>
      </c>
      <c r="G2131" s="18">
        <v>11</v>
      </c>
      <c r="H2131" s="18" t="s">
        <v>1002</v>
      </c>
      <c r="I2131" s="18">
        <v>1</v>
      </c>
      <c r="J2131" s="25" t="s">
        <v>1003</v>
      </c>
      <c r="K2131" s="99"/>
      <c r="L2131" s="99"/>
      <c r="M2131" s="99"/>
      <c r="N2131" s="339" t="s">
        <v>7150</v>
      </c>
      <c r="O2131" s="100">
        <v>144000</v>
      </c>
      <c r="P2131" s="27"/>
      <c r="Q2131" s="100"/>
      <c r="R2131" s="101" t="s">
        <v>97</v>
      </c>
      <c r="S2131" s="94"/>
    </row>
    <row r="2132" spans="1:19" ht="18" customHeight="1">
      <c r="A2132" s="17">
        <v>4</v>
      </c>
      <c r="B2132" s="18" t="s">
        <v>2357</v>
      </c>
      <c r="C2132" s="18">
        <v>1</v>
      </c>
      <c r="D2132" s="18" t="s">
        <v>2358</v>
      </c>
      <c r="E2132" s="18">
        <v>3</v>
      </c>
      <c r="F2132" s="18" t="s">
        <v>773</v>
      </c>
      <c r="G2132" s="18">
        <v>11</v>
      </c>
      <c r="H2132" s="18" t="s">
        <v>1002</v>
      </c>
      <c r="I2132" s="18">
        <v>1</v>
      </c>
      <c r="J2132" s="25" t="s">
        <v>1003</v>
      </c>
      <c r="K2132" s="99"/>
      <c r="L2132" s="99"/>
      <c r="M2132" s="99"/>
      <c r="N2132" s="28" t="s">
        <v>2490</v>
      </c>
      <c r="O2132" s="100">
        <v>120000</v>
      </c>
      <c r="P2132" s="27"/>
      <c r="Q2132" s="100"/>
      <c r="R2132" s="101" t="s">
        <v>97</v>
      </c>
      <c r="S2132" s="94"/>
    </row>
    <row r="2133" spans="1:19" ht="18" customHeight="1">
      <c r="A2133" s="17">
        <v>4</v>
      </c>
      <c r="B2133" s="18" t="s">
        <v>2357</v>
      </c>
      <c r="C2133" s="18">
        <v>1</v>
      </c>
      <c r="D2133" s="18" t="s">
        <v>2358</v>
      </c>
      <c r="E2133" s="18">
        <v>3</v>
      </c>
      <c r="F2133" s="18" t="s">
        <v>773</v>
      </c>
      <c r="G2133" s="18">
        <v>11</v>
      </c>
      <c r="H2133" s="18" t="s">
        <v>1002</v>
      </c>
      <c r="I2133" s="18">
        <v>1</v>
      </c>
      <c r="J2133" s="25" t="s">
        <v>1003</v>
      </c>
      <c r="K2133" s="99"/>
      <c r="L2133" s="99"/>
      <c r="M2133" s="99"/>
      <c r="N2133" s="28" t="s">
        <v>2491</v>
      </c>
      <c r="O2133" s="100">
        <v>10000</v>
      </c>
      <c r="P2133" s="27"/>
      <c r="Q2133" s="100"/>
      <c r="R2133" s="101" t="s">
        <v>97</v>
      </c>
      <c r="S2133" s="94"/>
    </row>
    <row r="2134" spans="1:19" ht="18" customHeight="1">
      <c r="A2134" s="17">
        <v>4</v>
      </c>
      <c r="B2134" s="18" t="s">
        <v>2357</v>
      </c>
      <c r="C2134" s="18">
        <v>1</v>
      </c>
      <c r="D2134" s="18" t="s">
        <v>2358</v>
      </c>
      <c r="E2134" s="18">
        <v>3</v>
      </c>
      <c r="F2134" s="18" t="s">
        <v>773</v>
      </c>
      <c r="G2134" s="18">
        <v>11</v>
      </c>
      <c r="H2134" s="18" t="s">
        <v>1002</v>
      </c>
      <c r="I2134" s="18">
        <v>1</v>
      </c>
      <c r="J2134" s="25" t="s">
        <v>1003</v>
      </c>
      <c r="K2134" s="99"/>
      <c r="L2134" s="99"/>
      <c r="M2134" s="99"/>
      <c r="N2134" s="28" t="s">
        <v>2492</v>
      </c>
      <c r="O2134" s="100">
        <v>65000</v>
      </c>
      <c r="P2134" s="27"/>
      <c r="Q2134" s="100"/>
      <c r="R2134" s="101" t="s">
        <v>97</v>
      </c>
      <c r="S2134" s="94"/>
    </row>
    <row r="2135" spans="1:19" ht="18" customHeight="1">
      <c r="A2135" s="17">
        <v>4</v>
      </c>
      <c r="B2135" s="18" t="s">
        <v>2357</v>
      </c>
      <c r="C2135" s="18">
        <v>1</v>
      </c>
      <c r="D2135" s="18" t="s">
        <v>2358</v>
      </c>
      <c r="E2135" s="18">
        <v>3</v>
      </c>
      <c r="F2135" s="18" t="s">
        <v>773</v>
      </c>
      <c r="G2135" s="18">
        <v>11</v>
      </c>
      <c r="H2135" s="18" t="s">
        <v>1002</v>
      </c>
      <c r="I2135" s="18">
        <v>1</v>
      </c>
      <c r="J2135" s="25" t="s">
        <v>1003</v>
      </c>
      <c r="K2135" s="99"/>
      <c r="L2135" s="99"/>
      <c r="M2135" s="99"/>
      <c r="N2135" s="28" t="s">
        <v>2493</v>
      </c>
      <c r="O2135" s="100">
        <v>2000</v>
      </c>
      <c r="P2135" s="27"/>
      <c r="Q2135" s="100"/>
      <c r="R2135" s="101" t="s">
        <v>97</v>
      </c>
      <c r="S2135" s="94"/>
    </row>
    <row r="2136" spans="1:19" ht="18" customHeight="1">
      <c r="A2136" s="17">
        <v>4</v>
      </c>
      <c r="B2136" s="18" t="s">
        <v>2357</v>
      </c>
      <c r="C2136" s="18">
        <v>1</v>
      </c>
      <c r="D2136" s="18" t="s">
        <v>2358</v>
      </c>
      <c r="E2136" s="18">
        <v>3</v>
      </c>
      <c r="F2136" s="18" t="s">
        <v>773</v>
      </c>
      <c r="G2136" s="18">
        <v>11</v>
      </c>
      <c r="H2136" s="18" t="s">
        <v>1002</v>
      </c>
      <c r="I2136" s="18">
        <v>1</v>
      </c>
      <c r="J2136" s="25" t="s">
        <v>1003</v>
      </c>
      <c r="K2136" s="99"/>
      <c r="L2136" s="99"/>
      <c r="M2136" s="99"/>
      <c r="N2136" s="28" t="s">
        <v>2494</v>
      </c>
      <c r="O2136" s="100">
        <v>20000</v>
      </c>
      <c r="P2136" s="27"/>
      <c r="Q2136" s="100"/>
      <c r="R2136" s="101" t="s">
        <v>97</v>
      </c>
      <c r="S2136" s="94"/>
    </row>
    <row r="2137" spans="1:19" ht="18" customHeight="1">
      <c r="A2137" s="17">
        <v>4</v>
      </c>
      <c r="B2137" s="18" t="s">
        <v>2357</v>
      </c>
      <c r="C2137" s="18">
        <v>1</v>
      </c>
      <c r="D2137" s="18" t="s">
        <v>2358</v>
      </c>
      <c r="E2137" s="18">
        <v>3</v>
      </c>
      <c r="F2137" s="18" t="s">
        <v>773</v>
      </c>
      <c r="G2137" s="18">
        <v>11</v>
      </c>
      <c r="H2137" s="18" t="s">
        <v>1002</v>
      </c>
      <c r="I2137" s="18">
        <v>1</v>
      </c>
      <c r="J2137" s="25" t="s">
        <v>1003</v>
      </c>
      <c r="K2137" s="99"/>
      <c r="L2137" s="99"/>
      <c r="M2137" s="99"/>
      <c r="N2137" s="28" t="s">
        <v>2495</v>
      </c>
      <c r="O2137" s="100">
        <v>30000</v>
      </c>
      <c r="P2137" s="27"/>
      <c r="Q2137" s="100"/>
      <c r="R2137" s="101" t="s">
        <v>97</v>
      </c>
      <c r="S2137" s="94"/>
    </row>
    <row r="2138" spans="1:19" ht="18" customHeight="1">
      <c r="A2138" s="17">
        <v>4</v>
      </c>
      <c r="B2138" s="18" t="s">
        <v>2357</v>
      </c>
      <c r="C2138" s="18">
        <v>1</v>
      </c>
      <c r="D2138" s="18" t="s">
        <v>2358</v>
      </c>
      <c r="E2138" s="18">
        <v>3</v>
      </c>
      <c r="F2138" s="18" t="s">
        <v>773</v>
      </c>
      <c r="G2138" s="18">
        <v>11</v>
      </c>
      <c r="H2138" s="18" t="s">
        <v>1002</v>
      </c>
      <c r="I2138" s="18">
        <v>1</v>
      </c>
      <c r="J2138" s="25" t="s">
        <v>1003</v>
      </c>
      <c r="K2138" s="99"/>
      <c r="L2138" s="99"/>
      <c r="M2138" s="99"/>
      <c r="N2138" s="28" t="s">
        <v>2496</v>
      </c>
      <c r="O2138" s="100">
        <v>150000</v>
      </c>
      <c r="P2138" s="27"/>
      <c r="Q2138" s="100"/>
      <c r="R2138" s="101" t="s">
        <v>97</v>
      </c>
      <c r="S2138" s="94"/>
    </row>
    <row r="2139" spans="1:19" ht="18" customHeight="1">
      <c r="A2139" s="17">
        <v>4</v>
      </c>
      <c r="B2139" s="18" t="s">
        <v>2357</v>
      </c>
      <c r="C2139" s="18">
        <v>1</v>
      </c>
      <c r="D2139" s="18" t="s">
        <v>2358</v>
      </c>
      <c r="E2139" s="18">
        <v>3</v>
      </c>
      <c r="F2139" s="18" t="s">
        <v>773</v>
      </c>
      <c r="G2139" s="18">
        <v>11</v>
      </c>
      <c r="H2139" s="18" t="s">
        <v>1002</v>
      </c>
      <c r="I2139" s="18">
        <v>1</v>
      </c>
      <c r="J2139" s="25" t="s">
        <v>1003</v>
      </c>
      <c r="K2139" s="99"/>
      <c r="L2139" s="99"/>
      <c r="M2139" s="99"/>
      <c r="N2139" s="28" t="s">
        <v>2497</v>
      </c>
      <c r="O2139" s="100">
        <v>80000</v>
      </c>
      <c r="P2139" s="27"/>
      <c r="Q2139" s="100"/>
      <c r="R2139" s="101" t="s">
        <v>97</v>
      </c>
      <c r="S2139" s="94"/>
    </row>
    <row r="2140" spans="1:19" ht="18" customHeight="1">
      <c r="A2140" s="17">
        <v>4</v>
      </c>
      <c r="B2140" s="18" t="s">
        <v>2357</v>
      </c>
      <c r="C2140" s="18">
        <v>1</v>
      </c>
      <c r="D2140" s="18" t="s">
        <v>2358</v>
      </c>
      <c r="E2140" s="18">
        <v>3</v>
      </c>
      <c r="F2140" s="18" t="s">
        <v>773</v>
      </c>
      <c r="G2140" s="18">
        <v>11</v>
      </c>
      <c r="H2140" s="18" t="s">
        <v>1002</v>
      </c>
      <c r="I2140" s="18">
        <v>1</v>
      </c>
      <c r="J2140" s="25" t="s">
        <v>1003</v>
      </c>
      <c r="K2140" s="99"/>
      <c r="L2140" s="99"/>
      <c r="M2140" s="99"/>
      <c r="N2140" s="28" t="s">
        <v>2498</v>
      </c>
      <c r="O2140" s="100">
        <v>150000</v>
      </c>
      <c r="P2140" s="27"/>
      <c r="Q2140" s="100"/>
      <c r="R2140" s="101" t="s">
        <v>97</v>
      </c>
      <c r="S2140" s="94"/>
    </row>
    <row r="2141" spans="1:19" ht="18" customHeight="1">
      <c r="A2141" s="17">
        <v>4</v>
      </c>
      <c r="B2141" s="18" t="s">
        <v>2357</v>
      </c>
      <c r="C2141" s="18">
        <v>1</v>
      </c>
      <c r="D2141" s="18" t="s">
        <v>2358</v>
      </c>
      <c r="E2141" s="18">
        <v>3</v>
      </c>
      <c r="F2141" s="18" t="s">
        <v>773</v>
      </c>
      <c r="G2141" s="18">
        <v>11</v>
      </c>
      <c r="H2141" s="18" t="s">
        <v>1002</v>
      </c>
      <c r="I2141" s="18">
        <v>1</v>
      </c>
      <c r="J2141" s="25" t="s">
        <v>1003</v>
      </c>
      <c r="K2141" s="99"/>
      <c r="L2141" s="99"/>
      <c r="M2141" s="99"/>
      <c r="N2141" s="28" t="s">
        <v>2499</v>
      </c>
      <c r="O2141" s="100">
        <v>50000</v>
      </c>
      <c r="P2141" s="27"/>
      <c r="Q2141" s="100"/>
      <c r="R2141" s="101" t="s">
        <v>97</v>
      </c>
      <c r="S2141" s="94"/>
    </row>
    <row r="2142" spans="1:19" ht="18" customHeight="1">
      <c r="A2142" s="17">
        <v>4</v>
      </c>
      <c r="B2142" s="18" t="s">
        <v>2357</v>
      </c>
      <c r="C2142" s="18">
        <v>1</v>
      </c>
      <c r="D2142" s="18" t="s">
        <v>2358</v>
      </c>
      <c r="E2142" s="18">
        <v>3</v>
      </c>
      <c r="F2142" s="18" t="s">
        <v>773</v>
      </c>
      <c r="G2142" s="18">
        <v>11</v>
      </c>
      <c r="H2142" s="18" t="s">
        <v>1002</v>
      </c>
      <c r="I2142" s="18">
        <v>1</v>
      </c>
      <c r="J2142" s="25" t="s">
        <v>1003</v>
      </c>
      <c r="K2142" s="99"/>
      <c r="L2142" s="99"/>
      <c r="M2142" s="99"/>
      <c r="N2142" s="28" t="s">
        <v>2463</v>
      </c>
      <c r="O2142" s="100"/>
      <c r="P2142" s="27"/>
      <c r="Q2142" s="100"/>
      <c r="R2142" s="101" t="s">
        <v>97</v>
      </c>
      <c r="S2142" s="94"/>
    </row>
    <row r="2143" spans="1:19" ht="18" customHeight="1">
      <c r="A2143" s="17">
        <v>4</v>
      </c>
      <c r="B2143" s="18" t="s">
        <v>2357</v>
      </c>
      <c r="C2143" s="18">
        <v>1</v>
      </c>
      <c r="D2143" s="18" t="s">
        <v>2358</v>
      </c>
      <c r="E2143" s="18">
        <v>3</v>
      </c>
      <c r="F2143" s="18" t="s">
        <v>773</v>
      </c>
      <c r="G2143" s="18">
        <v>11</v>
      </c>
      <c r="H2143" s="18" t="s">
        <v>1002</v>
      </c>
      <c r="I2143" s="18">
        <v>1</v>
      </c>
      <c r="J2143" s="25" t="s">
        <v>1003</v>
      </c>
      <c r="K2143" s="99"/>
      <c r="L2143" s="99"/>
      <c r="M2143" s="99"/>
      <c r="N2143" s="28" t="s">
        <v>2500</v>
      </c>
      <c r="O2143" s="100"/>
      <c r="P2143" s="27"/>
      <c r="Q2143" s="100"/>
      <c r="R2143" s="101" t="s">
        <v>97</v>
      </c>
      <c r="S2143" s="94"/>
    </row>
    <row r="2144" spans="1:19" ht="18" customHeight="1">
      <c r="A2144" s="17">
        <v>4</v>
      </c>
      <c r="B2144" s="18" t="s">
        <v>2357</v>
      </c>
      <c r="C2144" s="18">
        <v>1</v>
      </c>
      <c r="D2144" s="18" t="s">
        <v>2358</v>
      </c>
      <c r="E2144" s="18">
        <v>3</v>
      </c>
      <c r="F2144" s="18" t="s">
        <v>773</v>
      </c>
      <c r="G2144" s="18">
        <v>11</v>
      </c>
      <c r="H2144" s="18" t="s">
        <v>1002</v>
      </c>
      <c r="I2144" s="18">
        <v>1</v>
      </c>
      <c r="J2144" s="25" t="s">
        <v>1003</v>
      </c>
      <c r="K2144" s="99"/>
      <c r="L2144" s="99"/>
      <c r="M2144" s="99"/>
      <c r="N2144" s="28" t="s">
        <v>2501</v>
      </c>
      <c r="O2144" s="100">
        <v>150000</v>
      </c>
      <c r="P2144" s="27"/>
      <c r="Q2144" s="100"/>
      <c r="R2144" s="101" t="s">
        <v>97</v>
      </c>
      <c r="S2144" s="94"/>
    </row>
    <row r="2145" spans="1:19" ht="18" customHeight="1">
      <c r="A2145" s="17">
        <v>4</v>
      </c>
      <c r="B2145" s="18" t="s">
        <v>2357</v>
      </c>
      <c r="C2145" s="18">
        <v>1</v>
      </c>
      <c r="D2145" s="18" t="s">
        <v>2358</v>
      </c>
      <c r="E2145" s="18">
        <v>3</v>
      </c>
      <c r="F2145" s="18" t="s">
        <v>773</v>
      </c>
      <c r="G2145" s="18">
        <v>11</v>
      </c>
      <c r="H2145" s="18" t="s">
        <v>1002</v>
      </c>
      <c r="I2145" s="18">
        <v>1</v>
      </c>
      <c r="J2145" s="25" t="s">
        <v>1003</v>
      </c>
      <c r="K2145" s="99"/>
      <c r="L2145" s="99"/>
      <c r="M2145" s="99"/>
      <c r="N2145" s="28" t="s">
        <v>2502</v>
      </c>
      <c r="O2145" s="100"/>
      <c r="P2145" s="27"/>
      <c r="Q2145" s="100"/>
      <c r="R2145" s="101" t="s">
        <v>97</v>
      </c>
      <c r="S2145" s="94"/>
    </row>
    <row r="2146" spans="1:19" ht="18" customHeight="1">
      <c r="A2146" s="17">
        <v>4</v>
      </c>
      <c r="B2146" s="18" t="s">
        <v>2357</v>
      </c>
      <c r="C2146" s="18">
        <v>1</v>
      </c>
      <c r="D2146" s="18" t="s">
        <v>2358</v>
      </c>
      <c r="E2146" s="18">
        <v>3</v>
      </c>
      <c r="F2146" s="18" t="s">
        <v>773</v>
      </c>
      <c r="G2146" s="18">
        <v>11</v>
      </c>
      <c r="H2146" s="18" t="s">
        <v>1002</v>
      </c>
      <c r="I2146" s="18">
        <v>1</v>
      </c>
      <c r="J2146" s="25" t="s">
        <v>1003</v>
      </c>
      <c r="K2146" s="99"/>
      <c r="L2146" s="99"/>
      <c r="M2146" s="99"/>
      <c r="N2146" s="339" t="s">
        <v>7151</v>
      </c>
      <c r="O2146" s="100">
        <v>25000</v>
      </c>
      <c r="P2146" s="27"/>
      <c r="Q2146" s="100"/>
      <c r="R2146" s="101" t="s">
        <v>97</v>
      </c>
      <c r="S2146" s="94"/>
    </row>
    <row r="2147" spans="1:19" ht="18" customHeight="1">
      <c r="A2147" s="17">
        <v>4</v>
      </c>
      <c r="B2147" s="18" t="s">
        <v>2357</v>
      </c>
      <c r="C2147" s="18">
        <v>1</v>
      </c>
      <c r="D2147" s="18" t="s">
        <v>2358</v>
      </c>
      <c r="E2147" s="18">
        <v>3</v>
      </c>
      <c r="F2147" s="18" t="s">
        <v>773</v>
      </c>
      <c r="G2147" s="18">
        <v>11</v>
      </c>
      <c r="H2147" s="18" t="s">
        <v>1002</v>
      </c>
      <c r="I2147" s="18">
        <v>1</v>
      </c>
      <c r="J2147" s="25" t="s">
        <v>1003</v>
      </c>
      <c r="K2147" s="99"/>
      <c r="L2147" s="99"/>
      <c r="M2147" s="99"/>
      <c r="N2147" s="28" t="s">
        <v>2503</v>
      </c>
      <c r="O2147" s="100"/>
      <c r="P2147" s="27"/>
      <c r="Q2147" s="100"/>
      <c r="R2147" s="101" t="s">
        <v>97</v>
      </c>
      <c r="S2147" s="94"/>
    </row>
    <row r="2148" spans="1:19" ht="18" customHeight="1">
      <c r="A2148" s="17">
        <v>4</v>
      </c>
      <c r="B2148" s="18" t="s">
        <v>2357</v>
      </c>
      <c r="C2148" s="18">
        <v>1</v>
      </c>
      <c r="D2148" s="18" t="s">
        <v>2358</v>
      </c>
      <c r="E2148" s="18">
        <v>3</v>
      </c>
      <c r="F2148" s="18" t="s">
        <v>773</v>
      </c>
      <c r="G2148" s="18">
        <v>11</v>
      </c>
      <c r="H2148" s="18" t="s">
        <v>1002</v>
      </c>
      <c r="I2148" s="18">
        <v>1</v>
      </c>
      <c r="J2148" s="25" t="s">
        <v>1003</v>
      </c>
      <c r="K2148" s="99"/>
      <c r="L2148" s="99"/>
      <c r="M2148" s="99"/>
      <c r="N2148" s="339" t="s">
        <v>7152</v>
      </c>
      <c r="O2148" s="100">
        <v>15000</v>
      </c>
      <c r="P2148" s="27"/>
      <c r="Q2148" s="100"/>
      <c r="R2148" s="101" t="s">
        <v>97</v>
      </c>
      <c r="S2148" s="94"/>
    </row>
    <row r="2149" spans="1:19" ht="18" customHeight="1">
      <c r="A2149" s="17">
        <v>4</v>
      </c>
      <c r="B2149" s="18" t="s">
        <v>2357</v>
      </c>
      <c r="C2149" s="18">
        <v>1</v>
      </c>
      <c r="D2149" s="18" t="s">
        <v>2358</v>
      </c>
      <c r="E2149" s="18">
        <v>3</v>
      </c>
      <c r="F2149" s="18" t="s">
        <v>773</v>
      </c>
      <c r="G2149" s="18">
        <v>11</v>
      </c>
      <c r="H2149" s="18" t="s">
        <v>1002</v>
      </c>
      <c r="I2149" s="18">
        <v>1</v>
      </c>
      <c r="J2149" s="25" t="s">
        <v>1003</v>
      </c>
      <c r="K2149" s="99"/>
      <c r="L2149" s="99"/>
      <c r="M2149" s="99"/>
      <c r="N2149" s="28" t="s">
        <v>2504</v>
      </c>
      <c r="O2149" s="100">
        <v>20000</v>
      </c>
      <c r="P2149" s="27"/>
      <c r="Q2149" s="100"/>
      <c r="R2149" s="101" t="s">
        <v>97</v>
      </c>
      <c r="S2149" s="94"/>
    </row>
    <row r="2150" spans="1:19" ht="18" customHeight="1">
      <c r="A2150" s="17">
        <v>4</v>
      </c>
      <c r="B2150" s="18" t="s">
        <v>2357</v>
      </c>
      <c r="C2150" s="18">
        <v>1</v>
      </c>
      <c r="D2150" s="18" t="s">
        <v>2358</v>
      </c>
      <c r="E2150" s="18">
        <v>3</v>
      </c>
      <c r="F2150" s="18" t="s">
        <v>773</v>
      </c>
      <c r="G2150" s="18">
        <v>11</v>
      </c>
      <c r="H2150" s="18" t="s">
        <v>1002</v>
      </c>
      <c r="I2150" s="18">
        <v>1</v>
      </c>
      <c r="J2150" s="25" t="s">
        <v>1003</v>
      </c>
      <c r="K2150" s="99"/>
      <c r="L2150" s="99"/>
      <c r="M2150" s="99"/>
      <c r="N2150" s="28" t="s">
        <v>2505</v>
      </c>
      <c r="O2150" s="100">
        <v>100000</v>
      </c>
      <c r="P2150" s="27"/>
      <c r="Q2150" s="100"/>
      <c r="R2150" s="101" t="s">
        <v>97</v>
      </c>
      <c r="S2150" s="94"/>
    </row>
    <row r="2151" spans="1:19" ht="18" customHeight="1">
      <c r="A2151" s="17">
        <v>4</v>
      </c>
      <c r="B2151" s="18" t="s">
        <v>2357</v>
      </c>
      <c r="C2151" s="18">
        <v>1</v>
      </c>
      <c r="D2151" s="18" t="s">
        <v>2358</v>
      </c>
      <c r="E2151" s="18">
        <v>3</v>
      </c>
      <c r="F2151" s="18" t="s">
        <v>773</v>
      </c>
      <c r="G2151" s="18">
        <v>11</v>
      </c>
      <c r="H2151" s="18" t="s">
        <v>1002</v>
      </c>
      <c r="I2151" s="18">
        <v>1</v>
      </c>
      <c r="J2151" s="25" t="s">
        <v>1003</v>
      </c>
      <c r="K2151" s="99"/>
      <c r="L2151" s="99"/>
      <c r="M2151" s="99"/>
      <c r="N2151" s="28" t="s">
        <v>2506</v>
      </c>
      <c r="O2151" s="100">
        <v>70000</v>
      </c>
      <c r="P2151" s="27"/>
      <c r="Q2151" s="100"/>
      <c r="R2151" s="101" t="s">
        <v>97</v>
      </c>
      <c r="S2151" s="94"/>
    </row>
    <row r="2152" spans="1:19" ht="18" customHeight="1">
      <c r="A2152" s="17">
        <v>4</v>
      </c>
      <c r="B2152" s="18" t="s">
        <v>2357</v>
      </c>
      <c r="C2152" s="18">
        <v>1</v>
      </c>
      <c r="D2152" s="18" t="s">
        <v>2358</v>
      </c>
      <c r="E2152" s="18">
        <v>3</v>
      </c>
      <c r="F2152" s="18" t="s">
        <v>773</v>
      </c>
      <c r="G2152" s="18">
        <v>11</v>
      </c>
      <c r="H2152" s="18" t="s">
        <v>1002</v>
      </c>
      <c r="I2152" s="18">
        <v>1</v>
      </c>
      <c r="J2152" s="25" t="s">
        <v>1003</v>
      </c>
      <c r="K2152" s="99"/>
      <c r="L2152" s="99"/>
      <c r="M2152" s="99"/>
      <c r="N2152" s="28" t="s">
        <v>2507</v>
      </c>
      <c r="O2152" s="100"/>
      <c r="P2152" s="27"/>
      <c r="Q2152" s="100"/>
      <c r="R2152" s="101" t="s">
        <v>97</v>
      </c>
      <c r="S2152" s="94"/>
    </row>
    <row r="2153" spans="1:19" ht="18" customHeight="1">
      <c r="A2153" s="17">
        <v>4</v>
      </c>
      <c r="B2153" s="18" t="s">
        <v>2357</v>
      </c>
      <c r="C2153" s="18">
        <v>1</v>
      </c>
      <c r="D2153" s="18" t="s">
        <v>2358</v>
      </c>
      <c r="E2153" s="18">
        <v>3</v>
      </c>
      <c r="F2153" s="18" t="s">
        <v>773</v>
      </c>
      <c r="G2153" s="18">
        <v>11</v>
      </c>
      <c r="H2153" s="18" t="s">
        <v>1002</v>
      </c>
      <c r="I2153" s="18">
        <v>1</v>
      </c>
      <c r="J2153" s="25" t="s">
        <v>1003</v>
      </c>
      <c r="K2153" s="99"/>
      <c r="L2153" s="99"/>
      <c r="M2153" s="99"/>
      <c r="N2153" s="28" t="s">
        <v>2508</v>
      </c>
      <c r="O2153" s="100">
        <v>150000</v>
      </c>
      <c r="P2153" s="27"/>
      <c r="Q2153" s="100"/>
      <c r="R2153" s="101" t="s">
        <v>97</v>
      </c>
      <c r="S2153" s="94"/>
    </row>
    <row r="2154" spans="1:19" ht="18" customHeight="1">
      <c r="A2154" s="17">
        <v>4</v>
      </c>
      <c r="B2154" s="18" t="s">
        <v>2357</v>
      </c>
      <c r="C2154" s="18">
        <v>1</v>
      </c>
      <c r="D2154" s="18" t="s">
        <v>2358</v>
      </c>
      <c r="E2154" s="18">
        <v>3</v>
      </c>
      <c r="F2154" s="18" t="s">
        <v>773</v>
      </c>
      <c r="G2154" s="18">
        <v>11</v>
      </c>
      <c r="H2154" s="18" t="s">
        <v>1002</v>
      </c>
      <c r="I2154" s="18">
        <v>1</v>
      </c>
      <c r="J2154" s="25" t="s">
        <v>1003</v>
      </c>
      <c r="K2154" s="99"/>
      <c r="L2154" s="99"/>
      <c r="M2154" s="99"/>
      <c r="N2154" s="28" t="s">
        <v>2509</v>
      </c>
      <c r="O2154" s="100"/>
      <c r="P2154" s="27"/>
      <c r="Q2154" s="100"/>
      <c r="R2154" s="101" t="s">
        <v>97</v>
      </c>
      <c r="S2154" s="94"/>
    </row>
    <row r="2155" spans="1:19" ht="18" customHeight="1">
      <c r="A2155" s="17">
        <v>4</v>
      </c>
      <c r="B2155" s="18" t="s">
        <v>2357</v>
      </c>
      <c r="C2155" s="18">
        <v>1</v>
      </c>
      <c r="D2155" s="18" t="s">
        <v>2358</v>
      </c>
      <c r="E2155" s="18">
        <v>3</v>
      </c>
      <c r="F2155" s="18" t="s">
        <v>773</v>
      </c>
      <c r="G2155" s="18">
        <v>11</v>
      </c>
      <c r="H2155" s="18" t="s">
        <v>1002</v>
      </c>
      <c r="I2155" s="18">
        <v>1</v>
      </c>
      <c r="J2155" s="25" t="s">
        <v>1003</v>
      </c>
      <c r="K2155" s="99"/>
      <c r="L2155" s="99"/>
      <c r="M2155" s="99"/>
      <c r="N2155" s="28" t="s">
        <v>2510</v>
      </c>
      <c r="O2155" s="100">
        <v>100000</v>
      </c>
      <c r="P2155" s="27"/>
      <c r="Q2155" s="100"/>
      <c r="R2155" s="101" t="s">
        <v>97</v>
      </c>
      <c r="S2155" s="94"/>
    </row>
    <row r="2156" spans="1:19" ht="18" customHeight="1">
      <c r="A2156" s="17">
        <v>4</v>
      </c>
      <c r="B2156" s="18" t="s">
        <v>2357</v>
      </c>
      <c r="C2156" s="18">
        <v>1</v>
      </c>
      <c r="D2156" s="18" t="s">
        <v>2358</v>
      </c>
      <c r="E2156" s="18">
        <v>3</v>
      </c>
      <c r="F2156" s="18" t="s">
        <v>773</v>
      </c>
      <c r="G2156" s="18">
        <v>11</v>
      </c>
      <c r="H2156" s="18" t="s">
        <v>1002</v>
      </c>
      <c r="I2156" s="18">
        <v>1</v>
      </c>
      <c r="J2156" s="25" t="s">
        <v>1003</v>
      </c>
      <c r="K2156" s="99"/>
      <c r="L2156" s="99"/>
      <c r="M2156" s="99"/>
      <c r="N2156" s="28" t="s">
        <v>2511</v>
      </c>
      <c r="O2156" s="100">
        <v>30000</v>
      </c>
      <c r="P2156" s="27"/>
      <c r="Q2156" s="100"/>
      <c r="R2156" s="101" t="s">
        <v>97</v>
      </c>
      <c r="S2156" s="94"/>
    </row>
    <row r="2157" spans="1:19" ht="18" customHeight="1">
      <c r="A2157" s="17">
        <v>4</v>
      </c>
      <c r="B2157" s="18" t="s">
        <v>2357</v>
      </c>
      <c r="C2157" s="18">
        <v>1</v>
      </c>
      <c r="D2157" s="18" t="s">
        <v>2358</v>
      </c>
      <c r="E2157" s="18">
        <v>3</v>
      </c>
      <c r="F2157" s="18" t="s">
        <v>773</v>
      </c>
      <c r="G2157" s="18">
        <v>11</v>
      </c>
      <c r="H2157" s="18" t="s">
        <v>1002</v>
      </c>
      <c r="I2157" s="18">
        <v>1</v>
      </c>
      <c r="J2157" s="25" t="s">
        <v>1003</v>
      </c>
      <c r="K2157" s="99"/>
      <c r="L2157" s="99"/>
      <c r="M2157" s="99"/>
      <c r="N2157" s="28" t="s">
        <v>2512</v>
      </c>
      <c r="O2157" s="100">
        <v>200000</v>
      </c>
      <c r="P2157" s="27"/>
      <c r="Q2157" s="100"/>
      <c r="R2157" s="101" t="s">
        <v>97</v>
      </c>
      <c r="S2157" s="94"/>
    </row>
    <row r="2158" spans="1:19" ht="18" customHeight="1">
      <c r="A2158" s="17">
        <v>4</v>
      </c>
      <c r="B2158" s="18" t="s">
        <v>2357</v>
      </c>
      <c r="C2158" s="18">
        <v>1</v>
      </c>
      <c r="D2158" s="18" t="s">
        <v>2358</v>
      </c>
      <c r="E2158" s="18">
        <v>3</v>
      </c>
      <c r="F2158" s="18" t="s">
        <v>773</v>
      </c>
      <c r="G2158" s="18">
        <v>11</v>
      </c>
      <c r="H2158" s="18" t="s">
        <v>1002</v>
      </c>
      <c r="I2158" s="18">
        <v>1</v>
      </c>
      <c r="J2158" s="25" t="s">
        <v>1003</v>
      </c>
      <c r="K2158" s="99"/>
      <c r="L2158" s="99"/>
      <c r="M2158" s="99"/>
      <c r="N2158" s="28" t="s">
        <v>2513</v>
      </c>
      <c r="O2158" s="100">
        <v>100000</v>
      </c>
      <c r="P2158" s="27"/>
      <c r="Q2158" s="100"/>
      <c r="R2158" s="101" t="s">
        <v>97</v>
      </c>
      <c r="S2158" s="94"/>
    </row>
    <row r="2159" spans="1:19" ht="18" customHeight="1">
      <c r="A2159" s="17">
        <v>4</v>
      </c>
      <c r="B2159" s="18" t="s">
        <v>2357</v>
      </c>
      <c r="C2159" s="18">
        <v>1</v>
      </c>
      <c r="D2159" s="18" t="s">
        <v>2358</v>
      </c>
      <c r="E2159" s="18">
        <v>3</v>
      </c>
      <c r="F2159" s="18" t="s">
        <v>773</v>
      </c>
      <c r="G2159" s="18">
        <v>11</v>
      </c>
      <c r="H2159" s="18" t="s">
        <v>1002</v>
      </c>
      <c r="I2159" s="18">
        <v>1</v>
      </c>
      <c r="J2159" s="25" t="s">
        <v>1003</v>
      </c>
      <c r="K2159" s="99"/>
      <c r="L2159" s="99"/>
      <c r="M2159" s="99"/>
      <c r="N2159" s="28" t="s">
        <v>2514</v>
      </c>
      <c r="O2159" s="100">
        <v>10000</v>
      </c>
      <c r="P2159" s="27"/>
      <c r="Q2159" s="100"/>
      <c r="R2159" s="101" t="s">
        <v>97</v>
      </c>
      <c r="S2159" s="94"/>
    </row>
    <row r="2160" spans="1:19" ht="18" customHeight="1">
      <c r="A2160" s="17">
        <v>4</v>
      </c>
      <c r="B2160" s="18" t="s">
        <v>2357</v>
      </c>
      <c r="C2160" s="18">
        <v>1</v>
      </c>
      <c r="D2160" s="18" t="s">
        <v>2358</v>
      </c>
      <c r="E2160" s="18">
        <v>3</v>
      </c>
      <c r="F2160" s="18" t="s">
        <v>773</v>
      </c>
      <c r="G2160" s="18">
        <v>11</v>
      </c>
      <c r="H2160" s="18" t="s">
        <v>1002</v>
      </c>
      <c r="I2160" s="19">
        <v>3</v>
      </c>
      <c r="J2160" s="24" t="s">
        <v>1021</v>
      </c>
      <c r="K2160" s="99">
        <v>37</v>
      </c>
      <c r="L2160" s="99">
        <v>57</v>
      </c>
      <c r="M2160" s="99">
        <f>K2160-L2160</f>
        <v>-20</v>
      </c>
      <c r="N2160" s="28" t="s">
        <v>2515</v>
      </c>
      <c r="O2160" s="100">
        <v>32550</v>
      </c>
      <c r="P2160" s="27"/>
      <c r="Q2160" s="100"/>
      <c r="R2160" s="101" t="s">
        <v>97</v>
      </c>
      <c r="S2160" s="94"/>
    </row>
    <row r="2161" spans="1:19" ht="18" customHeight="1">
      <c r="A2161" s="17">
        <v>4</v>
      </c>
      <c r="B2161" s="18" t="s">
        <v>2357</v>
      </c>
      <c r="C2161" s="18">
        <v>1</v>
      </c>
      <c r="D2161" s="18" t="s">
        <v>2358</v>
      </c>
      <c r="E2161" s="18">
        <v>3</v>
      </c>
      <c r="F2161" s="18" t="s">
        <v>773</v>
      </c>
      <c r="G2161" s="18">
        <v>11</v>
      </c>
      <c r="H2161" s="18" t="s">
        <v>1002</v>
      </c>
      <c r="I2161" s="18">
        <v>3</v>
      </c>
      <c r="J2161" s="25" t="s">
        <v>1021</v>
      </c>
      <c r="K2161" s="99"/>
      <c r="L2161" s="99"/>
      <c r="M2161" s="99"/>
      <c r="N2161" s="28" t="s">
        <v>2516</v>
      </c>
      <c r="O2161" s="100">
        <v>4200</v>
      </c>
      <c r="P2161" s="27"/>
      <c r="Q2161" s="100"/>
      <c r="R2161" s="101" t="s">
        <v>97</v>
      </c>
      <c r="S2161" s="94"/>
    </row>
    <row r="2162" spans="1:19" ht="18" customHeight="1">
      <c r="A2162" s="17">
        <v>4</v>
      </c>
      <c r="B2162" s="18" t="s">
        <v>2357</v>
      </c>
      <c r="C2162" s="18">
        <v>1</v>
      </c>
      <c r="D2162" s="18" t="s">
        <v>2358</v>
      </c>
      <c r="E2162" s="18">
        <v>3</v>
      </c>
      <c r="F2162" s="18" t="s">
        <v>773</v>
      </c>
      <c r="G2162" s="18">
        <v>11</v>
      </c>
      <c r="H2162" s="18" t="s">
        <v>1002</v>
      </c>
      <c r="I2162" s="19">
        <v>4</v>
      </c>
      <c r="J2162" s="24" t="s">
        <v>1023</v>
      </c>
      <c r="K2162" s="99">
        <v>1472</v>
      </c>
      <c r="L2162" s="99">
        <v>1909</v>
      </c>
      <c r="M2162" s="99">
        <f>K2162-L2162</f>
        <v>-437</v>
      </c>
      <c r="N2162" s="28" t="s">
        <v>2517</v>
      </c>
      <c r="O2162" s="100"/>
      <c r="P2162" s="27"/>
      <c r="Q2162" s="100"/>
      <c r="R2162" s="101" t="s">
        <v>97</v>
      </c>
      <c r="S2162" s="94"/>
    </row>
    <row r="2163" spans="1:19" ht="18" customHeight="1">
      <c r="A2163" s="17">
        <v>4</v>
      </c>
      <c r="B2163" s="18" t="s">
        <v>2357</v>
      </c>
      <c r="C2163" s="18">
        <v>1</v>
      </c>
      <c r="D2163" s="18" t="s">
        <v>2358</v>
      </c>
      <c r="E2163" s="18">
        <v>3</v>
      </c>
      <c r="F2163" s="18" t="s">
        <v>773</v>
      </c>
      <c r="G2163" s="18">
        <v>11</v>
      </c>
      <c r="H2163" s="18" t="s">
        <v>1002</v>
      </c>
      <c r="I2163" s="18">
        <v>4</v>
      </c>
      <c r="J2163" s="25" t="s">
        <v>1023</v>
      </c>
      <c r="K2163" s="99"/>
      <c r="L2163" s="99"/>
      <c r="M2163" s="99"/>
      <c r="N2163" s="28" t="s">
        <v>2518</v>
      </c>
      <c r="O2163" s="100">
        <v>20000</v>
      </c>
      <c r="P2163" s="27"/>
      <c r="Q2163" s="100"/>
      <c r="R2163" s="101" t="s">
        <v>97</v>
      </c>
      <c r="S2163" s="94"/>
    </row>
    <row r="2164" spans="1:19" ht="18" customHeight="1">
      <c r="A2164" s="17">
        <v>4</v>
      </c>
      <c r="B2164" s="18" t="s">
        <v>2357</v>
      </c>
      <c r="C2164" s="18">
        <v>1</v>
      </c>
      <c r="D2164" s="18" t="s">
        <v>2358</v>
      </c>
      <c r="E2164" s="18">
        <v>3</v>
      </c>
      <c r="F2164" s="18" t="s">
        <v>773</v>
      </c>
      <c r="G2164" s="18">
        <v>11</v>
      </c>
      <c r="H2164" s="18" t="s">
        <v>1002</v>
      </c>
      <c r="I2164" s="18">
        <v>4</v>
      </c>
      <c r="J2164" s="25" t="s">
        <v>1023</v>
      </c>
      <c r="K2164" s="99"/>
      <c r="L2164" s="99"/>
      <c r="M2164" s="99"/>
      <c r="N2164" s="28" t="s">
        <v>2519</v>
      </c>
      <c r="O2164" s="100">
        <v>22500</v>
      </c>
      <c r="P2164" s="27"/>
      <c r="Q2164" s="100"/>
      <c r="R2164" s="101" t="s">
        <v>97</v>
      </c>
      <c r="S2164" s="94"/>
    </row>
    <row r="2165" spans="1:19" ht="18" customHeight="1">
      <c r="A2165" s="17">
        <v>4</v>
      </c>
      <c r="B2165" s="18" t="s">
        <v>2357</v>
      </c>
      <c r="C2165" s="18">
        <v>1</v>
      </c>
      <c r="D2165" s="18" t="s">
        <v>2358</v>
      </c>
      <c r="E2165" s="18">
        <v>3</v>
      </c>
      <c r="F2165" s="18" t="s">
        <v>773</v>
      </c>
      <c r="G2165" s="18">
        <v>11</v>
      </c>
      <c r="H2165" s="18" t="s">
        <v>1002</v>
      </c>
      <c r="I2165" s="18">
        <v>4</v>
      </c>
      <c r="J2165" s="25" t="s">
        <v>1023</v>
      </c>
      <c r="K2165" s="99"/>
      <c r="L2165" s="99"/>
      <c r="M2165" s="99"/>
      <c r="N2165" s="28" t="s">
        <v>2520</v>
      </c>
      <c r="O2165" s="100">
        <v>90000</v>
      </c>
      <c r="P2165" s="27"/>
      <c r="Q2165" s="100"/>
      <c r="R2165" s="101" t="s">
        <v>97</v>
      </c>
      <c r="S2165" s="94"/>
    </row>
    <row r="2166" spans="1:19" ht="18" customHeight="1">
      <c r="A2166" s="17">
        <v>4</v>
      </c>
      <c r="B2166" s="18" t="s">
        <v>2357</v>
      </c>
      <c r="C2166" s="18">
        <v>1</v>
      </c>
      <c r="D2166" s="18" t="s">
        <v>2358</v>
      </c>
      <c r="E2166" s="18">
        <v>3</v>
      </c>
      <c r="F2166" s="18" t="s">
        <v>773</v>
      </c>
      <c r="G2166" s="18">
        <v>11</v>
      </c>
      <c r="H2166" s="18" t="s">
        <v>1002</v>
      </c>
      <c r="I2166" s="18">
        <v>4</v>
      </c>
      <c r="J2166" s="25" t="s">
        <v>1023</v>
      </c>
      <c r="K2166" s="99"/>
      <c r="L2166" s="99"/>
      <c r="M2166" s="99"/>
      <c r="N2166" s="339" t="s">
        <v>7153</v>
      </c>
      <c r="O2166" s="100">
        <v>27300</v>
      </c>
      <c r="P2166" s="27"/>
      <c r="Q2166" s="100"/>
      <c r="R2166" s="101" t="s">
        <v>97</v>
      </c>
      <c r="S2166" s="94"/>
    </row>
    <row r="2167" spans="1:19" ht="18" customHeight="1">
      <c r="A2167" s="17">
        <v>4</v>
      </c>
      <c r="B2167" s="18" t="s">
        <v>2357</v>
      </c>
      <c r="C2167" s="18">
        <v>1</v>
      </c>
      <c r="D2167" s="18" t="s">
        <v>2358</v>
      </c>
      <c r="E2167" s="18">
        <v>3</v>
      </c>
      <c r="F2167" s="18" t="s">
        <v>773</v>
      </c>
      <c r="G2167" s="18">
        <v>11</v>
      </c>
      <c r="H2167" s="18" t="s">
        <v>1002</v>
      </c>
      <c r="I2167" s="18">
        <v>4</v>
      </c>
      <c r="J2167" s="25" t="s">
        <v>1023</v>
      </c>
      <c r="K2167" s="99"/>
      <c r="L2167" s="99"/>
      <c r="M2167" s="99"/>
      <c r="N2167" s="28" t="s">
        <v>2521</v>
      </c>
      <c r="O2167" s="100"/>
      <c r="P2167" s="27"/>
      <c r="Q2167" s="100"/>
      <c r="R2167" s="101" t="s">
        <v>97</v>
      </c>
      <c r="S2167" s="94"/>
    </row>
    <row r="2168" spans="1:19" ht="18" customHeight="1">
      <c r="A2168" s="17">
        <v>4</v>
      </c>
      <c r="B2168" s="18" t="s">
        <v>2357</v>
      </c>
      <c r="C2168" s="18">
        <v>1</v>
      </c>
      <c r="D2168" s="18" t="s">
        <v>2358</v>
      </c>
      <c r="E2168" s="18">
        <v>3</v>
      </c>
      <c r="F2168" s="18" t="s">
        <v>773</v>
      </c>
      <c r="G2168" s="18">
        <v>11</v>
      </c>
      <c r="H2168" s="18" t="s">
        <v>1002</v>
      </c>
      <c r="I2168" s="18">
        <v>4</v>
      </c>
      <c r="J2168" s="25" t="s">
        <v>1023</v>
      </c>
      <c r="K2168" s="99"/>
      <c r="L2168" s="99"/>
      <c r="M2168" s="99"/>
      <c r="N2168" s="28" t="s">
        <v>2522</v>
      </c>
      <c r="O2168" s="100">
        <v>100000</v>
      </c>
      <c r="P2168" s="27"/>
      <c r="Q2168" s="100"/>
      <c r="R2168" s="101" t="s">
        <v>97</v>
      </c>
      <c r="S2168" s="94"/>
    </row>
    <row r="2169" spans="1:19" ht="18" customHeight="1">
      <c r="A2169" s="17">
        <v>4</v>
      </c>
      <c r="B2169" s="18" t="s">
        <v>2357</v>
      </c>
      <c r="C2169" s="18">
        <v>1</v>
      </c>
      <c r="D2169" s="18" t="s">
        <v>2358</v>
      </c>
      <c r="E2169" s="18">
        <v>3</v>
      </c>
      <c r="F2169" s="18" t="s">
        <v>773</v>
      </c>
      <c r="G2169" s="18">
        <v>11</v>
      </c>
      <c r="H2169" s="18" t="s">
        <v>1002</v>
      </c>
      <c r="I2169" s="18">
        <v>4</v>
      </c>
      <c r="J2169" s="25" t="s">
        <v>1023</v>
      </c>
      <c r="K2169" s="99"/>
      <c r="L2169" s="99"/>
      <c r="M2169" s="99"/>
      <c r="N2169" s="28" t="s">
        <v>2523</v>
      </c>
      <c r="O2169" s="100">
        <v>45000</v>
      </c>
      <c r="P2169" s="27"/>
      <c r="Q2169" s="100"/>
      <c r="R2169" s="101" t="s">
        <v>97</v>
      </c>
      <c r="S2169" s="94"/>
    </row>
    <row r="2170" spans="1:19" ht="18" customHeight="1">
      <c r="A2170" s="17">
        <v>4</v>
      </c>
      <c r="B2170" s="18" t="s">
        <v>2357</v>
      </c>
      <c r="C2170" s="18">
        <v>1</v>
      </c>
      <c r="D2170" s="18" t="s">
        <v>2358</v>
      </c>
      <c r="E2170" s="18">
        <v>3</v>
      </c>
      <c r="F2170" s="18" t="s">
        <v>773</v>
      </c>
      <c r="G2170" s="18">
        <v>11</v>
      </c>
      <c r="H2170" s="18" t="s">
        <v>1002</v>
      </c>
      <c r="I2170" s="18">
        <v>4</v>
      </c>
      <c r="J2170" s="25" t="s">
        <v>1023</v>
      </c>
      <c r="K2170" s="99"/>
      <c r="L2170" s="99"/>
      <c r="M2170" s="99"/>
      <c r="N2170" s="28" t="s">
        <v>2524</v>
      </c>
      <c r="O2170" s="100">
        <v>25000</v>
      </c>
      <c r="P2170" s="27"/>
      <c r="Q2170" s="100"/>
      <c r="R2170" s="101" t="s">
        <v>97</v>
      </c>
      <c r="S2170" s="94"/>
    </row>
    <row r="2171" spans="1:19" ht="18" customHeight="1">
      <c r="A2171" s="17">
        <v>4</v>
      </c>
      <c r="B2171" s="18" t="s">
        <v>2357</v>
      </c>
      <c r="C2171" s="18">
        <v>1</v>
      </c>
      <c r="D2171" s="18" t="s">
        <v>2358</v>
      </c>
      <c r="E2171" s="18">
        <v>3</v>
      </c>
      <c r="F2171" s="18" t="s">
        <v>773</v>
      </c>
      <c r="G2171" s="18">
        <v>11</v>
      </c>
      <c r="H2171" s="18" t="s">
        <v>1002</v>
      </c>
      <c r="I2171" s="18">
        <v>4</v>
      </c>
      <c r="J2171" s="25" t="s">
        <v>1023</v>
      </c>
      <c r="K2171" s="99"/>
      <c r="L2171" s="99"/>
      <c r="M2171" s="99"/>
      <c r="N2171" s="28" t="s">
        <v>2525</v>
      </c>
      <c r="O2171" s="100">
        <v>30000</v>
      </c>
      <c r="P2171" s="27"/>
      <c r="Q2171" s="100"/>
      <c r="R2171" s="101" t="s">
        <v>97</v>
      </c>
      <c r="S2171" s="94"/>
    </row>
    <row r="2172" spans="1:19" ht="18" customHeight="1">
      <c r="A2172" s="17">
        <v>4</v>
      </c>
      <c r="B2172" s="18" t="s">
        <v>2357</v>
      </c>
      <c r="C2172" s="18">
        <v>1</v>
      </c>
      <c r="D2172" s="18" t="s">
        <v>2358</v>
      </c>
      <c r="E2172" s="18">
        <v>3</v>
      </c>
      <c r="F2172" s="18" t="s">
        <v>773</v>
      </c>
      <c r="G2172" s="18">
        <v>11</v>
      </c>
      <c r="H2172" s="18" t="s">
        <v>1002</v>
      </c>
      <c r="I2172" s="18">
        <v>4</v>
      </c>
      <c r="J2172" s="25" t="s">
        <v>1023</v>
      </c>
      <c r="K2172" s="99"/>
      <c r="L2172" s="99"/>
      <c r="M2172" s="99"/>
      <c r="N2172" s="28" t="s">
        <v>2526</v>
      </c>
      <c r="O2172" s="100">
        <v>60000</v>
      </c>
      <c r="P2172" s="27"/>
      <c r="Q2172" s="100"/>
      <c r="R2172" s="101" t="s">
        <v>97</v>
      </c>
      <c r="S2172" s="94"/>
    </row>
    <row r="2173" spans="1:19" ht="18" customHeight="1">
      <c r="A2173" s="17">
        <v>4</v>
      </c>
      <c r="B2173" s="18" t="s">
        <v>2357</v>
      </c>
      <c r="C2173" s="18">
        <v>1</v>
      </c>
      <c r="D2173" s="18" t="s">
        <v>2358</v>
      </c>
      <c r="E2173" s="18">
        <v>3</v>
      </c>
      <c r="F2173" s="18" t="s">
        <v>773</v>
      </c>
      <c r="G2173" s="18">
        <v>11</v>
      </c>
      <c r="H2173" s="18" t="s">
        <v>1002</v>
      </c>
      <c r="I2173" s="18">
        <v>4</v>
      </c>
      <c r="J2173" s="25" t="s">
        <v>1023</v>
      </c>
      <c r="K2173" s="99"/>
      <c r="L2173" s="99"/>
      <c r="M2173" s="99"/>
      <c r="N2173" s="28" t="s">
        <v>2527</v>
      </c>
      <c r="O2173" s="100">
        <v>52000</v>
      </c>
      <c r="P2173" s="27"/>
      <c r="Q2173" s="100"/>
      <c r="R2173" s="101" t="s">
        <v>97</v>
      </c>
      <c r="S2173" s="94"/>
    </row>
    <row r="2174" spans="1:19" ht="18" customHeight="1">
      <c r="A2174" s="17">
        <v>4</v>
      </c>
      <c r="B2174" s="18" t="s">
        <v>2357</v>
      </c>
      <c r="C2174" s="18">
        <v>1</v>
      </c>
      <c r="D2174" s="18" t="s">
        <v>2358</v>
      </c>
      <c r="E2174" s="18">
        <v>3</v>
      </c>
      <c r="F2174" s="18" t="s">
        <v>773</v>
      </c>
      <c r="G2174" s="18">
        <v>11</v>
      </c>
      <c r="H2174" s="18" t="s">
        <v>1002</v>
      </c>
      <c r="I2174" s="18">
        <v>4</v>
      </c>
      <c r="J2174" s="25" t="s">
        <v>1023</v>
      </c>
      <c r="K2174" s="99"/>
      <c r="L2174" s="99"/>
      <c r="M2174" s="99"/>
      <c r="N2174" s="28" t="s">
        <v>2528</v>
      </c>
      <c r="O2174" s="100">
        <v>360000</v>
      </c>
      <c r="P2174" s="27"/>
      <c r="Q2174" s="100"/>
      <c r="R2174" s="101" t="s">
        <v>97</v>
      </c>
      <c r="S2174" s="94"/>
    </row>
    <row r="2175" spans="1:19" ht="18" customHeight="1">
      <c r="A2175" s="17">
        <v>4</v>
      </c>
      <c r="B2175" s="18" t="s">
        <v>2357</v>
      </c>
      <c r="C2175" s="18">
        <v>1</v>
      </c>
      <c r="D2175" s="18" t="s">
        <v>2358</v>
      </c>
      <c r="E2175" s="18">
        <v>3</v>
      </c>
      <c r="F2175" s="18" t="s">
        <v>773</v>
      </c>
      <c r="G2175" s="18">
        <v>11</v>
      </c>
      <c r="H2175" s="18" t="s">
        <v>1002</v>
      </c>
      <c r="I2175" s="18">
        <v>4</v>
      </c>
      <c r="J2175" s="25" t="s">
        <v>1023</v>
      </c>
      <c r="K2175" s="99"/>
      <c r="L2175" s="99"/>
      <c r="M2175" s="99"/>
      <c r="N2175" s="28" t="s">
        <v>2529</v>
      </c>
      <c r="O2175" s="100">
        <v>380000</v>
      </c>
      <c r="P2175" s="27"/>
      <c r="Q2175" s="100"/>
      <c r="R2175" s="101" t="s">
        <v>97</v>
      </c>
      <c r="S2175" s="94"/>
    </row>
    <row r="2176" spans="1:19" ht="18" customHeight="1">
      <c r="A2176" s="17">
        <v>4</v>
      </c>
      <c r="B2176" s="18" t="s">
        <v>2357</v>
      </c>
      <c r="C2176" s="18">
        <v>1</v>
      </c>
      <c r="D2176" s="18" t="s">
        <v>2358</v>
      </c>
      <c r="E2176" s="18">
        <v>3</v>
      </c>
      <c r="F2176" s="18" t="s">
        <v>773</v>
      </c>
      <c r="G2176" s="18">
        <v>11</v>
      </c>
      <c r="H2176" s="18" t="s">
        <v>1002</v>
      </c>
      <c r="I2176" s="18">
        <v>4</v>
      </c>
      <c r="J2176" s="25" t="s">
        <v>1023</v>
      </c>
      <c r="K2176" s="99"/>
      <c r="L2176" s="99"/>
      <c r="M2176" s="99"/>
      <c r="N2176" s="28" t="s">
        <v>2530</v>
      </c>
      <c r="O2176" s="100">
        <v>50000</v>
      </c>
      <c r="P2176" s="27"/>
      <c r="Q2176" s="100"/>
      <c r="R2176" s="101" t="s">
        <v>97</v>
      </c>
      <c r="S2176" s="94"/>
    </row>
    <row r="2177" spans="1:19" ht="18" customHeight="1">
      <c r="A2177" s="17">
        <v>4</v>
      </c>
      <c r="B2177" s="18" t="s">
        <v>2357</v>
      </c>
      <c r="C2177" s="18">
        <v>1</v>
      </c>
      <c r="D2177" s="18" t="s">
        <v>2358</v>
      </c>
      <c r="E2177" s="18">
        <v>3</v>
      </c>
      <c r="F2177" s="18" t="s">
        <v>773</v>
      </c>
      <c r="G2177" s="18">
        <v>11</v>
      </c>
      <c r="H2177" s="18" t="s">
        <v>1002</v>
      </c>
      <c r="I2177" s="18">
        <v>4</v>
      </c>
      <c r="J2177" s="25" t="s">
        <v>1023</v>
      </c>
      <c r="K2177" s="99"/>
      <c r="L2177" s="99"/>
      <c r="M2177" s="99"/>
      <c r="N2177" s="28" t="s">
        <v>2507</v>
      </c>
      <c r="O2177" s="100"/>
      <c r="P2177" s="27"/>
      <c r="Q2177" s="100"/>
      <c r="R2177" s="101" t="s">
        <v>97</v>
      </c>
      <c r="S2177" s="94"/>
    </row>
    <row r="2178" spans="1:19" ht="18" customHeight="1">
      <c r="A2178" s="17">
        <v>4</v>
      </c>
      <c r="B2178" s="18" t="s">
        <v>2357</v>
      </c>
      <c r="C2178" s="18">
        <v>1</v>
      </c>
      <c r="D2178" s="18" t="s">
        <v>2358</v>
      </c>
      <c r="E2178" s="18">
        <v>3</v>
      </c>
      <c r="F2178" s="18" t="s">
        <v>773</v>
      </c>
      <c r="G2178" s="18">
        <v>11</v>
      </c>
      <c r="H2178" s="18" t="s">
        <v>1002</v>
      </c>
      <c r="I2178" s="18">
        <v>4</v>
      </c>
      <c r="J2178" s="25" t="s">
        <v>1023</v>
      </c>
      <c r="K2178" s="99"/>
      <c r="L2178" s="99"/>
      <c r="M2178" s="99"/>
      <c r="N2178" s="28" t="s">
        <v>2531</v>
      </c>
      <c r="O2178" s="100">
        <v>210000</v>
      </c>
      <c r="P2178" s="27"/>
      <c r="Q2178" s="100"/>
      <c r="R2178" s="101" t="s">
        <v>97</v>
      </c>
      <c r="S2178" s="94"/>
    </row>
    <row r="2179" spans="1:19" ht="18" customHeight="1">
      <c r="A2179" s="17">
        <v>4</v>
      </c>
      <c r="B2179" s="18" t="s">
        <v>2357</v>
      </c>
      <c r="C2179" s="18">
        <v>1</v>
      </c>
      <c r="D2179" s="18" t="s">
        <v>2358</v>
      </c>
      <c r="E2179" s="18">
        <v>3</v>
      </c>
      <c r="F2179" s="18" t="s">
        <v>773</v>
      </c>
      <c r="G2179" s="18">
        <v>11</v>
      </c>
      <c r="H2179" s="18" t="s">
        <v>1002</v>
      </c>
      <c r="I2179" s="19">
        <v>6</v>
      </c>
      <c r="J2179" s="24" t="s">
        <v>1215</v>
      </c>
      <c r="K2179" s="99">
        <v>100</v>
      </c>
      <c r="L2179" s="99">
        <v>100</v>
      </c>
      <c r="M2179" s="99">
        <f t="shared" ref="M2179:M2180" si="147">K2179-L2179</f>
        <v>0</v>
      </c>
      <c r="N2179" s="28" t="s">
        <v>2532</v>
      </c>
      <c r="O2179" s="100">
        <v>100000</v>
      </c>
      <c r="P2179" s="27"/>
      <c r="Q2179" s="100"/>
      <c r="R2179" s="101" t="s">
        <v>97</v>
      </c>
      <c r="S2179" s="94"/>
    </row>
    <row r="2180" spans="1:19" ht="18" customHeight="1">
      <c r="A2180" s="17">
        <v>4</v>
      </c>
      <c r="B2180" s="18" t="s">
        <v>2357</v>
      </c>
      <c r="C2180" s="18">
        <v>1</v>
      </c>
      <c r="D2180" s="18" t="s">
        <v>2358</v>
      </c>
      <c r="E2180" s="18">
        <v>3</v>
      </c>
      <c r="F2180" s="18" t="s">
        <v>773</v>
      </c>
      <c r="G2180" s="18">
        <v>11</v>
      </c>
      <c r="H2180" s="18" t="s">
        <v>1002</v>
      </c>
      <c r="I2180" s="19">
        <v>7</v>
      </c>
      <c r="J2180" s="24" t="s">
        <v>2044</v>
      </c>
      <c r="K2180" s="99">
        <v>544</v>
      </c>
      <c r="L2180" s="99">
        <v>412</v>
      </c>
      <c r="M2180" s="99">
        <f t="shared" si="147"/>
        <v>132</v>
      </c>
      <c r="N2180" s="339" t="s">
        <v>7155</v>
      </c>
      <c r="O2180" s="100">
        <v>2000</v>
      </c>
      <c r="P2180" s="27"/>
      <c r="Q2180" s="100"/>
      <c r="R2180" s="101" t="s">
        <v>97</v>
      </c>
      <c r="S2180" s="94"/>
    </row>
    <row r="2181" spans="1:19" ht="18" customHeight="1">
      <c r="A2181" s="17">
        <v>4</v>
      </c>
      <c r="B2181" s="18" t="s">
        <v>2357</v>
      </c>
      <c r="C2181" s="18">
        <v>1</v>
      </c>
      <c r="D2181" s="18" t="s">
        <v>2358</v>
      </c>
      <c r="E2181" s="18">
        <v>3</v>
      </c>
      <c r="F2181" s="18" t="s">
        <v>773</v>
      </c>
      <c r="G2181" s="18">
        <v>11</v>
      </c>
      <c r="H2181" s="18" t="s">
        <v>1002</v>
      </c>
      <c r="I2181" s="18">
        <v>7</v>
      </c>
      <c r="J2181" s="25" t="s">
        <v>2044</v>
      </c>
      <c r="K2181" s="99"/>
      <c r="L2181" s="99"/>
      <c r="M2181" s="99"/>
      <c r="N2181" s="339" t="s">
        <v>7154</v>
      </c>
      <c r="O2181" s="100">
        <v>12000</v>
      </c>
      <c r="P2181" s="27"/>
      <c r="Q2181" s="100"/>
      <c r="R2181" s="101" t="s">
        <v>97</v>
      </c>
      <c r="S2181" s="94"/>
    </row>
    <row r="2182" spans="1:19" ht="18" customHeight="1">
      <c r="A2182" s="17">
        <v>4</v>
      </c>
      <c r="B2182" s="18" t="s">
        <v>2357</v>
      </c>
      <c r="C2182" s="18">
        <v>1</v>
      </c>
      <c r="D2182" s="18" t="s">
        <v>2358</v>
      </c>
      <c r="E2182" s="18">
        <v>3</v>
      </c>
      <c r="F2182" s="18" t="s">
        <v>773</v>
      </c>
      <c r="G2182" s="18">
        <v>11</v>
      </c>
      <c r="H2182" s="18" t="s">
        <v>1002</v>
      </c>
      <c r="I2182" s="18">
        <v>7</v>
      </c>
      <c r="J2182" s="25" t="s">
        <v>2044</v>
      </c>
      <c r="K2182" s="99"/>
      <c r="L2182" s="99"/>
      <c r="M2182" s="99"/>
      <c r="N2182" s="28" t="s">
        <v>2533</v>
      </c>
      <c r="O2182" s="100">
        <v>50000</v>
      </c>
      <c r="P2182" s="27"/>
      <c r="Q2182" s="100"/>
      <c r="R2182" s="101" t="s">
        <v>97</v>
      </c>
      <c r="S2182" s="94"/>
    </row>
    <row r="2183" spans="1:19" ht="18" customHeight="1">
      <c r="A2183" s="17">
        <v>4</v>
      </c>
      <c r="B2183" s="18" t="s">
        <v>2357</v>
      </c>
      <c r="C2183" s="18">
        <v>1</v>
      </c>
      <c r="D2183" s="18" t="s">
        <v>2358</v>
      </c>
      <c r="E2183" s="18">
        <v>3</v>
      </c>
      <c r="F2183" s="18" t="s">
        <v>773</v>
      </c>
      <c r="G2183" s="18">
        <v>11</v>
      </c>
      <c r="H2183" s="18" t="s">
        <v>1002</v>
      </c>
      <c r="I2183" s="18">
        <v>7</v>
      </c>
      <c r="J2183" s="25" t="s">
        <v>2044</v>
      </c>
      <c r="K2183" s="99"/>
      <c r="L2183" s="99"/>
      <c r="M2183" s="99"/>
      <c r="N2183" s="28" t="s">
        <v>2534</v>
      </c>
      <c r="O2183" s="100">
        <v>300000</v>
      </c>
      <c r="P2183" s="27"/>
      <c r="Q2183" s="100"/>
      <c r="R2183" s="101" t="s">
        <v>97</v>
      </c>
      <c r="S2183" s="94"/>
    </row>
    <row r="2184" spans="1:19" ht="18" customHeight="1">
      <c r="A2184" s="17">
        <v>4</v>
      </c>
      <c r="B2184" s="18" t="s">
        <v>2357</v>
      </c>
      <c r="C2184" s="18">
        <v>1</v>
      </c>
      <c r="D2184" s="18" t="s">
        <v>2358</v>
      </c>
      <c r="E2184" s="18">
        <v>3</v>
      </c>
      <c r="F2184" s="18" t="s">
        <v>773</v>
      </c>
      <c r="G2184" s="18">
        <v>11</v>
      </c>
      <c r="H2184" s="18" t="s">
        <v>1002</v>
      </c>
      <c r="I2184" s="18">
        <v>7</v>
      </c>
      <c r="J2184" s="25" t="s">
        <v>2044</v>
      </c>
      <c r="K2184" s="99"/>
      <c r="L2184" s="99"/>
      <c r="M2184" s="99"/>
      <c r="N2184" s="28" t="s">
        <v>2535</v>
      </c>
      <c r="O2184" s="100">
        <v>60000</v>
      </c>
      <c r="P2184" s="27"/>
      <c r="Q2184" s="100"/>
      <c r="R2184" s="101" t="s">
        <v>97</v>
      </c>
      <c r="S2184" s="94"/>
    </row>
    <row r="2185" spans="1:19" ht="18" customHeight="1">
      <c r="A2185" s="17">
        <v>4</v>
      </c>
      <c r="B2185" s="18" t="s">
        <v>2357</v>
      </c>
      <c r="C2185" s="18">
        <v>1</v>
      </c>
      <c r="D2185" s="18" t="s">
        <v>2358</v>
      </c>
      <c r="E2185" s="18">
        <v>3</v>
      </c>
      <c r="F2185" s="18" t="s">
        <v>773</v>
      </c>
      <c r="G2185" s="18">
        <v>11</v>
      </c>
      <c r="H2185" s="18" t="s">
        <v>1002</v>
      </c>
      <c r="I2185" s="18">
        <v>7</v>
      </c>
      <c r="J2185" s="25" t="s">
        <v>2044</v>
      </c>
      <c r="K2185" s="99"/>
      <c r="L2185" s="99"/>
      <c r="M2185" s="99"/>
      <c r="N2185" s="28" t="s">
        <v>2536</v>
      </c>
      <c r="O2185" s="100"/>
      <c r="P2185" s="27"/>
      <c r="Q2185" s="100"/>
      <c r="R2185" s="101" t="s">
        <v>97</v>
      </c>
      <c r="S2185" s="94"/>
    </row>
    <row r="2186" spans="1:19" ht="18" customHeight="1">
      <c r="A2186" s="17">
        <v>4</v>
      </c>
      <c r="B2186" s="18" t="s">
        <v>2357</v>
      </c>
      <c r="C2186" s="18">
        <v>1</v>
      </c>
      <c r="D2186" s="18" t="s">
        <v>2358</v>
      </c>
      <c r="E2186" s="18">
        <v>3</v>
      </c>
      <c r="F2186" s="18" t="s">
        <v>773</v>
      </c>
      <c r="G2186" s="18">
        <v>11</v>
      </c>
      <c r="H2186" s="18" t="s">
        <v>1002</v>
      </c>
      <c r="I2186" s="18">
        <v>7</v>
      </c>
      <c r="J2186" s="25" t="s">
        <v>2044</v>
      </c>
      <c r="K2186" s="99"/>
      <c r="L2186" s="99"/>
      <c r="M2186" s="99"/>
      <c r="N2186" s="28" t="s">
        <v>2537</v>
      </c>
      <c r="O2186" s="100">
        <v>120000</v>
      </c>
      <c r="P2186" s="27"/>
      <c r="Q2186" s="100"/>
      <c r="R2186" s="101" t="s">
        <v>97</v>
      </c>
      <c r="S2186" s="94"/>
    </row>
    <row r="2187" spans="1:19" ht="18" customHeight="1">
      <c r="A2187" s="17">
        <v>4</v>
      </c>
      <c r="B2187" s="18" t="s">
        <v>2357</v>
      </c>
      <c r="C2187" s="18">
        <v>1</v>
      </c>
      <c r="D2187" s="18" t="s">
        <v>2358</v>
      </c>
      <c r="E2187" s="18">
        <v>3</v>
      </c>
      <c r="F2187" s="18" t="s">
        <v>773</v>
      </c>
      <c r="G2187" s="18">
        <v>11</v>
      </c>
      <c r="H2187" s="18" t="s">
        <v>1002</v>
      </c>
      <c r="I2187" s="19">
        <v>8</v>
      </c>
      <c r="J2187" s="24" t="s">
        <v>1891</v>
      </c>
      <c r="K2187" s="99">
        <v>445</v>
      </c>
      <c r="L2187" s="99">
        <v>520</v>
      </c>
      <c r="M2187" s="99">
        <f>K2187-L2187</f>
        <v>-75</v>
      </c>
      <c r="N2187" s="339" t="s">
        <v>7156</v>
      </c>
      <c r="O2187" s="100"/>
      <c r="P2187" s="27"/>
      <c r="Q2187" s="100"/>
      <c r="R2187" s="101" t="s">
        <v>97</v>
      </c>
      <c r="S2187" s="94"/>
    </row>
    <row r="2188" spans="1:19" ht="18" customHeight="1">
      <c r="A2188" s="17">
        <v>4</v>
      </c>
      <c r="B2188" s="18" t="s">
        <v>2357</v>
      </c>
      <c r="C2188" s="18">
        <v>1</v>
      </c>
      <c r="D2188" s="18" t="s">
        <v>2358</v>
      </c>
      <c r="E2188" s="18">
        <v>3</v>
      </c>
      <c r="F2188" s="18" t="s">
        <v>773</v>
      </c>
      <c r="G2188" s="18">
        <v>11</v>
      </c>
      <c r="H2188" s="18" t="s">
        <v>1002</v>
      </c>
      <c r="I2188" s="18">
        <v>8</v>
      </c>
      <c r="J2188" s="25" t="s">
        <v>1891</v>
      </c>
      <c r="K2188" s="99"/>
      <c r="L2188" s="99"/>
      <c r="M2188" s="99"/>
      <c r="N2188" s="28" t="s">
        <v>2538</v>
      </c>
      <c r="O2188" s="100">
        <v>9100</v>
      </c>
      <c r="P2188" s="27"/>
      <c r="Q2188" s="100"/>
      <c r="R2188" s="101" t="s">
        <v>97</v>
      </c>
      <c r="S2188" s="94"/>
    </row>
    <row r="2189" spans="1:19" ht="18" customHeight="1">
      <c r="A2189" s="17">
        <v>4</v>
      </c>
      <c r="B2189" s="18" t="s">
        <v>2357</v>
      </c>
      <c r="C2189" s="18">
        <v>1</v>
      </c>
      <c r="D2189" s="18" t="s">
        <v>2358</v>
      </c>
      <c r="E2189" s="18">
        <v>3</v>
      </c>
      <c r="F2189" s="18" t="s">
        <v>773</v>
      </c>
      <c r="G2189" s="18">
        <v>11</v>
      </c>
      <c r="H2189" s="18" t="s">
        <v>1002</v>
      </c>
      <c r="I2189" s="18">
        <v>8</v>
      </c>
      <c r="J2189" s="25" t="s">
        <v>1891</v>
      </c>
      <c r="K2189" s="99"/>
      <c r="L2189" s="99"/>
      <c r="M2189" s="99"/>
      <c r="N2189" s="28" t="s">
        <v>2539</v>
      </c>
      <c r="O2189" s="100">
        <v>30000</v>
      </c>
      <c r="P2189" s="27"/>
      <c r="Q2189" s="100"/>
      <c r="R2189" s="101" t="s">
        <v>97</v>
      </c>
      <c r="S2189" s="94"/>
    </row>
    <row r="2190" spans="1:19" ht="18" customHeight="1">
      <c r="A2190" s="17">
        <v>4</v>
      </c>
      <c r="B2190" s="18" t="s">
        <v>2357</v>
      </c>
      <c r="C2190" s="18">
        <v>1</v>
      </c>
      <c r="D2190" s="18" t="s">
        <v>2358</v>
      </c>
      <c r="E2190" s="18">
        <v>3</v>
      </c>
      <c r="F2190" s="18" t="s">
        <v>773</v>
      </c>
      <c r="G2190" s="18">
        <v>11</v>
      </c>
      <c r="H2190" s="18" t="s">
        <v>1002</v>
      </c>
      <c r="I2190" s="18">
        <v>8</v>
      </c>
      <c r="J2190" s="25" t="s">
        <v>1891</v>
      </c>
      <c r="K2190" s="99"/>
      <c r="L2190" s="99"/>
      <c r="M2190" s="99"/>
      <c r="N2190" s="28" t="s">
        <v>2540</v>
      </c>
      <c r="O2190" s="100">
        <v>2000</v>
      </c>
      <c r="P2190" s="27"/>
      <c r="Q2190" s="100"/>
      <c r="R2190" s="101" t="s">
        <v>97</v>
      </c>
      <c r="S2190" s="94"/>
    </row>
    <row r="2191" spans="1:19" ht="18" customHeight="1">
      <c r="A2191" s="17">
        <v>4</v>
      </c>
      <c r="B2191" s="18" t="s">
        <v>2357</v>
      </c>
      <c r="C2191" s="18">
        <v>1</v>
      </c>
      <c r="D2191" s="18" t="s">
        <v>2358</v>
      </c>
      <c r="E2191" s="18">
        <v>3</v>
      </c>
      <c r="F2191" s="18" t="s">
        <v>773</v>
      </c>
      <c r="G2191" s="18">
        <v>11</v>
      </c>
      <c r="H2191" s="18" t="s">
        <v>1002</v>
      </c>
      <c r="I2191" s="18">
        <v>8</v>
      </c>
      <c r="J2191" s="25" t="s">
        <v>1891</v>
      </c>
      <c r="K2191" s="99"/>
      <c r="L2191" s="99"/>
      <c r="M2191" s="99"/>
      <c r="N2191" s="28" t="s">
        <v>2541</v>
      </c>
      <c r="O2191" s="100">
        <v>6000</v>
      </c>
      <c r="P2191" s="27"/>
      <c r="Q2191" s="100"/>
      <c r="R2191" s="101" t="s">
        <v>97</v>
      </c>
      <c r="S2191" s="94"/>
    </row>
    <row r="2192" spans="1:19" ht="18" customHeight="1">
      <c r="A2192" s="17">
        <v>4</v>
      </c>
      <c r="B2192" s="18" t="s">
        <v>2357</v>
      </c>
      <c r="C2192" s="18">
        <v>1</v>
      </c>
      <c r="D2192" s="18" t="s">
        <v>2358</v>
      </c>
      <c r="E2192" s="18">
        <v>3</v>
      </c>
      <c r="F2192" s="18" t="s">
        <v>773</v>
      </c>
      <c r="G2192" s="18">
        <v>11</v>
      </c>
      <c r="H2192" s="18" t="s">
        <v>1002</v>
      </c>
      <c r="I2192" s="18">
        <v>8</v>
      </c>
      <c r="J2192" s="25" t="s">
        <v>1891</v>
      </c>
      <c r="K2192" s="99"/>
      <c r="L2192" s="99"/>
      <c r="M2192" s="99"/>
      <c r="N2192" s="339" t="s">
        <v>7157</v>
      </c>
      <c r="O2192" s="100"/>
      <c r="P2192" s="27"/>
      <c r="Q2192" s="100"/>
      <c r="R2192" s="101" t="s">
        <v>97</v>
      </c>
      <c r="S2192" s="94"/>
    </row>
    <row r="2193" spans="1:19" ht="18" customHeight="1">
      <c r="A2193" s="17">
        <v>4</v>
      </c>
      <c r="B2193" s="18" t="s">
        <v>2357</v>
      </c>
      <c r="C2193" s="18">
        <v>1</v>
      </c>
      <c r="D2193" s="18" t="s">
        <v>2358</v>
      </c>
      <c r="E2193" s="18">
        <v>3</v>
      </c>
      <c r="F2193" s="18" t="s">
        <v>773</v>
      </c>
      <c r="G2193" s="18">
        <v>11</v>
      </c>
      <c r="H2193" s="18" t="s">
        <v>1002</v>
      </c>
      <c r="I2193" s="18">
        <v>8</v>
      </c>
      <c r="J2193" s="25" t="s">
        <v>1891</v>
      </c>
      <c r="K2193" s="99"/>
      <c r="L2193" s="99"/>
      <c r="M2193" s="99"/>
      <c r="N2193" s="28" t="s">
        <v>2538</v>
      </c>
      <c r="O2193" s="100">
        <v>9100</v>
      </c>
      <c r="P2193" s="27"/>
      <c r="Q2193" s="100"/>
      <c r="R2193" s="101" t="s">
        <v>97</v>
      </c>
      <c r="S2193" s="94"/>
    </row>
    <row r="2194" spans="1:19" ht="18" customHeight="1">
      <c r="A2194" s="17">
        <v>4</v>
      </c>
      <c r="B2194" s="18" t="s">
        <v>2357</v>
      </c>
      <c r="C2194" s="18">
        <v>1</v>
      </c>
      <c r="D2194" s="18" t="s">
        <v>2358</v>
      </c>
      <c r="E2194" s="18">
        <v>3</v>
      </c>
      <c r="F2194" s="18" t="s">
        <v>773</v>
      </c>
      <c r="G2194" s="18">
        <v>11</v>
      </c>
      <c r="H2194" s="18" t="s">
        <v>1002</v>
      </c>
      <c r="I2194" s="18">
        <v>8</v>
      </c>
      <c r="J2194" s="25" t="s">
        <v>1891</v>
      </c>
      <c r="K2194" s="99"/>
      <c r="L2194" s="99"/>
      <c r="M2194" s="99"/>
      <c r="N2194" s="339" t="s">
        <v>7158</v>
      </c>
      <c r="O2194" s="100"/>
      <c r="P2194" s="27"/>
      <c r="Q2194" s="100"/>
      <c r="R2194" s="101" t="s">
        <v>97</v>
      </c>
      <c r="S2194" s="94"/>
    </row>
    <row r="2195" spans="1:19" ht="18" customHeight="1">
      <c r="A2195" s="17">
        <v>4</v>
      </c>
      <c r="B2195" s="18" t="s">
        <v>2357</v>
      </c>
      <c r="C2195" s="18">
        <v>1</v>
      </c>
      <c r="D2195" s="18" t="s">
        <v>2358</v>
      </c>
      <c r="E2195" s="18">
        <v>3</v>
      </c>
      <c r="F2195" s="18" t="s">
        <v>773</v>
      </c>
      <c r="G2195" s="18">
        <v>11</v>
      </c>
      <c r="H2195" s="18" t="s">
        <v>1002</v>
      </c>
      <c r="I2195" s="18">
        <v>8</v>
      </c>
      <c r="J2195" s="25" t="s">
        <v>1891</v>
      </c>
      <c r="K2195" s="99"/>
      <c r="L2195" s="99"/>
      <c r="M2195" s="99"/>
      <c r="N2195" s="28" t="s">
        <v>2538</v>
      </c>
      <c r="O2195" s="100">
        <v>9100</v>
      </c>
      <c r="P2195" s="27"/>
      <c r="Q2195" s="100"/>
      <c r="R2195" s="101" t="s">
        <v>97</v>
      </c>
      <c r="S2195" s="94"/>
    </row>
    <row r="2196" spans="1:19" ht="18" customHeight="1">
      <c r="A2196" s="17">
        <v>4</v>
      </c>
      <c r="B2196" s="18" t="s">
        <v>2357</v>
      </c>
      <c r="C2196" s="18">
        <v>1</v>
      </c>
      <c r="D2196" s="18" t="s">
        <v>2358</v>
      </c>
      <c r="E2196" s="18">
        <v>3</v>
      </c>
      <c r="F2196" s="18" t="s">
        <v>773</v>
      </c>
      <c r="G2196" s="18">
        <v>11</v>
      </c>
      <c r="H2196" s="18" t="s">
        <v>1002</v>
      </c>
      <c r="I2196" s="18">
        <v>8</v>
      </c>
      <c r="J2196" s="25" t="s">
        <v>1891</v>
      </c>
      <c r="K2196" s="99"/>
      <c r="L2196" s="99"/>
      <c r="M2196" s="99"/>
      <c r="N2196" s="28" t="s">
        <v>2542</v>
      </c>
      <c r="O2196" s="100"/>
      <c r="P2196" s="27"/>
      <c r="Q2196" s="100"/>
      <c r="R2196" s="101" t="s">
        <v>97</v>
      </c>
      <c r="S2196" s="94"/>
    </row>
    <row r="2197" spans="1:19" ht="18" customHeight="1">
      <c r="A2197" s="17">
        <v>4</v>
      </c>
      <c r="B2197" s="18" t="s">
        <v>2357</v>
      </c>
      <c r="C2197" s="18">
        <v>1</v>
      </c>
      <c r="D2197" s="18" t="s">
        <v>2358</v>
      </c>
      <c r="E2197" s="18">
        <v>3</v>
      </c>
      <c r="F2197" s="18" t="s">
        <v>773</v>
      </c>
      <c r="G2197" s="18">
        <v>11</v>
      </c>
      <c r="H2197" s="18" t="s">
        <v>1002</v>
      </c>
      <c r="I2197" s="18">
        <v>8</v>
      </c>
      <c r="J2197" s="25" t="s">
        <v>1891</v>
      </c>
      <c r="K2197" s="99"/>
      <c r="L2197" s="99"/>
      <c r="M2197" s="99"/>
      <c r="N2197" s="28" t="s">
        <v>2543</v>
      </c>
      <c r="O2197" s="100">
        <v>5000</v>
      </c>
      <c r="P2197" s="27"/>
      <c r="Q2197" s="100"/>
      <c r="R2197" s="101" t="s">
        <v>97</v>
      </c>
      <c r="S2197" s="94"/>
    </row>
    <row r="2198" spans="1:19" ht="18" customHeight="1">
      <c r="A2198" s="17">
        <v>4</v>
      </c>
      <c r="B2198" s="18" t="s">
        <v>2357</v>
      </c>
      <c r="C2198" s="18">
        <v>1</v>
      </c>
      <c r="D2198" s="18" t="s">
        <v>2358</v>
      </c>
      <c r="E2198" s="18">
        <v>3</v>
      </c>
      <c r="F2198" s="18" t="s">
        <v>773</v>
      </c>
      <c r="G2198" s="18">
        <v>11</v>
      </c>
      <c r="H2198" s="18" t="s">
        <v>1002</v>
      </c>
      <c r="I2198" s="18">
        <v>8</v>
      </c>
      <c r="J2198" s="25" t="s">
        <v>1891</v>
      </c>
      <c r="K2198" s="99"/>
      <c r="L2198" s="99"/>
      <c r="M2198" s="99"/>
      <c r="N2198" s="28" t="s">
        <v>2544</v>
      </c>
      <c r="O2198" s="100">
        <v>3480</v>
      </c>
      <c r="P2198" s="27"/>
      <c r="Q2198" s="100"/>
      <c r="R2198" s="101" t="s">
        <v>97</v>
      </c>
      <c r="S2198" s="94"/>
    </row>
    <row r="2199" spans="1:19" ht="18" customHeight="1">
      <c r="A2199" s="17">
        <v>4</v>
      </c>
      <c r="B2199" s="18" t="s">
        <v>2357</v>
      </c>
      <c r="C2199" s="18">
        <v>1</v>
      </c>
      <c r="D2199" s="18" t="s">
        <v>2358</v>
      </c>
      <c r="E2199" s="18">
        <v>3</v>
      </c>
      <c r="F2199" s="18" t="s">
        <v>773</v>
      </c>
      <c r="G2199" s="18">
        <v>11</v>
      </c>
      <c r="H2199" s="18" t="s">
        <v>1002</v>
      </c>
      <c r="I2199" s="18">
        <v>8</v>
      </c>
      <c r="J2199" s="25" t="s">
        <v>1891</v>
      </c>
      <c r="K2199" s="99"/>
      <c r="L2199" s="99"/>
      <c r="M2199" s="99"/>
      <c r="N2199" s="28" t="s">
        <v>2545</v>
      </c>
      <c r="O2199" s="100">
        <v>4500</v>
      </c>
      <c r="P2199" s="27"/>
      <c r="Q2199" s="100"/>
      <c r="R2199" s="101" t="s">
        <v>97</v>
      </c>
      <c r="S2199" s="94"/>
    </row>
    <row r="2200" spans="1:19" ht="18" customHeight="1">
      <c r="A2200" s="17">
        <v>4</v>
      </c>
      <c r="B2200" s="18" t="s">
        <v>2357</v>
      </c>
      <c r="C2200" s="18">
        <v>1</v>
      </c>
      <c r="D2200" s="18" t="s">
        <v>2358</v>
      </c>
      <c r="E2200" s="18">
        <v>3</v>
      </c>
      <c r="F2200" s="18" t="s">
        <v>773</v>
      </c>
      <c r="G2200" s="18">
        <v>11</v>
      </c>
      <c r="H2200" s="18" t="s">
        <v>1002</v>
      </c>
      <c r="I2200" s="18">
        <v>8</v>
      </c>
      <c r="J2200" s="25" t="s">
        <v>1891</v>
      </c>
      <c r="K2200" s="99"/>
      <c r="L2200" s="99"/>
      <c r="M2200" s="99"/>
      <c r="N2200" s="28" t="s">
        <v>2546</v>
      </c>
      <c r="O2200" s="100">
        <v>20000</v>
      </c>
      <c r="P2200" s="27"/>
      <c r="Q2200" s="100"/>
      <c r="R2200" s="101" t="s">
        <v>97</v>
      </c>
      <c r="S2200" s="94"/>
    </row>
    <row r="2201" spans="1:19" ht="18" customHeight="1">
      <c r="A2201" s="17">
        <v>4</v>
      </c>
      <c r="B2201" s="18" t="s">
        <v>2357</v>
      </c>
      <c r="C2201" s="18">
        <v>1</v>
      </c>
      <c r="D2201" s="18" t="s">
        <v>2358</v>
      </c>
      <c r="E2201" s="18">
        <v>3</v>
      </c>
      <c r="F2201" s="18" t="s">
        <v>773</v>
      </c>
      <c r="G2201" s="18">
        <v>11</v>
      </c>
      <c r="H2201" s="18" t="s">
        <v>1002</v>
      </c>
      <c r="I2201" s="18">
        <v>8</v>
      </c>
      <c r="J2201" s="25" t="s">
        <v>1891</v>
      </c>
      <c r="K2201" s="99"/>
      <c r="L2201" s="99"/>
      <c r="M2201" s="99"/>
      <c r="N2201" s="28" t="s">
        <v>2547</v>
      </c>
      <c r="O2201" s="100">
        <v>100000</v>
      </c>
      <c r="P2201" s="27"/>
      <c r="Q2201" s="100"/>
      <c r="R2201" s="101" t="s">
        <v>97</v>
      </c>
      <c r="S2201" s="94"/>
    </row>
    <row r="2202" spans="1:19" ht="18" customHeight="1">
      <c r="A2202" s="17">
        <v>4</v>
      </c>
      <c r="B2202" s="18" t="s">
        <v>2357</v>
      </c>
      <c r="C2202" s="18">
        <v>1</v>
      </c>
      <c r="D2202" s="18" t="s">
        <v>2358</v>
      </c>
      <c r="E2202" s="18">
        <v>3</v>
      </c>
      <c r="F2202" s="18" t="s">
        <v>773</v>
      </c>
      <c r="G2202" s="18">
        <v>11</v>
      </c>
      <c r="H2202" s="18" t="s">
        <v>1002</v>
      </c>
      <c r="I2202" s="18">
        <v>8</v>
      </c>
      <c r="J2202" s="25" t="s">
        <v>1891</v>
      </c>
      <c r="K2202" s="99"/>
      <c r="L2202" s="99"/>
      <c r="M2202" s="99"/>
      <c r="N2202" s="28" t="s">
        <v>2548</v>
      </c>
      <c r="O2202" s="100">
        <v>12100</v>
      </c>
      <c r="P2202" s="27"/>
      <c r="Q2202" s="100"/>
      <c r="R2202" s="101" t="s">
        <v>97</v>
      </c>
      <c r="S2202" s="94"/>
    </row>
    <row r="2203" spans="1:19" ht="18" customHeight="1">
      <c r="A2203" s="17">
        <v>4</v>
      </c>
      <c r="B2203" s="18" t="s">
        <v>2357</v>
      </c>
      <c r="C2203" s="18">
        <v>1</v>
      </c>
      <c r="D2203" s="18" t="s">
        <v>2358</v>
      </c>
      <c r="E2203" s="18">
        <v>3</v>
      </c>
      <c r="F2203" s="18" t="s">
        <v>773</v>
      </c>
      <c r="G2203" s="18">
        <v>11</v>
      </c>
      <c r="H2203" s="18" t="s">
        <v>1002</v>
      </c>
      <c r="I2203" s="18">
        <v>8</v>
      </c>
      <c r="J2203" s="25" t="s">
        <v>1891</v>
      </c>
      <c r="K2203" s="99"/>
      <c r="L2203" s="99"/>
      <c r="M2203" s="99"/>
      <c r="N2203" s="28" t="s">
        <v>2549</v>
      </c>
      <c r="O2203" s="100">
        <v>2720</v>
      </c>
      <c r="P2203" s="27"/>
      <c r="Q2203" s="100"/>
      <c r="R2203" s="101" t="s">
        <v>97</v>
      </c>
      <c r="S2203" s="94"/>
    </row>
    <row r="2204" spans="1:19" ht="18" customHeight="1">
      <c r="A2204" s="17">
        <v>4</v>
      </c>
      <c r="B2204" s="18" t="s">
        <v>2357</v>
      </c>
      <c r="C2204" s="18">
        <v>1</v>
      </c>
      <c r="D2204" s="18" t="s">
        <v>2358</v>
      </c>
      <c r="E2204" s="18">
        <v>3</v>
      </c>
      <c r="F2204" s="18" t="s">
        <v>773</v>
      </c>
      <c r="G2204" s="18">
        <v>11</v>
      </c>
      <c r="H2204" s="18" t="s">
        <v>1002</v>
      </c>
      <c r="I2204" s="18">
        <v>8</v>
      </c>
      <c r="J2204" s="25" t="s">
        <v>1891</v>
      </c>
      <c r="K2204" s="99"/>
      <c r="L2204" s="99"/>
      <c r="M2204" s="99"/>
      <c r="N2204" s="28" t="s">
        <v>2550</v>
      </c>
      <c r="O2204" s="100">
        <v>79200</v>
      </c>
      <c r="P2204" s="27"/>
      <c r="Q2204" s="100"/>
      <c r="R2204" s="101" t="s">
        <v>97</v>
      </c>
      <c r="S2204" s="94"/>
    </row>
    <row r="2205" spans="1:19" ht="18" customHeight="1">
      <c r="A2205" s="17">
        <v>4</v>
      </c>
      <c r="B2205" s="18" t="s">
        <v>2357</v>
      </c>
      <c r="C2205" s="18">
        <v>1</v>
      </c>
      <c r="D2205" s="18" t="s">
        <v>2358</v>
      </c>
      <c r="E2205" s="18">
        <v>3</v>
      </c>
      <c r="F2205" s="18" t="s">
        <v>773</v>
      </c>
      <c r="G2205" s="18">
        <v>11</v>
      </c>
      <c r="H2205" s="18" t="s">
        <v>1002</v>
      </c>
      <c r="I2205" s="18">
        <v>8</v>
      </c>
      <c r="J2205" s="25" t="s">
        <v>1891</v>
      </c>
      <c r="K2205" s="99"/>
      <c r="L2205" s="99"/>
      <c r="M2205" s="99"/>
      <c r="N2205" s="28" t="s">
        <v>2551</v>
      </c>
      <c r="O2205" s="100">
        <v>1800</v>
      </c>
      <c r="P2205" s="27"/>
      <c r="Q2205" s="100"/>
      <c r="R2205" s="101" t="s">
        <v>97</v>
      </c>
      <c r="S2205" s="94"/>
    </row>
    <row r="2206" spans="1:19" ht="18" customHeight="1">
      <c r="A2206" s="17">
        <v>4</v>
      </c>
      <c r="B2206" s="18" t="s">
        <v>2357</v>
      </c>
      <c r="C2206" s="18">
        <v>1</v>
      </c>
      <c r="D2206" s="18" t="s">
        <v>2358</v>
      </c>
      <c r="E2206" s="18">
        <v>3</v>
      </c>
      <c r="F2206" s="18" t="s">
        <v>773</v>
      </c>
      <c r="G2206" s="18">
        <v>11</v>
      </c>
      <c r="H2206" s="18" t="s">
        <v>1002</v>
      </c>
      <c r="I2206" s="18">
        <v>8</v>
      </c>
      <c r="J2206" s="25" t="s">
        <v>1891</v>
      </c>
      <c r="K2206" s="99"/>
      <c r="L2206" s="99"/>
      <c r="M2206" s="99"/>
      <c r="N2206" s="28" t="s">
        <v>2552</v>
      </c>
      <c r="O2206" s="100">
        <v>150000</v>
      </c>
      <c r="P2206" s="27"/>
      <c r="Q2206" s="100"/>
      <c r="R2206" s="101" t="s">
        <v>97</v>
      </c>
      <c r="S2206" s="94"/>
    </row>
    <row r="2207" spans="1:19" ht="18" customHeight="1">
      <c r="A2207" s="17">
        <v>4</v>
      </c>
      <c r="B2207" s="18" t="s">
        <v>2357</v>
      </c>
      <c r="C2207" s="18">
        <v>1</v>
      </c>
      <c r="D2207" s="18" t="s">
        <v>2358</v>
      </c>
      <c r="E2207" s="18">
        <v>3</v>
      </c>
      <c r="F2207" s="18" t="s">
        <v>773</v>
      </c>
      <c r="G2207" s="19">
        <v>12</v>
      </c>
      <c r="H2207" s="19" t="s">
        <v>1026</v>
      </c>
      <c r="I2207" s="19"/>
      <c r="J2207" s="24"/>
      <c r="K2207" s="99"/>
      <c r="L2207" s="99"/>
      <c r="M2207" s="99"/>
      <c r="N2207" s="28"/>
      <c r="O2207" s="100"/>
      <c r="P2207" s="27"/>
      <c r="Q2207" s="100"/>
      <c r="R2207" s="101" t="s">
        <v>97</v>
      </c>
      <c r="S2207" s="94"/>
    </row>
    <row r="2208" spans="1:19" ht="18" customHeight="1">
      <c r="A2208" s="17">
        <v>4</v>
      </c>
      <c r="B2208" s="18" t="s">
        <v>2357</v>
      </c>
      <c r="C2208" s="18">
        <v>1</v>
      </c>
      <c r="D2208" s="18" t="s">
        <v>2358</v>
      </c>
      <c r="E2208" s="18">
        <v>3</v>
      </c>
      <c r="F2208" s="18" t="s">
        <v>773</v>
      </c>
      <c r="G2208" s="18">
        <v>12</v>
      </c>
      <c r="H2208" s="18" t="s">
        <v>1026</v>
      </c>
      <c r="I2208" s="19">
        <v>1</v>
      </c>
      <c r="J2208" s="24" t="s">
        <v>1027</v>
      </c>
      <c r="K2208" s="99">
        <v>3354</v>
      </c>
      <c r="L2208" s="99">
        <v>3200</v>
      </c>
      <c r="M2208" s="99">
        <f>K2208-L2208</f>
        <v>154</v>
      </c>
      <c r="N2208" s="339" t="s">
        <v>7159</v>
      </c>
      <c r="O2208" s="100">
        <v>4920</v>
      </c>
      <c r="P2208" s="27"/>
      <c r="Q2208" s="100"/>
      <c r="R2208" s="101" t="s">
        <v>97</v>
      </c>
      <c r="S2208" s="94"/>
    </row>
    <row r="2209" spans="1:19" ht="18" customHeight="1">
      <c r="A2209" s="17">
        <v>4</v>
      </c>
      <c r="B2209" s="18" t="s">
        <v>2357</v>
      </c>
      <c r="C2209" s="18">
        <v>1</v>
      </c>
      <c r="D2209" s="18" t="s">
        <v>2358</v>
      </c>
      <c r="E2209" s="18">
        <v>3</v>
      </c>
      <c r="F2209" s="18" t="s">
        <v>773</v>
      </c>
      <c r="G2209" s="18">
        <v>12</v>
      </c>
      <c r="H2209" s="18" t="s">
        <v>1026</v>
      </c>
      <c r="I2209" s="18">
        <v>1</v>
      </c>
      <c r="J2209" s="25" t="s">
        <v>1027</v>
      </c>
      <c r="K2209" s="99"/>
      <c r="L2209" s="99"/>
      <c r="M2209" s="99"/>
      <c r="N2209" s="339" t="s">
        <v>7160</v>
      </c>
      <c r="O2209" s="100">
        <v>4920</v>
      </c>
      <c r="P2209" s="27"/>
      <c r="Q2209" s="100"/>
      <c r="R2209" s="101" t="s">
        <v>97</v>
      </c>
      <c r="S2209" s="94"/>
    </row>
    <row r="2210" spans="1:19" ht="18" customHeight="1">
      <c r="A2210" s="17">
        <v>4</v>
      </c>
      <c r="B2210" s="18" t="s">
        <v>2357</v>
      </c>
      <c r="C2210" s="18">
        <v>1</v>
      </c>
      <c r="D2210" s="18" t="s">
        <v>2358</v>
      </c>
      <c r="E2210" s="18">
        <v>3</v>
      </c>
      <c r="F2210" s="18" t="s">
        <v>773</v>
      </c>
      <c r="G2210" s="18">
        <v>12</v>
      </c>
      <c r="H2210" s="18" t="s">
        <v>1026</v>
      </c>
      <c r="I2210" s="18">
        <v>1</v>
      </c>
      <c r="J2210" s="25" t="s">
        <v>1027</v>
      </c>
      <c r="K2210" s="99"/>
      <c r="L2210" s="99"/>
      <c r="M2210" s="99"/>
      <c r="N2210" s="339" t="s">
        <v>7161</v>
      </c>
      <c r="O2210" s="100">
        <v>4920</v>
      </c>
      <c r="P2210" s="27"/>
      <c r="Q2210" s="100"/>
      <c r="R2210" s="101" t="s">
        <v>97</v>
      </c>
      <c r="S2210" s="94"/>
    </row>
    <row r="2211" spans="1:19" ht="18" customHeight="1">
      <c r="A2211" s="17">
        <v>4</v>
      </c>
      <c r="B2211" s="18" t="s">
        <v>2357</v>
      </c>
      <c r="C2211" s="18">
        <v>1</v>
      </c>
      <c r="D2211" s="18" t="s">
        <v>2358</v>
      </c>
      <c r="E2211" s="18">
        <v>3</v>
      </c>
      <c r="F2211" s="18" t="s">
        <v>773</v>
      </c>
      <c r="G2211" s="18">
        <v>12</v>
      </c>
      <c r="H2211" s="18" t="s">
        <v>1026</v>
      </c>
      <c r="I2211" s="18">
        <v>1</v>
      </c>
      <c r="J2211" s="25" t="s">
        <v>1027</v>
      </c>
      <c r="K2211" s="99"/>
      <c r="L2211" s="99"/>
      <c r="M2211" s="99"/>
      <c r="N2211" s="339" t="s">
        <v>7162</v>
      </c>
      <c r="O2211" s="100">
        <v>7360</v>
      </c>
      <c r="P2211" s="27"/>
      <c r="Q2211" s="100"/>
      <c r="R2211" s="101" t="s">
        <v>97</v>
      </c>
      <c r="S2211" s="94"/>
    </row>
    <row r="2212" spans="1:19" ht="18" customHeight="1">
      <c r="A2212" s="17">
        <v>4</v>
      </c>
      <c r="B2212" s="18" t="s">
        <v>2357</v>
      </c>
      <c r="C2212" s="18">
        <v>1</v>
      </c>
      <c r="D2212" s="18" t="s">
        <v>2358</v>
      </c>
      <c r="E2212" s="18">
        <v>3</v>
      </c>
      <c r="F2212" s="18" t="s">
        <v>773</v>
      </c>
      <c r="G2212" s="18">
        <v>12</v>
      </c>
      <c r="H2212" s="18" t="s">
        <v>1026</v>
      </c>
      <c r="I2212" s="18">
        <v>1</v>
      </c>
      <c r="J2212" s="25" t="s">
        <v>1027</v>
      </c>
      <c r="K2212" s="99"/>
      <c r="L2212" s="99"/>
      <c r="M2212" s="99"/>
      <c r="N2212" s="339" t="s">
        <v>7163</v>
      </c>
      <c r="O2212" s="100">
        <v>4100</v>
      </c>
      <c r="P2212" s="27"/>
      <c r="Q2212" s="100"/>
      <c r="R2212" s="101" t="s">
        <v>97</v>
      </c>
      <c r="S2212" s="94"/>
    </row>
    <row r="2213" spans="1:19" ht="18" customHeight="1">
      <c r="A2213" s="17">
        <v>4</v>
      </c>
      <c r="B2213" s="18" t="s">
        <v>2357</v>
      </c>
      <c r="C2213" s="18">
        <v>1</v>
      </c>
      <c r="D2213" s="18" t="s">
        <v>2358</v>
      </c>
      <c r="E2213" s="18">
        <v>3</v>
      </c>
      <c r="F2213" s="18" t="s">
        <v>773</v>
      </c>
      <c r="G2213" s="18">
        <v>12</v>
      </c>
      <c r="H2213" s="18" t="s">
        <v>1026</v>
      </c>
      <c r="I2213" s="18">
        <v>1</v>
      </c>
      <c r="J2213" s="25" t="s">
        <v>1027</v>
      </c>
      <c r="K2213" s="99"/>
      <c r="L2213" s="99"/>
      <c r="M2213" s="99"/>
      <c r="N2213" s="339" t="s">
        <v>7164</v>
      </c>
      <c r="O2213" s="100">
        <v>2600</v>
      </c>
      <c r="P2213" s="27"/>
      <c r="Q2213" s="100"/>
      <c r="R2213" s="101" t="s">
        <v>97</v>
      </c>
      <c r="S2213" s="94"/>
    </row>
    <row r="2214" spans="1:19" ht="18" customHeight="1">
      <c r="A2214" s="17">
        <v>4</v>
      </c>
      <c r="B2214" s="18" t="s">
        <v>2357</v>
      </c>
      <c r="C2214" s="18">
        <v>1</v>
      </c>
      <c r="D2214" s="18" t="s">
        <v>2358</v>
      </c>
      <c r="E2214" s="18">
        <v>3</v>
      </c>
      <c r="F2214" s="18" t="s">
        <v>773</v>
      </c>
      <c r="G2214" s="18">
        <v>12</v>
      </c>
      <c r="H2214" s="18" t="s">
        <v>1026</v>
      </c>
      <c r="I2214" s="18">
        <v>1</v>
      </c>
      <c r="J2214" s="25" t="s">
        <v>1027</v>
      </c>
      <c r="K2214" s="99"/>
      <c r="L2214" s="99"/>
      <c r="M2214" s="99"/>
      <c r="N2214" s="339" t="s">
        <v>7165</v>
      </c>
      <c r="O2214" s="100">
        <v>2600</v>
      </c>
      <c r="P2214" s="27"/>
      <c r="Q2214" s="100"/>
      <c r="R2214" s="101" t="s">
        <v>97</v>
      </c>
      <c r="S2214" s="94"/>
    </row>
    <row r="2215" spans="1:19" ht="18" customHeight="1">
      <c r="A2215" s="17">
        <v>4</v>
      </c>
      <c r="B2215" s="18" t="s">
        <v>2357</v>
      </c>
      <c r="C2215" s="18">
        <v>1</v>
      </c>
      <c r="D2215" s="18" t="s">
        <v>2358</v>
      </c>
      <c r="E2215" s="18">
        <v>3</v>
      </c>
      <c r="F2215" s="18" t="s">
        <v>773</v>
      </c>
      <c r="G2215" s="18">
        <v>12</v>
      </c>
      <c r="H2215" s="18" t="s">
        <v>1026</v>
      </c>
      <c r="I2215" s="18">
        <v>1</v>
      </c>
      <c r="J2215" s="25" t="s">
        <v>1027</v>
      </c>
      <c r="K2215" s="99"/>
      <c r="L2215" s="99"/>
      <c r="M2215" s="99"/>
      <c r="N2215" s="28" t="s">
        <v>2553</v>
      </c>
      <c r="O2215" s="100">
        <v>29520</v>
      </c>
      <c r="P2215" s="27"/>
      <c r="Q2215" s="100"/>
      <c r="R2215" s="101" t="s">
        <v>97</v>
      </c>
      <c r="S2215" s="94"/>
    </row>
    <row r="2216" spans="1:19" ht="18" customHeight="1">
      <c r="A2216" s="17">
        <v>4</v>
      </c>
      <c r="B2216" s="18" t="s">
        <v>2357</v>
      </c>
      <c r="C2216" s="18">
        <v>1</v>
      </c>
      <c r="D2216" s="18" t="s">
        <v>2358</v>
      </c>
      <c r="E2216" s="18">
        <v>3</v>
      </c>
      <c r="F2216" s="18" t="s">
        <v>773</v>
      </c>
      <c r="G2216" s="18">
        <v>12</v>
      </c>
      <c r="H2216" s="18" t="s">
        <v>1026</v>
      </c>
      <c r="I2216" s="18">
        <v>1</v>
      </c>
      <c r="J2216" s="25" t="s">
        <v>1027</v>
      </c>
      <c r="K2216" s="99"/>
      <c r="L2216" s="99"/>
      <c r="M2216" s="99"/>
      <c r="N2216" s="28" t="s">
        <v>2554</v>
      </c>
      <c r="O2216" s="100">
        <v>57400</v>
      </c>
      <c r="P2216" s="27"/>
      <c r="Q2216" s="100"/>
      <c r="R2216" s="101" t="s">
        <v>97</v>
      </c>
      <c r="S2216" s="94"/>
    </row>
    <row r="2217" spans="1:19" ht="18" customHeight="1">
      <c r="A2217" s="17">
        <v>4</v>
      </c>
      <c r="B2217" s="18" t="s">
        <v>2357</v>
      </c>
      <c r="C2217" s="18">
        <v>1</v>
      </c>
      <c r="D2217" s="18" t="s">
        <v>2358</v>
      </c>
      <c r="E2217" s="18">
        <v>3</v>
      </c>
      <c r="F2217" s="18" t="s">
        <v>773</v>
      </c>
      <c r="G2217" s="18">
        <v>12</v>
      </c>
      <c r="H2217" s="18" t="s">
        <v>1026</v>
      </c>
      <c r="I2217" s="18">
        <v>1</v>
      </c>
      <c r="J2217" s="25" t="s">
        <v>1027</v>
      </c>
      <c r="K2217" s="99"/>
      <c r="L2217" s="99"/>
      <c r="M2217" s="99"/>
      <c r="N2217" s="28" t="s">
        <v>2555</v>
      </c>
      <c r="O2217" s="100">
        <v>78000</v>
      </c>
      <c r="P2217" s="27"/>
      <c r="Q2217" s="100"/>
      <c r="R2217" s="101" t="s">
        <v>97</v>
      </c>
      <c r="S2217" s="94"/>
    </row>
    <row r="2218" spans="1:19" ht="18" customHeight="1">
      <c r="A2218" s="17">
        <v>4</v>
      </c>
      <c r="B2218" s="18" t="s">
        <v>2357</v>
      </c>
      <c r="C2218" s="18">
        <v>1</v>
      </c>
      <c r="D2218" s="18" t="s">
        <v>2358</v>
      </c>
      <c r="E2218" s="18">
        <v>3</v>
      </c>
      <c r="F2218" s="18" t="s">
        <v>773</v>
      </c>
      <c r="G2218" s="18">
        <v>12</v>
      </c>
      <c r="H2218" s="18" t="s">
        <v>1026</v>
      </c>
      <c r="I2218" s="18">
        <v>1</v>
      </c>
      <c r="J2218" s="25" t="s">
        <v>1027</v>
      </c>
      <c r="K2218" s="99"/>
      <c r="L2218" s="99"/>
      <c r="M2218" s="99"/>
      <c r="N2218" s="28" t="s">
        <v>2556</v>
      </c>
      <c r="O2218" s="100">
        <v>12000</v>
      </c>
      <c r="P2218" s="27"/>
      <c r="Q2218" s="100"/>
      <c r="R2218" s="101" t="s">
        <v>97</v>
      </c>
      <c r="S2218" s="94"/>
    </row>
    <row r="2219" spans="1:19" ht="18" customHeight="1">
      <c r="A2219" s="17">
        <v>4</v>
      </c>
      <c r="B2219" s="18" t="s">
        <v>2357</v>
      </c>
      <c r="C2219" s="18">
        <v>1</v>
      </c>
      <c r="D2219" s="18" t="s">
        <v>2358</v>
      </c>
      <c r="E2219" s="18">
        <v>3</v>
      </c>
      <c r="F2219" s="18" t="s">
        <v>773</v>
      </c>
      <c r="G2219" s="18">
        <v>12</v>
      </c>
      <c r="H2219" s="18" t="s">
        <v>1026</v>
      </c>
      <c r="I2219" s="18">
        <v>1</v>
      </c>
      <c r="J2219" s="25" t="s">
        <v>1027</v>
      </c>
      <c r="K2219" s="99"/>
      <c r="L2219" s="99"/>
      <c r="M2219" s="99"/>
      <c r="N2219" s="28" t="s">
        <v>2557</v>
      </c>
      <c r="O2219" s="100">
        <v>140400</v>
      </c>
      <c r="P2219" s="27"/>
      <c r="Q2219" s="100"/>
      <c r="R2219" s="101" t="s">
        <v>97</v>
      </c>
      <c r="S2219" s="94"/>
    </row>
    <row r="2220" spans="1:19" ht="18" customHeight="1">
      <c r="A2220" s="17">
        <v>4</v>
      </c>
      <c r="B2220" s="18" t="s">
        <v>2357</v>
      </c>
      <c r="C2220" s="18">
        <v>1</v>
      </c>
      <c r="D2220" s="18" t="s">
        <v>2358</v>
      </c>
      <c r="E2220" s="18">
        <v>3</v>
      </c>
      <c r="F2220" s="18" t="s">
        <v>773</v>
      </c>
      <c r="G2220" s="18">
        <v>12</v>
      </c>
      <c r="H2220" s="18" t="s">
        <v>1026</v>
      </c>
      <c r="I2220" s="18">
        <v>1</v>
      </c>
      <c r="J2220" s="25" t="s">
        <v>1027</v>
      </c>
      <c r="K2220" s="99"/>
      <c r="L2220" s="99"/>
      <c r="M2220" s="99"/>
      <c r="N2220" s="339" t="s">
        <v>7166</v>
      </c>
      <c r="O2220" s="100">
        <v>96000</v>
      </c>
      <c r="P2220" s="27"/>
      <c r="Q2220" s="100"/>
      <c r="R2220" s="101" t="s">
        <v>97</v>
      </c>
      <c r="S2220" s="94"/>
    </row>
    <row r="2221" spans="1:19" ht="18" customHeight="1">
      <c r="A2221" s="17">
        <v>4</v>
      </c>
      <c r="B2221" s="18" t="s">
        <v>2357</v>
      </c>
      <c r="C2221" s="18">
        <v>1</v>
      </c>
      <c r="D2221" s="18" t="s">
        <v>2358</v>
      </c>
      <c r="E2221" s="18">
        <v>3</v>
      </c>
      <c r="F2221" s="18" t="s">
        <v>773</v>
      </c>
      <c r="G2221" s="18">
        <v>12</v>
      </c>
      <c r="H2221" s="18" t="s">
        <v>1026</v>
      </c>
      <c r="I2221" s="18">
        <v>1</v>
      </c>
      <c r="J2221" s="25" t="s">
        <v>1027</v>
      </c>
      <c r="K2221" s="99"/>
      <c r="L2221" s="99"/>
      <c r="M2221" s="99"/>
      <c r="N2221" s="28" t="s">
        <v>2507</v>
      </c>
      <c r="O2221" s="100"/>
      <c r="P2221" s="27"/>
      <c r="Q2221" s="100"/>
      <c r="R2221" s="101" t="s">
        <v>97</v>
      </c>
      <c r="S2221" s="94"/>
    </row>
    <row r="2222" spans="1:19" ht="18" customHeight="1">
      <c r="A2222" s="17">
        <v>4</v>
      </c>
      <c r="B2222" s="18" t="s">
        <v>2357</v>
      </c>
      <c r="C2222" s="18">
        <v>1</v>
      </c>
      <c r="D2222" s="18" t="s">
        <v>2358</v>
      </c>
      <c r="E2222" s="18">
        <v>3</v>
      </c>
      <c r="F2222" s="18" t="s">
        <v>773</v>
      </c>
      <c r="G2222" s="18">
        <v>12</v>
      </c>
      <c r="H2222" s="18" t="s">
        <v>1026</v>
      </c>
      <c r="I2222" s="18">
        <v>1</v>
      </c>
      <c r="J2222" s="25" t="s">
        <v>1027</v>
      </c>
      <c r="K2222" s="99"/>
      <c r="L2222" s="99"/>
      <c r="M2222" s="99"/>
      <c r="N2222" s="28" t="s">
        <v>2558</v>
      </c>
      <c r="O2222" s="100"/>
      <c r="P2222" s="27"/>
      <c r="Q2222" s="100"/>
      <c r="R2222" s="101" t="s">
        <v>97</v>
      </c>
      <c r="S2222" s="94"/>
    </row>
    <row r="2223" spans="1:19" ht="18" customHeight="1">
      <c r="A2223" s="17">
        <v>4</v>
      </c>
      <c r="B2223" s="18" t="s">
        <v>2357</v>
      </c>
      <c r="C2223" s="18">
        <v>1</v>
      </c>
      <c r="D2223" s="18" t="s">
        <v>2358</v>
      </c>
      <c r="E2223" s="18">
        <v>3</v>
      </c>
      <c r="F2223" s="18" t="s">
        <v>773</v>
      </c>
      <c r="G2223" s="18">
        <v>12</v>
      </c>
      <c r="H2223" s="18" t="s">
        <v>1026</v>
      </c>
      <c r="I2223" s="18">
        <v>1</v>
      </c>
      <c r="J2223" s="25" t="s">
        <v>1027</v>
      </c>
      <c r="K2223" s="99"/>
      <c r="L2223" s="99"/>
      <c r="M2223" s="99"/>
      <c r="N2223" s="339" t="s">
        <v>7167</v>
      </c>
      <c r="O2223" s="100">
        <v>105600</v>
      </c>
      <c r="P2223" s="27"/>
      <c r="Q2223" s="100"/>
      <c r="R2223" s="101" t="s">
        <v>97</v>
      </c>
      <c r="S2223" s="94"/>
    </row>
    <row r="2224" spans="1:19" ht="18" customHeight="1">
      <c r="A2224" s="17">
        <v>4</v>
      </c>
      <c r="B2224" s="18" t="s">
        <v>2357</v>
      </c>
      <c r="C2224" s="18">
        <v>1</v>
      </c>
      <c r="D2224" s="18" t="s">
        <v>2358</v>
      </c>
      <c r="E2224" s="18">
        <v>3</v>
      </c>
      <c r="F2224" s="18" t="s">
        <v>773</v>
      </c>
      <c r="G2224" s="18">
        <v>12</v>
      </c>
      <c r="H2224" s="18" t="s">
        <v>1026</v>
      </c>
      <c r="I2224" s="18">
        <v>1</v>
      </c>
      <c r="J2224" s="25" t="s">
        <v>1027</v>
      </c>
      <c r="K2224" s="99"/>
      <c r="L2224" s="99"/>
      <c r="M2224" s="99"/>
      <c r="N2224" s="339" t="s">
        <v>7168</v>
      </c>
      <c r="O2224" s="100">
        <v>120000</v>
      </c>
      <c r="P2224" s="27"/>
      <c r="Q2224" s="100"/>
      <c r="R2224" s="101" t="s">
        <v>97</v>
      </c>
      <c r="S2224" s="94"/>
    </row>
    <row r="2225" spans="1:19" ht="18" customHeight="1">
      <c r="A2225" s="17">
        <v>4</v>
      </c>
      <c r="B2225" s="18" t="s">
        <v>2357</v>
      </c>
      <c r="C2225" s="18">
        <v>1</v>
      </c>
      <c r="D2225" s="18" t="s">
        <v>2358</v>
      </c>
      <c r="E2225" s="18">
        <v>3</v>
      </c>
      <c r="F2225" s="18" t="s">
        <v>773</v>
      </c>
      <c r="G2225" s="18">
        <v>12</v>
      </c>
      <c r="H2225" s="18" t="s">
        <v>1026</v>
      </c>
      <c r="I2225" s="18">
        <v>1</v>
      </c>
      <c r="J2225" s="25" t="s">
        <v>1027</v>
      </c>
      <c r="K2225" s="99"/>
      <c r="L2225" s="99"/>
      <c r="M2225" s="99"/>
      <c r="N2225" s="28" t="s">
        <v>2559</v>
      </c>
      <c r="O2225" s="100"/>
      <c r="P2225" s="27"/>
      <c r="Q2225" s="100"/>
      <c r="R2225" s="101" t="s">
        <v>97</v>
      </c>
      <c r="S2225" s="94"/>
    </row>
    <row r="2226" spans="1:19" ht="18" customHeight="1">
      <c r="A2226" s="17">
        <v>4</v>
      </c>
      <c r="B2226" s="18" t="s">
        <v>2357</v>
      </c>
      <c r="C2226" s="18">
        <v>1</v>
      </c>
      <c r="D2226" s="18" t="s">
        <v>2358</v>
      </c>
      <c r="E2226" s="18">
        <v>3</v>
      </c>
      <c r="F2226" s="18" t="s">
        <v>773</v>
      </c>
      <c r="G2226" s="18">
        <v>12</v>
      </c>
      <c r="H2226" s="18" t="s">
        <v>1026</v>
      </c>
      <c r="I2226" s="18">
        <v>1</v>
      </c>
      <c r="J2226" s="25" t="s">
        <v>1027</v>
      </c>
      <c r="K2226" s="99"/>
      <c r="L2226" s="99"/>
      <c r="M2226" s="99"/>
      <c r="N2226" s="339" t="s">
        <v>7169</v>
      </c>
      <c r="O2226" s="100">
        <v>240000</v>
      </c>
      <c r="P2226" s="27"/>
      <c r="Q2226" s="100"/>
      <c r="R2226" s="101" t="s">
        <v>97</v>
      </c>
      <c r="S2226" s="94"/>
    </row>
    <row r="2227" spans="1:19" ht="18" customHeight="1">
      <c r="A2227" s="17">
        <v>4</v>
      </c>
      <c r="B2227" s="18" t="s">
        <v>2357</v>
      </c>
      <c r="C2227" s="18">
        <v>1</v>
      </c>
      <c r="D2227" s="18" t="s">
        <v>2358</v>
      </c>
      <c r="E2227" s="18">
        <v>3</v>
      </c>
      <c r="F2227" s="18" t="s">
        <v>773</v>
      </c>
      <c r="G2227" s="18">
        <v>12</v>
      </c>
      <c r="H2227" s="18" t="s">
        <v>1026</v>
      </c>
      <c r="I2227" s="18">
        <v>1</v>
      </c>
      <c r="J2227" s="25" t="s">
        <v>1027</v>
      </c>
      <c r="K2227" s="99"/>
      <c r="L2227" s="99"/>
      <c r="M2227" s="99"/>
      <c r="N2227" s="28" t="s">
        <v>2560</v>
      </c>
      <c r="O2227" s="100"/>
      <c r="P2227" s="27"/>
      <c r="Q2227" s="100"/>
      <c r="R2227" s="101" t="s">
        <v>97</v>
      </c>
      <c r="S2227" s="94"/>
    </row>
    <row r="2228" spans="1:19" ht="18" customHeight="1">
      <c r="A2228" s="17">
        <v>4</v>
      </c>
      <c r="B2228" s="18" t="s">
        <v>2357</v>
      </c>
      <c r="C2228" s="18">
        <v>1</v>
      </c>
      <c r="D2228" s="18" t="s">
        <v>2358</v>
      </c>
      <c r="E2228" s="18">
        <v>3</v>
      </c>
      <c r="F2228" s="18" t="s">
        <v>773</v>
      </c>
      <c r="G2228" s="18">
        <v>12</v>
      </c>
      <c r="H2228" s="18" t="s">
        <v>1026</v>
      </c>
      <c r="I2228" s="18">
        <v>1</v>
      </c>
      <c r="J2228" s="25" t="s">
        <v>1027</v>
      </c>
      <c r="K2228" s="99"/>
      <c r="L2228" s="99"/>
      <c r="M2228" s="99"/>
      <c r="N2228" s="28" t="s">
        <v>2561</v>
      </c>
      <c r="O2228" s="100">
        <v>260000</v>
      </c>
      <c r="P2228" s="27"/>
      <c r="Q2228" s="100"/>
      <c r="R2228" s="101" t="s">
        <v>97</v>
      </c>
      <c r="S2228" s="94"/>
    </row>
    <row r="2229" spans="1:19" ht="18" customHeight="1">
      <c r="A2229" s="17">
        <v>4</v>
      </c>
      <c r="B2229" s="18" t="s">
        <v>2357</v>
      </c>
      <c r="C2229" s="18">
        <v>1</v>
      </c>
      <c r="D2229" s="18" t="s">
        <v>2358</v>
      </c>
      <c r="E2229" s="18">
        <v>3</v>
      </c>
      <c r="F2229" s="18" t="s">
        <v>773</v>
      </c>
      <c r="G2229" s="18">
        <v>12</v>
      </c>
      <c r="H2229" s="18" t="s">
        <v>1026</v>
      </c>
      <c r="I2229" s="18">
        <v>1</v>
      </c>
      <c r="J2229" s="25" t="s">
        <v>1027</v>
      </c>
      <c r="K2229" s="99"/>
      <c r="L2229" s="99"/>
      <c r="M2229" s="99"/>
      <c r="N2229" s="28" t="s">
        <v>2562</v>
      </c>
      <c r="O2229" s="100">
        <v>32800</v>
      </c>
      <c r="P2229" s="27"/>
      <c r="Q2229" s="100"/>
      <c r="R2229" s="101" t="s">
        <v>97</v>
      </c>
      <c r="S2229" s="94"/>
    </row>
    <row r="2230" spans="1:19" ht="18" customHeight="1">
      <c r="A2230" s="17">
        <v>4</v>
      </c>
      <c r="B2230" s="18" t="s">
        <v>2357</v>
      </c>
      <c r="C2230" s="18">
        <v>1</v>
      </c>
      <c r="D2230" s="18" t="s">
        <v>2358</v>
      </c>
      <c r="E2230" s="18">
        <v>3</v>
      </c>
      <c r="F2230" s="18" t="s">
        <v>773</v>
      </c>
      <c r="G2230" s="18">
        <v>12</v>
      </c>
      <c r="H2230" s="18" t="s">
        <v>1026</v>
      </c>
      <c r="I2230" s="18">
        <v>1</v>
      </c>
      <c r="J2230" s="25" t="s">
        <v>1027</v>
      </c>
      <c r="K2230" s="99"/>
      <c r="L2230" s="99"/>
      <c r="M2230" s="99"/>
      <c r="N2230" s="339" t="s">
        <v>7170</v>
      </c>
      <c r="O2230" s="100">
        <v>388800</v>
      </c>
      <c r="P2230" s="27"/>
      <c r="Q2230" s="100"/>
      <c r="R2230" s="101" t="s">
        <v>97</v>
      </c>
      <c r="S2230" s="94"/>
    </row>
    <row r="2231" spans="1:19" ht="18" customHeight="1">
      <c r="A2231" s="17">
        <v>4</v>
      </c>
      <c r="B2231" s="18" t="s">
        <v>2357</v>
      </c>
      <c r="C2231" s="18">
        <v>1</v>
      </c>
      <c r="D2231" s="18" t="s">
        <v>2358</v>
      </c>
      <c r="E2231" s="18">
        <v>3</v>
      </c>
      <c r="F2231" s="18" t="s">
        <v>773</v>
      </c>
      <c r="G2231" s="18">
        <v>12</v>
      </c>
      <c r="H2231" s="18" t="s">
        <v>1026</v>
      </c>
      <c r="I2231" s="18">
        <v>1</v>
      </c>
      <c r="J2231" s="25" t="s">
        <v>1027</v>
      </c>
      <c r="K2231" s="99"/>
      <c r="L2231" s="99"/>
      <c r="M2231" s="99"/>
      <c r="N2231" s="28" t="s">
        <v>2563</v>
      </c>
      <c r="O2231" s="100"/>
      <c r="P2231" s="27"/>
      <c r="Q2231" s="100"/>
      <c r="R2231" s="101" t="s">
        <v>97</v>
      </c>
      <c r="S2231" s="94"/>
    </row>
    <row r="2232" spans="1:19" ht="18" customHeight="1">
      <c r="A2232" s="17">
        <v>4</v>
      </c>
      <c r="B2232" s="18" t="s">
        <v>2357</v>
      </c>
      <c r="C2232" s="18">
        <v>1</v>
      </c>
      <c r="D2232" s="18" t="s">
        <v>2358</v>
      </c>
      <c r="E2232" s="18">
        <v>3</v>
      </c>
      <c r="F2232" s="18" t="s">
        <v>773</v>
      </c>
      <c r="G2232" s="18">
        <v>12</v>
      </c>
      <c r="H2232" s="18" t="s">
        <v>1026</v>
      </c>
      <c r="I2232" s="18">
        <v>1</v>
      </c>
      <c r="J2232" s="25" t="s">
        <v>1027</v>
      </c>
      <c r="K2232" s="99"/>
      <c r="L2232" s="99"/>
      <c r="M2232" s="99"/>
      <c r="N2232" s="28" t="s">
        <v>2564</v>
      </c>
      <c r="O2232" s="100">
        <v>364000</v>
      </c>
      <c r="P2232" s="27"/>
      <c r="Q2232" s="100"/>
      <c r="R2232" s="101" t="s">
        <v>97</v>
      </c>
      <c r="S2232" s="94"/>
    </row>
    <row r="2233" spans="1:19" ht="18" customHeight="1">
      <c r="A2233" s="17">
        <v>4</v>
      </c>
      <c r="B2233" s="18" t="s">
        <v>2357</v>
      </c>
      <c r="C2233" s="18">
        <v>1</v>
      </c>
      <c r="D2233" s="18" t="s">
        <v>2358</v>
      </c>
      <c r="E2233" s="18">
        <v>3</v>
      </c>
      <c r="F2233" s="18" t="s">
        <v>773</v>
      </c>
      <c r="G2233" s="18">
        <v>12</v>
      </c>
      <c r="H2233" s="18" t="s">
        <v>1026</v>
      </c>
      <c r="I2233" s="18">
        <v>1</v>
      </c>
      <c r="J2233" s="25" t="s">
        <v>1027</v>
      </c>
      <c r="K2233" s="99"/>
      <c r="L2233" s="99"/>
      <c r="M2233" s="99"/>
      <c r="N2233" s="28" t="s">
        <v>2565</v>
      </c>
      <c r="O2233" s="100">
        <v>26000</v>
      </c>
      <c r="P2233" s="27"/>
      <c r="Q2233" s="100"/>
      <c r="R2233" s="101" t="s">
        <v>97</v>
      </c>
      <c r="S2233" s="94"/>
    </row>
    <row r="2234" spans="1:19" ht="18" customHeight="1">
      <c r="A2234" s="17">
        <v>4</v>
      </c>
      <c r="B2234" s="18" t="s">
        <v>2357</v>
      </c>
      <c r="C2234" s="18">
        <v>1</v>
      </c>
      <c r="D2234" s="18" t="s">
        <v>2358</v>
      </c>
      <c r="E2234" s="18">
        <v>3</v>
      </c>
      <c r="F2234" s="18" t="s">
        <v>773</v>
      </c>
      <c r="G2234" s="18">
        <v>12</v>
      </c>
      <c r="H2234" s="18" t="s">
        <v>1026</v>
      </c>
      <c r="I2234" s="18">
        <v>1</v>
      </c>
      <c r="J2234" s="25" t="s">
        <v>1027</v>
      </c>
      <c r="K2234" s="99"/>
      <c r="L2234" s="99"/>
      <c r="M2234" s="99"/>
      <c r="N2234" s="28" t="s">
        <v>2566</v>
      </c>
      <c r="O2234" s="100"/>
      <c r="P2234" s="27"/>
      <c r="Q2234" s="100"/>
      <c r="R2234" s="101" t="s">
        <v>97</v>
      </c>
      <c r="S2234" s="94"/>
    </row>
    <row r="2235" spans="1:19" ht="18" customHeight="1">
      <c r="A2235" s="17">
        <v>4</v>
      </c>
      <c r="B2235" s="18" t="s">
        <v>2357</v>
      </c>
      <c r="C2235" s="18">
        <v>1</v>
      </c>
      <c r="D2235" s="18" t="s">
        <v>2358</v>
      </c>
      <c r="E2235" s="18">
        <v>3</v>
      </c>
      <c r="F2235" s="18" t="s">
        <v>773</v>
      </c>
      <c r="G2235" s="18">
        <v>12</v>
      </c>
      <c r="H2235" s="18" t="s">
        <v>1026</v>
      </c>
      <c r="I2235" s="18">
        <v>1</v>
      </c>
      <c r="J2235" s="25" t="s">
        <v>1027</v>
      </c>
      <c r="K2235" s="99"/>
      <c r="L2235" s="99"/>
      <c r="M2235" s="99"/>
      <c r="N2235" s="339" t="s">
        <v>7171</v>
      </c>
      <c r="O2235" s="100">
        <v>700000</v>
      </c>
      <c r="P2235" s="27"/>
      <c r="Q2235" s="100"/>
      <c r="R2235" s="101" t="s">
        <v>97</v>
      </c>
      <c r="S2235" s="94"/>
    </row>
    <row r="2236" spans="1:19" ht="18" customHeight="1">
      <c r="A2236" s="17">
        <v>4</v>
      </c>
      <c r="B2236" s="18" t="s">
        <v>2357</v>
      </c>
      <c r="C2236" s="18">
        <v>1</v>
      </c>
      <c r="D2236" s="18" t="s">
        <v>2358</v>
      </c>
      <c r="E2236" s="18">
        <v>3</v>
      </c>
      <c r="F2236" s="18" t="s">
        <v>773</v>
      </c>
      <c r="G2236" s="18">
        <v>12</v>
      </c>
      <c r="H2236" s="18" t="s">
        <v>1026</v>
      </c>
      <c r="I2236" s="18">
        <v>1</v>
      </c>
      <c r="J2236" s="25" t="s">
        <v>1027</v>
      </c>
      <c r="K2236" s="99"/>
      <c r="L2236" s="99"/>
      <c r="M2236" s="99"/>
      <c r="N2236" s="339" t="s">
        <v>7172</v>
      </c>
      <c r="O2236" s="100">
        <v>312000</v>
      </c>
      <c r="P2236" s="27"/>
      <c r="Q2236" s="100"/>
      <c r="R2236" s="101" t="s">
        <v>97</v>
      </c>
      <c r="S2236" s="94"/>
    </row>
    <row r="2237" spans="1:19" ht="18" customHeight="1">
      <c r="A2237" s="17">
        <v>4</v>
      </c>
      <c r="B2237" s="18" t="s">
        <v>2357</v>
      </c>
      <c r="C2237" s="18">
        <v>1</v>
      </c>
      <c r="D2237" s="18" t="s">
        <v>2358</v>
      </c>
      <c r="E2237" s="18">
        <v>3</v>
      </c>
      <c r="F2237" s="18" t="s">
        <v>773</v>
      </c>
      <c r="G2237" s="18">
        <v>12</v>
      </c>
      <c r="H2237" s="18" t="s">
        <v>1026</v>
      </c>
      <c r="I2237" s="18">
        <v>1</v>
      </c>
      <c r="J2237" s="25" t="s">
        <v>1027</v>
      </c>
      <c r="K2237" s="99"/>
      <c r="L2237" s="99"/>
      <c r="M2237" s="99"/>
      <c r="N2237" s="339" t="s">
        <v>7173</v>
      </c>
      <c r="O2237" s="100">
        <v>360000</v>
      </c>
      <c r="P2237" s="27"/>
      <c r="Q2237" s="100"/>
      <c r="R2237" s="101" t="s">
        <v>97</v>
      </c>
      <c r="S2237" s="94"/>
    </row>
    <row r="2238" spans="1:19" ht="18" customHeight="1">
      <c r="A2238" s="17">
        <v>4</v>
      </c>
      <c r="B2238" s="18" t="s">
        <v>2357</v>
      </c>
      <c r="C2238" s="18">
        <v>1</v>
      </c>
      <c r="D2238" s="18" t="s">
        <v>2358</v>
      </c>
      <c r="E2238" s="18">
        <v>3</v>
      </c>
      <c r="F2238" s="18" t="s">
        <v>773</v>
      </c>
      <c r="G2238" s="18">
        <v>12</v>
      </c>
      <c r="H2238" s="18" t="s">
        <v>1026</v>
      </c>
      <c r="I2238" s="19">
        <v>3</v>
      </c>
      <c r="J2238" s="24" t="s">
        <v>202</v>
      </c>
      <c r="K2238" s="99">
        <v>187</v>
      </c>
      <c r="L2238" s="99">
        <v>187</v>
      </c>
      <c r="M2238" s="99">
        <f>K2238-L2238</f>
        <v>0</v>
      </c>
      <c r="N2238" s="28" t="s">
        <v>2567</v>
      </c>
      <c r="O2238" s="100">
        <v>7000</v>
      </c>
      <c r="P2238" s="27"/>
      <c r="Q2238" s="100"/>
      <c r="R2238" s="101" t="s">
        <v>97</v>
      </c>
      <c r="S2238" s="94"/>
    </row>
    <row r="2239" spans="1:19" ht="18" customHeight="1">
      <c r="A2239" s="17">
        <v>4</v>
      </c>
      <c r="B2239" s="18" t="s">
        <v>2357</v>
      </c>
      <c r="C2239" s="18">
        <v>1</v>
      </c>
      <c r="D2239" s="18" t="s">
        <v>2358</v>
      </c>
      <c r="E2239" s="18">
        <v>3</v>
      </c>
      <c r="F2239" s="18" t="s">
        <v>773</v>
      </c>
      <c r="G2239" s="18">
        <v>12</v>
      </c>
      <c r="H2239" s="18" t="s">
        <v>1026</v>
      </c>
      <c r="I2239" s="18">
        <v>3</v>
      </c>
      <c r="J2239" s="25" t="s">
        <v>202</v>
      </c>
      <c r="K2239" s="99"/>
      <c r="L2239" s="99"/>
      <c r="M2239" s="99"/>
      <c r="N2239" s="28" t="s">
        <v>2568</v>
      </c>
      <c r="O2239" s="100">
        <v>10000</v>
      </c>
      <c r="P2239" s="27"/>
      <c r="Q2239" s="100"/>
      <c r="R2239" s="101" t="s">
        <v>97</v>
      </c>
      <c r="S2239" s="94"/>
    </row>
    <row r="2240" spans="1:19" ht="18" customHeight="1">
      <c r="A2240" s="17">
        <v>4</v>
      </c>
      <c r="B2240" s="18" t="s">
        <v>2357</v>
      </c>
      <c r="C2240" s="18">
        <v>1</v>
      </c>
      <c r="D2240" s="18" t="s">
        <v>2358</v>
      </c>
      <c r="E2240" s="18">
        <v>3</v>
      </c>
      <c r="F2240" s="18" t="s">
        <v>773</v>
      </c>
      <c r="G2240" s="18">
        <v>12</v>
      </c>
      <c r="H2240" s="18" t="s">
        <v>1026</v>
      </c>
      <c r="I2240" s="18">
        <v>3</v>
      </c>
      <c r="J2240" s="25" t="s">
        <v>202</v>
      </c>
      <c r="K2240" s="99"/>
      <c r="L2240" s="99"/>
      <c r="M2240" s="99"/>
      <c r="N2240" s="28" t="s">
        <v>2569</v>
      </c>
      <c r="O2240" s="100">
        <v>10000</v>
      </c>
      <c r="P2240" s="27"/>
      <c r="Q2240" s="100"/>
      <c r="R2240" s="101" t="s">
        <v>97</v>
      </c>
      <c r="S2240" s="94"/>
    </row>
    <row r="2241" spans="1:19" ht="18" customHeight="1">
      <c r="A2241" s="17">
        <v>4</v>
      </c>
      <c r="B2241" s="18" t="s">
        <v>2357</v>
      </c>
      <c r="C2241" s="18">
        <v>1</v>
      </c>
      <c r="D2241" s="18" t="s">
        <v>2358</v>
      </c>
      <c r="E2241" s="18">
        <v>3</v>
      </c>
      <c r="F2241" s="18" t="s">
        <v>773</v>
      </c>
      <c r="G2241" s="18">
        <v>12</v>
      </c>
      <c r="H2241" s="18" t="s">
        <v>1026</v>
      </c>
      <c r="I2241" s="18">
        <v>3</v>
      </c>
      <c r="J2241" s="25" t="s">
        <v>202</v>
      </c>
      <c r="K2241" s="99"/>
      <c r="L2241" s="99"/>
      <c r="M2241" s="99"/>
      <c r="N2241" s="28" t="s">
        <v>2570</v>
      </c>
      <c r="O2241" s="100">
        <v>10000</v>
      </c>
      <c r="P2241" s="27"/>
      <c r="Q2241" s="100"/>
      <c r="R2241" s="101" t="s">
        <v>97</v>
      </c>
      <c r="S2241" s="94"/>
    </row>
    <row r="2242" spans="1:19" ht="18" customHeight="1">
      <c r="A2242" s="17">
        <v>4</v>
      </c>
      <c r="B2242" s="18" t="s">
        <v>2357</v>
      </c>
      <c r="C2242" s="18">
        <v>1</v>
      </c>
      <c r="D2242" s="18" t="s">
        <v>2358</v>
      </c>
      <c r="E2242" s="18">
        <v>3</v>
      </c>
      <c r="F2242" s="18" t="s">
        <v>773</v>
      </c>
      <c r="G2242" s="18">
        <v>12</v>
      </c>
      <c r="H2242" s="18" t="s">
        <v>1026</v>
      </c>
      <c r="I2242" s="18">
        <v>3</v>
      </c>
      <c r="J2242" s="25" t="s">
        <v>202</v>
      </c>
      <c r="K2242" s="99"/>
      <c r="L2242" s="99"/>
      <c r="M2242" s="99"/>
      <c r="N2242" s="28" t="s">
        <v>2571</v>
      </c>
      <c r="O2242" s="100">
        <v>10000</v>
      </c>
      <c r="P2242" s="27"/>
      <c r="Q2242" s="100"/>
      <c r="R2242" s="101" t="s">
        <v>97</v>
      </c>
      <c r="S2242" s="94"/>
    </row>
    <row r="2243" spans="1:19" ht="18" customHeight="1">
      <c r="A2243" s="17">
        <v>4</v>
      </c>
      <c r="B2243" s="18" t="s">
        <v>2357</v>
      </c>
      <c r="C2243" s="18">
        <v>1</v>
      </c>
      <c r="D2243" s="18" t="s">
        <v>2358</v>
      </c>
      <c r="E2243" s="18">
        <v>3</v>
      </c>
      <c r="F2243" s="18" t="s">
        <v>773</v>
      </c>
      <c r="G2243" s="18">
        <v>12</v>
      </c>
      <c r="H2243" s="18" t="s">
        <v>1026</v>
      </c>
      <c r="I2243" s="18">
        <v>3</v>
      </c>
      <c r="J2243" s="25" t="s">
        <v>202</v>
      </c>
      <c r="K2243" s="99"/>
      <c r="L2243" s="99"/>
      <c r="M2243" s="99"/>
      <c r="N2243" s="28" t="s">
        <v>2572</v>
      </c>
      <c r="O2243" s="100">
        <v>20000</v>
      </c>
      <c r="P2243" s="27"/>
      <c r="Q2243" s="100"/>
      <c r="R2243" s="101" t="s">
        <v>97</v>
      </c>
      <c r="S2243" s="94"/>
    </row>
    <row r="2244" spans="1:19" ht="18" customHeight="1">
      <c r="A2244" s="17">
        <v>4</v>
      </c>
      <c r="B2244" s="18" t="s">
        <v>2357</v>
      </c>
      <c r="C2244" s="18">
        <v>1</v>
      </c>
      <c r="D2244" s="18" t="s">
        <v>2358</v>
      </c>
      <c r="E2244" s="18">
        <v>3</v>
      </c>
      <c r="F2244" s="18" t="s">
        <v>773</v>
      </c>
      <c r="G2244" s="18">
        <v>12</v>
      </c>
      <c r="H2244" s="18" t="s">
        <v>1026</v>
      </c>
      <c r="I2244" s="18">
        <v>3</v>
      </c>
      <c r="J2244" s="25" t="s">
        <v>202</v>
      </c>
      <c r="K2244" s="99"/>
      <c r="L2244" s="99"/>
      <c r="M2244" s="99"/>
      <c r="N2244" s="28" t="s">
        <v>2573</v>
      </c>
      <c r="O2244" s="100">
        <v>20000</v>
      </c>
      <c r="P2244" s="27"/>
      <c r="Q2244" s="100"/>
      <c r="R2244" s="101" t="s">
        <v>97</v>
      </c>
      <c r="S2244" s="94"/>
    </row>
    <row r="2245" spans="1:19" ht="18" customHeight="1">
      <c r="A2245" s="17">
        <v>4</v>
      </c>
      <c r="B2245" s="18" t="s">
        <v>2357</v>
      </c>
      <c r="C2245" s="18">
        <v>1</v>
      </c>
      <c r="D2245" s="18" t="s">
        <v>2358</v>
      </c>
      <c r="E2245" s="18">
        <v>3</v>
      </c>
      <c r="F2245" s="18" t="s">
        <v>773</v>
      </c>
      <c r="G2245" s="18">
        <v>12</v>
      </c>
      <c r="H2245" s="18" t="s">
        <v>1026</v>
      </c>
      <c r="I2245" s="18">
        <v>3</v>
      </c>
      <c r="J2245" s="25" t="s">
        <v>202</v>
      </c>
      <c r="K2245" s="99"/>
      <c r="L2245" s="99"/>
      <c r="M2245" s="99"/>
      <c r="N2245" s="28" t="s">
        <v>2574</v>
      </c>
      <c r="O2245" s="100">
        <v>50000</v>
      </c>
      <c r="P2245" s="27"/>
      <c r="Q2245" s="100"/>
      <c r="R2245" s="101" t="s">
        <v>97</v>
      </c>
      <c r="S2245" s="94"/>
    </row>
    <row r="2246" spans="1:19" ht="18" customHeight="1">
      <c r="A2246" s="17">
        <v>4</v>
      </c>
      <c r="B2246" s="18" t="s">
        <v>2357</v>
      </c>
      <c r="C2246" s="18">
        <v>1</v>
      </c>
      <c r="D2246" s="18" t="s">
        <v>2358</v>
      </c>
      <c r="E2246" s="18">
        <v>3</v>
      </c>
      <c r="F2246" s="18" t="s">
        <v>773</v>
      </c>
      <c r="G2246" s="18">
        <v>12</v>
      </c>
      <c r="H2246" s="18" t="s">
        <v>1026</v>
      </c>
      <c r="I2246" s="18">
        <v>3</v>
      </c>
      <c r="J2246" s="25" t="s">
        <v>202</v>
      </c>
      <c r="K2246" s="99"/>
      <c r="L2246" s="99"/>
      <c r="M2246" s="99"/>
      <c r="N2246" s="28" t="s">
        <v>2575</v>
      </c>
      <c r="O2246" s="100">
        <v>10000</v>
      </c>
      <c r="P2246" s="27"/>
      <c r="Q2246" s="100"/>
      <c r="R2246" s="101" t="s">
        <v>97</v>
      </c>
      <c r="S2246" s="94"/>
    </row>
    <row r="2247" spans="1:19" ht="18" customHeight="1">
      <c r="A2247" s="17">
        <v>4</v>
      </c>
      <c r="B2247" s="18" t="s">
        <v>2357</v>
      </c>
      <c r="C2247" s="18">
        <v>1</v>
      </c>
      <c r="D2247" s="18" t="s">
        <v>2358</v>
      </c>
      <c r="E2247" s="18">
        <v>3</v>
      </c>
      <c r="F2247" s="18" t="s">
        <v>773</v>
      </c>
      <c r="G2247" s="18">
        <v>12</v>
      </c>
      <c r="H2247" s="18" t="s">
        <v>1026</v>
      </c>
      <c r="I2247" s="18">
        <v>3</v>
      </c>
      <c r="J2247" s="25" t="s">
        <v>202</v>
      </c>
      <c r="K2247" s="99"/>
      <c r="L2247" s="99"/>
      <c r="M2247" s="99"/>
      <c r="N2247" s="28" t="s">
        <v>2576</v>
      </c>
      <c r="O2247" s="100">
        <v>40000</v>
      </c>
      <c r="P2247" s="27"/>
      <c r="Q2247" s="100"/>
      <c r="R2247" s="101" t="s">
        <v>97</v>
      </c>
      <c r="S2247" s="94"/>
    </row>
    <row r="2248" spans="1:19" ht="18" customHeight="1">
      <c r="A2248" s="17">
        <v>4</v>
      </c>
      <c r="B2248" s="18" t="s">
        <v>2357</v>
      </c>
      <c r="C2248" s="18">
        <v>1</v>
      </c>
      <c r="D2248" s="18" t="s">
        <v>2358</v>
      </c>
      <c r="E2248" s="18">
        <v>3</v>
      </c>
      <c r="F2248" s="18" t="s">
        <v>773</v>
      </c>
      <c r="G2248" s="18">
        <v>12</v>
      </c>
      <c r="H2248" s="18" t="s">
        <v>1026</v>
      </c>
      <c r="I2248" s="19">
        <v>11</v>
      </c>
      <c r="J2248" s="24" t="s">
        <v>1039</v>
      </c>
      <c r="K2248" s="99">
        <v>75</v>
      </c>
      <c r="L2248" s="99">
        <v>79</v>
      </c>
      <c r="M2248" s="99">
        <f>K2248-L2248</f>
        <v>-4</v>
      </c>
      <c r="N2248" s="28" t="s">
        <v>2577</v>
      </c>
      <c r="O2248" s="100">
        <v>30000</v>
      </c>
      <c r="P2248" s="27"/>
      <c r="Q2248" s="100"/>
      <c r="R2248" s="101" t="s">
        <v>97</v>
      </c>
      <c r="S2248" s="94"/>
    </row>
    <row r="2249" spans="1:19" ht="18" customHeight="1">
      <c r="A2249" s="17">
        <v>4</v>
      </c>
      <c r="B2249" s="18" t="s">
        <v>2357</v>
      </c>
      <c r="C2249" s="18">
        <v>1</v>
      </c>
      <c r="D2249" s="18" t="s">
        <v>2358</v>
      </c>
      <c r="E2249" s="18">
        <v>3</v>
      </c>
      <c r="F2249" s="18" t="s">
        <v>773</v>
      </c>
      <c r="G2249" s="18">
        <v>12</v>
      </c>
      <c r="H2249" s="18" t="s">
        <v>1026</v>
      </c>
      <c r="I2249" s="18">
        <v>11</v>
      </c>
      <c r="J2249" s="25" t="s">
        <v>1039</v>
      </c>
      <c r="K2249" s="99"/>
      <c r="L2249" s="99"/>
      <c r="M2249" s="99"/>
      <c r="N2249" s="28" t="s">
        <v>2578</v>
      </c>
      <c r="O2249" s="100">
        <v>25000</v>
      </c>
      <c r="P2249" s="27"/>
      <c r="Q2249" s="100"/>
      <c r="R2249" s="101" t="s">
        <v>97</v>
      </c>
      <c r="S2249" s="94"/>
    </row>
    <row r="2250" spans="1:19" ht="18" customHeight="1">
      <c r="A2250" s="17">
        <v>4</v>
      </c>
      <c r="B2250" s="18" t="s">
        <v>2357</v>
      </c>
      <c r="C2250" s="18">
        <v>1</v>
      </c>
      <c r="D2250" s="18" t="s">
        <v>2358</v>
      </c>
      <c r="E2250" s="18">
        <v>3</v>
      </c>
      <c r="F2250" s="18" t="s">
        <v>773</v>
      </c>
      <c r="G2250" s="18">
        <v>12</v>
      </c>
      <c r="H2250" s="18" t="s">
        <v>1026</v>
      </c>
      <c r="I2250" s="18">
        <v>11</v>
      </c>
      <c r="J2250" s="25" t="s">
        <v>1039</v>
      </c>
      <c r="K2250" s="99"/>
      <c r="L2250" s="99"/>
      <c r="M2250" s="99"/>
      <c r="N2250" s="28" t="s">
        <v>2579</v>
      </c>
      <c r="O2250" s="100">
        <v>20000</v>
      </c>
      <c r="P2250" s="27"/>
      <c r="Q2250" s="100"/>
      <c r="R2250" s="101" t="s">
        <v>97</v>
      </c>
      <c r="S2250" s="94"/>
    </row>
    <row r="2251" spans="1:19" ht="18" customHeight="1">
      <c r="A2251" s="17">
        <v>4</v>
      </c>
      <c r="B2251" s="18" t="s">
        <v>2357</v>
      </c>
      <c r="C2251" s="18">
        <v>1</v>
      </c>
      <c r="D2251" s="18" t="s">
        <v>2358</v>
      </c>
      <c r="E2251" s="18">
        <v>3</v>
      </c>
      <c r="F2251" s="18" t="s">
        <v>773</v>
      </c>
      <c r="G2251" s="19">
        <v>13</v>
      </c>
      <c r="H2251" s="19" t="s">
        <v>1045</v>
      </c>
      <c r="I2251" s="19"/>
      <c r="J2251" s="24"/>
      <c r="K2251" s="99"/>
      <c r="L2251" s="99"/>
      <c r="M2251" s="99"/>
      <c r="N2251" s="28"/>
      <c r="O2251" s="100"/>
      <c r="P2251" s="27"/>
      <c r="Q2251" s="100"/>
      <c r="R2251" s="101" t="s">
        <v>97</v>
      </c>
      <c r="S2251" s="94"/>
    </row>
    <row r="2252" spans="1:19" ht="18" customHeight="1">
      <c r="A2252" s="17">
        <v>4</v>
      </c>
      <c r="B2252" s="18" t="s">
        <v>2357</v>
      </c>
      <c r="C2252" s="18">
        <v>1</v>
      </c>
      <c r="D2252" s="18" t="s">
        <v>2358</v>
      </c>
      <c r="E2252" s="18">
        <v>3</v>
      </c>
      <c r="F2252" s="18" t="s">
        <v>773</v>
      </c>
      <c r="G2252" s="18">
        <v>13</v>
      </c>
      <c r="H2252" s="18" t="s">
        <v>1045</v>
      </c>
      <c r="I2252" s="19">
        <v>21</v>
      </c>
      <c r="J2252" s="24" t="s">
        <v>1046</v>
      </c>
      <c r="K2252" s="99">
        <v>10</v>
      </c>
      <c r="L2252" s="99">
        <v>10</v>
      </c>
      <c r="M2252" s="99">
        <f t="shared" ref="M2252:M2253" si="148">K2252-L2252</f>
        <v>0</v>
      </c>
      <c r="N2252" s="28" t="s">
        <v>2580</v>
      </c>
      <c r="O2252" s="100">
        <v>10000</v>
      </c>
      <c r="P2252" s="27"/>
      <c r="Q2252" s="100"/>
      <c r="R2252" s="101" t="s">
        <v>97</v>
      </c>
      <c r="S2252" s="94"/>
    </row>
    <row r="2253" spans="1:19" ht="18" customHeight="1">
      <c r="A2253" s="17">
        <v>4</v>
      </c>
      <c r="B2253" s="18" t="s">
        <v>2357</v>
      </c>
      <c r="C2253" s="18">
        <v>1</v>
      </c>
      <c r="D2253" s="18" t="s">
        <v>2358</v>
      </c>
      <c r="E2253" s="18">
        <v>3</v>
      </c>
      <c r="F2253" s="18" t="s">
        <v>773</v>
      </c>
      <c r="G2253" s="18">
        <v>13</v>
      </c>
      <c r="H2253" s="18" t="s">
        <v>1045</v>
      </c>
      <c r="I2253" s="19">
        <v>51</v>
      </c>
      <c r="J2253" s="24" t="s">
        <v>1126</v>
      </c>
      <c r="K2253" s="99">
        <v>494</v>
      </c>
      <c r="L2253" s="99">
        <v>327</v>
      </c>
      <c r="M2253" s="99">
        <f t="shared" si="148"/>
        <v>167</v>
      </c>
      <c r="N2253" s="28" t="s">
        <v>2581</v>
      </c>
      <c r="O2253" s="100">
        <v>101088</v>
      </c>
      <c r="P2253" s="27"/>
      <c r="Q2253" s="100"/>
      <c r="R2253" s="101" t="s">
        <v>97</v>
      </c>
      <c r="S2253" s="94"/>
    </row>
    <row r="2254" spans="1:19" ht="18" customHeight="1">
      <c r="A2254" s="17">
        <v>4</v>
      </c>
      <c r="B2254" s="18" t="s">
        <v>2357</v>
      </c>
      <c r="C2254" s="18">
        <v>1</v>
      </c>
      <c r="D2254" s="18" t="s">
        <v>2358</v>
      </c>
      <c r="E2254" s="18">
        <v>3</v>
      </c>
      <c r="F2254" s="18" t="s">
        <v>773</v>
      </c>
      <c r="G2254" s="18">
        <v>13</v>
      </c>
      <c r="H2254" s="18" t="s">
        <v>1045</v>
      </c>
      <c r="I2254" s="18">
        <v>51</v>
      </c>
      <c r="J2254" s="25" t="s">
        <v>1126</v>
      </c>
      <c r="K2254" s="99"/>
      <c r="L2254" s="99"/>
      <c r="M2254" s="99"/>
      <c r="N2254" s="28" t="s">
        <v>2582</v>
      </c>
      <c r="O2254" s="100">
        <v>162000</v>
      </c>
      <c r="P2254" s="27"/>
      <c r="Q2254" s="100"/>
      <c r="R2254" s="101" t="s">
        <v>97</v>
      </c>
      <c r="S2254" s="94"/>
    </row>
    <row r="2255" spans="1:19" ht="18" customHeight="1">
      <c r="A2255" s="17">
        <v>4</v>
      </c>
      <c r="B2255" s="18" t="s">
        <v>2357</v>
      </c>
      <c r="C2255" s="18">
        <v>1</v>
      </c>
      <c r="D2255" s="18" t="s">
        <v>2358</v>
      </c>
      <c r="E2255" s="18">
        <v>3</v>
      </c>
      <c r="F2255" s="18" t="s">
        <v>773</v>
      </c>
      <c r="G2255" s="18">
        <v>13</v>
      </c>
      <c r="H2255" s="18" t="s">
        <v>1045</v>
      </c>
      <c r="I2255" s="18">
        <v>51</v>
      </c>
      <c r="J2255" s="25" t="s">
        <v>1126</v>
      </c>
      <c r="K2255" s="99"/>
      <c r="L2255" s="99"/>
      <c r="M2255" s="99"/>
      <c r="N2255" s="28" t="s">
        <v>2583</v>
      </c>
      <c r="O2255" s="100">
        <v>167400</v>
      </c>
      <c r="P2255" s="27"/>
      <c r="Q2255" s="100"/>
      <c r="R2255" s="101" t="s">
        <v>97</v>
      </c>
      <c r="S2255" s="94"/>
    </row>
    <row r="2256" spans="1:19" ht="18" customHeight="1">
      <c r="A2256" s="17">
        <v>4</v>
      </c>
      <c r="B2256" s="18" t="s">
        <v>2357</v>
      </c>
      <c r="C2256" s="18">
        <v>1</v>
      </c>
      <c r="D2256" s="18" t="s">
        <v>2358</v>
      </c>
      <c r="E2256" s="18">
        <v>3</v>
      </c>
      <c r="F2256" s="18" t="s">
        <v>773</v>
      </c>
      <c r="G2256" s="18">
        <v>13</v>
      </c>
      <c r="H2256" s="18" t="s">
        <v>1045</v>
      </c>
      <c r="I2256" s="18">
        <v>51</v>
      </c>
      <c r="J2256" s="25" t="s">
        <v>1126</v>
      </c>
      <c r="K2256" s="99"/>
      <c r="L2256" s="99"/>
      <c r="M2256" s="99"/>
      <c r="N2256" s="28" t="s">
        <v>2584</v>
      </c>
      <c r="O2256" s="100">
        <v>63000</v>
      </c>
      <c r="P2256" s="27"/>
      <c r="Q2256" s="100"/>
      <c r="R2256" s="101" t="s">
        <v>97</v>
      </c>
      <c r="S2256" s="94"/>
    </row>
    <row r="2257" spans="1:19" ht="18" customHeight="1">
      <c r="A2257" s="17">
        <v>4</v>
      </c>
      <c r="B2257" s="18" t="s">
        <v>2357</v>
      </c>
      <c r="C2257" s="18">
        <v>1</v>
      </c>
      <c r="D2257" s="18" t="s">
        <v>2358</v>
      </c>
      <c r="E2257" s="18">
        <v>3</v>
      </c>
      <c r="F2257" s="18" t="s">
        <v>773</v>
      </c>
      <c r="G2257" s="18">
        <v>13</v>
      </c>
      <c r="H2257" s="18" t="s">
        <v>1045</v>
      </c>
      <c r="I2257" s="19">
        <v>71</v>
      </c>
      <c r="J2257" s="24" t="s">
        <v>1442</v>
      </c>
      <c r="K2257" s="99">
        <v>65895</v>
      </c>
      <c r="L2257" s="99">
        <v>68310</v>
      </c>
      <c r="M2257" s="99">
        <f>K2257-L2257</f>
        <v>-2415</v>
      </c>
      <c r="N2257" s="339" t="s">
        <v>7174</v>
      </c>
      <c r="O2257" s="100">
        <v>570000</v>
      </c>
      <c r="P2257" s="27"/>
      <c r="Q2257" s="100"/>
      <c r="R2257" s="101" t="s">
        <v>97</v>
      </c>
      <c r="S2257" s="94"/>
    </row>
    <row r="2258" spans="1:19" ht="18" customHeight="1">
      <c r="A2258" s="17">
        <v>4</v>
      </c>
      <c r="B2258" s="18" t="s">
        <v>2357</v>
      </c>
      <c r="C2258" s="18">
        <v>1</v>
      </c>
      <c r="D2258" s="18" t="s">
        <v>2358</v>
      </c>
      <c r="E2258" s="18">
        <v>3</v>
      </c>
      <c r="F2258" s="18" t="s">
        <v>773</v>
      </c>
      <c r="G2258" s="18">
        <v>13</v>
      </c>
      <c r="H2258" s="18" t="s">
        <v>1045</v>
      </c>
      <c r="I2258" s="18">
        <v>71</v>
      </c>
      <c r="J2258" s="25" t="s">
        <v>1442</v>
      </c>
      <c r="K2258" s="99"/>
      <c r="L2258" s="99"/>
      <c r="M2258" s="99"/>
      <c r="N2258" s="28" t="s">
        <v>2585</v>
      </c>
      <c r="O2258" s="100">
        <v>911600</v>
      </c>
      <c r="P2258" s="27"/>
      <c r="Q2258" s="100"/>
      <c r="R2258" s="101" t="s">
        <v>97</v>
      </c>
      <c r="S2258" s="94"/>
    </row>
    <row r="2259" spans="1:19" ht="18" customHeight="1">
      <c r="A2259" s="17">
        <v>4</v>
      </c>
      <c r="B2259" s="18" t="s">
        <v>2357</v>
      </c>
      <c r="C2259" s="18">
        <v>1</v>
      </c>
      <c r="D2259" s="18" t="s">
        <v>2358</v>
      </c>
      <c r="E2259" s="18">
        <v>3</v>
      </c>
      <c r="F2259" s="18" t="s">
        <v>773</v>
      </c>
      <c r="G2259" s="18">
        <v>13</v>
      </c>
      <c r="H2259" s="18" t="s">
        <v>1045</v>
      </c>
      <c r="I2259" s="18">
        <v>71</v>
      </c>
      <c r="J2259" s="25" t="s">
        <v>1442</v>
      </c>
      <c r="K2259" s="99"/>
      <c r="L2259" s="99"/>
      <c r="M2259" s="99"/>
      <c r="N2259" s="28" t="s">
        <v>2586</v>
      </c>
      <c r="O2259" s="100">
        <v>2430000</v>
      </c>
      <c r="P2259" s="27"/>
      <c r="Q2259" s="100"/>
      <c r="R2259" s="101" t="s">
        <v>97</v>
      </c>
      <c r="S2259" s="94"/>
    </row>
    <row r="2260" spans="1:19" ht="18" customHeight="1">
      <c r="A2260" s="17">
        <v>4</v>
      </c>
      <c r="B2260" s="18" t="s">
        <v>2357</v>
      </c>
      <c r="C2260" s="18">
        <v>1</v>
      </c>
      <c r="D2260" s="18" t="s">
        <v>2358</v>
      </c>
      <c r="E2260" s="18">
        <v>3</v>
      </c>
      <c r="F2260" s="18" t="s">
        <v>773</v>
      </c>
      <c r="G2260" s="18">
        <v>13</v>
      </c>
      <c r="H2260" s="18" t="s">
        <v>1045</v>
      </c>
      <c r="I2260" s="18">
        <v>71</v>
      </c>
      <c r="J2260" s="25" t="s">
        <v>1442</v>
      </c>
      <c r="K2260" s="99"/>
      <c r="L2260" s="99"/>
      <c r="M2260" s="99"/>
      <c r="N2260" s="28" t="s">
        <v>2587</v>
      </c>
      <c r="O2260" s="100">
        <v>1440000</v>
      </c>
      <c r="P2260" s="27"/>
      <c r="Q2260" s="100"/>
      <c r="R2260" s="101" t="s">
        <v>97</v>
      </c>
      <c r="S2260" s="94"/>
    </row>
    <row r="2261" spans="1:19" ht="18" customHeight="1">
      <c r="A2261" s="17">
        <v>4</v>
      </c>
      <c r="B2261" s="18" t="s">
        <v>2357</v>
      </c>
      <c r="C2261" s="18">
        <v>1</v>
      </c>
      <c r="D2261" s="18" t="s">
        <v>2358</v>
      </c>
      <c r="E2261" s="18">
        <v>3</v>
      </c>
      <c r="F2261" s="18" t="s">
        <v>773</v>
      </c>
      <c r="G2261" s="18">
        <v>13</v>
      </c>
      <c r="H2261" s="18" t="s">
        <v>1045</v>
      </c>
      <c r="I2261" s="18">
        <v>71</v>
      </c>
      <c r="J2261" s="25" t="s">
        <v>1442</v>
      </c>
      <c r="K2261" s="99"/>
      <c r="L2261" s="99"/>
      <c r="M2261" s="99"/>
      <c r="N2261" s="339" t="s">
        <v>7175</v>
      </c>
      <c r="O2261" s="100">
        <v>6000</v>
      </c>
      <c r="P2261" s="27"/>
      <c r="Q2261" s="100"/>
      <c r="R2261" s="101" t="s">
        <v>97</v>
      </c>
      <c r="S2261" s="94"/>
    </row>
    <row r="2262" spans="1:19" ht="18" customHeight="1">
      <c r="A2262" s="17">
        <v>4</v>
      </c>
      <c r="B2262" s="18" t="s">
        <v>2357</v>
      </c>
      <c r="C2262" s="18">
        <v>1</v>
      </c>
      <c r="D2262" s="18" t="s">
        <v>2358</v>
      </c>
      <c r="E2262" s="18">
        <v>3</v>
      </c>
      <c r="F2262" s="18" t="s">
        <v>773</v>
      </c>
      <c r="G2262" s="18">
        <v>13</v>
      </c>
      <c r="H2262" s="18" t="s">
        <v>1045</v>
      </c>
      <c r="I2262" s="18">
        <v>71</v>
      </c>
      <c r="J2262" s="25" t="s">
        <v>1442</v>
      </c>
      <c r="K2262" s="99"/>
      <c r="L2262" s="99"/>
      <c r="M2262" s="99"/>
      <c r="N2262" s="28" t="s">
        <v>2588</v>
      </c>
      <c r="O2262" s="100">
        <v>7434000</v>
      </c>
      <c r="P2262" s="27"/>
      <c r="Q2262" s="100"/>
      <c r="R2262" s="101" t="s">
        <v>97</v>
      </c>
      <c r="S2262" s="94"/>
    </row>
    <row r="2263" spans="1:19" ht="18" customHeight="1">
      <c r="A2263" s="17">
        <v>4</v>
      </c>
      <c r="B2263" s="18" t="s">
        <v>2357</v>
      </c>
      <c r="C2263" s="18">
        <v>1</v>
      </c>
      <c r="D2263" s="18" t="s">
        <v>2358</v>
      </c>
      <c r="E2263" s="18">
        <v>3</v>
      </c>
      <c r="F2263" s="18" t="s">
        <v>773</v>
      </c>
      <c r="G2263" s="18">
        <v>13</v>
      </c>
      <c r="H2263" s="18" t="s">
        <v>1045</v>
      </c>
      <c r="I2263" s="18">
        <v>71</v>
      </c>
      <c r="J2263" s="25" t="s">
        <v>1442</v>
      </c>
      <c r="K2263" s="99"/>
      <c r="L2263" s="99"/>
      <c r="M2263" s="99"/>
      <c r="N2263" s="28" t="s">
        <v>2589</v>
      </c>
      <c r="O2263" s="100">
        <v>256500</v>
      </c>
      <c r="P2263" s="27"/>
      <c r="Q2263" s="100"/>
      <c r="R2263" s="101" t="s">
        <v>97</v>
      </c>
      <c r="S2263" s="94"/>
    </row>
    <row r="2264" spans="1:19" ht="18" customHeight="1">
      <c r="A2264" s="17">
        <v>4</v>
      </c>
      <c r="B2264" s="18" t="s">
        <v>2357</v>
      </c>
      <c r="C2264" s="18">
        <v>1</v>
      </c>
      <c r="D2264" s="18" t="s">
        <v>2358</v>
      </c>
      <c r="E2264" s="18">
        <v>3</v>
      </c>
      <c r="F2264" s="18" t="s">
        <v>773</v>
      </c>
      <c r="G2264" s="18">
        <v>13</v>
      </c>
      <c r="H2264" s="18" t="s">
        <v>1045</v>
      </c>
      <c r="I2264" s="18">
        <v>71</v>
      </c>
      <c r="J2264" s="25" t="s">
        <v>1442</v>
      </c>
      <c r="K2264" s="99"/>
      <c r="L2264" s="99"/>
      <c r="M2264" s="99"/>
      <c r="N2264" s="28" t="s">
        <v>2590</v>
      </c>
      <c r="O2264" s="100">
        <v>1980000</v>
      </c>
      <c r="P2264" s="27"/>
      <c r="Q2264" s="100"/>
      <c r="R2264" s="101" t="s">
        <v>97</v>
      </c>
      <c r="S2264" s="94"/>
    </row>
    <row r="2265" spans="1:19" ht="18" customHeight="1">
      <c r="A2265" s="17">
        <v>4</v>
      </c>
      <c r="B2265" s="18" t="s">
        <v>2357</v>
      </c>
      <c r="C2265" s="18">
        <v>1</v>
      </c>
      <c r="D2265" s="18" t="s">
        <v>2358</v>
      </c>
      <c r="E2265" s="18">
        <v>3</v>
      </c>
      <c r="F2265" s="18" t="s">
        <v>773</v>
      </c>
      <c r="G2265" s="18">
        <v>13</v>
      </c>
      <c r="H2265" s="18" t="s">
        <v>1045</v>
      </c>
      <c r="I2265" s="18">
        <v>71</v>
      </c>
      <c r="J2265" s="25" t="s">
        <v>1442</v>
      </c>
      <c r="K2265" s="99"/>
      <c r="L2265" s="99"/>
      <c r="M2265" s="99"/>
      <c r="N2265" s="28" t="s">
        <v>2591</v>
      </c>
      <c r="O2265" s="100">
        <v>329000</v>
      </c>
      <c r="P2265" s="27"/>
      <c r="Q2265" s="100"/>
      <c r="R2265" s="101" t="s">
        <v>97</v>
      </c>
      <c r="S2265" s="94"/>
    </row>
    <row r="2266" spans="1:19" ht="18" customHeight="1">
      <c r="A2266" s="17">
        <v>4</v>
      </c>
      <c r="B2266" s="18" t="s">
        <v>2357</v>
      </c>
      <c r="C2266" s="18">
        <v>1</v>
      </c>
      <c r="D2266" s="18" t="s">
        <v>2358</v>
      </c>
      <c r="E2266" s="18">
        <v>3</v>
      </c>
      <c r="F2266" s="18" t="s">
        <v>773</v>
      </c>
      <c r="G2266" s="18">
        <v>13</v>
      </c>
      <c r="H2266" s="18" t="s">
        <v>1045</v>
      </c>
      <c r="I2266" s="18">
        <v>71</v>
      </c>
      <c r="J2266" s="25" t="s">
        <v>1442</v>
      </c>
      <c r="K2266" s="99"/>
      <c r="L2266" s="99"/>
      <c r="M2266" s="99"/>
      <c r="N2266" s="28" t="s">
        <v>2592</v>
      </c>
      <c r="O2266" s="100">
        <v>1200000</v>
      </c>
      <c r="P2266" s="27"/>
      <c r="Q2266" s="100"/>
      <c r="R2266" s="101" t="s">
        <v>97</v>
      </c>
      <c r="S2266" s="94"/>
    </row>
    <row r="2267" spans="1:19" ht="18" customHeight="1">
      <c r="A2267" s="17">
        <v>4</v>
      </c>
      <c r="B2267" s="18" t="s">
        <v>2357</v>
      </c>
      <c r="C2267" s="18">
        <v>1</v>
      </c>
      <c r="D2267" s="18" t="s">
        <v>2358</v>
      </c>
      <c r="E2267" s="18">
        <v>3</v>
      </c>
      <c r="F2267" s="18" t="s">
        <v>773</v>
      </c>
      <c r="G2267" s="18">
        <v>13</v>
      </c>
      <c r="H2267" s="18" t="s">
        <v>1045</v>
      </c>
      <c r="I2267" s="18">
        <v>71</v>
      </c>
      <c r="J2267" s="25" t="s">
        <v>1442</v>
      </c>
      <c r="K2267" s="99"/>
      <c r="L2267" s="99"/>
      <c r="M2267" s="99"/>
      <c r="N2267" s="28" t="s">
        <v>2593</v>
      </c>
      <c r="O2267" s="100">
        <v>2025000</v>
      </c>
      <c r="P2267" s="27"/>
      <c r="Q2267" s="100"/>
      <c r="R2267" s="101" t="s">
        <v>97</v>
      </c>
      <c r="S2267" s="94"/>
    </row>
    <row r="2268" spans="1:19" ht="18" customHeight="1">
      <c r="A2268" s="17">
        <v>4</v>
      </c>
      <c r="B2268" s="18" t="s">
        <v>2357</v>
      </c>
      <c r="C2268" s="18">
        <v>1</v>
      </c>
      <c r="D2268" s="18" t="s">
        <v>2358</v>
      </c>
      <c r="E2268" s="18">
        <v>3</v>
      </c>
      <c r="F2268" s="18" t="s">
        <v>773</v>
      </c>
      <c r="G2268" s="18">
        <v>13</v>
      </c>
      <c r="H2268" s="18" t="s">
        <v>1045</v>
      </c>
      <c r="I2268" s="18">
        <v>71</v>
      </c>
      <c r="J2268" s="25" t="s">
        <v>1442</v>
      </c>
      <c r="K2268" s="99"/>
      <c r="L2268" s="99"/>
      <c r="M2268" s="99"/>
      <c r="N2268" s="28" t="s">
        <v>2594</v>
      </c>
      <c r="O2268" s="100">
        <v>3564000</v>
      </c>
      <c r="P2268" s="27"/>
      <c r="Q2268" s="100"/>
      <c r="R2268" s="101" t="s">
        <v>97</v>
      </c>
      <c r="S2268" s="94"/>
    </row>
    <row r="2269" spans="1:19" ht="18" customHeight="1">
      <c r="A2269" s="17">
        <v>4</v>
      </c>
      <c r="B2269" s="18" t="s">
        <v>2357</v>
      </c>
      <c r="C2269" s="18">
        <v>1</v>
      </c>
      <c r="D2269" s="18" t="s">
        <v>2358</v>
      </c>
      <c r="E2269" s="18">
        <v>3</v>
      </c>
      <c r="F2269" s="18" t="s">
        <v>773</v>
      </c>
      <c r="G2269" s="18">
        <v>13</v>
      </c>
      <c r="H2269" s="18" t="s">
        <v>1045</v>
      </c>
      <c r="I2269" s="18">
        <v>71</v>
      </c>
      <c r="J2269" s="25" t="s">
        <v>1442</v>
      </c>
      <c r="K2269" s="99"/>
      <c r="L2269" s="99"/>
      <c r="M2269" s="99"/>
      <c r="N2269" s="28" t="s">
        <v>2595</v>
      </c>
      <c r="O2269" s="100">
        <v>2047000</v>
      </c>
      <c r="P2269" s="27"/>
      <c r="Q2269" s="100"/>
      <c r="R2269" s="101" t="s">
        <v>97</v>
      </c>
      <c r="S2269" s="94"/>
    </row>
    <row r="2270" spans="1:19" ht="18" customHeight="1">
      <c r="A2270" s="17">
        <v>4</v>
      </c>
      <c r="B2270" s="18" t="s">
        <v>2357</v>
      </c>
      <c r="C2270" s="18">
        <v>1</v>
      </c>
      <c r="D2270" s="18" t="s">
        <v>2358</v>
      </c>
      <c r="E2270" s="18">
        <v>3</v>
      </c>
      <c r="F2270" s="18" t="s">
        <v>773</v>
      </c>
      <c r="G2270" s="18">
        <v>13</v>
      </c>
      <c r="H2270" s="18" t="s">
        <v>1045</v>
      </c>
      <c r="I2270" s="18">
        <v>71</v>
      </c>
      <c r="J2270" s="25" t="s">
        <v>1442</v>
      </c>
      <c r="K2270" s="99"/>
      <c r="L2270" s="99"/>
      <c r="M2270" s="99"/>
      <c r="N2270" s="28" t="s">
        <v>2596</v>
      </c>
      <c r="O2270" s="100">
        <v>2599000</v>
      </c>
      <c r="P2270" s="27"/>
      <c r="Q2270" s="100"/>
      <c r="R2270" s="101" t="s">
        <v>97</v>
      </c>
      <c r="S2270" s="94"/>
    </row>
    <row r="2271" spans="1:19" ht="18" customHeight="1">
      <c r="A2271" s="17">
        <v>4</v>
      </c>
      <c r="B2271" s="18" t="s">
        <v>2357</v>
      </c>
      <c r="C2271" s="18">
        <v>1</v>
      </c>
      <c r="D2271" s="18" t="s">
        <v>2358</v>
      </c>
      <c r="E2271" s="18">
        <v>3</v>
      </c>
      <c r="F2271" s="18" t="s">
        <v>773</v>
      </c>
      <c r="G2271" s="18">
        <v>13</v>
      </c>
      <c r="H2271" s="18" t="s">
        <v>1045</v>
      </c>
      <c r="I2271" s="18">
        <v>71</v>
      </c>
      <c r="J2271" s="25" t="s">
        <v>1442</v>
      </c>
      <c r="K2271" s="99"/>
      <c r="L2271" s="99"/>
      <c r="M2271" s="99"/>
      <c r="N2271" s="28" t="s">
        <v>2597</v>
      </c>
      <c r="O2271" s="100">
        <v>2430000</v>
      </c>
      <c r="P2271" s="27"/>
      <c r="Q2271" s="100"/>
      <c r="R2271" s="101" t="s">
        <v>97</v>
      </c>
      <c r="S2271" s="94"/>
    </row>
    <row r="2272" spans="1:19" ht="18" customHeight="1">
      <c r="A2272" s="17">
        <v>4</v>
      </c>
      <c r="B2272" s="18" t="s">
        <v>2357</v>
      </c>
      <c r="C2272" s="18">
        <v>1</v>
      </c>
      <c r="D2272" s="18" t="s">
        <v>2358</v>
      </c>
      <c r="E2272" s="18">
        <v>3</v>
      </c>
      <c r="F2272" s="18" t="s">
        <v>773</v>
      </c>
      <c r="G2272" s="18">
        <v>13</v>
      </c>
      <c r="H2272" s="18" t="s">
        <v>1045</v>
      </c>
      <c r="I2272" s="18">
        <v>71</v>
      </c>
      <c r="J2272" s="25" t="s">
        <v>1442</v>
      </c>
      <c r="K2272" s="99"/>
      <c r="L2272" s="99"/>
      <c r="M2272" s="99"/>
      <c r="N2272" s="28" t="s">
        <v>2598</v>
      </c>
      <c r="O2272" s="100">
        <v>1079000</v>
      </c>
      <c r="P2272" s="27"/>
      <c r="Q2272" s="100"/>
      <c r="R2272" s="101" t="s">
        <v>97</v>
      </c>
      <c r="S2272" s="94"/>
    </row>
    <row r="2273" spans="1:19" ht="18" customHeight="1">
      <c r="A2273" s="17">
        <v>4</v>
      </c>
      <c r="B2273" s="18" t="s">
        <v>2357</v>
      </c>
      <c r="C2273" s="18">
        <v>1</v>
      </c>
      <c r="D2273" s="18" t="s">
        <v>2358</v>
      </c>
      <c r="E2273" s="18">
        <v>3</v>
      </c>
      <c r="F2273" s="18" t="s">
        <v>773</v>
      </c>
      <c r="G2273" s="18">
        <v>13</v>
      </c>
      <c r="H2273" s="18" t="s">
        <v>1045</v>
      </c>
      <c r="I2273" s="18">
        <v>71</v>
      </c>
      <c r="J2273" s="25" t="s">
        <v>1442</v>
      </c>
      <c r="K2273" s="99"/>
      <c r="L2273" s="99"/>
      <c r="M2273" s="99"/>
      <c r="N2273" s="28" t="s">
        <v>2599</v>
      </c>
      <c r="O2273" s="100"/>
      <c r="P2273" s="27"/>
      <c r="Q2273" s="100"/>
      <c r="R2273" s="101" t="s">
        <v>97</v>
      </c>
      <c r="S2273" s="94"/>
    </row>
    <row r="2274" spans="1:19" ht="18" customHeight="1">
      <c r="A2274" s="17">
        <v>4</v>
      </c>
      <c r="B2274" s="18" t="s">
        <v>2357</v>
      </c>
      <c r="C2274" s="18">
        <v>1</v>
      </c>
      <c r="D2274" s="18" t="s">
        <v>2358</v>
      </c>
      <c r="E2274" s="18">
        <v>3</v>
      </c>
      <c r="F2274" s="18" t="s">
        <v>773</v>
      </c>
      <c r="G2274" s="18">
        <v>13</v>
      </c>
      <c r="H2274" s="18" t="s">
        <v>1045</v>
      </c>
      <c r="I2274" s="18">
        <v>71</v>
      </c>
      <c r="J2274" s="25" t="s">
        <v>1442</v>
      </c>
      <c r="K2274" s="99"/>
      <c r="L2274" s="99"/>
      <c r="M2274" s="99"/>
      <c r="N2274" s="28" t="s">
        <v>2600</v>
      </c>
      <c r="O2274" s="100">
        <v>1820000</v>
      </c>
      <c r="P2274" s="27"/>
      <c r="Q2274" s="100"/>
      <c r="R2274" s="101" t="s">
        <v>97</v>
      </c>
      <c r="S2274" s="94"/>
    </row>
    <row r="2275" spans="1:19" ht="18" customHeight="1">
      <c r="A2275" s="17">
        <v>4</v>
      </c>
      <c r="B2275" s="18" t="s">
        <v>2357</v>
      </c>
      <c r="C2275" s="18">
        <v>1</v>
      </c>
      <c r="D2275" s="18" t="s">
        <v>2358</v>
      </c>
      <c r="E2275" s="18">
        <v>3</v>
      </c>
      <c r="F2275" s="18" t="s">
        <v>773</v>
      </c>
      <c r="G2275" s="18">
        <v>13</v>
      </c>
      <c r="H2275" s="18" t="s">
        <v>1045</v>
      </c>
      <c r="I2275" s="18">
        <v>71</v>
      </c>
      <c r="J2275" s="25" t="s">
        <v>1442</v>
      </c>
      <c r="K2275" s="99"/>
      <c r="L2275" s="99"/>
      <c r="M2275" s="99"/>
      <c r="N2275" s="28" t="s">
        <v>2601</v>
      </c>
      <c r="O2275" s="100">
        <v>3200000</v>
      </c>
      <c r="P2275" s="27"/>
      <c r="Q2275" s="100"/>
      <c r="R2275" s="101" t="s">
        <v>97</v>
      </c>
      <c r="S2275" s="94"/>
    </row>
    <row r="2276" spans="1:19" ht="18" customHeight="1">
      <c r="A2276" s="17">
        <v>4</v>
      </c>
      <c r="B2276" s="18" t="s">
        <v>2357</v>
      </c>
      <c r="C2276" s="18">
        <v>1</v>
      </c>
      <c r="D2276" s="18" t="s">
        <v>2358</v>
      </c>
      <c r="E2276" s="18">
        <v>3</v>
      </c>
      <c r="F2276" s="18" t="s">
        <v>773</v>
      </c>
      <c r="G2276" s="18">
        <v>13</v>
      </c>
      <c r="H2276" s="18" t="s">
        <v>1045</v>
      </c>
      <c r="I2276" s="18">
        <v>71</v>
      </c>
      <c r="J2276" s="25" t="s">
        <v>1442</v>
      </c>
      <c r="K2276" s="99"/>
      <c r="L2276" s="99"/>
      <c r="M2276" s="99"/>
      <c r="N2276" s="28" t="s">
        <v>2602</v>
      </c>
      <c r="O2276" s="100">
        <v>40500</v>
      </c>
      <c r="P2276" s="27"/>
      <c r="Q2276" s="100"/>
      <c r="R2276" s="101" t="s">
        <v>97</v>
      </c>
      <c r="S2276" s="94"/>
    </row>
    <row r="2277" spans="1:19" ht="18" customHeight="1">
      <c r="A2277" s="17">
        <v>4</v>
      </c>
      <c r="B2277" s="18" t="s">
        <v>2357</v>
      </c>
      <c r="C2277" s="18">
        <v>1</v>
      </c>
      <c r="D2277" s="18" t="s">
        <v>2358</v>
      </c>
      <c r="E2277" s="18">
        <v>3</v>
      </c>
      <c r="F2277" s="18" t="s">
        <v>773</v>
      </c>
      <c r="G2277" s="18">
        <v>13</v>
      </c>
      <c r="H2277" s="18" t="s">
        <v>1045</v>
      </c>
      <c r="I2277" s="18">
        <v>71</v>
      </c>
      <c r="J2277" s="25" t="s">
        <v>1442</v>
      </c>
      <c r="K2277" s="99"/>
      <c r="L2277" s="99"/>
      <c r="M2277" s="99"/>
      <c r="N2277" s="339" t="s">
        <v>7176</v>
      </c>
      <c r="O2277" s="100">
        <v>302000</v>
      </c>
      <c r="P2277" s="27"/>
      <c r="Q2277" s="100"/>
      <c r="R2277" s="101" t="s">
        <v>97</v>
      </c>
      <c r="S2277" s="94"/>
    </row>
    <row r="2278" spans="1:19" ht="18" customHeight="1">
      <c r="A2278" s="17">
        <v>4</v>
      </c>
      <c r="B2278" s="18" t="s">
        <v>2357</v>
      </c>
      <c r="C2278" s="18">
        <v>1</v>
      </c>
      <c r="D2278" s="18" t="s">
        <v>2358</v>
      </c>
      <c r="E2278" s="18">
        <v>3</v>
      </c>
      <c r="F2278" s="18" t="s">
        <v>773</v>
      </c>
      <c r="G2278" s="18">
        <v>13</v>
      </c>
      <c r="H2278" s="18" t="s">
        <v>1045</v>
      </c>
      <c r="I2278" s="18">
        <v>71</v>
      </c>
      <c r="J2278" s="25" t="s">
        <v>1442</v>
      </c>
      <c r="K2278" s="99"/>
      <c r="L2278" s="99"/>
      <c r="M2278" s="99"/>
      <c r="N2278" s="28" t="s">
        <v>2603</v>
      </c>
      <c r="O2278" s="100">
        <v>6827600</v>
      </c>
      <c r="P2278" s="27"/>
      <c r="Q2278" s="100"/>
      <c r="R2278" s="101" t="s">
        <v>97</v>
      </c>
      <c r="S2278" s="94"/>
    </row>
    <row r="2279" spans="1:19" ht="18" customHeight="1">
      <c r="A2279" s="17">
        <v>4</v>
      </c>
      <c r="B2279" s="18" t="s">
        <v>2357</v>
      </c>
      <c r="C2279" s="18">
        <v>1</v>
      </c>
      <c r="D2279" s="18" t="s">
        <v>2358</v>
      </c>
      <c r="E2279" s="18">
        <v>3</v>
      </c>
      <c r="F2279" s="18" t="s">
        <v>773</v>
      </c>
      <c r="G2279" s="18">
        <v>13</v>
      </c>
      <c r="H2279" s="18" t="s">
        <v>1045</v>
      </c>
      <c r="I2279" s="18">
        <v>71</v>
      </c>
      <c r="J2279" s="25" t="s">
        <v>1442</v>
      </c>
      <c r="K2279" s="99"/>
      <c r="L2279" s="99"/>
      <c r="M2279" s="99"/>
      <c r="N2279" s="28" t="s">
        <v>2604</v>
      </c>
      <c r="O2279" s="100"/>
      <c r="P2279" s="27"/>
      <c r="Q2279" s="100"/>
      <c r="R2279" s="101" t="s">
        <v>97</v>
      </c>
      <c r="S2279" s="94"/>
    </row>
    <row r="2280" spans="1:19" ht="18" customHeight="1">
      <c r="A2280" s="17">
        <v>4</v>
      </c>
      <c r="B2280" s="18" t="s">
        <v>2357</v>
      </c>
      <c r="C2280" s="18">
        <v>1</v>
      </c>
      <c r="D2280" s="18" t="s">
        <v>2358</v>
      </c>
      <c r="E2280" s="18">
        <v>3</v>
      </c>
      <c r="F2280" s="18" t="s">
        <v>773</v>
      </c>
      <c r="G2280" s="18">
        <v>13</v>
      </c>
      <c r="H2280" s="18" t="s">
        <v>1045</v>
      </c>
      <c r="I2280" s="18">
        <v>71</v>
      </c>
      <c r="J2280" s="25" t="s">
        <v>1442</v>
      </c>
      <c r="K2280" s="99"/>
      <c r="L2280" s="99"/>
      <c r="M2280" s="99"/>
      <c r="N2280" s="28" t="s">
        <v>2605</v>
      </c>
      <c r="O2280" s="100">
        <v>6853300</v>
      </c>
      <c r="P2280" s="27"/>
      <c r="Q2280" s="100"/>
      <c r="R2280" s="101" t="s">
        <v>97</v>
      </c>
      <c r="S2280" s="94"/>
    </row>
    <row r="2281" spans="1:19" ht="18" customHeight="1">
      <c r="A2281" s="17">
        <v>4</v>
      </c>
      <c r="B2281" s="18" t="s">
        <v>2357</v>
      </c>
      <c r="C2281" s="18">
        <v>1</v>
      </c>
      <c r="D2281" s="18" t="s">
        <v>2358</v>
      </c>
      <c r="E2281" s="18">
        <v>3</v>
      </c>
      <c r="F2281" s="18" t="s">
        <v>773</v>
      </c>
      <c r="G2281" s="18">
        <v>13</v>
      </c>
      <c r="H2281" s="18" t="s">
        <v>1045</v>
      </c>
      <c r="I2281" s="18">
        <v>71</v>
      </c>
      <c r="J2281" s="25" t="s">
        <v>1442</v>
      </c>
      <c r="K2281" s="99"/>
      <c r="L2281" s="99"/>
      <c r="M2281" s="99"/>
      <c r="N2281" s="28" t="s">
        <v>2606</v>
      </c>
      <c r="O2281" s="100">
        <v>738720</v>
      </c>
      <c r="P2281" s="27"/>
      <c r="Q2281" s="100"/>
      <c r="R2281" s="101" t="s">
        <v>97</v>
      </c>
      <c r="S2281" s="94"/>
    </row>
    <row r="2282" spans="1:19" ht="18" customHeight="1">
      <c r="A2282" s="17">
        <v>4</v>
      </c>
      <c r="B2282" s="18" t="s">
        <v>2357</v>
      </c>
      <c r="C2282" s="18">
        <v>1</v>
      </c>
      <c r="D2282" s="18" t="s">
        <v>2358</v>
      </c>
      <c r="E2282" s="18">
        <v>3</v>
      </c>
      <c r="F2282" s="18" t="s">
        <v>773</v>
      </c>
      <c r="G2282" s="18">
        <v>13</v>
      </c>
      <c r="H2282" s="18" t="s">
        <v>1045</v>
      </c>
      <c r="I2282" s="18">
        <v>71</v>
      </c>
      <c r="J2282" s="25" t="s">
        <v>1442</v>
      </c>
      <c r="K2282" s="99"/>
      <c r="L2282" s="99"/>
      <c r="M2282" s="99"/>
      <c r="N2282" s="28" t="s">
        <v>2607</v>
      </c>
      <c r="O2282" s="100">
        <v>3326400</v>
      </c>
      <c r="P2282" s="27"/>
      <c r="Q2282" s="100"/>
      <c r="R2282" s="101" t="s">
        <v>97</v>
      </c>
      <c r="S2282" s="94"/>
    </row>
    <row r="2283" spans="1:19" ht="18" customHeight="1">
      <c r="A2283" s="17">
        <v>4</v>
      </c>
      <c r="B2283" s="18" t="s">
        <v>2357</v>
      </c>
      <c r="C2283" s="18">
        <v>1</v>
      </c>
      <c r="D2283" s="18" t="s">
        <v>2358</v>
      </c>
      <c r="E2283" s="18">
        <v>3</v>
      </c>
      <c r="F2283" s="18" t="s">
        <v>773</v>
      </c>
      <c r="G2283" s="18">
        <v>13</v>
      </c>
      <c r="H2283" s="18" t="s">
        <v>1045</v>
      </c>
      <c r="I2283" s="18">
        <v>71</v>
      </c>
      <c r="J2283" s="25" t="s">
        <v>1442</v>
      </c>
      <c r="K2283" s="99"/>
      <c r="L2283" s="99"/>
      <c r="M2283" s="99"/>
      <c r="N2283" s="28" t="s">
        <v>2608</v>
      </c>
      <c r="O2283" s="100">
        <v>972000</v>
      </c>
      <c r="P2283" s="27"/>
      <c r="Q2283" s="100"/>
      <c r="R2283" s="101" t="s">
        <v>97</v>
      </c>
      <c r="S2283" s="94"/>
    </row>
    <row r="2284" spans="1:19" ht="18" customHeight="1">
      <c r="A2284" s="17">
        <v>4</v>
      </c>
      <c r="B2284" s="18" t="s">
        <v>2357</v>
      </c>
      <c r="C2284" s="18">
        <v>1</v>
      </c>
      <c r="D2284" s="18" t="s">
        <v>2358</v>
      </c>
      <c r="E2284" s="18">
        <v>3</v>
      </c>
      <c r="F2284" s="18" t="s">
        <v>773</v>
      </c>
      <c r="G2284" s="18">
        <v>13</v>
      </c>
      <c r="H2284" s="18" t="s">
        <v>1045</v>
      </c>
      <c r="I2284" s="18">
        <v>71</v>
      </c>
      <c r="J2284" s="25" t="s">
        <v>1442</v>
      </c>
      <c r="K2284" s="99"/>
      <c r="L2284" s="99"/>
      <c r="M2284" s="99"/>
      <c r="N2284" s="28" t="s">
        <v>2609</v>
      </c>
      <c r="O2284" s="100">
        <v>1513600</v>
      </c>
      <c r="P2284" s="27"/>
      <c r="Q2284" s="100"/>
      <c r="R2284" s="101" t="s">
        <v>97</v>
      </c>
      <c r="S2284" s="94"/>
    </row>
    <row r="2285" spans="1:19" ht="18" customHeight="1">
      <c r="A2285" s="17">
        <v>4</v>
      </c>
      <c r="B2285" s="18" t="s">
        <v>2357</v>
      </c>
      <c r="C2285" s="18">
        <v>1</v>
      </c>
      <c r="D2285" s="18" t="s">
        <v>2358</v>
      </c>
      <c r="E2285" s="18">
        <v>3</v>
      </c>
      <c r="F2285" s="18" t="s">
        <v>773</v>
      </c>
      <c r="G2285" s="18">
        <v>13</v>
      </c>
      <c r="H2285" s="18" t="s">
        <v>1045</v>
      </c>
      <c r="I2285" s="18">
        <v>71</v>
      </c>
      <c r="J2285" s="25" t="s">
        <v>1442</v>
      </c>
      <c r="K2285" s="99"/>
      <c r="L2285" s="99"/>
      <c r="M2285" s="99"/>
      <c r="N2285" s="28" t="s">
        <v>2610</v>
      </c>
      <c r="O2285" s="100"/>
      <c r="P2285" s="27"/>
      <c r="Q2285" s="100"/>
      <c r="R2285" s="101" t="s">
        <v>97</v>
      </c>
      <c r="S2285" s="94"/>
    </row>
    <row r="2286" spans="1:19" ht="18" customHeight="1">
      <c r="A2286" s="17">
        <v>4</v>
      </c>
      <c r="B2286" s="18" t="s">
        <v>2357</v>
      </c>
      <c r="C2286" s="18">
        <v>1</v>
      </c>
      <c r="D2286" s="18" t="s">
        <v>2358</v>
      </c>
      <c r="E2286" s="18">
        <v>3</v>
      </c>
      <c r="F2286" s="18" t="s">
        <v>773</v>
      </c>
      <c r="G2286" s="18">
        <v>13</v>
      </c>
      <c r="H2286" s="18" t="s">
        <v>1045</v>
      </c>
      <c r="I2286" s="18">
        <v>71</v>
      </c>
      <c r="J2286" s="25" t="s">
        <v>1442</v>
      </c>
      <c r="K2286" s="99"/>
      <c r="L2286" s="99"/>
      <c r="M2286" s="99"/>
      <c r="N2286" s="339" t="s">
        <v>7177</v>
      </c>
      <c r="O2286" s="100">
        <v>691000</v>
      </c>
      <c r="P2286" s="27"/>
      <c r="Q2286" s="100"/>
      <c r="R2286" s="101" t="s">
        <v>97</v>
      </c>
      <c r="S2286" s="94"/>
    </row>
    <row r="2287" spans="1:19" ht="18" customHeight="1">
      <c r="A2287" s="17">
        <v>4</v>
      </c>
      <c r="B2287" s="18" t="s">
        <v>2357</v>
      </c>
      <c r="C2287" s="18">
        <v>1</v>
      </c>
      <c r="D2287" s="18" t="s">
        <v>2358</v>
      </c>
      <c r="E2287" s="18">
        <v>3</v>
      </c>
      <c r="F2287" s="18" t="s">
        <v>773</v>
      </c>
      <c r="G2287" s="18">
        <v>13</v>
      </c>
      <c r="H2287" s="18" t="s">
        <v>1045</v>
      </c>
      <c r="I2287" s="18">
        <v>71</v>
      </c>
      <c r="J2287" s="25" t="s">
        <v>1442</v>
      </c>
      <c r="K2287" s="99"/>
      <c r="L2287" s="99"/>
      <c r="M2287" s="99"/>
      <c r="N2287" s="28" t="s">
        <v>2611</v>
      </c>
      <c r="O2287" s="100">
        <v>165840</v>
      </c>
      <c r="P2287" s="27"/>
      <c r="Q2287" s="100"/>
      <c r="R2287" s="101" t="s">
        <v>97</v>
      </c>
      <c r="S2287" s="94"/>
    </row>
    <row r="2288" spans="1:19" ht="18" customHeight="1">
      <c r="A2288" s="17">
        <v>4</v>
      </c>
      <c r="B2288" s="18" t="s">
        <v>2357</v>
      </c>
      <c r="C2288" s="18">
        <v>1</v>
      </c>
      <c r="D2288" s="18" t="s">
        <v>2358</v>
      </c>
      <c r="E2288" s="18">
        <v>3</v>
      </c>
      <c r="F2288" s="18" t="s">
        <v>773</v>
      </c>
      <c r="G2288" s="18">
        <v>13</v>
      </c>
      <c r="H2288" s="18" t="s">
        <v>1045</v>
      </c>
      <c r="I2288" s="18">
        <v>71</v>
      </c>
      <c r="J2288" s="25" t="s">
        <v>1442</v>
      </c>
      <c r="K2288" s="99"/>
      <c r="L2288" s="99"/>
      <c r="M2288" s="99"/>
      <c r="N2288" s="28" t="s">
        <v>2612</v>
      </c>
      <c r="O2288" s="100">
        <v>158120</v>
      </c>
      <c r="P2288" s="27"/>
      <c r="Q2288" s="100"/>
      <c r="R2288" s="101" t="s">
        <v>97</v>
      </c>
      <c r="S2288" s="94"/>
    </row>
    <row r="2289" spans="1:19" ht="18" customHeight="1">
      <c r="A2289" s="17">
        <v>4</v>
      </c>
      <c r="B2289" s="18" t="s">
        <v>2357</v>
      </c>
      <c r="C2289" s="18">
        <v>1</v>
      </c>
      <c r="D2289" s="18" t="s">
        <v>2358</v>
      </c>
      <c r="E2289" s="18">
        <v>3</v>
      </c>
      <c r="F2289" s="18" t="s">
        <v>773</v>
      </c>
      <c r="G2289" s="18">
        <v>13</v>
      </c>
      <c r="H2289" s="18" t="s">
        <v>1045</v>
      </c>
      <c r="I2289" s="18">
        <v>71</v>
      </c>
      <c r="J2289" s="25" t="s">
        <v>1442</v>
      </c>
      <c r="K2289" s="99"/>
      <c r="L2289" s="99"/>
      <c r="M2289" s="99"/>
      <c r="N2289" s="339" t="s">
        <v>7178</v>
      </c>
      <c r="O2289" s="100">
        <v>27640</v>
      </c>
      <c r="P2289" s="27"/>
      <c r="Q2289" s="100"/>
      <c r="R2289" s="101" t="s">
        <v>97</v>
      </c>
      <c r="S2289" s="94"/>
    </row>
    <row r="2290" spans="1:19" ht="18" customHeight="1">
      <c r="A2290" s="17">
        <v>4</v>
      </c>
      <c r="B2290" s="18" t="s">
        <v>2357</v>
      </c>
      <c r="C2290" s="18">
        <v>1</v>
      </c>
      <c r="D2290" s="18" t="s">
        <v>2358</v>
      </c>
      <c r="E2290" s="18">
        <v>3</v>
      </c>
      <c r="F2290" s="18" t="s">
        <v>773</v>
      </c>
      <c r="G2290" s="18">
        <v>13</v>
      </c>
      <c r="H2290" s="18" t="s">
        <v>1045</v>
      </c>
      <c r="I2290" s="18">
        <v>71</v>
      </c>
      <c r="J2290" s="25" t="s">
        <v>1442</v>
      </c>
      <c r="K2290" s="99"/>
      <c r="L2290" s="99"/>
      <c r="M2290" s="99"/>
      <c r="N2290" s="28" t="s">
        <v>2613</v>
      </c>
      <c r="O2290" s="100"/>
      <c r="P2290" s="27"/>
      <c r="Q2290" s="100"/>
      <c r="R2290" s="101" t="s">
        <v>97</v>
      </c>
      <c r="S2290" s="94"/>
    </row>
    <row r="2291" spans="1:19" ht="18" customHeight="1">
      <c r="A2291" s="17">
        <v>4</v>
      </c>
      <c r="B2291" s="18" t="s">
        <v>2357</v>
      </c>
      <c r="C2291" s="18">
        <v>1</v>
      </c>
      <c r="D2291" s="18" t="s">
        <v>2358</v>
      </c>
      <c r="E2291" s="18">
        <v>3</v>
      </c>
      <c r="F2291" s="18" t="s">
        <v>773</v>
      </c>
      <c r="G2291" s="18">
        <v>13</v>
      </c>
      <c r="H2291" s="18" t="s">
        <v>1045</v>
      </c>
      <c r="I2291" s="18">
        <v>71</v>
      </c>
      <c r="J2291" s="25" t="s">
        <v>1442</v>
      </c>
      <c r="K2291" s="99"/>
      <c r="L2291" s="99"/>
      <c r="M2291" s="99"/>
      <c r="N2291" s="28" t="s">
        <v>2614</v>
      </c>
      <c r="O2291" s="100">
        <v>1400000</v>
      </c>
      <c r="P2291" s="27"/>
      <c r="Q2291" s="100"/>
      <c r="R2291" s="101" t="s">
        <v>97</v>
      </c>
      <c r="S2291" s="94"/>
    </row>
    <row r="2292" spans="1:19" ht="18" customHeight="1">
      <c r="A2292" s="17">
        <v>4</v>
      </c>
      <c r="B2292" s="18" t="s">
        <v>2357</v>
      </c>
      <c r="C2292" s="18">
        <v>1</v>
      </c>
      <c r="D2292" s="18" t="s">
        <v>2358</v>
      </c>
      <c r="E2292" s="18">
        <v>3</v>
      </c>
      <c r="F2292" s="18" t="s">
        <v>773</v>
      </c>
      <c r="G2292" s="18">
        <v>13</v>
      </c>
      <c r="H2292" s="18" t="s">
        <v>1045</v>
      </c>
      <c r="I2292" s="18">
        <v>71</v>
      </c>
      <c r="J2292" s="25" t="s">
        <v>1442</v>
      </c>
      <c r="K2292" s="99"/>
      <c r="L2292" s="99"/>
      <c r="M2292" s="99"/>
      <c r="N2292" s="28" t="s">
        <v>2615</v>
      </c>
      <c r="O2292" s="100">
        <v>2500000</v>
      </c>
      <c r="P2292" s="27"/>
      <c r="Q2292" s="100"/>
      <c r="R2292" s="101" t="s">
        <v>97</v>
      </c>
      <c r="S2292" s="94"/>
    </row>
    <row r="2293" spans="1:19" ht="18" customHeight="1">
      <c r="A2293" s="17">
        <v>4</v>
      </c>
      <c r="B2293" s="18" t="s">
        <v>2357</v>
      </c>
      <c r="C2293" s="18">
        <v>1</v>
      </c>
      <c r="D2293" s="18" t="s">
        <v>2358</v>
      </c>
      <c r="E2293" s="18">
        <v>3</v>
      </c>
      <c r="F2293" s="18" t="s">
        <v>773</v>
      </c>
      <c r="G2293" s="18">
        <v>13</v>
      </c>
      <c r="H2293" s="18" t="s">
        <v>1045</v>
      </c>
      <c r="I2293" s="18">
        <v>71</v>
      </c>
      <c r="J2293" s="25" t="s">
        <v>1442</v>
      </c>
      <c r="K2293" s="99"/>
      <c r="L2293" s="99"/>
      <c r="M2293" s="99"/>
      <c r="N2293" s="28" t="s">
        <v>2616</v>
      </c>
      <c r="O2293" s="100"/>
      <c r="P2293" s="27"/>
      <c r="Q2293" s="100"/>
      <c r="R2293" s="101" t="s">
        <v>97</v>
      </c>
      <c r="S2293" s="94"/>
    </row>
    <row r="2294" spans="1:19" ht="18" customHeight="1">
      <c r="A2294" s="17">
        <v>4</v>
      </c>
      <c r="B2294" s="18" t="s">
        <v>2357</v>
      </c>
      <c r="C2294" s="18">
        <v>1</v>
      </c>
      <c r="D2294" s="18" t="s">
        <v>2358</v>
      </c>
      <c r="E2294" s="18">
        <v>3</v>
      </c>
      <c r="F2294" s="18" t="s">
        <v>773</v>
      </c>
      <c r="G2294" s="18">
        <v>13</v>
      </c>
      <c r="H2294" s="18" t="s">
        <v>1045</v>
      </c>
      <c r="I2294" s="18">
        <v>71</v>
      </c>
      <c r="J2294" s="25" t="s">
        <v>1442</v>
      </c>
      <c r="K2294" s="99"/>
      <c r="L2294" s="99"/>
      <c r="M2294" s="99"/>
      <c r="N2294" s="28" t="s">
        <v>2617</v>
      </c>
      <c r="O2294" s="100">
        <v>2766190</v>
      </c>
      <c r="P2294" s="27"/>
      <c r="Q2294" s="100"/>
      <c r="R2294" s="101" t="s">
        <v>97</v>
      </c>
      <c r="S2294" s="94"/>
    </row>
    <row r="2295" spans="1:19" ht="18" customHeight="1">
      <c r="A2295" s="17">
        <v>4</v>
      </c>
      <c r="B2295" s="18" t="s">
        <v>2357</v>
      </c>
      <c r="C2295" s="18">
        <v>1</v>
      </c>
      <c r="D2295" s="18" t="s">
        <v>2358</v>
      </c>
      <c r="E2295" s="18">
        <v>3</v>
      </c>
      <c r="F2295" s="18" t="s">
        <v>773</v>
      </c>
      <c r="G2295" s="18">
        <v>13</v>
      </c>
      <c r="H2295" s="18" t="s">
        <v>1045</v>
      </c>
      <c r="I2295" s="18">
        <v>71</v>
      </c>
      <c r="J2295" s="25" t="s">
        <v>1442</v>
      </c>
      <c r="K2295" s="99"/>
      <c r="L2295" s="99"/>
      <c r="M2295" s="99"/>
      <c r="N2295" s="28" t="s">
        <v>2618</v>
      </c>
      <c r="O2295" s="100">
        <v>20000</v>
      </c>
      <c r="P2295" s="27"/>
      <c r="Q2295" s="100"/>
      <c r="R2295" s="101" t="s">
        <v>97</v>
      </c>
      <c r="S2295" s="94"/>
    </row>
    <row r="2296" spans="1:19" ht="18" customHeight="1">
      <c r="A2296" s="17">
        <v>4</v>
      </c>
      <c r="B2296" s="18" t="s">
        <v>2357</v>
      </c>
      <c r="C2296" s="18">
        <v>1</v>
      </c>
      <c r="D2296" s="18" t="s">
        <v>2358</v>
      </c>
      <c r="E2296" s="18">
        <v>3</v>
      </c>
      <c r="F2296" s="18" t="s">
        <v>773</v>
      </c>
      <c r="G2296" s="18">
        <v>13</v>
      </c>
      <c r="H2296" s="18" t="s">
        <v>1045</v>
      </c>
      <c r="I2296" s="18">
        <v>71</v>
      </c>
      <c r="J2296" s="25" t="s">
        <v>1442</v>
      </c>
      <c r="K2296" s="99"/>
      <c r="L2296" s="99"/>
      <c r="M2296" s="99"/>
      <c r="N2296" s="28" t="s">
        <v>2619</v>
      </c>
      <c r="O2296" s="100">
        <v>1150000</v>
      </c>
      <c r="P2296" s="27"/>
      <c r="Q2296" s="100"/>
      <c r="R2296" s="101" t="s">
        <v>97</v>
      </c>
      <c r="S2296" s="94"/>
    </row>
    <row r="2297" spans="1:19" ht="18" customHeight="1">
      <c r="A2297" s="17">
        <v>4</v>
      </c>
      <c r="B2297" s="18" t="s">
        <v>2357</v>
      </c>
      <c r="C2297" s="18">
        <v>1</v>
      </c>
      <c r="D2297" s="18" t="s">
        <v>2358</v>
      </c>
      <c r="E2297" s="18">
        <v>3</v>
      </c>
      <c r="F2297" s="18" t="s">
        <v>773</v>
      </c>
      <c r="G2297" s="18">
        <v>13</v>
      </c>
      <c r="H2297" s="18" t="s">
        <v>1045</v>
      </c>
      <c r="I2297" s="18">
        <v>71</v>
      </c>
      <c r="J2297" s="25" t="s">
        <v>1442</v>
      </c>
      <c r="K2297" s="99"/>
      <c r="L2297" s="99"/>
      <c r="M2297" s="99"/>
      <c r="N2297" s="28" t="s">
        <v>2620</v>
      </c>
      <c r="O2297" s="100">
        <v>550800</v>
      </c>
      <c r="P2297" s="27"/>
      <c r="Q2297" s="100"/>
      <c r="R2297" s="101" t="s">
        <v>97</v>
      </c>
      <c r="S2297" s="94"/>
    </row>
    <row r="2298" spans="1:19" ht="18" customHeight="1">
      <c r="A2298" s="17">
        <v>4</v>
      </c>
      <c r="B2298" s="18" t="s">
        <v>2357</v>
      </c>
      <c r="C2298" s="18">
        <v>1</v>
      </c>
      <c r="D2298" s="18" t="s">
        <v>2358</v>
      </c>
      <c r="E2298" s="18">
        <v>3</v>
      </c>
      <c r="F2298" s="18" t="s">
        <v>773</v>
      </c>
      <c r="G2298" s="18">
        <v>13</v>
      </c>
      <c r="H2298" s="18" t="s">
        <v>1045</v>
      </c>
      <c r="I2298" s="18">
        <v>71</v>
      </c>
      <c r="J2298" s="25" t="s">
        <v>1442</v>
      </c>
      <c r="K2298" s="99"/>
      <c r="L2298" s="99"/>
      <c r="M2298" s="99"/>
      <c r="N2298" s="28" t="s">
        <v>2621</v>
      </c>
      <c r="O2298" s="100">
        <v>534750</v>
      </c>
      <c r="P2298" s="27"/>
      <c r="Q2298" s="100"/>
      <c r="R2298" s="101" t="s">
        <v>97</v>
      </c>
      <c r="S2298" s="94"/>
    </row>
    <row r="2299" spans="1:19" ht="18" customHeight="1">
      <c r="A2299" s="17">
        <v>4</v>
      </c>
      <c r="B2299" s="18" t="s">
        <v>2357</v>
      </c>
      <c r="C2299" s="18">
        <v>1</v>
      </c>
      <c r="D2299" s="18" t="s">
        <v>2358</v>
      </c>
      <c r="E2299" s="18">
        <v>3</v>
      </c>
      <c r="F2299" s="18" t="s">
        <v>773</v>
      </c>
      <c r="G2299" s="18">
        <v>13</v>
      </c>
      <c r="H2299" s="18" t="s">
        <v>1045</v>
      </c>
      <c r="I2299" s="18">
        <v>71</v>
      </c>
      <c r="J2299" s="25" t="s">
        <v>1442</v>
      </c>
      <c r="K2299" s="99"/>
      <c r="L2299" s="99"/>
      <c r="M2299" s="99"/>
      <c r="N2299" s="28" t="s">
        <v>2622</v>
      </c>
      <c r="O2299" s="100">
        <v>35000</v>
      </c>
      <c r="P2299" s="27"/>
      <c r="Q2299" s="100"/>
      <c r="R2299" s="101" t="s">
        <v>97</v>
      </c>
      <c r="S2299" s="94"/>
    </row>
    <row r="2300" spans="1:19" ht="18" customHeight="1">
      <c r="A2300" s="17">
        <v>4</v>
      </c>
      <c r="B2300" s="18" t="s">
        <v>2357</v>
      </c>
      <c r="C2300" s="18">
        <v>1</v>
      </c>
      <c r="D2300" s="18" t="s">
        <v>2358</v>
      </c>
      <c r="E2300" s="18">
        <v>3</v>
      </c>
      <c r="F2300" s="18" t="s">
        <v>773</v>
      </c>
      <c r="G2300" s="19">
        <v>14</v>
      </c>
      <c r="H2300" s="19" t="s">
        <v>1050</v>
      </c>
      <c r="I2300" s="19"/>
      <c r="J2300" s="24"/>
      <c r="K2300" s="99"/>
      <c r="L2300" s="99"/>
      <c r="M2300" s="99"/>
      <c r="N2300" s="28"/>
      <c r="O2300" s="100"/>
      <c r="P2300" s="27"/>
      <c r="Q2300" s="100"/>
      <c r="R2300" s="101" t="s">
        <v>97</v>
      </c>
      <c r="S2300" s="94"/>
    </row>
    <row r="2301" spans="1:19" ht="18" customHeight="1">
      <c r="A2301" s="17">
        <v>4</v>
      </c>
      <c r="B2301" s="18" t="s">
        <v>2357</v>
      </c>
      <c r="C2301" s="18">
        <v>1</v>
      </c>
      <c r="D2301" s="18" t="s">
        <v>2358</v>
      </c>
      <c r="E2301" s="18">
        <v>3</v>
      </c>
      <c r="F2301" s="18" t="s">
        <v>773</v>
      </c>
      <c r="G2301" s="18">
        <v>14</v>
      </c>
      <c r="H2301" s="18" t="s">
        <v>1050</v>
      </c>
      <c r="I2301" s="19">
        <v>1</v>
      </c>
      <c r="J2301" s="24" t="s">
        <v>1051</v>
      </c>
      <c r="K2301" s="99">
        <v>315</v>
      </c>
      <c r="L2301" s="99">
        <v>315</v>
      </c>
      <c r="M2301" s="99">
        <f>K2301-L2301</f>
        <v>0</v>
      </c>
      <c r="N2301" s="28" t="s">
        <v>2623</v>
      </c>
      <c r="O2301" s="100">
        <v>15000</v>
      </c>
      <c r="P2301" s="27"/>
      <c r="Q2301" s="100"/>
      <c r="R2301" s="101" t="s">
        <v>97</v>
      </c>
      <c r="S2301" s="94"/>
    </row>
    <row r="2302" spans="1:19" ht="18" customHeight="1">
      <c r="A2302" s="17">
        <v>4</v>
      </c>
      <c r="B2302" s="18" t="s">
        <v>2357</v>
      </c>
      <c r="C2302" s="18">
        <v>1</v>
      </c>
      <c r="D2302" s="18" t="s">
        <v>2358</v>
      </c>
      <c r="E2302" s="18">
        <v>3</v>
      </c>
      <c r="F2302" s="18" t="s">
        <v>773</v>
      </c>
      <c r="G2302" s="18">
        <v>14</v>
      </c>
      <c r="H2302" s="18" t="s">
        <v>1050</v>
      </c>
      <c r="I2302" s="18">
        <v>1</v>
      </c>
      <c r="J2302" s="25" t="s">
        <v>1051</v>
      </c>
      <c r="K2302" s="99"/>
      <c r="L2302" s="99"/>
      <c r="M2302" s="99"/>
      <c r="N2302" s="28" t="s">
        <v>2624</v>
      </c>
      <c r="O2302" s="100">
        <v>60000</v>
      </c>
      <c r="P2302" s="27"/>
      <c r="Q2302" s="100"/>
      <c r="R2302" s="101" t="s">
        <v>97</v>
      </c>
      <c r="S2302" s="94"/>
    </row>
    <row r="2303" spans="1:19" ht="18" customHeight="1">
      <c r="A2303" s="17">
        <v>4</v>
      </c>
      <c r="B2303" s="18" t="s">
        <v>2357</v>
      </c>
      <c r="C2303" s="18">
        <v>1</v>
      </c>
      <c r="D2303" s="18" t="s">
        <v>2358</v>
      </c>
      <c r="E2303" s="18">
        <v>3</v>
      </c>
      <c r="F2303" s="18" t="s">
        <v>773</v>
      </c>
      <c r="G2303" s="18">
        <v>14</v>
      </c>
      <c r="H2303" s="18" t="s">
        <v>1050</v>
      </c>
      <c r="I2303" s="18">
        <v>1</v>
      </c>
      <c r="J2303" s="25" t="s">
        <v>1051</v>
      </c>
      <c r="K2303" s="99"/>
      <c r="L2303" s="99"/>
      <c r="M2303" s="99"/>
      <c r="N2303" s="28" t="s">
        <v>2625</v>
      </c>
      <c r="O2303" s="100">
        <v>240000</v>
      </c>
      <c r="P2303" s="27"/>
      <c r="Q2303" s="100"/>
      <c r="R2303" s="101" t="s">
        <v>97</v>
      </c>
      <c r="S2303" s="94"/>
    </row>
    <row r="2304" spans="1:19" ht="18" customHeight="1">
      <c r="A2304" s="17">
        <v>4</v>
      </c>
      <c r="B2304" s="18" t="s">
        <v>2357</v>
      </c>
      <c r="C2304" s="18">
        <v>1</v>
      </c>
      <c r="D2304" s="18" t="s">
        <v>2358</v>
      </c>
      <c r="E2304" s="18">
        <v>3</v>
      </c>
      <c r="F2304" s="18" t="s">
        <v>773</v>
      </c>
      <c r="G2304" s="18">
        <v>14</v>
      </c>
      <c r="H2304" s="18" t="s">
        <v>1050</v>
      </c>
      <c r="I2304" s="19">
        <v>41</v>
      </c>
      <c r="J2304" s="24" t="s">
        <v>1133</v>
      </c>
      <c r="K2304" s="99">
        <v>1296</v>
      </c>
      <c r="L2304" s="99">
        <v>1296</v>
      </c>
      <c r="M2304" s="99">
        <f>K2304-L2304</f>
        <v>0</v>
      </c>
      <c r="N2304" s="28" t="s">
        <v>2626</v>
      </c>
      <c r="O2304" s="100">
        <v>1296000</v>
      </c>
      <c r="P2304" s="27"/>
      <c r="Q2304" s="100"/>
      <c r="R2304" s="101" t="s">
        <v>97</v>
      </c>
      <c r="S2304" s="94"/>
    </row>
    <row r="2305" spans="1:19" ht="18" customHeight="1">
      <c r="A2305" s="17">
        <v>4</v>
      </c>
      <c r="B2305" s="18" t="s">
        <v>2357</v>
      </c>
      <c r="C2305" s="18">
        <v>1</v>
      </c>
      <c r="D2305" s="18" t="s">
        <v>2358</v>
      </c>
      <c r="E2305" s="18">
        <v>3</v>
      </c>
      <c r="F2305" s="18" t="s">
        <v>773</v>
      </c>
      <c r="G2305" s="19">
        <v>18</v>
      </c>
      <c r="H2305" s="19" t="s">
        <v>1054</v>
      </c>
      <c r="I2305" s="19"/>
      <c r="J2305" s="24"/>
      <c r="K2305" s="99"/>
      <c r="L2305" s="99"/>
      <c r="M2305" s="99"/>
      <c r="N2305" s="28"/>
      <c r="O2305" s="100"/>
      <c r="P2305" s="27"/>
      <c r="Q2305" s="100"/>
      <c r="R2305" s="101" t="s">
        <v>97</v>
      </c>
      <c r="S2305" s="94"/>
    </row>
    <row r="2306" spans="1:19" ht="18" customHeight="1">
      <c r="A2306" s="17">
        <v>4</v>
      </c>
      <c r="B2306" s="18" t="s">
        <v>2357</v>
      </c>
      <c r="C2306" s="18">
        <v>1</v>
      </c>
      <c r="D2306" s="18" t="s">
        <v>2358</v>
      </c>
      <c r="E2306" s="18">
        <v>3</v>
      </c>
      <c r="F2306" s="18" t="s">
        <v>773</v>
      </c>
      <c r="G2306" s="18">
        <v>18</v>
      </c>
      <c r="H2306" s="18" t="s">
        <v>1054</v>
      </c>
      <c r="I2306" s="19">
        <v>41</v>
      </c>
      <c r="J2306" s="24" t="s">
        <v>2627</v>
      </c>
      <c r="K2306" s="99">
        <v>752</v>
      </c>
      <c r="L2306" s="99">
        <v>502</v>
      </c>
      <c r="M2306" s="99">
        <f>K2306-L2306</f>
        <v>250</v>
      </c>
      <c r="N2306" s="28" t="s">
        <v>2628</v>
      </c>
      <c r="O2306" s="100">
        <v>150000</v>
      </c>
      <c r="P2306" s="27"/>
      <c r="Q2306" s="100"/>
      <c r="R2306" s="101" t="s">
        <v>97</v>
      </c>
      <c r="S2306" s="94"/>
    </row>
    <row r="2307" spans="1:19" ht="18" customHeight="1">
      <c r="A2307" s="17">
        <v>4</v>
      </c>
      <c r="B2307" s="18" t="s">
        <v>2357</v>
      </c>
      <c r="C2307" s="18">
        <v>1</v>
      </c>
      <c r="D2307" s="18" t="s">
        <v>2358</v>
      </c>
      <c r="E2307" s="18">
        <v>3</v>
      </c>
      <c r="F2307" s="18" t="s">
        <v>773</v>
      </c>
      <c r="G2307" s="18">
        <v>18</v>
      </c>
      <c r="H2307" s="18" t="s">
        <v>1054</v>
      </c>
      <c r="I2307" s="18">
        <v>41</v>
      </c>
      <c r="J2307" s="25" t="s">
        <v>2627</v>
      </c>
      <c r="K2307" s="99"/>
      <c r="L2307" s="99"/>
      <c r="M2307" s="99"/>
      <c r="N2307" s="28" t="s">
        <v>2629</v>
      </c>
      <c r="O2307" s="100">
        <v>100000</v>
      </c>
      <c r="P2307" s="27"/>
      <c r="Q2307" s="100"/>
      <c r="R2307" s="101" t="s">
        <v>97</v>
      </c>
      <c r="S2307" s="94"/>
    </row>
    <row r="2308" spans="1:19" ht="18" customHeight="1">
      <c r="A2308" s="17">
        <v>4</v>
      </c>
      <c r="B2308" s="18" t="s">
        <v>2357</v>
      </c>
      <c r="C2308" s="18">
        <v>1</v>
      </c>
      <c r="D2308" s="18" t="s">
        <v>2358</v>
      </c>
      <c r="E2308" s="18">
        <v>3</v>
      </c>
      <c r="F2308" s="18" t="s">
        <v>773</v>
      </c>
      <c r="G2308" s="18">
        <v>18</v>
      </c>
      <c r="H2308" s="18" t="s">
        <v>1054</v>
      </c>
      <c r="I2308" s="18">
        <v>41</v>
      </c>
      <c r="J2308" s="25" t="s">
        <v>2627</v>
      </c>
      <c r="K2308" s="99"/>
      <c r="L2308" s="99"/>
      <c r="M2308" s="99"/>
      <c r="N2308" s="28" t="s">
        <v>2630</v>
      </c>
      <c r="O2308" s="100">
        <v>151600</v>
      </c>
      <c r="P2308" s="27"/>
      <c r="Q2308" s="100"/>
      <c r="R2308" s="101" t="s">
        <v>97</v>
      </c>
      <c r="S2308" s="94"/>
    </row>
    <row r="2309" spans="1:19" ht="18" customHeight="1">
      <c r="A2309" s="17">
        <v>4</v>
      </c>
      <c r="B2309" s="18" t="s">
        <v>2357</v>
      </c>
      <c r="C2309" s="18">
        <v>1</v>
      </c>
      <c r="D2309" s="18" t="s">
        <v>2358</v>
      </c>
      <c r="E2309" s="18">
        <v>3</v>
      </c>
      <c r="F2309" s="18" t="s">
        <v>773</v>
      </c>
      <c r="G2309" s="18">
        <v>18</v>
      </c>
      <c r="H2309" s="18" t="s">
        <v>1054</v>
      </c>
      <c r="I2309" s="18">
        <v>41</v>
      </c>
      <c r="J2309" s="25" t="s">
        <v>2627</v>
      </c>
      <c r="K2309" s="99"/>
      <c r="L2309" s="99"/>
      <c r="M2309" s="99"/>
      <c r="N2309" s="28" t="s">
        <v>2631</v>
      </c>
      <c r="O2309" s="100">
        <v>350000</v>
      </c>
      <c r="P2309" s="27"/>
      <c r="Q2309" s="100"/>
      <c r="R2309" s="101" t="s">
        <v>97</v>
      </c>
      <c r="S2309" s="94"/>
    </row>
    <row r="2310" spans="1:19" ht="18" customHeight="1">
      <c r="A2310" s="17">
        <v>4</v>
      </c>
      <c r="B2310" s="18" t="s">
        <v>2357</v>
      </c>
      <c r="C2310" s="18">
        <v>1</v>
      </c>
      <c r="D2310" s="18" t="s">
        <v>2358</v>
      </c>
      <c r="E2310" s="18">
        <v>3</v>
      </c>
      <c r="F2310" s="18" t="s">
        <v>773</v>
      </c>
      <c r="G2310" s="18">
        <v>18</v>
      </c>
      <c r="H2310" s="18" t="s">
        <v>1054</v>
      </c>
      <c r="I2310" s="19">
        <v>51</v>
      </c>
      <c r="J2310" s="24" t="s">
        <v>2632</v>
      </c>
      <c r="K2310" s="99">
        <v>30</v>
      </c>
      <c r="L2310" s="99">
        <v>30</v>
      </c>
      <c r="M2310" s="99">
        <f>K2310-L2310</f>
        <v>0</v>
      </c>
      <c r="N2310" s="28" t="s">
        <v>2633</v>
      </c>
      <c r="O2310" s="100">
        <v>10000</v>
      </c>
      <c r="P2310" s="27"/>
      <c r="Q2310" s="100"/>
      <c r="R2310" s="101" t="s">
        <v>97</v>
      </c>
      <c r="S2310" s="94"/>
    </row>
    <row r="2311" spans="1:19" ht="18" customHeight="1">
      <c r="A2311" s="17">
        <v>4</v>
      </c>
      <c r="B2311" s="18" t="s">
        <v>2357</v>
      </c>
      <c r="C2311" s="18">
        <v>1</v>
      </c>
      <c r="D2311" s="18" t="s">
        <v>2358</v>
      </c>
      <c r="E2311" s="18">
        <v>3</v>
      </c>
      <c r="F2311" s="18" t="s">
        <v>773</v>
      </c>
      <c r="G2311" s="18">
        <v>18</v>
      </c>
      <c r="H2311" s="18" t="s">
        <v>1054</v>
      </c>
      <c r="I2311" s="18">
        <v>51</v>
      </c>
      <c r="J2311" s="25" t="s">
        <v>2632</v>
      </c>
      <c r="K2311" s="99"/>
      <c r="L2311" s="99"/>
      <c r="M2311" s="99"/>
      <c r="N2311" s="28" t="s">
        <v>2634</v>
      </c>
      <c r="O2311" s="100">
        <v>20000</v>
      </c>
      <c r="P2311" s="27"/>
      <c r="Q2311" s="100"/>
      <c r="R2311" s="101" t="s">
        <v>97</v>
      </c>
      <c r="S2311" s="94"/>
    </row>
    <row r="2312" spans="1:19" ht="18" customHeight="1">
      <c r="A2312" s="17">
        <v>4</v>
      </c>
      <c r="B2312" s="18" t="s">
        <v>2357</v>
      </c>
      <c r="C2312" s="18">
        <v>1</v>
      </c>
      <c r="D2312" s="18" t="s">
        <v>2358</v>
      </c>
      <c r="E2312" s="18">
        <v>3</v>
      </c>
      <c r="F2312" s="18" t="s">
        <v>773</v>
      </c>
      <c r="G2312" s="19">
        <v>19</v>
      </c>
      <c r="H2312" s="19" t="s">
        <v>1056</v>
      </c>
      <c r="I2312" s="19"/>
      <c r="J2312" s="24"/>
      <c r="K2312" s="99"/>
      <c r="L2312" s="99"/>
      <c r="M2312" s="99"/>
      <c r="N2312" s="28"/>
      <c r="O2312" s="100"/>
      <c r="P2312" s="27"/>
      <c r="Q2312" s="100"/>
      <c r="R2312" s="101" t="s">
        <v>97</v>
      </c>
      <c r="S2312" s="94"/>
    </row>
    <row r="2313" spans="1:19" ht="18" customHeight="1">
      <c r="A2313" s="17">
        <v>4</v>
      </c>
      <c r="B2313" s="18" t="s">
        <v>2357</v>
      </c>
      <c r="C2313" s="18">
        <v>1</v>
      </c>
      <c r="D2313" s="18" t="s">
        <v>2358</v>
      </c>
      <c r="E2313" s="18">
        <v>3</v>
      </c>
      <c r="F2313" s="18" t="s">
        <v>773</v>
      </c>
      <c r="G2313" s="18">
        <v>19</v>
      </c>
      <c r="H2313" s="18" t="s">
        <v>1056</v>
      </c>
      <c r="I2313" s="19">
        <v>11</v>
      </c>
      <c r="J2313" s="24" t="s">
        <v>1057</v>
      </c>
      <c r="K2313" s="99">
        <v>0</v>
      </c>
      <c r="L2313" s="99">
        <v>8</v>
      </c>
      <c r="M2313" s="99">
        <f t="shared" ref="M2313:M2314" si="149">K2313-L2313</f>
        <v>-8</v>
      </c>
      <c r="N2313" s="28"/>
      <c r="O2313" s="100"/>
      <c r="P2313" s="27"/>
      <c r="Q2313" s="100"/>
      <c r="R2313" s="101" t="s">
        <v>97</v>
      </c>
      <c r="S2313" s="94"/>
    </row>
    <row r="2314" spans="1:19" ht="18" customHeight="1">
      <c r="A2314" s="17">
        <v>4</v>
      </c>
      <c r="B2314" s="18" t="s">
        <v>2357</v>
      </c>
      <c r="C2314" s="18">
        <v>1</v>
      </c>
      <c r="D2314" s="18" t="s">
        <v>2358</v>
      </c>
      <c r="E2314" s="18">
        <v>3</v>
      </c>
      <c r="F2314" s="18" t="s">
        <v>773</v>
      </c>
      <c r="G2314" s="18">
        <v>19</v>
      </c>
      <c r="H2314" s="18" t="s">
        <v>1056</v>
      </c>
      <c r="I2314" s="19">
        <v>31</v>
      </c>
      <c r="J2314" s="24" t="s">
        <v>1366</v>
      </c>
      <c r="K2314" s="99">
        <v>3000</v>
      </c>
      <c r="L2314" s="99">
        <v>2280</v>
      </c>
      <c r="M2314" s="99">
        <f t="shared" si="149"/>
        <v>720</v>
      </c>
      <c r="N2314" s="28" t="s">
        <v>2635</v>
      </c>
      <c r="O2314" s="100">
        <v>150000</v>
      </c>
      <c r="P2314" s="27"/>
      <c r="Q2314" s="100"/>
      <c r="R2314" s="101" t="s">
        <v>97</v>
      </c>
      <c r="S2314" s="94"/>
    </row>
    <row r="2315" spans="1:19" ht="18" customHeight="1">
      <c r="A2315" s="17">
        <v>4</v>
      </c>
      <c r="B2315" s="18" t="s">
        <v>2357</v>
      </c>
      <c r="C2315" s="18">
        <v>1</v>
      </c>
      <c r="D2315" s="18" t="s">
        <v>2358</v>
      </c>
      <c r="E2315" s="18">
        <v>3</v>
      </c>
      <c r="F2315" s="18" t="s">
        <v>773</v>
      </c>
      <c r="G2315" s="18">
        <v>19</v>
      </c>
      <c r="H2315" s="18" t="s">
        <v>1056</v>
      </c>
      <c r="I2315" s="18">
        <v>31</v>
      </c>
      <c r="J2315" s="25" t="s">
        <v>1366</v>
      </c>
      <c r="K2315" s="99"/>
      <c r="L2315" s="99"/>
      <c r="M2315" s="99"/>
      <c r="N2315" s="28" t="s">
        <v>2636</v>
      </c>
      <c r="O2315" s="100"/>
      <c r="P2315" s="27"/>
      <c r="Q2315" s="100"/>
      <c r="R2315" s="101" t="s">
        <v>97</v>
      </c>
      <c r="S2315" s="94"/>
    </row>
    <row r="2316" spans="1:19" ht="18" customHeight="1">
      <c r="A2316" s="17">
        <v>4</v>
      </c>
      <c r="B2316" s="18" t="s">
        <v>2357</v>
      </c>
      <c r="C2316" s="18">
        <v>1</v>
      </c>
      <c r="D2316" s="18" t="s">
        <v>2358</v>
      </c>
      <c r="E2316" s="18">
        <v>3</v>
      </c>
      <c r="F2316" s="18" t="s">
        <v>773</v>
      </c>
      <c r="G2316" s="18">
        <v>19</v>
      </c>
      <c r="H2316" s="18" t="s">
        <v>1056</v>
      </c>
      <c r="I2316" s="18">
        <v>31</v>
      </c>
      <c r="J2316" s="25" t="s">
        <v>1366</v>
      </c>
      <c r="K2316" s="99"/>
      <c r="L2316" s="99"/>
      <c r="M2316" s="99"/>
      <c r="N2316" s="28" t="s">
        <v>2637</v>
      </c>
      <c r="O2316" s="100">
        <v>2400000</v>
      </c>
      <c r="P2316" s="27"/>
      <c r="Q2316" s="100"/>
      <c r="R2316" s="101" t="s">
        <v>97</v>
      </c>
      <c r="S2316" s="94"/>
    </row>
    <row r="2317" spans="1:19" ht="18" customHeight="1">
      <c r="A2317" s="17">
        <v>4</v>
      </c>
      <c r="B2317" s="18" t="s">
        <v>2357</v>
      </c>
      <c r="C2317" s="18">
        <v>1</v>
      </c>
      <c r="D2317" s="18" t="s">
        <v>2358</v>
      </c>
      <c r="E2317" s="18">
        <v>3</v>
      </c>
      <c r="F2317" s="18" t="s">
        <v>773</v>
      </c>
      <c r="G2317" s="18">
        <v>19</v>
      </c>
      <c r="H2317" s="18" t="s">
        <v>1056</v>
      </c>
      <c r="I2317" s="18">
        <v>31</v>
      </c>
      <c r="J2317" s="25" t="s">
        <v>1366</v>
      </c>
      <c r="K2317" s="99"/>
      <c r="L2317" s="99"/>
      <c r="M2317" s="99"/>
      <c r="N2317" s="28" t="s">
        <v>2638</v>
      </c>
      <c r="O2317" s="100">
        <v>450000</v>
      </c>
      <c r="P2317" s="27"/>
      <c r="Q2317" s="100"/>
      <c r="R2317" s="101" t="s">
        <v>97</v>
      </c>
      <c r="S2317" s="94"/>
    </row>
    <row r="2318" spans="1:19" ht="18" customHeight="1">
      <c r="A2318" s="17">
        <v>4</v>
      </c>
      <c r="B2318" s="18" t="s">
        <v>2357</v>
      </c>
      <c r="C2318" s="18">
        <v>1</v>
      </c>
      <c r="D2318" s="18" t="s">
        <v>2358</v>
      </c>
      <c r="E2318" s="18">
        <v>3</v>
      </c>
      <c r="F2318" s="18" t="s">
        <v>773</v>
      </c>
      <c r="G2318" s="18">
        <v>19</v>
      </c>
      <c r="H2318" s="18" t="s">
        <v>1056</v>
      </c>
      <c r="I2318" s="19">
        <v>41</v>
      </c>
      <c r="J2318" s="24" t="s">
        <v>1153</v>
      </c>
      <c r="K2318" s="99">
        <v>48</v>
      </c>
      <c r="L2318" s="99">
        <v>48</v>
      </c>
      <c r="M2318" s="99">
        <f>K2318-L2318</f>
        <v>0</v>
      </c>
      <c r="N2318" s="28" t="s">
        <v>2639</v>
      </c>
      <c r="O2318" s="100">
        <v>48000</v>
      </c>
      <c r="P2318" s="27"/>
      <c r="Q2318" s="100"/>
      <c r="R2318" s="101" t="s">
        <v>97</v>
      </c>
      <c r="S2318" s="94"/>
    </row>
    <row r="2319" spans="1:19" ht="18" customHeight="1">
      <c r="A2319" s="43">
        <v>4</v>
      </c>
      <c r="B2319" s="44" t="s">
        <v>2357</v>
      </c>
      <c r="C2319" s="52">
        <v>1</v>
      </c>
      <c r="D2319" s="44" t="s">
        <v>2358</v>
      </c>
      <c r="E2319" s="53">
        <v>4</v>
      </c>
      <c r="F2319" s="54" t="s">
        <v>774</v>
      </c>
      <c r="G2319" s="53"/>
      <c r="H2319" s="54"/>
      <c r="I2319" s="53"/>
      <c r="J2319" s="53"/>
      <c r="K2319" s="97">
        <f>IF(C2319="",SUMIFS($K2320:$K$5645,$A2320:$A$5645,A2319,$E2320:$E$5645,""),IF(E2319="",SUMIFS($K2320:$K$5645,$A2320:$A$5645,A2319,$C2320:$C$5645,C2319,$G2320:$G$5645,""),IF(G2319="",SUMIFS($K2320:$K$5645,$A2320:$A$5645,A2319,$C2320:$C$5645,C2319,$E2320:$E$5645,E2319,$R2320:$R$5645,R2319),0)))</f>
        <v>16941</v>
      </c>
      <c r="L2319" s="97">
        <f>IF(C2319="",SUMIFS($L2320:$L$5645,$A2320:$A$5645,A2319,$E2320:$E$5645,""),IF(E2319="",SUMIFS($L2320:$L$5645,$A2320:$A$5645,A2319,$C2320:$C$5645,C2319,$G2320:$G$5645,""),IF(G2319="",SUMIFS($L2320:$L$5645,$A2320:$A$5645,A2319,$C2320:$C$5645,C2319,$E2320:$E$5645,E2319,$R2320:$R$5645,R2319),0)))</f>
        <v>17236</v>
      </c>
      <c r="M2319" s="98">
        <f t="shared" ref="M2319" si="150">K2319-L2319</f>
        <v>-295</v>
      </c>
      <c r="N2319" s="55"/>
      <c r="O2319" s="56"/>
      <c r="P2319" s="57"/>
      <c r="Q2319" s="58">
        <f>IF(C2319="",SUMIFS($Q$3:$Q$5514,$A$3:$A$5514,A2319,$C$3:$C$5514,"&gt;0",$E$3:$E$5514,""),IF(E2319="",SUMIFS($Q$3:$Q$5514,$A$3:$A$5514,A2319,$C$3:$C$5514,C2319,$E$3:$E$5514,"&gt;0",$G$3:$G$5514,""),IF(G2319="",SUMIFS($Q$3:$Q$5514,$A$3:$A$5514,A2319,$C$3:$C$5514,C2319,$E$3:$E$5514,E2319,$G$3:$G$5514,"&gt;0",$R$3:$R$5514,R2319))))</f>
        <v>1490</v>
      </c>
      <c r="R2319" s="59" t="s">
        <v>140</v>
      </c>
      <c r="S2319" s="94"/>
    </row>
    <row r="2320" spans="1:19" ht="18" customHeight="1">
      <c r="A2320" s="17">
        <v>4</v>
      </c>
      <c r="B2320" s="18" t="s">
        <v>2357</v>
      </c>
      <c r="C2320" s="18">
        <v>1</v>
      </c>
      <c r="D2320" s="18" t="s">
        <v>2358</v>
      </c>
      <c r="E2320" s="18">
        <v>4</v>
      </c>
      <c r="F2320" s="18" t="s">
        <v>774</v>
      </c>
      <c r="G2320" s="19">
        <v>4</v>
      </c>
      <c r="H2320" s="19" t="s">
        <v>937</v>
      </c>
      <c r="I2320" s="19"/>
      <c r="J2320" s="24"/>
      <c r="K2320" s="99"/>
      <c r="L2320" s="99"/>
      <c r="M2320" s="99"/>
      <c r="N2320" s="28"/>
      <c r="O2320" s="100"/>
      <c r="P2320" s="27" t="s">
        <v>2641</v>
      </c>
      <c r="Q2320" s="100">
        <v>1490</v>
      </c>
      <c r="R2320" s="101" t="s">
        <v>140</v>
      </c>
      <c r="S2320" s="94"/>
    </row>
    <row r="2321" spans="1:19" ht="18" customHeight="1">
      <c r="A2321" s="17">
        <v>4</v>
      </c>
      <c r="B2321" s="18" t="s">
        <v>2357</v>
      </c>
      <c r="C2321" s="18">
        <v>1</v>
      </c>
      <c r="D2321" s="18" t="s">
        <v>2358</v>
      </c>
      <c r="E2321" s="18">
        <v>4</v>
      </c>
      <c r="F2321" s="18" t="s">
        <v>774</v>
      </c>
      <c r="G2321" s="18">
        <v>4</v>
      </c>
      <c r="H2321" s="18" t="s">
        <v>937</v>
      </c>
      <c r="I2321" s="19">
        <v>41</v>
      </c>
      <c r="J2321" s="24" t="s">
        <v>1088</v>
      </c>
      <c r="K2321" s="99">
        <v>146</v>
      </c>
      <c r="L2321" s="99">
        <v>269</v>
      </c>
      <c r="M2321" s="99">
        <f>K2321-L2321</f>
        <v>-123</v>
      </c>
      <c r="N2321" s="28" t="s">
        <v>2640</v>
      </c>
      <c r="O2321" s="100">
        <v>11424</v>
      </c>
      <c r="P2321" s="27" t="s">
        <v>2643</v>
      </c>
      <c r="Q2321" s="100"/>
      <c r="R2321" s="101" t="s">
        <v>140</v>
      </c>
      <c r="S2321" s="94"/>
    </row>
    <row r="2322" spans="1:19" ht="18" customHeight="1">
      <c r="A2322" s="17">
        <v>4</v>
      </c>
      <c r="B2322" s="18" t="s">
        <v>2357</v>
      </c>
      <c r="C2322" s="18">
        <v>1</v>
      </c>
      <c r="D2322" s="18" t="s">
        <v>2358</v>
      </c>
      <c r="E2322" s="18">
        <v>4</v>
      </c>
      <c r="F2322" s="18" t="s">
        <v>774</v>
      </c>
      <c r="G2322" s="18">
        <v>4</v>
      </c>
      <c r="H2322" s="18" t="s">
        <v>937</v>
      </c>
      <c r="I2322" s="18">
        <v>41</v>
      </c>
      <c r="J2322" s="25" t="s">
        <v>1088</v>
      </c>
      <c r="K2322" s="99"/>
      <c r="L2322" s="99"/>
      <c r="M2322" s="99"/>
      <c r="N2322" s="28" t="s">
        <v>2642</v>
      </c>
      <c r="O2322" s="100"/>
      <c r="P2322" s="27"/>
      <c r="Q2322" s="100"/>
      <c r="R2322" s="101" t="s">
        <v>140</v>
      </c>
      <c r="S2322" s="94"/>
    </row>
    <row r="2323" spans="1:19" ht="18" customHeight="1">
      <c r="A2323" s="17">
        <v>4</v>
      </c>
      <c r="B2323" s="18" t="s">
        <v>2357</v>
      </c>
      <c r="C2323" s="18">
        <v>1</v>
      </c>
      <c r="D2323" s="18" t="s">
        <v>2358</v>
      </c>
      <c r="E2323" s="18">
        <v>4</v>
      </c>
      <c r="F2323" s="18" t="s">
        <v>774</v>
      </c>
      <c r="G2323" s="18">
        <v>4</v>
      </c>
      <c r="H2323" s="18" t="s">
        <v>937</v>
      </c>
      <c r="I2323" s="18">
        <v>41</v>
      </c>
      <c r="J2323" s="25" t="s">
        <v>1088</v>
      </c>
      <c r="K2323" s="99"/>
      <c r="L2323" s="99"/>
      <c r="M2323" s="99"/>
      <c r="N2323" s="339" t="s">
        <v>7179</v>
      </c>
      <c r="O2323" s="100">
        <v>118260</v>
      </c>
      <c r="P2323" s="27"/>
      <c r="Q2323" s="100"/>
      <c r="R2323" s="101" t="s">
        <v>140</v>
      </c>
      <c r="S2323" s="94"/>
    </row>
    <row r="2324" spans="1:19" ht="18" customHeight="1">
      <c r="A2324" s="17">
        <v>4</v>
      </c>
      <c r="B2324" s="18" t="s">
        <v>2357</v>
      </c>
      <c r="C2324" s="18">
        <v>1</v>
      </c>
      <c r="D2324" s="18" t="s">
        <v>2358</v>
      </c>
      <c r="E2324" s="18">
        <v>4</v>
      </c>
      <c r="F2324" s="18" t="s">
        <v>774</v>
      </c>
      <c r="G2324" s="18">
        <v>4</v>
      </c>
      <c r="H2324" s="18" t="s">
        <v>937</v>
      </c>
      <c r="I2324" s="18">
        <v>41</v>
      </c>
      <c r="J2324" s="25" t="s">
        <v>1088</v>
      </c>
      <c r="K2324" s="99"/>
      <c r="L2324" s="99"/>
      <c r="M2324" s="99"/>
      <c r="N2324" s="28" t="s">
        <v>2644</v>
      </c>
      <c r="O2324" s="100">
        <v>15684</v>
      </c>
      <c r="P2324" s="27"/>
      <c r="Q2324" s="100"/>
      <c r="R2324" s="101" t="s">
        <v>140</v>
      </c>
      <c r="S2324" s="94"/>
    </row>
    <row r="2325" spans="1:19" ht="18" customHeight="1">
      <c r="A2325" s="17">
        <v>4</v>
      </c>
      <c r="B2325" s="18" t="s">
        <v>2357</v>
      </c>
      <c r="C2325" s="18">
        <v>1</v>
      </c>
      <c r="D2325" s="18" t="s">
        <v>2358</v>
      </c>
      <c r="E2325" s="18">
        <v>4</v>
      </c>
      <c r="F2325" s="18" t="s">
        <v>774</v>
      </c>
      <c r="G2325" s="19">
        <v>7</v>
      </c>
      <c r="H2325" s="19" t="s">
        <v>1093</v>
      </c>
      <c r="I2325" s="19"/>
      <c r="J2325" s="24"/>
      <c r="K2325" s="99"/>
      <c r="L2325" s="99"/>
      <c r="M2325" s="99"/>
      <c r="N2325" s="28"/>
      <c r="O2325" s="100"/>
      <c r="P2325" s="27"/>
      <c r="Q2325" s="100"/>
      <c r="R2325" s="101" t="s">
        <v>140</v>
      </c>
      <c r="S2325" s="94"/>
    </row>
    <row r="2326" spans="1:19" ht="18" customHeight="1">
      <c r="A2326" s="17">
        <v>4</v>
      </c>
      <c r="B2326" s="18" t="s">
        <v>2357</v>
      </c>
      <c r="C2326" s="18">
        <v>1</v>
      </c>
      <c r="D2326" s="18" t="s">
        <v>2358</v>
      </c>
      <c r="E2326" s="18">
        <v>4</v>
      </c>
      <c r="F2326" s="18" t="s">
        <v>774</v>
      </c>
      <c r="G2326" s="18">
        <v>7</v>
      </c>
      <c r="H2326" s="18" t="s">
        <v>1093</v>
      </c>
      <c r="I2326" s="19">
        <v>1</v>
      </c>
      <c r="J2326" s="24" t="s">
        <v>1094</v>
      </c>
      <c r="K2326" s="99">
        <v>819</v>
      </c>
      <c r="L2326" s="99">
        <v>1612</v>
      </c>
      <c r="M2326" s="99">
        <f>K2326-L2326</f>
        <v>-793</v>
      </c>
      <c r="N2326" s="28" t="s">
        <v>2645</v>
      </c>
      <c r="O2326" s="100"/>
      <c r="P2326" s="27"/>
      <c r="Q2326" s="100"/>
      <c r="R2326" s="101" t="s">
        <v>140</v>
      </c>
      <c r="S2326" s="94"/>
    </row>
    <row r="2327" spans="1:19" ht="18" customHeight="1">
      <c r="A2327" s="17">
        <v>4</v>
      </c>
      <c r="B2327" s="18" t="s">
        <v>2357</v>
      </c>
      <c r="C2327" s="18">
        <v>1</v>
      </c>
      <c r="D2327" s="18" t="s">
        <v>2358</v>
      </c>
      <c r="E2327" s="18">
        <v>4</v>
      </c>
      <c r="F2327" s="18" t="s">
        <v>774</v>
      </c>
      <c r="G2327" s="18">
        <v>7</v>
      </c>
      <c r="H2327" s="18" t="s">
        <v>1093</v>
      </c>
      <c r="I2327" s="18">
        <v>1</v>
      </c>
      <c r="J2327" s="25" t="s">
        <v>1094</v>
      </c>
      <c r="K2327" s="99"/>
      <c r="L2327" s="99"/>
      <c r="M2327" s="99"/>
      <c r="N2327" s="339" t="s">
        <v>7180</v>
      </c>
      <c r="O2327" s="100">
        <v>718200</v>
      </c>
      <c r="P2327" s="27"/>
      <c r="Q2327" s="100"/>
      <c r="R2327" s="101" t="s">
        <v>140</v>
      </c>
      <c r="S2327" s="94"/>
    </row>
    <row r="2328" spans="1:19" ht="18" customHeight="1">
      <c r="A2328" s="17">
        <v>4</v>
      </c>
      <c r="B2328" s="18" t="s">
        <v>2357</v>
      </c>
      <c r="C2328" s="18">
        <v>1</v>
      </c>
      <c r="D2328" s="18" t="s">
        <v>2358</v>
      </c>
      <c r="E2328" s="18">
        <v>4</v>
      </c>
      <c r="F2328" s="18" t="s">
        <v>774</v>
      </c>
      <c r="G2328" s="18">
        <v>7</v>
      </c>
      <c r="H2328" s="18" t="s">
        <v>1093</v>
      </c>
      <c r="I2328" s="18">
        <v>1</v>
      </c>
      <c r="J2328" s="25" t="s">
        <v>1094</v>
      </c>
      <c r="K2328" s="99"/>
      <c r="L2328" s="99"/>
      <c r="M2328" s="99"/>
      <c r="N2328" s="28" t="s">
        <v>2646</v>
      </c>
      <c r="O2328" s="100">
        <v>100000</v>
      </c>
      <c r="P2328" s="27"/>
      <c r="Q2328" s="100"/>
      <c r="R2328" s="101" t="s">
        <v>140</v>
      </c>
      <c r="S2328" s="94"/>
    </row>
    <row r="2329" spans="1:19" ht="18" customHeight="1">
      <c r="A2329" s="17">
        <v>4</v>
      </c>
      <c r="B2329" s="18" t="s">
        <v>2357</v>
      </c>
      <c r="C2329" s="18">
        <v>1</v>
      </c>
      <c r="D2329" s="18" t="s">
        <v>2358</v>
      </c>
      <c r="E2329" s="18">
        <v>4</v>
      </c>
      <c r="F2329" s="18" t="s">
        <v>774</v>
      </c>
      <c r="G2329" s="18">
        <v>7</v>
      </c>
      <c r="H2329" s="18" t="s">
        <v>1093</v>
      </c>
      <c r="I2329" s="19">
        <v>32</v>
      </c>
      <c r="J2329" s="24" t="s">
        <v>2647</v>
      </c>
      <c r="K2329" s="99">
        <v>0</v>
      </c>
      <c r="L2329" s="99">
        <v>108</v>
      </c>
      <c r="M2329" s="99">
        <f t="shared" ref="M2329:M2330" si="151">K2329-L2329</f>
        <v>-108</v>
      </c>
      <c r="N2329" s="28"/>
      <c r="O2329" s="100"/>
      <c r="P2329" s="27"/>
      <c r="Q2329" s="100"/>
      <c r="R2329" s="101" t="s">
        <v>140</v>
      </c>
      <c r="S2329" s="94"/>
    </row>
    <row r="2330" spans="1:19" ht="18" customHeight="1">
      <c r="A2330" s="17">
        <v>4</v>
      </c>
      <c r="B2330" s="18" t="s">
        <v>2357</v>
      </c>
      <c r="C2330" s="18">
        <v>1</v>
      </c>
      <c r="D2330" s="18" t="s">
        <v>2358</v>
      </c>
      <c r="E2330" s="18">
        <v>4</v>
      </c>
      <c r="F2330" s="18" t="s">
        <v>774</v>
      </c>
      <c r="G2330" s="18">
        <v>7</v>
      </c>
      <c r="H2330" s="18" t="s">
        <v>1093</v>
      </c>
      <c r="I2330" s="19">
        <v>33</v>
      </c>
      <c r="J2330" s="24" t="s">
        <v>2648</v>
      </c>
      <c r="K2330" s="99">
        <v>1344</v>
      </c>
      <c r="L2330" s="99">
        <v>1344</v>
      </c>
      <c r="M2330" s="99">
        <f t="shared" si="151"/>
        <v>0</v>
      </c>
      <c r="N2330" s="339" t="s">
        <v>7181</v>
      </c>
      <c r="O2330" s="100">
        <v>1344000</v>
      </c>
      <c r="P2330" s="27"/>
      <c r="Q2330" s="100"/>
      <c r="R2330" s="101" t="s">
        <v>140</v>
      </c>
      <c r="S2330" s="94"/>
    </row>
    <row r="2331" spans="1:19" ht="18" customHeight="1">
      <c r="A2331" s="17">
        <v>4</v>
      </c>
      <c r="B2331" s="18" t="s">
        <v>2357</v>
      </c>
      <c r="C2331" s="18">
        <v>1</v>
      </c>
      <c r="D2331" s="18" t="s">
        <v>2358</v>
      </c>
      <c r="E2331" s="18">
        <v>4</v>
      </c>
      <c r="F2331" s="18" t="s">
        <v>774</v>
      </c>
      <c r="G2331" s="19">
        <v>9</v>
      </c>
      <c r="H2331" s="19" t="s">
        <v>944</v>
      </c>
      <c r="I2331" s="19"/>
      <c r="J2331" s="24"/>
      <c r="K2331" s="99"/>
      <c r="L2331" s="99"/>
      <c r="M2331" s="99"/>
      <c r="N2331" s="28"/>
      <c r="O2331" s="100"/>
      <c r="P2331" s="27"/>
      <c r="Q2331" s="100"/>
      <c r="R2331" s="101" t="s">
        <v>140</v>
      </c>
      <c r="S2331" s="94"/>
    </row>
    <row r="2332" spans="1:19" ht="18" customHeight="1">
      <c r="A2332" s="17">
        <v>4</v>
      </c>
      <c r="B2332" s="18" t="s">
        <v>2357</v>
      </c>
      <c r="C2332" s="18">
        <v>1</v>
      </c>
      <c r="D2332" s="18" t="s">
        <v>2358</v>
      </c>
      <c r="E2332" s="18">
        <v>4</v>
      </c>
      <c r="F2332" s="18" t="s">
        <v>774</v>
      </c>
      <c r="G2332" s="18">
        <v>9</v>
      </c>
      <c r="H2332" s="18" t="s">
        <v>944</v>
      </c>
      <c r="I2332" s="19">
        <v>2</v>
      </c>
      <c r="J2332" s="24" t="s">
        <v>978</v>
      </c>
      <c r="K2332" s="99">
        <v>10</v>
      </c>
      <c r="L2332" s="99">
        <v>10</v>
      </c>
      <c r="M2332" s="99">
        <f>K2332-L2332</f>
        <v>0</v>
      </c>
      <c r="N2332" s="28" t="s">
        <v>2362</v>
      </c>
      <c r="O2332" s="100">
        <v>2000</v>
      </c>
      <c r="P2332" s="27"/>
      <c r="Q2332" s="100"/>
      <c r="R2332" s="101" t="s">
        <v>140</v>
      </c>
      <c r="S2332" s="94"/>
    </row>
    <row r="2333" spans="1:19" ht="18" customHeight="1">
      <c r="A2333" s="17">
        <v>4</v>
      </c>
      <c r="B2333" s="18" t="s">
        <v>2357</v>
      </c>
      <c r="C2333" s="18">
        <v>1</v>
      </c>
      <c r="D2333" s="18" t="s">
        <v>2358</v>
      </c>
      <c r="E2333" s="18">
        <v>4</v>
      </c>
      <c r="F2333" s="18" t="s">
        <v>774</v>
      </c>
      <c r="G2333" s="18">
        <v>9</v>
      </c>
      <c r="H2333" s="18" t="s">
        <v>944</v>
      </c>
      <c r="I2333" s="18">
        <v>2</v>
      </c>
      <c r="J2333" s="25" t="s">
        <v>978</v>
      </c>
      <c r="K2333" s="99"/>
      <c r="L2333" s="99"/>
      <c r="M2333" s="99"/>
      <c r="N2333" s="28" t="s">
        <v>2649</v>
      </c>
      <c r="O2333" s="100">
        <v>3600</v>
      </c>
      <c r="P2333" s="27"/>
      <c r="Q2333" s="100"/>
      <c r="R2333" s="101" t="s">
        <v>140</v>
      </c>
      <c r="S2333" s="94"/>
    </row>
    <row r="2334" spans="1:19" ht="18" customHeight="1">
      <c r="A2334" s="17">
        <v>4</v>
      </c>
      <c r="B2334" s="18" t="s">
        <v>2357</v>
      </c>
      <c r="C2334" s="18">
        <v>1</v>
      </c>
      <c r="D2334" s="18" t="s">
        <v>2358</v>
      </c>
      <c r="E2334" s="18">
        <v>4</v>
      </c>
      <c r="F2334" s="18" t="s">
        <v>774</v>
      </c>
      <c r="G2334" s="18">
        <v>9</v>
      </c>
      <c r="H2334" s="18" t="s">
        <v>944</v>
      </c>
      <c r="I2334" s="18">
        <v>2</v>
      </c>
      <c r="J2334" s="25" t="s">
        <v>978</v>
      </c>
      <c r="K2334" s="99"/>
      <c r="L2334" s="99"/>
      <c r="M2334" s="99"/>
      <c r="N2334" s="28" t="s">
        <v>2650</v>
      </c>
      <c r="O2334" s="100">
        <v>4200</v>
      </c>
      <c r="P2334" s="27"/>
      <c r="Q2334" s="100"/>
      <c r="R2334" s="101" t="s">
        <v>140</v>
      </c>
      <c r="S2334" s="94"/>
    </row>
    <row r="2335" spans="1:19" ht="18" customHeight="1">
      <c r="A2335" s="17">
        <v>4</v>
      </c>
      <c r="B2335" s="18" t="s">
        <v>2357</v>
      </c>
      <c r="C2335" s="18">
        <v>1</v>
      </c>
      <c r="D2335" s="18" t="s">
        <v>2358</v>
      </c>
      <c r="E2335" s="18">
        <v>4</v>
      </c>
      <c r="F2335" s="18" t="s">
        <v>774</v>
      </c>
      <c r="G2335" s="18">
        <v>9</v>
      </c>
      <c r="H2335" s="18" t="s">
        <v>944</v>
      </c>
      <c r="I2335" s="19">
        <v>3</v>
      </c>
      <c r="J2335" s="24" t="s">
        <v>987</v>
      </c>
      <c r="K2335" s="99">
        <v>27</v>
      </c>
      <c r="L2335" s="99">
        <v>27</v>
      </c>
      <c r="M2335" s="99">
        <f>K2335-L2335</f>
        <v>0</v>
      </c>
      <c r="N2335" s="28" t="s">
        <v>2651</v>
      </c>
      <c r="O2335" s="100">
        <v>18200</v>
      </c>
      <c r="P2335" s="27"/>
      <c r="Q2335" s="100"/>
      <c r="R2335" s="101" t="s">
        <v>140</v>
      </c>
      <c r="S2335" s="94"/>
    </row>
    <row r="2336" spans="1:19" ht="18" customHeight="1">
      <c r="A2336" s="17">
        <v>4</v>
      </c>
      <c r="B2336" s="18" t="s">
        <v>2357</v>
      </c>
      <c r="C2336" s="18">
        <v>1</v>
      </c>
      <c r="D2336" s="18" t="s">
        <v>2358</v>
      </c>
      <c r="E2336" s="18">
        <v>4</v>
      </c>
      <c r="F2336" s="18" t="s">
        <v>774</v>
      </c>
      <c r="G2336" s="18">
        <v>9</v>
      </c>
      <c r="H2336" s="18" t="s">
        <v>944</v>
      </c>
      <c r="I2336" s="18">
        <v>3</v>
      </c>
      <c r="J2336" s="25" t="s">
        <v>987</v>
      </c>
      <c r="K2336" s="99"/>
      <c r="L2336" s="99"/>
      <c r="M2336" s="99"/>
      <c r="N2336" s="28" t="s">
        <v>2652</v>
      </c>
      <c r="O2336" s="100">
        <v>8100</v>
      </c>
      <c r="P2336" s="27"/>
      <c r="Q2336" s="100"/>
      <c r="R2336" s="101" t="s">
        <v>140</v>
      </c>
      <c r="S2336" s="94"/>
    </row>
    <row r="2337" spans="1:19" ht="18" customHeight="1">
      <c r="A2337" s="17">
        <v>4</v>
      </c>
      <c r="B2337" s="18" t="s">
        <v>2357</v>
      </c>
      <c r="C2337" s="18">
        <v>1</v>
      </c>
      <c r="D2337" s="18" t="s">
        <v>2358</v>
      </c>
      <c r="E2337" s="18">
        <v>4</v>
      </c>
      <c r="F2337" s="18" t="s">
        <v>774</v>
      </c>
      <c r="G2337" s="19">
        <v>11</v>
      </c>
      <c r="H2337" s="19" t="s">
        <v>1002</v>
      </c>
      <c r="I2337" s="19"/>
      <c r="J2337" s="24"/>
      <c r="K2337" s="99"/>
      <c r="L2337" s="99"/>
      <c r="M2337" s="99"/>
      <c r="N2337" s="28"/>
      <c r="O2337" s="100"/>
      <c r="P2337" s="27"/>
      <c r="Q2337" s="100"/>
      <c r="R2337" s="101" t="s">
        <v>140</v>
      </c>
      <c r="S2337" s="94"/>
    </row>
    <row r="2338" spans="1:19" ht="18" customHeight="1">
      <c r="A2338" s="17">
        <v>4</v>
      </c>
      <c r="B2338" s="18" t="s">
        <v>2357</v>
      </c>
      <c r="C2338" s="18">
        <v>1</v>
      </c>
      <c r="D2338" s="18" t="s">
        <v>2358</v>
      </c>
      <c r="E2338" s="18">
        <v>4</v>
      </c>
      <c r="F2338" s="18" t="s">
        <v>774</v>
      </c>
      <c r="G2338" s="18">
        <v>11</v>
      </c>
      <c r="H2338" s="18" t="s">
        <v>1002</v>
      </c>
      <c r="I2338" s="19">
        <v>1</v>
      </c>
      <c r="J2338" s="24" t="s">
        <v>1003</v>
      </c>
      <c r="K2338" s="99">
        <v>408</v>
      </c>
      <c r="L2338" s="99">
        <v>338</v>
      </c>
      <c r="M2338" s="99">
        <f>K2338-L2338</f>
        <v>70</v>
      </c>
      <c r="N2338" s="28" t="s">
        <v>2653</v>
      </c>
      <c r="O2338" s="100">
        <v>13240</v>
      </c>
      <c r="P2338" s="27"/>
      <c r="Q2338" s="100"/>
      <c r="R2338" s="101" t="s">
        <v>140</v>
      </c>
      <c r="S2338" s="94"/>
    </row>
    <row r="2339" spans="1:19" ht="18" customHeight="1">
      <c r="A2339" s="17">
        <v>4</v>
      </c>
      <c r="B2339" s="18" t="s">
        <v>2357</v>
      </c>
      <c r="C2339" s="18">
        <v>1</v>
      </c>
      <c r="D2339" s="18" t="s">
        <v>2358</v>
      </c>
      <c r="E2339" s="18">
        <v>4</v>
      </c>
      <c r="F2339" s="18" t="s">
        <v>774</v>
      </c>
      <c r="G2339" s="18">
        <v>11</v>
      </c>
      <c r="H2339" s="18" t="s">
        <v>1002</v>
      </c>
      <c r="I2339" s="18">
        <v>1</v>
      </c>
      <c r="J2339" s="25" t="s">
        <v>1003</v>
      </c>
      <c r="K2339" s="99"/>
      <c r="L2339" s="99"/>
      <c r="M2339" s="99"/>
      <c r="N2339" s="28" t="s">
        <v>2654</v>
      </c>
      <c r="O2339" s="100">
        <v>10000</v>
      </c>
      <c r="P2339" s="27"/>
      <c r="Q2339" s="100"/>
      <c r="R2339" s="101" t="s">
        <v>140</v>
      </c>
      <c r="S2339" s="94"/>
    </row>
    <row r="2340" spans="1:19" ht="18" customHeight="1">
      <c r="A2340" s="17">
        <v>4</v>
      </c>
      <c r="B2340" s="18" t="s">
        <v>2357</v>
      </c>
      <c r="C2340" s="18">
        <v>1</v>
      </c>
      <c r="D2340" s="18" t="s">
        <v>2358</v>
      </c>
      <c r="E2340" s="18">
        <v>4</v>
      </c>
      <c r="F2340" s="18" t="s">
        <v>774</v>
      </c>
      <c r="G2340" s="18">
        <v>11</v>
      </c>
      <c r="H2340" s="18" t="s">
        <v>1002</v>
      </c>
      <c r="I2340" s="18">
        <v>1</v>
      </c>
      <c r="J2340" s="25" t="s">
        <v>1003</v>
      </c>
      <c r="K2340" s="99"/>
      <c r="L2340" s="99"/>
      <c r="M2340" s="99"/>
      <c r="N2340" s="28" t="s">
        <v>2655</v>
      </c>
      <c r="O2340" s="100">
        <v>25000</v>
      </c>
      <c r="P2340" s="27"/>
      <c r="Q2340" s="100"/>
      <c r="R2340" s="101" t="s">
        <v>140</v>
      </c>
      <c r="S2340" s="94"/>
    </row>
    <row r="2341" spans="1:19" ht="18" customHeight="1">
      <c r="A2341" s="17">
        <v>4</v>
      </c>
      <c r="B2341" s="18" t="s">
        <v>2357</v>
      </c>
      <c r="C2341" s="18">
        <v>1</v>
      </c>
      <c r="D2341" s="18" t="s">
        <v>2358</v>
      </c>
      <c r="E2341" s="18">
        <v>4</v>
      </c>
      <c r="F2341" s="18" t="s">
        <v>774</v>
      </c>
      <c r="G2341" s="18">
        <v>11</v>
      </c>
      <c r="H2341" s="18" t="s">
        <v>1002</v>
      </c>
      <c r="I2341" s="18">
        <v>1</v>
      </c>
      <c r="J2341" s="25" t="s">
        <v>1003</v>
      </c>
      <c r="K2341" s="99"/>
      <c r="L2341" s="99"/>
      <c r="M2341" s="99"/>
      <c r="N2341" s="28" t="s">
        <v>2656</v>
      </c>
      <c r="O2341" s="100">
        <v>15000</v>
      </c>
      <c r="P2341" s="27"/>
      <c r="Q2341" s="100"/>
      <c r="R2341" s="101" t="s">
        <v>140</v>
      </c>
      <c r="S2341" s="94"/>
    </row>
    <row r="2342" spans="1:19" ht="18" customHeight="1">
      <c r="A2342" s="17">
        <v>4</v>
      </c>
      <c r="B2342" s="18" t="s">
        <v>2357</v>
      </c>
      <c r="C2342" s="18">
        <v>1</v>
      </c>
      <c r="D2342" s="18" t="s">
        <v>2358</v>
      </c>
      <c r="E2342" s="18">
        <v>4</v>
      </c>
      <c r="F2342" s="18" t="s">
        <v>774</v>
      </c>
      <c r="G2342" s="18">
        <v>11</v>
      </c>
      <c r="H2342" s="18" t="s">
        <v>1002</v>
      </c>
      <c r="I2342" s="18">
        <v>1</v>
      </c>
      <c r="J2342" s="25" t="s">
        <v>1003</v>
      </c>
      <c r="K2342" s="99"/>
      <c r="L2342" s="99"/>
      <c r="M2342" s="99"/>
      <c r="N2342" s="28" t="s">
        <v>2657</v>
      </c>
      <c r="O2342" s="100">
        <v>80000</v>
      </c>
      <c r="P2342" s="27"/>
      <c r="Q2342" s="100"/>
      <c r="R2342" s="101" t="s">
        <v>140</v>
      </c>
      <c r="S2342" s="94"/>
    </row>
    <row r="2343" spans="1:19" ht="18" customHeight="1">
      <c r="A2343" s="17">
        <v>4</v>
      </c>
      <c r="B2343" s="18" t="s">
        <v>2357</v>
      </c>
      <c r="C2343" s="18">
        <v>1</v>
      </c>
      <c r="D2343" s="18" t="s">
        <v>2358</v>
      </c>
      <c r="E2343" s="18">
        <v>4</v>
      </c>
      <c r="F2343" s="18" t="s">
        <v>774</v>
      </c>
      <c r="G2343" s="18">
        <v>11</v>
      </c>
      <c r="H2343" s="18" t="s">
        <v>1002</v>
      </c>
      <c r="I2343" s="18">
        <v>1</v>
      </c>
      <c r="J2343" s="25" t="s">
        <v>1003</v>
      </c>
      <c r="K2343" s="99"/>
      <c r="L2343" s="99"/>
      <c r="M2343" s="99"/>
      <c r="N2343" s="28" t="s">
        <v>2658</v>
      </c>
      <c r="O2343" s="100">
        <v>10000</v>
      </c>
      <c r="P2343" s="27"/>
      <c r="Q2343" s="100"/>
      <c r="R2343" s="101" t="s">
        <v>140</v>
      </c>
      <c r="S2343" s="94"/>
    </row>
    <row r="2344" spans="1:19" ht="18" customHeight="1">
      <c r="A2344" s="17">
        <v>4</v>
      </c>
      <c r="B2344" s="18" t="s">
        <v>2357</v>
      </c>
      <c r="C2344" s="18">
        <v>1</v>
      </c>
      <c r="D2344" s="18" t="s">
        <v>2358</v>
      </c>
      <c r="E2344" s="18">
        <v>4</v>
      </c>
      <c r="F2344" s="18" t="s">
        <v>774</v>
      </c>
      <c r="G2344" s="18">
        <v>11</v>
      </c>
      <c r="H2344" s="18" t="s">
        <v>1002</v>
      </c>
      <c r="I2344" s="18">
        <v>1</v>
      </c>
      <c r="J2344" s="25" t="s">
        <v>1003</v>
      </c>
      <c r="K2344" s="99"/>
      <c r="L2344" s="99"/>
      <c r="M2344" s="99"/>
      <c r="N2344" s="339" t="s">
        <v>7182</v>
      </c>
      <c r="O2344" s="100">
        <v>54000</v>
      </c>
      <c r="P2344" s="27"/>
      <c r="Q2344" s="100"/>
      <c r="R2344" s="101" t="s">
        <v>140</v>
      </c>
      <c r="S2344" s="94"/>
    </row>
    <row r="2345" spans="1:19" ht="18" customHeight="1">
      <c r="A2345" s="17">
        <v>4</v>
      </c>
      <c r="B2345" s="18" t="s">
        <v>2357</v>
      </c>
      <c r="C2345" s="18">
        <v>1</v>
      </c>
      <c r="D2345" s="18" t="s">
        <v>2358</v>
      </c>
      <c r="E2345" s="18">
        <v>4</v>
      </c>
      <c r="F2345" s="18" t="s">
        <v>774</v>
      </c>
      <c r="G2345" s="18">
        <v>11</v>
      </c>
      <c r="H2345" s="18" t="s">
        <v>1002</v>
      </c>
      <c r="I2345" s="18">
        <v>1</v>
      </c>
      <c r="J2345" s="25" t="s">
        <v>1003</v>
      </c>
      <c r="K2345" s="99"/>
      <c r="L2345" s="99"/>
      <c r="M2345" s="99"/>
      <c r="N2345" s="28" t="s">
        <v>2659</v>
      </c>
      <c r="O2345" s="100"/>
      <c r="P2345" s="27"/>
      <c r="Q2345" s="100"/>
      <c r="R2345" s="101" t="s">
        <v>140</v>
      </c>
      <c r="S2345" s="94"/>
    </row>
    <row r="2346" spans="1:19" ht="18" customHeight="1">
      <c r="A2346" s="17">
        <v>4</v>
      </c>
      <c r="B2346" s="18" t="s">
        <v>2357</v>
      </c>
      <c r="C2346" s="18">
        <v>1</v>
      </c>
      <c r="D2346" s="18" t="s">
        <v>2358</v>
      </c>
      <c r="E2346" s="18">
        <v>4</v>
      </c>
      <c r="F2346" s="18" t="s">
        <v>774</v>
      </c>
      <c r="G2346" s="18">
        <v>11</v>
      </c>
      <c r="H2346" s="18" t="s">
        <v>1002</v>
      </c>
      <c r="I2346" s="18">
        <v>1</v>
      </c>
      <c r="J2346" s="25" t="s">
        <v>1003</v>
      </c>
      <c r="K2346" s="99"/>
      <c r="L2346" s="99"/>
      <c r="M2346" s="99"/>
      <c r="N2346" s="28" t="s">
        <v>2660</v>
      </c>
      <c r="O2346" s="100"/>
      <c r="P2346" s="27"/>
      <c r="Q2346" s="100"/>
      <c r="R2346" s="101" t="s">
        <v>140</v>
      </c>
      <c r="S2346" s="94"/>
    </row>
    <row r="2347" spans="1:19" ht="18" customHeight="1">
      <c r="A2347" s="17">
        <v>4</v>
      </c>
      <c r="B2347" s="18" t="s">
        <v>2357</v>
      </c>
      <c r="C2347" s="18">
        <v>1</v>
      </c>
      <c r="D2347" s="18" t="s">
        <v>2358</v>
      </c>
      <c r="E2347" s="18">
        <v>4</v>
      </c>
      <c r="F2347" s="18" t="s">
        <v>774</v>
      </c>
      <c r="G2347" s="18">
        <v>11</v>
      </c>
      <c r="H2347" s="18" t="s">
        <v>1002</v>
      </c>
      <c r="I2347" s="18">
        <v>1</v>
      </c>
      <c r="J2347" s="25" t="s">
        <v>1003</v>
      </c>
      <c r="K2347" s="99"/>
      <c r="L2347" s="99"/>
      <c r="M2347" s="99"/>
      <c r="N2347" s="28" t="s">
        <v>2661</v>
      </c>
      <c r="O2347" s="100">
        <v>200000</v>
      </c>
      <c r="P2347" s="27"/>
      <c r="Q2347" s="100"/>
      <c r="R2347" s="101" t="s">
        <v>140</v>
      </c>
      <c r="S2347" s="94"/>
    </row>
    <row r="2348" spans="1:19" ht="18" customHeight="1">
      <c r="A2348" s="17">
        <v>4</v>
      </c>
      <c r="B2348" s="18" t="s">
        <v>2357</v>
      </c>
      <c r="C2348" s="18">
        <v>1</v>
      </c>
      <c r="D2348" s="18" t="s">
        <v>2358</v>
      </c>
      <c r="E2348" s="18">
        <v>4</v>
      </c>
      <c r="F2348" s="18" t="s">
        <v>774</v>
      </c>
      <c r="G2348" s="18">
        <v>11</v>
      </c>
      <c r="H2348" s="18" t="s">
        <v>1002</v>
      </c>
      <c r="I2348" s="19">
        <v>2</v>
      </c>
      <c r="J2348" s="24" t="s">
        <v>1208</v>
      </c>
      <c r="K2348" s="99">
        <v>157</v>
      </c>
      <c r="L2348" s="99">
        <v>160</v>
      </c>
      <c r="M2348" s="99">
        <f t="shared" ref="M2348:M2350" si="152">K2348-L2348</f>
        <v>-3</v>
      </c>
      <c r="N2348" s="339" t="s">
        <v>7183</v>
      </c>
      <c r="O2348" s="100">
        <v>156600</v>
      </c>
      <c r="P2348" s="27"/>
      <c r="Q2348" s="100"/>
      <c r="R2348" s="101" t="s">
        <v>140</v>
      </c>
      <c r="S2348" s="94"/>
    </row>
    <row r="2349" spans="1:19" ht="18" customHeight="1">
      <c r="A2349" s="17">
        <v>4</v>
      </c>
      <c r="B2349" s="18" t="s">
        <v>2357</v>
      </c>
      <c r="C2349" s="18">
        <v>1</v>
      </c>
      <c r="D2349" s="18" t="s">
        <v>2358</v>
      </c>
      <c r="E2349" s="18">
        <v>4</v>
      </c>
      <c r="F2349" s="18" t="s">
        <v>774</v>
      </c>
      <c r="G2349" s="18">
        <v>11</v>
      </c>
      <c r="H2349" s="18" t="s">
        <v>1002</v>
      </c>
      <c r="I2349" s="19">
        <v>5</v>
      </c>
      <c r="J2349" s="24" t="s">
        <v>1214</v>
      </c>
      <c r="K2349" s="99">
        <v>102</v>
      </c>
      <c r="L2349" s="99">
        <v>102</v>
      </c>
      <c r="M2349" s="99">
        <f t="shared" si="152"/>
        <v>0</v>
      </c>
      <c r="N2349" s="339" t="s">
        <v>7184</v>
      </c>
      <c r="O2349" s="100">
        <v>102000</v>
      </c>
      <c r="P2349" s="27"/>
      <c r="Q2349" s="100"/>
      <c r="R2349" s="101" t="s">
        <v>140</v>
      </c>
      <c r="S2349" s="94"/>
    </row>
    <row r="2350" spans="1:19" ht="18" customHeight="1">
      <c r="A2350" s="17">
        <v>4</v>
      </c>
      <c r="B2350" s="18" t="s">
        <v>2357</v>
      </c>
      <c r="C2350" s="18">
        <v>1</v>
      </c>
      <c r="D2350" s="18" t="s">
        <v>2358</v>
      </c>
      <c r="E2350" s="18">
        <v>4</v>
      </c>
      <c r="F2350" s="18" t="s">
        <v>774</v>
      </c>
      <c r="G2350" s="18">
        <v>11</v>
      </c>
      <c r="H2350" s="18" t="s">
        <v>1002</v>
      </c>
      <c r="I2350" s="19">
        <v>6</v>
      </c>
      <c r="J2350" s="24" t="s">
        <v>1215</v>
      </c>
      <c r="K2350" s="99">
        <v>100</v>
      </c>
      <c r="L2350" s="99">
        <v>50</v>
      </c>
      <c r="M2350" s="99">
        <f t="shared" si="152"/>
        <v>50</v>
      </c>
      <c r="N2350" s="28" t="s">
        <v>2662</v>
      </c>
      <c r="O2350" s="100">
        <v>50000</v>
      </c>
      <c r="P2350" s="27"/>
      <c r="Q2350" s="100"/>
      <c r="R2350" s="101" t="s">
        <v>140</v>
      </c>
      <c r="S2350" s="94"/>
    </row>
    <row r="2351" spans="1:19" ht="18" customHeight="1">
      <c r="A2351" s="17">
        <v>4</v>
      </c>
      <c r="B2351" s="18" t="s">
        <v>2357</v>
      </c>
      <c r="C2351" s="18">
        <v>1</v>
      </c>
      <c r="D2351" s="18" t="s">
        <v>2358</v>
      </c>
      <c r="E2351" s="18">
        <v>4</v>
      </c>
      <c r="F2351" s="18" t="s">
        <v>774</v>
      </c>
      <c r="G2351" s="18">
        <v>11</v>
      </c>
      <c r="H2351" s="18" t="s">
        <v>1002</v>
      </c>
      <c r="I2351" s="18">
        <v>6</v>
      </c>
      <c r="J2351" s="25" t="s">
        <v>1215</v>
      </c>
      <c r="K2351" s="99"/>
      <c r="L2351" s="99"/>
      <c r="M2351" s="99"/>
      <c r="N2351" s="28" t="s">
        <v>2663</v>
      </c>
      <c r="O2351" s="100">
        <v>50000</v>
      </c>
      <c r="P2351" s="27"/>
      <c r="Q2351" s="100"/>
      <c r="R2351" s="101" t="s">
        <v>140</v>
      </c>
      <c r="S2351" s="94"/>
    </row>
    <row r="2352" spans="1:19" ht="18" customHeight="1">
      <c r="A2352" s="17">
        <v>4</v>
      </c>
      <c r="B2352" s="18" t="s">
        <v>2357</v>
      </c>
      <c r="C2352" s="18">
        <v>1</v>
      </c>
      <c r="D2352" s="18" t="s">
        <v>2358</v>
      </c>
      <c r="E2352" s="18">
        <v>4</v>
      </c>
      <c r="F2352" s="18" t="s">
        <v>774</v>
      </c>
      <c r="G2352" s="18">
        <v>11</v>
      </c>
      <c r="H2352" s="18" t="s">
        <v>1002</v>
      </c>
      <c r="I2352" s="19">
        <v>8</v>
      </c>
      <c r="J2352" s="24" t="s">
        <v>1891</v>
      </c>
      <c r="K2352" s="99">
        <v>763</v>
      </c>
      <c r="L2352" s="99">
        <v>980</v>
      </c>
      <c r="M2352" s="99">
        <f>K2352-L2352</f>
        <v>-217</v>
      </c>
      <c r="N2352" s="28" t="s">
        <v>2664</v>
      </c>
      <c r="O2352" s="100">
        <v>762400</v>
      </c>
      <c r="P2352" s="27"/>
      <c r="Q2352" s="100"/>
      <c r="R2352" s="101" t="s">
        <v>140</v>
      </c>
      <c r="S2352" s="94"/>
    </row>
    <row r="2353" spans="1:19" ht="18" customHeight="1">
      <c r="A2353" s="17">
        <v>4</v>
      </c>
      <c r="B2353" s="18" t="s">
        <v>2357</v>
      </c>
      <c r="C2353" s="18">
        <v>1</v>
      </c>
      <c r="D2353" s="18" t="s">
        <v>2358</v>
      </c>
      <c r="E2353" s="18">
        <v>4</v>
      </c>
      <c r="F2353" s="18" t="s">
        <v>774</v>
      </c>
      <c r="G2353" s="19">
        <v>12</v>
      </c>
      <c r="H2353" s="19" t="s">
        <v>1026</v>
      </c>
      <c r="I2353" s="19"/>
      <c r="J2353" s="24"/>
      <c r="K2353" s="99"/>
      <c r="L2353" s="99"/>
      <c r="M2353" s="99"/>
      <c r="N2353" s="28"/>
      <c r="O2353" s="100"/>
      <c r="P2353" s="27"/>
      <c r="Q2353" s="100"/>
      <c r="R2353" s="101" t="s">
        <v>140</v>
      </c>
      <c r="S2353" s="94"/>
    </row>
    <row r="2354" spans="1:19" ht="18" customHeight="1">
      <c r="A2354" s="17">
        <v>4</v>
      </c>
      <c r="B2354" s="18" t="s">
        <v>2357</v>
      </c>
      <c r="C2354" s="18">
        <v>1</v>
      </c>
      <c r="D2354" s="18" t="s">
        <v>2358</v>
      </c>
      <c r="E2354" s="18">
        <v>4</v>
      </c>
      <c r="F2354" s="18" t="s">
        <v>774</v>
      </c>
      <c r="G2354" s="18">
        <v>12</v>
      </c>
      <c r="H2354" s="18" t="s">
        <v>1026</v>
      </c>
      <c r="I2354" s="19">
        <v>1</v>
      </c>
      <c r="J2354" s="24" t="s">
        <v>1027</v>
      </c>
      <c r="K2354" s="99">
        <v>59</v>
      </c>
      <c r="L2354" s="99">
        <v>67</v>
      </c>
      <c r="M2354" s="99">
        <f>K2354-L2354</f>
        <v>-8</v>
      </c>
      <c r="N2354" s="28" t="s">
        <v>2665</v>
      </c>
      <c r="O2354" s="100">
        <v>50000</v>
      </c>
      <c r="P2354" s="27"/>
      <c r="Q2354" s="100"/>
      <c r="R2354" s="101" t="s">
        <v>140</v>
      </c>
      <c r="S2354" s="94"/>
    </row>
    <row r="2355" spans="1:19" ht="18" customHeight="1">
      <c r="A2355" s="17">
        <v>4</v>
      </c>
      <c r="B2355" s="18" t="s">
        <v>2357</v>
      </c>
      <c r="C2355" s="18">
        <v>1</v>
      </c>
      <c r="D2355" s="18" t="s">
        <v>2358</v>
      </c>
      <c r="E2355" s="18">
        <v>4</v>
      </c>
      <c r="F2355" s="18" t="s">
        <v>774</v>
      </c>
      <c r="G2355" s="18">
        <v>12</v>
      </c>
      <c r="H2355" s="18" t="s">
        <v>1026</v>
      </c>
      <c r="I2355" s="18">
        <v>1</v>
      </c>
      <c r="J2355" s="25" t="s">
        <v>1027</v>
      </c>
      <c r="K2355" s="99"/>
      <c r="L2355" s="99"/>
      <c r="M2355" s="99"/>
      <c r="N2355" s="28" t="s">
        <v>2666</v>
      </c>
      <c r="O2355" s="100">
        <v>8200</v>
      </c>
      <c r="P2355" s="27"/>
      <c r="Q2355" s="100"/>
      <c r="R2355" s="101" t="s">
        <v>140</v>
      </c>
      <c r="S2355" s="94"/>
    </row>
    <row r="2356" spans="1:19" ht="18" customHeight="1">
      <c r="A2356" s="17">
        <v>4</v>
      </c>
      <c r="B2356" s="18" t="s">
        <v>2357</v>
      </c>
      <c r="C2356" s="18">
        <v>1</v>
      </c>
      <c r="D2356" s="18" t="s">
        <v>2358</v>
      </c>
      <c r="E2356" s="18">
        <v>4</v>
      </c>
      <c r="F2356" s="18" t="s">
        <v>774</v>
      </c>
      <c r="G2356" s="18">
        <v>12</v>
      </c>
      <c r="H2356" s="18" t="s">
        <v>1026</v>
      </c>
      <c r="I2356" s="19">
        <v>3</v>
      </c>
      <c r="J2356" s="24" t="s">
        <v>202</v>
      </c>
      <c r="K2356" s="99">
        <v>213</v>
      </c>
      <c r="L2356" s="99">
        <v>302</v>
      </c>
      <c r="M2356" s="99">
        <f>K2356-L2356</f>
        <v>-89</v>
      </c>
      <c r="N2356" s="28" t="s">
        <v>2667</v>
      </c>
      <c r="O2356" s="100">
        <v>17500</v>
      </c>
      <c r="P2356" s="27"/>
      <c r="Q2356" s="100"/>
      <c r="R2356" s="101" t="s">
        <v>140</v>
      </c>
      <c r="S2356" s="94"/>
    </row>
    <row r="2357" spans="1:19" ht="18" customHeight="1">
      <c r="A2357" s="17">
        <v>4</v>
      </c>
      <c r="B2357" s="18" t="s">
        <v>2357</v>
      </c>
      <c r="C2357" s="18">
        <v>1</v>
      </c>
      <c r="D2357" s="18" t="s">
        <v>2358</v>
      </c>
      <c r="E2357" s="18">
        <v>4</v>
      </c>
      <c r="F2357" s="18" t="s">
        <v>774</v>
      </c>
      <c r="G2357" s="18">
        <v>12</v>
      </c>
      <c r="H2357" s="18" t="s">
        <v>1026</v>
      </c>
      <c r="I2357" s="18">
        <v>3</v>
      </c>
      <c r="J2357" s="25" t="s">
        <v>202</v>
      </c>
      <c r="K2357" s="99"/>
      <c r="L2357" s="99"/>
      <c r="M2357" s="99"/>
      <c r="N2357" s="28" t="s">
        <v>2668</v>
      </c>
      <c r="O2357" s="100">
        <v>45690</v>
      </c>
      <c r="P2357" s="27"/>
      <c r="Q2357" s="100"/>
      <c r="R2357" s="101" t="s">
        <v>140</v>
      </c>
      <c r="S2357" s="94"/>
    </row>
    <row r="2358" spans="1:19" ht="18" customHeight="1">
      <c r="A2358" s="17">
        <v>4</v>
      </c>
      <c r="B2358" s="18" t="s">
        <v>2357</v>
      </c>
      <c r="C2358" s="18">
        <v>1</v>
      </c>
      <c r="D2358" s="18" t="s">
        <v>2358</v>
      </c>
      <c r="E2358" s="18">
        <v>4</v>
      </c>
      <c r="F2358" s="18" t="s">
        <v>774</v>
      </c>
      <c r="G2358" s="18">
        <v>12</v>
      </c>
      <c r="H2358" s="18" t="s">
        <v>1026</v>
      </c>
      <c r="I2358" s="18">
        <v>3</v>
      </c>
      <c r="J2358" s="25" t="s">
        <v>202</v>
      </c>
      <c r="K2358" s="99"/>
      <c r="L2358" s="99"/>
      <c r="M2358" s="99"/>
      <c r="N2358" s="28" t="s">
        <v>2669</v>
      </c>
      <c r="O2358" s="100">
        <v>19660</v>
      </c>
      <c r="P2358" s="27"/>
      <c r="Q2358" s="100"/>
      <c r="R2358" s="101" t="s">
        <v>140</v>
      </c>
      <c r="S2358" s="94"/>
    </row>
    <row r="2359" spans="1:19" ht="18" customHeight="1">
      <c r="A2359" s="17">
        <v>4</v>
      </c>
      <c r="B2359" s="18" t="s">
        <v>2357</v>
      </c>
      <c r="C2359" s="18">
        <v>1</v>
      </c>
      <c r="D2359" s="18" t="s">
        <v>2358</v>
      </c>
      <c r="E2359" s="18">
        <v>4</v>
      </c>
      <c r="F2359" s="18" t="s">
        <v>774</v>
      </c>
      <c r="G2359" s="18">
        <v>12</v>
      </c>
      <c r="H2359" s="18" t="s">
        <v>1026</v>
      </c>
      <c r="I2359" s="18">
        <v>3</v>
      </c>
      <c r="J2359" s="25" t="s">
        <v>202</v>
      </c>
      <c r="K2359" s="99"/>
      <c r="L2359" s="99"/>
      <c r="M2359" s="99"/>
      <c r="N2359" s="28" t="s">
        <v>2670</v>
      </c>
      <c r="O2359" s="100">
        <v>50900</v>
      </c>
      <c r="P2359" s="27"/>
      <c r="Q2359" s="100"/>
      <c r="R2359" s="101" t="s">
        <v>140</v>
      </c>
      <c r="S2359" s="94"/>
    </row>
    <row r="2360" spans="1:19" ht="18" customHeight="1">
      <c r="A2360" s="17">
        <v>4</v>
      </c>
      <c r="B2360" s="18" t="s">
        <v>2357</v>
      </c>
      <c r="C2360" s="18">
        <v>1</v>
      </c>
      <c r="D2360" s="18" t="s">
        <v>2358</v>
      </c>
      <c r="E2360" s="18">
        <v>4</v>
      </c>
      <c r="F2360" s="18" t="s">
        <v>774</v>
      </c>
      <c r="G2360" s="18">
        <v>12</v>
      </c>
      <c r="H2360" s="18" t="s">
        <v>1026</v>
      </c>
      <c r="I2360" s="18">
        <v>3</v>
      </c>
      <c r="J2360" s="25" t="s">
        <v>202</v>
      </c>
      <c r="K2360" s="99"/>
      <c r="L2360" s="99"/>
      <c r="M2360" s="99"/>
      <c r="N2360" s="28" t="s">
        <v>2671</v>
      </c>
      <c r="O2360" s="100">
        <v>40180</v>
      </c>
      <c r="P2360" s="27"/>
      <c r="Q2360" s="100"/>
      <c r="R2360" s="101" t="s">
        <v>140</v>
      </c>
      <c r="S2360" s="94"/>
    </row>
    <row r="2361" spans="1:19" ht="18" customHeight="1">
      <c r="A2361" s="17">
        <v>4</v>
      </c>
      <c r="B2361" s="18" t="s">
        <v>2357</v>
      </c>
      <c r="C2361" s="18">
        <v>1</v>
      </c>
      <c r="D2361" s="18" t="s">
        <v>2358</v>
      </c>
      <c r="E2361" s="18">
        <v>4</v>
      </c>
      <c r="F2361" s="18" t="s">
        <v>774</v>
      </c>
      <c r="G2361" s="18">
        <v>12</v>
      </c>
      <c r="H2361" s="18" t="s">
        <v>1026</v>
      </c>
      <c r="I2361" s="18">
        <v>3</v>
      </c>
      <c r="J2361" s="25" t="s">
        <v>202</v>
      </c>
      <c r="K2361" s="99"/>
      <c r="L2361" s="99"/>
      <c r="M2361" s="99"/>
      <c r="N2361" s="28" t="s">
        <v>2672</v>
      </c>
      <c r="O2361" s="100">
        <v>27220</v>
      </c>
      <c r="P2361" s="27"/>
      <c r="Q2361" s="100"/>
      <c r="R2361" s="101" t="s">
        <v>140</v>
      </c>
      <c r="S2361" s="94"/>
    </row>
    <row r="2362" spans="1:19" ht="18" customHeight="1">
      <c r="A2362" s="17">
        <v>4</v>
      </c>
      <c r="B2362" s="18" t="s">
        <v>2357</v>
      </c>
      <c r="C2362" s="18">
        <v>1</v>
      </c>
      <c r="D2362" s="18" t="s">
        <v>2358</v>
      </c>
      <c r="E2362" s="18">
        <v>4</v>
      </c>
      <c r="F2362" s="18" t="s">
        <v>774</v>
      </c>
      <c r="G2362" s="18">
        <v>12</v>
      </c>
      <c r="H2362" s="18" t="s">
        <v>1026</v>
      </c>
      <c r="I2362" s="18">
        <v>3</v>
      </c>
      <c r="J2362" s="25" t="s">
        <v>202</v>
      </c>
      <c r="K2362" s="99"/>
      <c r="L2362" s="99"/>
      <c r="M2362" s="99"/>
      <c r="N2362" s="28" t="s">
        <v>2673</v>
      </c>
      <c r="O2362" s="100">
        <v>1100</v>
      </c>
      <c r="P2362" s="27"/>
      <c r="Q2362" s="100"/>
      <c r="R2362" s="101" t="s">
        <v>140</v>
      </c>
      <c r="S2362" s="94"/>
    </row>
    <row r="2363" spans="1:19" ht="18" customHeight="1">
      <c r="A2363" s="17">
        <v>4</v>
      </c>
      <c r="B2363" s="18" t="s">
        <v>2357</v>
      </c>
      <c r="C2363" s="18">
        <v>1</v>
      </c>
      <c r="D2363" s="18" t="s">
        <v>2358</v>
      </c>
      <c r="E2363" s="18">
        <v>4</v>
      </c>
      <c r="F2363" s="18" t="s">
        <v>774</v>
      </c>
      <c r="G2363" s="18">
        <v>12</v>
      </c>
      <c r="H2363" s="18" t="s">
        <v>1026</v>
      </c>
      <c r="I2363" s="18">
        <v>3</v>
      </c>
      <c r="J2363" s="25" t="s">
        <v>202</v>
      </c>
      <c r="K2363" s="99"/>
      <c r="L2363" s="99"/>
      <c r="M2363" s="99"/>
      <c r="N2363" s="28" t="s">
        <v>2674</v>
      </c>
      <c r="O2363" s="100">
        <v>10000</v>
      </c>
      <c r="P2363" s="27"/>
      <c r="Q2363" s="100"/>
      <c r="R2363" s="101" t="s">
        <v>140</v>
      </c>
      <c r="S2363" s="94"/>
    </row>
    <row r="2364" spans="1:19" ht="18" customHeight="1">
      <c r="A2364" s="17">
        <v>4</v>
      </c>
      <c r="B2364" s="18" t="s">
        <v>2357</v>
      </c>
      <c r="C2364" s="18">
        <v>1</v>
      </c>
      <c r="D2364" s="18" t="s">
        <v>2358</v>
      </c>
      <c r="E2364" s="18">
        <v>4</v>
      </c>
      <c r="F2364" s="18" t="s">
        <v>774</v>
      </c>
      <c r="G2364" s="18">
        <v>12</v>
      </c>
      <c r="H2364" s="18" t="s">
        <v>1026</v>
      </c>
      <c r="I2364" s="19">
        <v>11</v>
      </c>
      <c r="J2364" s="24" t="s">
        <v>1039</v>
      </c>
      <c r="K2364" s="99">
        <v>66</v>
      </c>
      <c r="L2364" s="99">
        <v>40</v>
      </c>
      <c r="M2364" s="99">
        <f>K2364-L2364</f>
        <v>26</v>
      </c>
      <c r="N2364" s="28" t="s">
        <v>2675</v>
      </c>
      <c r="O2364" s="100">
        <v>37830</v>
      </c>
      <c r="P2364" s="27"/>
      <c r="Q2364" s="100"/>
      <c r="R2364" s="101" t="s">
        <v>140</v>
      </c>
      <c r="S2364" s="94"/>
    </row>
    <row r="2365" spans="1:19" ht="18" customHeight="1">
      <c r="A2365" s="17">
        <v>4</v>
      </c>
      <c r="B2365" s="18" t="s">
        <v>2357</v>
      </c>
      <c r="C2365" s="18">
        <v>1</v>
      </c>
      <c r="D2365" s="18" t="s">
        <v>2358</v>
      </c>
      <c r="E2365" s="18">
        <v>4</v>
      </c>
      <c r="F2365" s="18" t="s">
        <v>774</v>
      </c>
      <c r="G2365" s="18">
        <v>12</v>
      </c>
      <c r="H2365" s="18" t="s">
        <v>1026</v>
      </c>
      <c r="I2365" s="18">
        <v>11</v>
      </c>
      <c r="J2365" s="25" t="s">
        <v>1039</v>
      </c>
      <c r="K2365" s="99"/>
      <c r="L2365" s="99"/>
      <c r="M2365" s="99"/>
      <c r="N2365" s="28" t="s">
        <v>2676</v>
      </c>
      <c r="O2365" s="100">
        <v>27840</v>
      </c>
      <c r="P2365" s="27"/>
      <c r="Q2365" s="100"/>
      <c r="R2365" s="101" t="s">
        <v>140</v>
      </c>
      <c r="S2365" s="94"/>
    </row>
    <row r="2366" spans="1:19" ht="18" customHeight="1">
      <c r="A2366" s="17">
        <v>4</v>
      </c>
      <c r="B2366" s="18" t="s">
        <v>2357</v>
      </c>
      <c r="C2366" s="18">
        <v>1</v>
      </c>
      <c r="D2366" s="18" t="s">
        <v>2358</v>
      </c>
      <c r="E2366" s="18">
        <v>4</v>
      </c>
      <c r="F2366" s="18" t="s">
        <v>774</v>
      </c>
      <c r="G2366" s="19">
        <v>13</v>
      </c>
      <c r="H2366" s="19" t="s">
        <v>1045</v>
      </c>
      <c r="I2366" s="19"/>
      <c r="J2366" s="24"/>
      <c r="K2366" s="99"/>
      <c r="L2366" s="99"/>
      <c r="M2366" s="99"/>
      <c r="N2366" s="28"/>
      <c r="O2366" s="100"/>
      <c r="P2366" s="27"/>
      <c r="Q2366" s="100"/>
      <c r="R2366" s="101" t="s">
        <v>140</v>
      </c>
      <c r="S2366" s="94"/>
    </row>
    <row r="2367" spans="1:19" ht="18" customHeight="1">
      <c r="A2367" s="17">
        <v>4</v>
      </c>
      <c r="B2367" s="18" t="s">
        <v>2357</v>
      </c>
      <c r="C2367" s="18">
        <v>1</v>
      </c>
      <c r="D2367" s="18" t="s">
        <v>2358</v>
      </c>
      <c r="E2367" s="18">
        <v>4</v>
      </c>
      <c r="F2367" s="18" t="s">
        <v>774</v>
      </c>
      <c r="G2367" s="18">
        <v>13</v>
      </c>
      <c r="H2367" s="18" t="s">
        <v>1045</v>
      </c>
      <c r="I2367" s="19">
        <v>21</v>
      </c>
      <c r="J2367" s="24" t="s">
        <v>1046</v>
      </c>
      <c r="K2367" s="99">
        <v>163</v>
      </c>
      <c r="L2367" s="99">
        <v>163</v>
      </c>
      <c r="M2367" s="99">
        <f>K2367-L2367</f>
        <v>0</v>
      </c>
      <c r="N2367" s="28" t="s">
        <v>2677</v>
      </c>
      <c r="O2367" s="100"/>
      <c r="P2367" s="27"/>
      <c r="Q2367" s="100"/>
      <c r="R2367" s="101" t="s">
        <v>140</v>
      </c>
      <c r="S2367" s="94"/>
    </row>
    <row r="2368" spans="1:19" ht="18" customHeight="1">
      <c r="A2368" s="17">
        <v>4</v>
      </c>
      <c r="B2368" s="18" t="s">
        <v>2357</v>
      </c>
      <c r="C2368" s="18">
        <v>1</v>
      </c>
      <c r="D2368" s="18" t="s">
        <v>2358</v>
      </c>
      <c r="E2368" s="18">
        <v>4</v>
      </c>
      <c r="F2368" s="18" t="s">
        <v>774</v>
      </c>
      <c r="G2368" s="18">
        <v>13</v>
      </c>
      <c r="H2368" s="18" t="s">
        <v>1045</v>
      </c>
      <c r="I2368" s="18">
        <v>21</v>
      </c>
      <c r="J2368" s="25" t="s">
        <v>1046</v>
      </c>
      <c r="K2368" s="99"/>
      <c r="L2368" s="99"/>
      <c r="M2368" s="99"/>
      <c r="N2368" s="28" t="s">
        <v>2678</v>
      </c>
      <c r="O2368" s="100">
        <v>158200</v>
      </c>
      <c r="P2368" s="27"/>
      <c r="Q2368" s="100"/>
      <c r="R2368" s="101" t="s">
        <v>140</v>
      </c>
      <c r="S2368" s="94"/>
    </row>
    <row r="2369" spans="1:19" ht="18" customHeight="1">
      <c r="A2369" s="17">
        <v>4</v>
      </c>
      <c r="B2369" s="18" t="s">
        <v>2357</v>
      </c>
      <c r="C2369" s="18">
        <v>1</v>
      </c>
      <c r="D2369" s="18" t="s">
        <v>2358</v>
      </c>
      <c r="E2369" s="18">
        <v>4</v>
      </c>
      <c r="F2369" s="18" t="s">
        <v>774</v>
      </c>
      <c r="G2369" s="18">
        <v>13</v>
      </c>
      <c r="H2369" s="18" t="s">
        <v>1045</v>
      </c>
      <c r="I2369" s="18">
        <v>21</v>
      </c>
      <c r="J2369" s="25" t="s">
        <v>1046</v>
      </c>
      <c r="K2369" s="99"/>
      <c r="L2369" s="99"/>
      <c r="M2369" s="99"/>
      <c r="N2369" s="28" t="s">
        <v>2679</v>
      </c>
      <c r="O2369" s="100">
        <v>4340</v>
      </c>
      <c r="P2369" s="27"/>
      <c r="Q2369" s="100"/>
      <c r="R2369" s="101" t="s">
        <v>140</v>
      </c>
      <c r="S2369" s="94"/>
    </row>
    <row r="2370" spans="1:19" ht="18" customHeight="1">
      <c r="A2370" s="17">
        <v>4</v>
      </c>
      <c r="B2370" s="18" t="s">
        <v>2357</v>
      </c>
      <c r="C2370" s="18">
        <v>1</v>
      </c>
      <c r="D2370" s="18" t="s">
        <v>2358</v>
      </c>
      <c r="E2370" s="18">
        <v>4</v>
      </c>
      <c r="F2370" s="18" t="s">
        <v>774</v>
      </c>
      <c r="G2370" s="18">
        <v>13</v>
      </c>
      <c r="H2370" s="18" t="s">
        <v>1045</v>
      </c>
      <c r="I2370" s="19">
        <v>51</v>
      </c>
      <c r="J2370" s="24" t="s">
        <v>1126</v>
      </c>
      <c r="K2370" s="99">
        <v>551</v>
      </c>
      <c r="L2370" s="99">
        <v>551</v>
      </c>
      <c r="M2370" s="99">
        <f>K2370-L2370</f>
        <v>0</v>
      </c>
      <c r="N2370" s="28" t="s">
        <v>2680</v>
      </c>
      <c r="O2370" s="100">
        <v>378000</v>
      </c>
      <c r="P2370" s="27"/>
      <c r="Q2370" s="100"/>
      <c r="R2370" s="101" t="s">
        <v>140</v>
      </c>
      <c r="S2370" s="94"/>
    </row>
    <row r="2371" spans="1:19" ht="18" customHeight="1">
      <c r="A2371" s="17">
        <v>4</v>
      </c>
      <c r="B2371" s="18" t="s">
        <v>2357</v>
      </c>
      <c r="C2371" s="18">
        <v>1</v>
      </c>
      <c r="D2371" s="18" t="s">
        <v>2358</v>
      </c>
      <c r="E2371" s="18">
        <v>4</v>
      </c>
      <c r="F2371" s="18" t="s">
        <v>774</v>
      </c>
      <c r="G2371" s="18">
        <v>13</v>
      </c>
      <c r="H2371" s="18" t="s">
        <v>1045</v>
      </c>
      <c r="I2371" s="18">
        <v>51</v>
      </c>
      <c r="J2371" s="25" t="s">
        <v>1126</v>
      </c>
      <c r="K2371" s="99"/>
      <c r="L2371" s="99"/>
      <c r="M2371" s="99"/>
      <c r="N2371" s="28" t="s">
        <v>2681</v>
      </c>
      <c r="O2371" s="100">
        <v>172800</v>
      </c>
      <c r="P2371" s="27"/>
      <c r="Q2371" s="100"/>
      <c r="R2371" s="101" t="s">
        <v>140</v>
      </c>
      <c r="S2371" s="94"/>
    </row>
    <row r="2372" spans="1:19" ht="18" customHeight="1">
      <c r="A2372" s="17">
        <v>4</v>
      </c>
      <c r="B2372" s="18" t="s">
        <v>2357</v>
      </c>
      <c r="C2372" s="18">
        <v>1</v>
      </c>
      <c r="D2372" s="18" t="s">
        <v>2358</v>
      </c>
      <c r="E2372" s="18">
        <v>4</v>
      </c>
      <c r="F2372" s="18" t="s">
        <v>774</v>
      </c>
      <c r="G2372" s="19">
        <v>14</v>
      </c>
      <c r="H2372" s="19" t="s">
        <v>1050</v>
      </c>
      <c r="I2372" s="19"/>
      <c r="J2372" s="24"/>
      <c r="K2372" s="99"/>
      <c r="L2372" s="99"/>
      <c r="M2372" s="99"/>
      <c r="N2372" s="28"/>
      <c r="O2372" s="100"/>
      <c r="P2372" s="27"/>
      <c r="Q2372" s="100"/>
      <c r="R2372" s="101" t="s">
        <v>140</v>
      </c>
      <c r="S2372" s="94"/>
    </row>
    <row r="2373" spans="1:19" ht="18" customHeight="1">
      <c r="A2373" s="17">
        <v>4</v>
      </c>
      <c r="B2373" s="18" t="s">
        <v>2357</v>
      </c>
      <c r="C2373" s="18">
        <v>1</v>
      </c>
      <c r="D2373" s="18" t="s">
        <v>2358</v>
      </c>
      <c r="E2373" s="18">
        <v>4</v>
      </c>
      <c r="F2373" s="18" t="s">
        <v>774</v>
      </c>
      <c r="G2373" s="18">
        <v>14</v>
      </c>
      <c r="H2373" s="18" t="s">
        <v>1050</v>
      </c>
      <c r="I2373" s="19">
        <v>1</v>
      </c>
      <c r="J2373" s="24" t="s">
        <v>1051</v>
      </c>
      <c r="K2373" s="99">
        <v>50</v>
      </c>
      <c r="L2373" s="99">
        <v>110</v>
      </c>
      <c r="M2373" s="99">
        <f t="shared" ref="M2373:M2374" si="153">K2373-L2373</f>
        <v>-60</v>
      </c>
      <c r="N2373" s="28" t="s">
        <v>2682</v>
      </c>
      <c r="O2373" s="100">
        <v>50000</v>
      </c>
      <c r="P2373" s="27"/>
      <c r="Q2373" s="100"/>
      <c r="R2373" s="101" t="s">
        <v>140</v>
      </c>
      <c r="S2373" s="94"/>
    </row>
    <row r="2374" spans="1:19" ht="18" customHeight="1">
      <c r="A2374" s="17">
        <v>4</v>
      </c>
      <c r="B2374" s="18" t="s">
        <v>2357</v>
      </c>
      <c r="C2374" s="18">
        <v>1</v>
      </c>
      <c r="D2374" s="18" t="s">
        <v>2358</v>
      </c>
      <c r="E2374" s="18">
        <v>4</v>
      </c>
      <c r="F2374" s="18" t="s">
        <v>774</v>
      </c>
      <c r="G2374" s="18">
        <v>14</v>
      </c>
      <c r="H2374" s="18" t="s">
        <v>1050</v>
      </c>
      <c r="I2374" s="19">
        <v>21</v>
      </c>
      <c r="J2374" s="24" t="s">
        <v>1349</v>
      </c>
      <c r="K2374" s="99">
        <v>143</v>
      </c>
      <c r="L2374" s="99">
        <v>143</v>
      </c>
      <c r="M2374" s="99">
        <f t="shared" si="153"/>
        <v>0</v>
      </c>
      <c r="N2374" s="339" t="s">
        <v>7185</v>
      </c>
      <c r="O2374" s="100">
        <v>142560</v>
      </c>
      <c r="P2374" s="27"/>
      <c r="Q2374" s="100"/>
      <c r="R2374" s="101" t="s">
        <v>140</v>
      </c>
      <c r="S2374" s="94"/>
    </row>
    <row r="2375" spans="1:19" ht="18" customHeight="1">
      <c r="A2375" s="17">
        <v>4</v>
      </c>
      <c r="B2375" s="18" t="s">
        <v>2357</v>
      </c>
      <c r="C2375" s="18">
        <v>1</v>
      </c>
      <c r="D2375" s="18" t="s">
        <v>2358</v>
      </c>
      <c r="E2375" s="18">
        <v>4</v>
      </c>
      <c r="F2375" s="18" t="s">
        <v>774</v>
      </c>
      <c r="G2375" s="19">
        <v>16</v>
      </c>
      <c r="H2375" s="19" t="s">
        <v>1263</v>
      </c>
      <c r="I2375" s="19"/>
      <c r="J2375" s="24"/>
      <c r="K2375" s="99"/>
      <c r="L2375" s="99"/>
      <c r="M2375" s="99"/>
      <c r="N2375" s="28"/>
      <c r="O2375" s="100"/>
      <c r="P2375" s="27"/>
      <c r="Q2375" s="100"/>
      <c r="R2375" s="101" t="s">
        <v>140</v>
      </c>
      <c r="S2375" s="94"/>
    </row>
    <row r="2376" spans="1:19" ht="18" customHeight="1">
      <c r="A2376" s="17">
        <v>4</v>
      </c>
      <c r="B2376" s="18" t="s">
        <v>2357</v>
      </c>
      <c r="C2376" s="18">
        <v>1</v>
      </c>
      <c r="D2376" s="18" t="s">
        <v>2358</v>
      </c>
      <c r="E2376" s="18">
        <v>4</v>
      </c>
      <c r="F2376" s="18" t="s">
        <v>774</v>
      </c>
      <c r="G2376" s="18">
        <v>16</v>
      </c>
      <c r="H2376" s="18" t="s">
        <v>1263</v>
      </c>
      <c r="I2376" s="19">
        <v>11</v>
      </c>
      <c r="J2376" s="24" t="s">
        <v>2683</v>
      </c>
      <c r="K2376" s="99">
        <v>50</v>
      </c>
      <c r="L2376" s="99">
        <v>50</v>
      </c>
      <c r="M2376" s="99">
        <f>K2376-L2376</f>
        <v>0</v>
      </c>
      <c r="N2376" s="28" t="s">
        <v>2684</v>
      </c>
      <c r="O2376" s="100">
        <v>50000</v>
      </c>
      <c r="P2376" s="27"/>
      <c r="Q2376" s="100"/>
      <c r="R2376" s="101" t="s">
        <v>140</v>
      </c>
      <c r="S2376" s="94"/>
    </row>
    <row r="2377" spans="1:19" ht="18" customHeight="1">
      <c r="A2377" s="17">
        <v>4</v>
      </c>
      <c r="B2377" s="18" t="s">
        <v>2357</v>
      </c>
      <c r="C2377" s="18">
        <v>1</v>
      </c>
      <c r="D2377" s="18" t="s">
        <v>2358</v>
      </c>
      <c r="E2377" s="18">
        <v>4</v>
      </c>
      <c r="F2377" s="18" t="s">
        <v>774</v>
      </c>
      <c r="G2377" s="19">
        <v>19</v>
      </c>
      <c r="H2377" s="19" t="s">
        <v>1056</v>
      </c>
      <c r="I2377" s="19"/>
      <c r="J2377" s="24"/>
      <c r="K2377" s="99"/>
      <c r="L2377" s="99"/>
      <c r="M2377" s="99"/>
      <c r="N2377" s="28"/>
      <c r="O2377" s="100"/>
      <c r="P2377" s="27"/>
      <c r="Q2377" s="100"/>
      <c r="R2377" s="101" t="s">
        <v>140</v>
      </c>
      <c r="S2377" s="94"/>
    </row>
    <row r="2378" spans="1:19" ht="18" customHeight="1">
      <c r="A2378" s="17">
        <v>4</v>
      </c>
      <c r="B2378" s="18" t="s">
        <v>2357</v>
      </c>
      <c r="C2378" s="18">
        <v>1</v>
      </c>
      <c r="D2378" s="18" t="s">
        <v>2358</v>
      </c>
      <c r="E2378" s="18">
        <v>4</v>
      </c>
      <c r="F2378" s="18" t="s">
        <v>774</v>
      </c>
      <c r="G2378" s="18">
        <v>19</v>
      </c>
      <c r="H2378" s="18" t="s">
        <v>1056</v>
      </c>
      <c r="I2378" s="19">
        <v>2</v>
      </c>
      <c r="J2378" s="24" t="s">
        <v>2685</v>
      </c>
      <c r="K2378" s="99">
        <v>4300</v>
      </c>
      <c r="L2378" s="99">
        <v>4857</v>
      </c>
      <c r="M2378" s="99">
        <f t="shared" ref="M2378:M2379" si="154">K2378-L2378</f>
        <v>-557</v>
      </c>
      <c r="N2378" s="28" t="s">
        <v>2686</v>
      </c>
      <c r="O2378" s="100">
        <v>4300000</v>
      </c>
      <c r="P2378" s="27"/>
      <c r="Q2378" s="100"/>
      <c r="R2378" s="101" t="s">
        <v>140</v>
      </c>
      <c r="S2378" s="94"/>
    </row>
    <row r="2379" spans="1:19" ht="18" customHeight="1">
      <c r="A2379" s="17">
        <v>4</v>
      </c>
      <c r="B2379" s="18" t="s">
        <v>2357</v>
      </c>
      <c r="C2379" s="18">
        <v>1</v>
      </c>
      <c r="D2379" s="18" t="s">
        <v>2358</v>
      </c>
      <c r="E2379" s="18">
        <v>4</v>
      </c>
      <c r="F2379" s="18" t="s">
        <v>774</v>
      </c>
      <c r="G2379" s="18">
        <v>19</v>
      </c>
      <c r="H2379" s="18" t="s">
        <v>1056</v>
      </c>
      <c r="I2379" s="19">
        <v>11</v>
      </c>
      <c r="J2379" s="24" t="s">
        <v>1057</v>
      </c>
      <c r="K2379" s="99">
        <v>136</v>
      </c>
      <c r="L2379" s="99">
        <v>136</v>
      </c>
      <c r="M2379" s="99">
        <f t="shared" si="154"/>
        <v>0</v>
      </c>
      <c r="N2379" s="28" t="s">
        <v>2687</v>
      </c>
      <c r="O2379" s="100">
        <v>30000</v>
      </c>
      <c r="P2379" s="27"/>
      <c r="Q2379" s="100"/>
      <c r="R2379" s="101" t="s">
        <v>140</v>
      </c>
      <c r="S2379" s="94"/>
    </row>
    <row r="2380" spans="1:19" ht="18" customHeight="1">
      <c r="A2380" s="17">
        <v>4</v>
      </c>
      <c r="B2380" s="18" t="s">
        <v>2357</v>
      </c>
      <c r="C2380" s="18">
        <v>1</v>
      </c>
      <c r="D2380" s="18" t="s">
        <v>2358</v>
      </c>
      <c r="E2380" s="18">
        <v>4</v>
      </c>
      <c r="F2380" s="18" t="s">
        <v>774</v>
      </c>
      <c r="G2380" s="18">
        <v>19</v>
      </c>
      <c r="H2380" s="18" t="s">
        <v>1056</v>
      </c>
      <c r="I2380" s="18">
        <v>11</v>
      </c>
      <c r="J2380" s="25" t="s">
        <v>1057</v>
      </c>
      <c r="K2380" s="99"/>
      <c r="L2380" s="99"/>
      <c r="M2380" s="99"/>
      <c r="N2380" s="28" t="s">
        <v>2688</v>
      </c>
      <c r="O2380" s="100">
        <v>100000</v>
      </c>
      <c r="P2380" s="27"/>
      <c r="Q2380" s="100"/>
      <c r="R2380" s="101" t="s">
        <v>140</v>
      </c>
      <c r="S2380" s="94"/>
    </row>
    <row r="2381" spans="1:19" ht="18" customHeight="1">
      <c r="A2381" s="17">
        <v>4</v>
      </c>
      <c r="B2381" s="18" t="s">
        <v>2357</v>
      </c>
      <c r="C2381" s="18">
        <v>1</v>
      </c>
      <c r="D2381" s="18" t="s">
        <v>2358</v>
      </c>
      <c r="E2381" s="18">
        <v>4</v>
      </c>
      <c r="F2381" s="18" t="s">
        <v>774</v>
      </c>
      <c r="G2381" s="18">
        <v>19</v>
      </c>
      <c r="H2381" s="18" t="s">
        <v>1056</v>
      </c>
      <c r="I2381" s="18">
        <v>11</v>
      </c>
      <c r="J2381" s="25" t="s">
        <v>1057</v>
      </c>
      <c r="K2381" s="99"/>
      <c r="L2381" s="99"/>
      <c r="M2381" s="99"/>
      <c r="N2381" s="28" t="s">
        <v>2689</v>
      </c>
      <c r="O2381" s="100">
        <v>2225</v>
      </c>
      <c r="P2381" s="27"/>
      <c r="Q2381" s="100"/>
      <c r="R2381" s="101" t="s">
        <v>140</v>
      </c>
      <c r="S2381" s="94"/>
    </row>
    <row r="2382" spans="1:19" ht="18" customHeight="1">
      <c r="A2382" s="17">
        <v>4</v>
      </c>
      <c r="B2382" s="18" t="s">
        <v>2357</v>
      </c>
      <c r="C2382" s="18">
        <v>1</v>
      </c>
      <c r="D2382" s="18" t="s">
        <v>2358</v>
      </c>
      <c r="E2382" s="18">
        <v>4</v>
      </c>
      <c r="F2382" s="18" t="s">
        <v>774</v>
      </c>
      <c r="G2382" s="18">
        <v>19</v>
      </c>
      <c r="H2382" s="18" t="s">
        <v>1056</v>
      </c>
      <c r="I2382" s="18">
        <v>11</v>
      </c>
      <c r="J2382" s="25" t="s">
        <v>1057</v>
      </c>
      <c r="K2382" s="99"/>
      <c r="L2382" s="99"/>
      <c r="M2382" s="99"/>
      <c r="N2382" s="28" t="s">
        <v>2690</v>
      </c>
      <c r="O2382" s="100">
        <v>3200</v>
      </c>
      <c r="P2382" s="27"/>
      <c r="Q2382" s="100"/>
      <c r="R2382" s="101" t="s">
        <v>140</v>
      </c>
      <c r="S2382" s="94"/>
    </row>
    <row r="2383" spans="1:19" ht="18" customHeight="1">
      <c r="A2383" s="17">
        <v>4</v>
      </c>
      <c r="B2383" s="18" t="s">
        <v>2357</v>
      </c>
      <c r="C2383" s="18">
        <v>1</v>
      </c>
      <c r="D2383" s="18" t="s">
        <v>2358</v>
      </c>
      <c r="E2383" s="18">
        <v>4</v>
      </c>
      <c r="F2383" s="18" t="s">
        <v>774</v>
      </c>
      <c r="G2383" s="18">
        <v>19</v>
      </c>
      <c r="H2383" s="18" t="s">
        <v>1056</v>
      </c>
      <c r="I2383" s="19">
        <v>22</v>
      </c>
      <c r="J2383" s="24" t="s">
        <v>2691</v>
      </c>
      <c r="K2383" s="99">
        <v>5964</v>
      </c>
      <c r="L2383" s="99">
        <v>4472</v>
      </c>
      <c r="M2383" s="99">
        <f>K2383-L2383</f>
        <v>1492</v>
      </c>
      <c r="N2383" s="28" t="s">
        <v>2692</v>
      </c>
      <c r="O2383" s="100">
        <v>996000</v>
      </c>
      <c r="P2383" s="27"/>
      <c r="Q2383" s="100"/>
      <c r="R2383" s="101" t="s">
        <v>140</v>
      </c>
      <c r="S2383" s="94"/>
    </row>
    <row r="2384" spans="1:19" ht="18" customHeight="1">
      <c r="A2384" s="17">
        <v>4</v>
      </c>
      <c r="B2384" s="18" t="s">
        <v>2357</v>
      </c>
      <c r="C2384" s="18">
        <v>1</v>
      </c>
      <c r="D2384" s="18" t="s">
        <v>2358</v>
      </c>
      <c r="E2384" s="18">
        <v>4</v>
      </c>
      <c r="F2384" s="18" t="s">
        <v>774</v>
      </c>
      <c r="G2384" s="18">
        <v>19</v>
      </c>
      <c r="H2384" s="18" t="s">
        <v>1056</v>
      </c>
      <c r="I2384" s="18">
        <v>22</v>
      </c>
      <c r="J2384" s="25" t="s">
        <v>2691</v>
      </c>
      <c r="K2384" s="99"/>
      <c r="L2384" s="99"/>
      <c r="M2384" s="99"/>
      <c r="N2384" s="28" t="s">
        <v>2693</v>
      </c>
      <c r="O2384" s="100">
        <v>4968000</v>
      </c>
      <c r="P2384" s="27"/>
      <c r="Q2384" s="100"/>
      <c r="R2384" s="101" t="s">
        <v>140</v>
      </c>
      <c r="S2384" s="94"/>
    </row>
    <row r="2385" spans="1:19" ht="18" customHeight="1">
      <c r="A2385" s="17">
        <v>4</v>
      </c>
      <c r="B2385" s="18" t="s">
        <v>2357</v>
      </c>
      <c r="C2385" s="18">
        <v>1</v>
      </c>
      <c r="D2385" s="18" t="s">
        <v>2358</v>
      </c>
      <c r="E2385" s="18">
        <v>4</v>
      </c>
      <c r="F2385" s="18" t="s">
        <v>774</v>
      </c>
      <c r="G2385" s="18">
        <v>19</v>
      </c>
      <c r="H2385" s="18" t="s">
        <v>1056</v>
      </c>
      <c r="I2385" s="19">
        <v>31</v>
      </c>
      <c r="J2385" s="24" t="s">
        <v>1366</v>
      </c>
      <c r="K2385" s="99">
        <v>1345</v>
      </c>
      <c r="L2385" s="99">
        <v>1345</v>
      </c>
      <c r="M2385" s="99">
        <f>K2385-L2385</f>
        <v>0</v>
      </c>
      <c r="N2385" s="28" t="s">
        <v>2694</v>
      </c>
      <c r="O2385" s="100">
        <v>45000</v>
      </c>
      <c r="P2385" s="27"/>
      <c r="Q2385" s="100"/>
      <c r="R2385" s="101" t="s">
        <v>140</v>
      </c>
      <c r="S2385" s="94"/>
    </row>
    <row r="2386" spans="1:19" ht="18" customHeight="1">
      <c r="A2386" s="17">
        <v>4</v>
      </c>
      <c r="B2386" s="18" t="s">
        <v>2357</v>
      </c>
      <c r="C2386" s="18">
        <v>1</v>
      </c>
      <c r="D2386" s="18" t="s">
        <v>2358</v>
      </c>
      <c r="E2386" s="18">
        <v>4</v>
      </c>
      <c r="F2386" s="18" t="s">
        <v>774</v>
      </c>
      <c r="G2386" s="18">
        <v>19</v>
      </c>
      <c r="H2386" s="18" t="s">
        <v>1056</v>
      </c>
      <c r="I2386" s="18">
        <v>31</v>
      </c>
      <c r="J2386" s="25" t="s">
        <v>1366</v>
      </c>
      <c r="K2386" s="99"/>
      <c r="L2386" s="99"/>
      <c r="M2386" s="99"/>
      <c r="N2386" s="28" t="s">
        <v>2695</v>
      </c>
      <c r="O2386" s="100">
        <v>300000</v>
      </c>
      <c r="P2386" s="27"/>
      <c r="Q2386" s="100"/>
      <c r="R2386" s="101" t="s">
        <v>140</v>
      </c>
      <c r="S2386" s="94"/>
    </row>
    <row r="2387" spans="1:19" ht="18" customHeight="1">
      <c r="A2387" s="17">
        <v>4</v>
      </c>
      <c r="B2387" s="18" t="s">
        <v>2357</v>
      </c>
      <c r="C2387" s="18">
        <v>1</v>
      </c>
      <c r="D2387" s="18" t="s">
        <v>2358</v>
      </c>
      <c r="E2387" s="18">
        <v>4</v>
      </c>
      <c r="F2387" s="18" t="s">
        <v>774</v>
      </c>
      <c r="G2387" s="18">
        <v>19</v>
      </c>
      <c r="H2387" s="18" t="s">
        <v>1056</v>
      </c>
      <c r="I2387" s="18">
        <v>31</v>
      </c>
      <c r="J2387" s="25" t="s">
        <v>1366</v>
      </c>
      <c r="K2387" s="99"/>
      <c r="L2387" s="99"/>
      <c r="M2387" s="99"/>
      <c r="N2387" s="28" t="s">
        <v>2696</v>
      </c>
      <c r="O2387" s="100"/>
      <c r="P2387" s="27"/>
      <c r="Q2387" s="100"/>
      <c r="R2387" s="101" t="s">
        <v>140</v>
      </c>
      <c r="S2387" s="94"/>
    </row>
    <row r="2388" spans="1:19" ht="18" customHeight="1">
      <c r="A2388" s="17">
        <v>4</v>
      </c>
      <c r="B2388" s="18" t="s">
        <v>2357</v>
      </c>
      <c r="C2388" s="18">
        <v>1</v>
      </c>
      <c r="D2388" s="18" t="s">
        <v>2358</v>
      </c>
      <c r="E2388" s="18">
        <v>4</v>
      </c>
      <c r="F2388" s="18" t="s">
        <v>774</v>
      </c>
      <c r="G2388" s="18">
        <v>19</v>
      </c>
      <c r="H2388" s="18" t="s">
        <v>1056</v>
      </c>
      <c r="I2388" s="18">
        <v>31</v>
      </c>
      <c r="J2388" s="25" t="s">
        <v>1366</v>
      </c>
      <c r="K2388" s="99"/>
      <c r="L2388" s="99"/>
      <c r="M2388" s="99"/>
      <c r="N2388" s="28" t="s">
        <v>2697</v>
      </c>
      <c r="O2388" s="100"/>
      <c r="P2388" s="27"/>
      <c r="Q2388" s="100"/>
      <c r="R2388" s="101" t="s">
        <v>140</v>
      </c>
      <c r="S2388" s="94"/>
    </row>
    <row r="2389" spans="1:19" ht="18" customHeight="1">
      <c r="A2389" s="17">
        <v>4</v>
      </c>
      <c r="B2389" s="18" t="s">
        <v>2357</v>
      </c>
      <c r="C2389" s="18">
        <v>1</v>
      </c>
      <c r="D2389" s="18" t="s">
        <v>2358</v>
      </c>
      <c r="E2389" s="18">
        <v>4</v>
      </c>
      <c r="F2389" s="18" t="s">
        <v>774</v>
      </c>
      <c r="G2389" s="18">
        <v>19</v>
      </c>
      <c r="H2389" s="18" t="s">
        <v>1056</v>
      </c>
      <c r="I2389" s="18">
        <v>31</v>
      </c>
      <c r="J2389" s="25" t="s">
        <v>1366</v>
      </c>
      <c r="K2389" s="99"/>
      <c r="L2389" s="99"/>
      <c r="M2389" s="99"/>
      <c r="N2389" s="28" t="s">
        <v>2698</v>
      </c>
      <c r="O2389" s="100">
        <v>1000000</v>
      </c>
      <c r="P2389" s="27"/>
      <c r="Q2389" s="100"/>
      <c r="R2389" s="101" t="s">
        <v>140</v>
      </c>
      <c r="S2389" s="94"/>
    </row>
    <row r="2390" spans="1:19" ht="18" customHeight="1">
      <c r="A2390" s="17">
        <v>4</v>
      </c>
      <c r="B2390" s="18" t="s">
        <v>2357</v>
      </c>
      <c r="C2390" s="18">
        <v>1</v>
      </c>
      <c r="D2390" s="18" t="s">
        <v>2358</v>
      </c>
      <c r="E2390" s="18">
        <v>4</v>
      </c>
      <c r="F2390" s="18" t="s">
        <v>774</v>
      </c>
      <c r="G2390" s="19">
        <v>27</v>
      </c>
      <c r="H2390" s="19" t="s">
        <v>1273</v>
      </c>
      <c r="I2390" s="19"/>
      <c r="J2390" s="24"/>
      <c r="K2390" s="99"/>
      <c r="L2390" s="99"/>
      <c r="M2390" s="99"/>
      <c r="N2390" s="28"/>
      <c r="O2390" s="100"/>
      <c r="P2390" s="27"/>
      <c r="Q2390" s="100"/>
      <c r="R2390" s="101" t="s">
        <v>140</v>
      </c>
      <c r="S2390" s="94"/>
    </row>
    <row r="2391" spans="1:19" ht="18" customHeight="1">
      <c r="A2391" s="17">
        <v>4</v>
      </c>
      <c r="B2391" s="18" t="s">
        <v>2357</v>
      </c>
      <c r="C2391" s="18">
        <v>1</v>
      </c>
      <c r="D2391" s="18" t="s">
        <v>2358</v>
      </c>
      <c r="E2391" s="18">
        <v>4</v>
      </c>
      <c r="F2391" s="18" t="s">
        <v>774</v>
      </c>
      <c r="G2391" s="18">
        <v>27</v>
      </c>
      <c r="H2391" s="18" t="s">
        <v>1273</v>
      </c>
      <c r="I2391" s="19">
        <v>1</v>
      </c>
      <c r="J2391" s="24" t="s">
        <v>1274</v>
      </c>
      <c r="K2391" s="99">
        <v>25</v>
      </c>
      <c r="L2391" s="99">
        <v>0</v>
      </c>
      <c r="M2391" s="99">
        <f>K2391-L2391</f>
        <v>25</v>
      </c>
      <c r="N2391" s="28" t="s">
        <v>2699</v>
      </c>
      <c r="O2391" s="100">
        <v>24600</v>
      </c>
      <c r="P2391" s="27"/>
      <c r="Q2391" s="100"/>
      <c r="R2391" s="101" t="s">
        <v>140</v>
      </c>
      <c r="S2391" s="94"/>
    </row>
    <row r="2392" spans="1:19" ht="18" customHeight="1">
      <c r="A2392" s="43">
        <v>4</v>
      </c>
      <c r="B2392" s="44" t="s">
        <v>2357</v>
      </c>
      <c r="C2392" s="45">
        <v>2</v>
      </c>
      <c r="D2392" s="45" t="s">
        <v>2700</v>
      </c>
      <c r="E2392" s="46"/>
      <c r="F2392" s="45"/>
      <c r="G2392" s="46"/>
      <c r="H2392" s="45"/>
      <c r="I2392" s="46"/>
      <c r="J2392" s="46"/>
      <c r="K2392" s="95">
        <f>IF(C2392="",SUMIFS($K2393:$K$5645,$A2393:$A$5645,A2392,$E2393:$E$5645,""),IF(E2392="",SUMIFS($K2393:$K$5645,$A2393:$A$5645,A2392,$C2393:$C$5645,C2392,$G2393:$G$5645,""),IF(G2392="",SUMIFS($K2393:$K$5645,$A2393:$A$5645,A2392,$C2393:$C$5645,C2392,$E2393:$E$5645,E2392,$R2393:$R$5645,R2392),0)))</f>
        <v>187019</v>
      </c>
      <c r="L2392" s="95">
        <f>IF(C2392="",SUMIFS($L2393:$L$5645,$A2393:$A$5645,A2392,$E2393:$E$5645,""),IF(E2392="",SUMIFS($L2393:$L$5645,$A2393:$A$5645,A2392,$C2393:$C$5645,C2392,$G2393:$G$5645,""),IF(G2392="",SUMIFS($L2393:$L$5645,$A2393:$A$5645,A2392,$C2393:$C$5645,C2392,$E2393:$E$5645,E2392,$R2393:$R$5645,R2392),0)))</f>
        <v>280632</v>
      </c>
      <c r="M2392" s="96">
        <f t="shared" ref="M2392:M2393" si="155">K2392-L2392</f>
        <v>-93613</v>
      </c>
      <c r="N2392" s="47"/>
      <c r="O2392" s="48"/>
      <c r="P2392" s="49"/>
      <c r="Q2392" s="50">
        <f>IF(C2392="",SUMIFS($Q$3:$Q$5514,$A$3:$A$5514,A2392,$C$3:$C$5514,"&gt;0",$E$3:$E$5514,""),IF(E2392="",SUMIFS($Q$3:$Q$5514,$A$3:$A$5514,A2392,$C$3:$C$5514,C2392,$E$3:$E$5514,"&gt;0",$G$3:$G$5514,""),IF(G2392="",SUMIFS($Q$3:$Q$5514,$A$3:$A$5514,A2392,$C$3:$C$5514,C2392,$E$3:$E$5514,E2392,$G$3:$G$5514,"&gt;0",$R$3:$R$5514,R2392))))</f>
        <v>10354</v>
      </c>
      <c r="R2392" s="51"/>
      <c r="S2392" s="94"/>
    </row>
    <row r="2393" spans="1:19" ht="18" customHeight="1">
      <c r="A2393" s="43">
        <v>4</v>
      </c>
      <c r="B2393" s="44" t="s">
        <v>2357</v>
      </c>
      <c r="C2393" s="52">
        <v>2</v>
      </c>
      <c r="D2393" s="44" t="s">
        <v>2700</v>
      </c>
      <c r="E2393" s="53">
        <v>1</v>
      </c>
      <c r="F2393" s="54" t="s">
        <v>775</v>
      </c>
      <c r="G2393" s="53"/>
      <c r="H2393" s="54"/>
      <c r="I2393" s="53"/>
      <c r="J2393" s="53"/>
      <c r="K2393" s="97">
        <f>IF(C2393="",SUMIFS($K2394:$K$5645,$A2394:$A$5645,A2393,$E2394:$E$5645,""),IF(E2393="",SUMIFS($K2394:$K$5645,$A2394:$A$5645,A2393,$C2394:$C$5645,C2393,$G2394:$G$5645,""),IF(G2393="",SUMIFS($K2394:$K$5645,$A2394:$A$5645,A2393,$C2394:$C$5645,C2393,$E2394:$E$5645,E2393,$R2394:$R$5645,R2393),0)))</f>
        <v>151552</v>
      </c>
      <c r="L2393" s="97">
        <f>IF(C2393="",SUMIFS($L2394:$L$5645,$A2394:$A$5645,A2393,$E2394:$E$5645,""),IF(E2393="",SUMIFS($L2394:$L$5645,$A2394:$A$5645,A2393,$C2394:$C$5645,C2393,$G2394:$G$5645,""),IF(G2393="",SUMIFS($L2394:$L$5645,$A2394:$A$5645,A2393,$C2394:$C$5645,C2393,$E2394:$E$5645,E2393,$R2394:$R$5645,R2393),0)))</f>
        <v>241977</v>
      </c>
      <c r="M2393" s="98">
        <f t="shared" si="155"/>
        <v>-90425</v>
      </c>
      <c r="N2393" s="55"/>
      <c r="O2393" s="56"/>
      <c r="P2393" s="57"/>
      <c r="Q2393" s="58">
        <f>IF(C2393="",SUMIFS($Q$3:$Q$5514,$A$3:$A$5514,A2393,$C$3:$C$5514,"&gt;0",$E$3:$E$5514,""),IF(E2393="",SUMIFS($Q$3:$Q$5514,$A$3:$A$5514,A2393,$C$3:$C$5514,C2393,$E$3:$E$5514,"&gt;0",$G$3:$G$5514,""),IF(G2393="",SUMIFS($Q$3:$Q$5514,$A$3:$A$5514,A2393,$C$3:$C$5514,C2393,$E$3:$E$5514,E2393,$G$3:$G$5514,"&gt;0",$R$3:$R$5514,R2393))))</f>
        <v>254</v>
      </c>
      <c r="R2393" s="59" t="s">
        <v>140</v>
      </c>
      <c r="S2393" s="94"/>
    </row>
    <row r="2394" spans="1:19" ht="18" customHeight="1">
      <c r="A2394" s="17">
        <v>4</v>
      </c>
      <c r="B2394" s="18" t="s">
        <v>2357</v>
      </c>
      <c r="C2394" s="18">
        <v>2</v>
      </c>
      <c r="D2394" s="18" t="s">
        <v>2700</v>
      </c>
      <c r="E2394" s="18">
        <v>1</v>
      </c>
      <c r="F2394" s="18" t="s">
        <v>775</v>
      </c>
      <c r="G2394" s="19">
        <v>4</v>
      </c>
      <c r="H2394" s="19" t="s">
        <v>937</v>
      </c>
      <c r="I2394" s="19"/>
      <c r="J2394" s="24"/>
      <c r="K2394" s="99"/>
      <c r="L2394" s="99"/>
      <c r="M2394" s="99"/>
      <c r="N2394" s="28"/>
      <c r="O2394" s="100"/>
      <c r="P2394" s="27" t="s">
        <v>220</v>
      </c>
      <c r="Q2394" s="100">
        <v>54</v>
      </c>
      <c r="R2394" s="101" t="s">
        <v>140</v>
      </c>
      <c r="S2394" s="94"/>
    </row>
    <row r="2395" spans="1:19" ht="18" customHeight="1">
      <c r="A2395" s="17">
        <v>4</v>
      </c>
      <c r="B2395" s="18" t="s">
        <v>2357</v>
      </c>
      <c r="C2395" s="18">
        <v>2</v>
      </c>
      <c r="D2395" s="18" t="s">
        <v>2700</v>
      </c>
      <c r="E2395" s="18">
        <v>1</v>
      </c>
      <c r="F2395" s="18" t="s">
        <v>775</v>
      </c>
      <c r="G2395" s="18">
        <v>4</v>
      </c>
      <c r="H2395" s="18" t="s">
        <v>937</v>
      </c>
      <c r="I2395" s="19">
        <v>41</v>
      </c>
      <c r="J2395" s="24" t="s">
        <v>1088</v>
      </c>
      <c r="K2395" s="99">
        <v>12</v>
      </c>
      <c r="L2395" s="99">
        <v>12</v>
      </c>
      <c r="M2395" s="99">
        <f>K2395-L2395</f>
        <v>0</v>
      </c>
      <c r="N2395" s="28" t="s">
        <v>2701</v>
      </c>
      <c r="O2395" s="100">
        <v>11424</v>
      </c>
      <c r="P2395" s="27" t="s">
        <v>221</v>
      </c>
      <c r="Q2395" s="100">
        <v>200</v>
      </c>
      <c r="R2395" s="101" t="s">
        <v>140</v>
      </c>
      <c r="S2395" s="94"/>
    </row>
    <row r="2396" spans="1:19" ht="18" customHeight="1">
      <c r="A2396" s="17">
        <v>4</v>
      </c>
      <c r="B2396" s="18" t="s">
        <v>2357</v>
      </c>
      <c r="C2396" s="18">
        <v>2</v>
      </c>
      <c r="D2396" s="18" t="s">
        <v>2700</v>
      </c>
      <c r="E2396" s="18">
        <v>1</v>
      </c>
      <c r="F2396" s="18" t="s">
        <v>775</v>
      </c>
      <c r="G2396" s="19">
        <v>7</v>
      </c>
      <c r="H2396" s="19" t="s">
        <v>1093</v>
      </c>
      <c r="I2396" s="19"/>
      <c r="J2396" s="24"/>
      <c r="K2396" s="99"/>
      <c r="L2396" s="99"/>
      <c r="M2396" s="99"/>
      <c r="N2396" s="28"/>
      <c r="O2396" s="100"/>
      <c r="P2396" s="27"/>
      <c r="Q2396" s="100"/>
      <c r="R2396" s="101" t="s">
        <v>140</v>
      </c>
      <c r="S2396" s="94"/>
    </row>
    <row r="2397" spans="1:19" ht="18" customHeight="1">
      <c r="A2397" s="17">
        <v>4</v>
      </c>
      <c r="B2397" s="18" t="s">
        <v>2357</v>
      </c>
      <c r="C2397" s="18">
        <v>2</v>
      </c>
      <c r="D2397" s="18" t="s">
        <v>2700</v>
      </c>
      <c r="E2397" s="18">
        <v>1</v>
      </c>
      <c r="F2397" s="18" t="s">
        <v>775</v>
      </c>
      <c r="G2397" s="18">
        <v>7</v>
      </c>
      <c r="H2397" s="18" t="s">
        <v>1093</v>
      </c>
      <c r="I2397" s="19">
        <v>71</v>
      </c>
      <c r="J2397" s="24" t="s">
        <v>2702</v>
      </c>
      <c r="K2397" s="99">
        <v>1344</v>
      </c>
      <c r="L2397" s="99">
        <v>1344</v>
      </c>
      <c r="M2397" s="99">
        <f>K2397-L2397</f>
        <v>0</v>
      </c>
      <c r="N2397" s="28" t="s">
        <v>2703</v>
      </c>
      <c r="O2397" s="100">
        <v>1344000</v>
      </c>
      <c r="P2397" s="27"/>
      <c r="Q2397" s="100"/>
      <c r="R2397" s="101" t="s">
        <v>140</v>
      </c>
      <c r="S2397" s="94"/>
    </row>
    <row r="2398" spans="1:19" ht="18" customHeight="1">
      <c r="A2398" s="17">
        <v>4</v>
      </c>
      <c r="B2398" s="18" t="s">
        <v>2357</v>
      </c>
      <c r="C2398" s="18">
        <v>2</v>
      </c>
      <c r="D2398" s="18" t="s">
        <v>2700</v>
      </c>
      <c r="E2398" s="18">
        <v>1</v>
      </c>
      <c r="F2398" s="18" t="s">
        <v>775</v>
      </c>
      <c r="G2398" s="19">
        <v>8</v>
      </c>
      <c r="H2398" s="19" t="s">
        <v>941</v>
      </c>
      <c r="I2398" s="19"/>
      <c r="J2398" s="24"/>
      <c r="K2398" s="99"/>
      <c r="L2398" s="99"/>
      <c r="M2398" s="99"/>
      <c r="N2398" s="28"/>
      <c r="O2398" s="100"/>
      <c r="P2398" s="27"/>
      <c r="Q2398" s="100"/>
      <c r="R2398" s="101" t="s">
        <v>140</v>
      </c>
      <c r="S2398" s="94"/>
    </row>
    <row r="2399" spans="1:19" ht="18" customHeight="1">
      <c r="A2399" s="17">
        <v>4</v>
      </c>
      <c r="B2399" s="18" t="s">
        <v>2357</v>
      </c>
      <c r="C2399" s="18">
        <v>2</v>
      </c>
      <c r="D2399" s="18" t="s">
        <v>2700</v>
      </c>
      <c r="E2399" s="18">
        <v>1</v>
      </c>
      <c r="F2399" s="18" t="s">
        <v>775</v>
      </c>
      <c r="G2399" s="18">
        <v>8</v>
      </c>
      <c r="H2399" s="18" t="s">
        <v>941</v>
      </c>
      <c r="I2399" s="19">
        <v>21</v>
      </c>
      <c r="J2399" s="24" t="s">
        <v>2704</v>
      </c>
      <c r="K2399" s="99">
        <v>175</v>
      </c>
      <c r="L2399" s="99">
        <v>175</v>
      </c>
      <c r="M2399" s="99">
        <f>K2399-L2399</f>
        <v>0</v>
      </c>
      <c r="N2399" s="339" t="s">
        <v>7186</v>
      </c>
      <c r="O2399" s="100">
        <v>175000</v>
      </c>
      <c r="P2399" s="27"/>
      <c r="Q2399" s="100"/>
      <c r="R2399" s="101" t="s">
        <v>140</v>
      </c>
      <c r="S2399" s="94"/>
    </row>
    <row r="2400" spans="1:19" ht="18" customHeight="1">
      <c r="A2400" s="17">
        <v>4</v>
      </c>
      <c r="B2400" s="18" t="s">
        <v>2357</v>
      </c>
      <c r="C2400" s="18">
        <v>2</v>
      </c>
      <c r="D2400" s="18" t="s">
        <v>2700</v>
      </c>
      <c r="E2400" s="18">
        <v>1</v>
      </c>
      <c r="F2400" s="18" t="s">
        <v>775</v>
      </c>
      <c r="G2400" s="19">
        <v>9</v>
      </c>
      <c r="H2400" s="19" t="s">
        <v>944</v>
      </c>
      <c r="I2400" s="19"/>
      <c r="J2400" s="24"/>
      <c r="K2400" s="99"/>
      <c r="L2400" s="99"/>
      <c r="M2400" s="99"/>
      <c r="N2400" s="28"/>
      <c r="O2400" s="100"/>
      <c r="P2400" s="27"/>
      <c r="Q2400" s="100"/>
      <c r="R2400" s="101" t="s">
        <v>140</v>
      </c>
      <c r="S2400" s="94"/>
    </row>
    <row r="2401" spans="1:19" ht="18" customHeight="1">
      <c r="A2401" s="17">
        <v>4</v>
      </c>
      <c r="B2401" s="18" t="s">
        <v>2357</v>
      </c>
      <c r="C2401" s="18">
        <v>2</v>
      </c>
      <c r="D2401" s="18" t="s">
        <v>2700</v>
      </c>
      <c r="E2401" s="18">
        <v>1</v>
      </c>
      <c r="F2401" s="18" t="s">
        <v>775</v>
      </c>
      <c r="G2401" s="18">
        <v>9</v>
      </c>
      <c r="H2401" s="18" t="s">
        <v>944</v>
      </c>
      <c r="I2401" s="19">
        <v>2</v>
      </c>
      <c r="J2401" s="24" t="s">
        <v>978</v>
      </c>
      <c r="K2401" s="99">
        <v>13</v>
      </c>
      <c r="L2401" s="99">
        <v>13</v>
      </c>
      <c r="M2401" s="99">
        <f>K2401-L2401</f>
        <v>0</v>
      </c>
      <c r="N2401" s="28" t="s">
        <v>2705</v>
      </c>
      <c r="O2401" s="100"/>
      <c r="P2401" s="27"/>
      <c r="Q2401" s="100"/>
      <c r="R2401" s="101" t="s">
        <v>140</v>
      </c>
      <c r="S2401" s="94"/>
    </row>
    <row r="2402" spans="1:19" ht="18" customHeight="1">
      <c r="A2402" s="17">
        <v>4</v>
      </c>
      <c r="B2402" s="18" t="s">
        <v>2357</v>
      </c>
      <c r="C2402" s="18">
        <v>2</v>
      </c>
      <c r="D2402" s="18" t="s">
        <v>2700</v>
      </c>
      <c r="E2402" s="18">
        <v>1</v>
      </c>
      <c r="F2402" s="18" t="s">
        <v>775</v>
      </c>
      <c r="G2402" s="18">
        <v>9</v>
      </c>
      <c r="H2402" s="18" t="s">
        <v>944</v>
      </c>
      <c r="I2402" s="18">
        <v>2</v>
      </c>
      <c r="J2402" s="25" t="s">
        <v>978</v>
      </c>
      <c r="K2402" s="99"/>
      <c r="L2402" s="99"/>
      <c r="M2402" s="99"/>
      <c r="N2402" s="28" t="s">
        <v>2706</v>
      </c>
      <c r="O2402" s="100">
        <v>4800</v>
      </c>
      <c r="P2402" s="27"/>
      <c r="Q2402" s="100"/>
      <c r="R2402" s="101" t="s">
        <v>140</v>
      </c>
      <c r="S2402" s="94"/>
    </row>
    <row r="2403" spans="1:19" ht="18" customHeight="1">
      <c r="A2403" s="17">
        <v>4</v>
      </c>
      <c r="B2403" s="18" t="s">
        <v>2357</v>
      </c>
      <c r="C2403" s="18">
        <v>2</v>
      </c>
      <c r="D2403" s="18" t="s">
        <v>2700</v>
      </c>
      <c r="E2403" s="18">
        <v>1</v>
      </c>
      <c r="F2403" s="18" t="s">
        <v>775</v>
      </c>
      <c r="G2403" s="18">
        <v>9</v>
      </c>
      <c r="H2403" s="18" t="s">
        <v>944</v>
      </c>
      <c r="I2403" s="18">
        <v>2</v>
      </c>
      <c r="J2403" s="25" t="s">
        <v>978</v>
      </c>
      <c r="K2403" s="99"/>
      <c r="L2403" s="99"/>
      <c r="M2403" s="99"/>
      <c r="N2403" s="28" t="s">
        <v>2707</v>
      </c>
      <c r="O2403" s="100">
        <v>4200</v>
      </c>
      <c r="P2403" s="27"/>
      <c r="Q2403" s="100"/>
      <c r="R2403" s="101" t="s">
        <v>140</v>
      </c>
      <c r="S2403" s="94"/>
    </row>
    <row r="2404" spans="1:19" ht="18" customHeight="1">
      <c r="A2404" s="17">
        <v>4</v>
      </c>
      <c r="B2404" s="18" t="s">
        <v>2357</v>
      </c>
      <c r="C2404" s="18">
        <v>2</v>
      </c>
      <c r="D2404" s="18" t="s">
        <v>2700</v>
      </c>
      <c r="E2404" s="18">
        <v>1</v>
      </c>
      <c r="F2404" s="18" t="s">
        <v>775</v>
      </c>
      <c r="G2404" s="18">
        <v>9</v>
      </c>
      <c r="H2404" s="18" t="s">
        <v>944</v>
      </c>
      <c r="I2404" s="18">
        <v>2</v>
      </c>
      <c r="J2404" s="25" t="s">
        <v>978</v>
      </c>
      <c r="K2404" s="99"/>
      <c r="L2404" s="99"/>
      <c r="M2404" s="99"/>
      <c r="N2404" s="339" t="s">
        <v>7187</v>
      </c>
      <c r="O2404" s="100">
        <v>3600</v>
      </c>
      <c r="P2404" s="27"/>
      <c r="Q2404" s="100"/>
      <c r="R2404" s="101" t="s">
        <v>140</v>
      </c>
      <c r="S2404" s="94"/>
    </row>
    <row r="2405" spans="1:19" ht="18" customHeight="1">
      <c r="A2405" s="17">
        <v>4</v>
      </c>
      <c r="B2405" s="18" t="s">
        <v>2357</v>
      </c>
      <c r="C2405" s="18">
        <v>2</v>
      </c>
      <c r="D2405" s="18" t="s">
        <v>2700</v>
      </c>
      <c r="E2405" s="18">
        <v>1</v>
      </c>
      <c r="F2405" s="18" t="s">
        <v>775</v>
      </c>
      <c r="G2405" s="19">
        <v>11</v>
      </c>
      <c r="H2405" s="19" t="s">
        <v>1002</v>
      </c>
      <c r="I2405" s="19"/>
      <c r="J2405" s="24"/>
      <c r="K2405" s="99"/>
      <c r="L2405" s="99"/>
      <c r="M2405" s="99"/>
      <c r="N2405" s="28"/>
      <c r="O2405" s="100"/>
      <c r="P2405" s="27"/>
      <c r="Q2405" s="100"/>
      <c r="R2405" s="101" t="s">
        <v>140</v>
      </c>
      <c r="S2405" s="94"/>
    </row>
    <row r="2406" spans="1:19" ht="18" customHeight="1">
      <c r="A2406" s="17">
        <v>4</v>
      </c>
      <c r="B2406" s="18" t="s">
        <v>2357</v>
      </c>
      <c r="C2406" s="18">
        <v>2</v>
      </c>
      <c r="D2406" s="18" t="s">
        <v>2700</v>
      </c>
      <c r="E2406" s="18">
        <v>1</v>
      </c>
      <c r="F2406" s="18" t="s">
        <v>775</v>
      </c>
      <c r="G2406" s="18">
        <v>11</v>
      </c>
      <c r="H2406" s="18" t="s">
        <v>1002</v>
      </c>
      <c r="I2406" s="19">
        <v>1</v>
      </c>
      <c r="J2406" s="24" t="s">
        <v>1003</v>
      </c>
      <c r="K2406" s="99">
        <v>109</v>
      </c>
      <c r="L2406" s="99">
        <v>109</v>
      </c>
      <c r="M2406" s="99">
        <f>K2406-L2406</f>
        <v>0</v>
      </c>
      <c r="N2406" s="28" t="s">
        <v>2708</v>
      </c>
      <c r="O2406" s="100">
        <v>20000</v>
      </c>
      <c r="P2406" s="27"/>
      <c r="Q2406" s="100"/>
      <c r="R2406" s="101" t="s">
        <v>140</v>
      </c>
      <c r="S2406" s="94"/>
    </row>
    <row r="2407" spans="1:19" ht="18" customHeight="1">
      <c r="A2407" s="17">
        <v>4</v>
      </c>
      <c r="B2407" s="18" t="s">
        <v>2357</v>
      </c>
      <c r="C2407" s="18">
        <v>2</v>
      </c>
      <c r="D2407" s="18" t="s">
        <v>2700</v>
      </c>
      <c r="E2407" s="18">
        <v>1</v>
      </c>
      <c r="F2407" s="18" t="s">
        <v>775</v>
      </c>
      <c r="G2407" s="18">
        <v>11</v>
      </c>
      <c r="H2407" s="18" t="s">
        <v>1002</v>
      </c>
      <c r="I2407" s="18">
        <v>1</v>
      </c>
      <c r="J2407" s="25" t="s">
        <v>1003</v>
      </c>
      <c r="K2407" s="99"/>
      <c r="L2407" s="99"/>
      <c r="M2407" s="99"/>
      <c r="N2407" s="28" t="s">
        <v>2709</v>
      </c>
      <c r="O2407" s="100">
        <v>10000</v>
      </c>
      <c r="P2407" s="27"/>
      <c r="Q2407" s="100"/>
      <c r="R2407" s="101" t="s">
        <v>140</v>
      </c>
      <c r="S2407" s="94"/>
    </row>
    <row r="2408" spans="1:19" ht="18" customHeight="1">
      <c r="A2408" s="17">
        <v>4</v>
      </c>
      <c r="B2408" s="18" t="s">
        <v>2357</v>
      </c>
      <c r="C2408" s="18">
        <v>2</v>
      </c>
      <c r="D2408" s="18" t="s">
        <v>2700</v>
      </c>
      <c r="E2408" s="18">
        <v>1</v>
      </c>
      <c r="F2408" s="18" t="s">
        <v>775</v>
      </c>
      <c r="G2408" s="18">
        <v>11</v>
      </c>
      <c r="H2408" s="18" t="s">
        <v>1002</v>
      </c>
      <c r="I2408" s="18">
        <v>1</v>
      </c>
      <c r="J2408" s="25" t="s">
        <v>1003</v>
      </c>
      <c r="K2408" s="99"/>
      <c r="L2408" s="99"/>
      <c r="M2408" s="99"/>
      <c r="N2408" s="28" t="s">
        <v>2710</v>
      </c>
      <c r="O2408" s="100">
        <v>10000</v>
      </c>
      <c r="P2408" s="27"/>
      <c r="Q2408" s="100"/>
      <c r="R2408" s="101" t="s">
        <v>140</v>
      </c>
      <c r="S2408" s="94"/>
    </row>
    <row r="2409" spans="1:19" ht="18" customHeight="1">
      <c r="A2409" s="17">
        <v>4</v>
      </c>
      <c r="B2409" s="18" t="s">
        <v>2357</v>
      </c>
      <c r="C2409" s="18">
        <v>2</v>
      </c>
      <c r="D2409" s="18" t="s">
        <v>2700</v>
      </c>
      <c r="E2409" s="18">
        <v>1</v>
      </c>
      <c r="F2409" s="18" t="s">
        <v>775</v>
      </c>
      <c r="G2409" s="18">
        <v>11</v>
      </c>
      <c r="H2409" s="18" t="s">
        <v>1002</v>
      </c>
      <c r="I2409" s="18">
        <v>1</v>
      </c>
      <c r="J2409" s="25" t="s">
        <v>1003</v>
      </c>
      <c r="K2409" s="99"/>
      <c r="L2409" s="99"/>
      <c r="M2409" s="99"/>
      <c r="N2409" s="28" t="s">
        <v>2711</v>
      </c>
      <c r="O2409" s="100">
        <v>25000</v>
      </c>
      <c r="P2409" s="27"/>
      <c r="Q2409" s="100"/>
      <c r="R2409" s="101" t="s">
        <v>140</v>
      </c>
      <c r="S2409" s="94"/>
    </row>
    <row r="2410" spans="1:19" ht="18" customHeight="1">
      <c r="A2410" s="17">
        <v>4</v>
      </c>
      <c r="B2410" s="18" t="s">
        <v>2357</v>
      </c>
      <c r="C2410" s="18">
        <v>2</v>
      </c>
      <c r="D2410" s="18" t="s">
        <v>2700</v>
      </c>
      <c r="E2410" s="18">
        <v>1</v>
      </c>
      <c r="F2410" s="18" t="s">
        <v>775</v>
      </c>
      <c r="G2410" s="18">
        <v>11</v>
      </c>
      <c r="H2410" s="18" t="s">
        <v>1002</v>
      </c>
      <c r="I2410" s="18">
        <v>1</v>
      </c>
      <c r="J2410" s="25" t="s">
        <v>1003</v>
      </c>
      <c r="K2410" s="99"/>
      <c r="L2410" s="99"/>
      <c r="M2410" s="99"/>
      <c r="N2410" s="28" t="s">
        <v>2712</v>
      </c>
      <c r="O2410" s="100">
        <v>21600</v>
      </c>
      <c r="P2410" s="27"/>
      <c r="Q2410" s="100"/>
      <c r="R2410" s="101" t="s">
        <v>140</v>
      </c>
      <c r="S2410" s="94"/>
    </row>
    <row r="2411" spans="1:19" ht="18" customHeight="1">
      <c r="A2411" s="17">
        <v>4</v>
      </c>
      <c r="B2411" s="18" t="s">
        <v>2357</v>
      </c>
      <c r="C2411" s="18">
        <v>2</v>
      </c>
      <c r="D2411" s="18" t="s">
        <v>2700</v>
      </c>
      <c r="E2411" s="18">
        <v>1</v>
      </c>
      <c r="F2411" s="18" t="s">
        <v>775</v>
      </c>
      <c r="G2411" s="18">
        <v>11</v>
      </c>
      <c r="H2411" s="18" t="s">
        <v>1002</v>
      </c>
      <c r="I2411" s="18">
        <v>1</v>
      </c>
      <c r="J2411" s="25" t="s">
        <v>1003</v>
      </c>
      <c r="K2411" s="99"/>
      <c r="L2411" s="99"/>
      <c r="M2411" s="99"/>
      <c r="N2411" s="28" t="s">
        <v>2713</v>
      </c>
      <c r="O2411" s="100">
        <v>21600</v>
      </c>
      <c r="P2411" s="27"/>
      <c r="Q2411" s="100"/>
      <c r="R2411" s="101" t="s">
        <v>140</v>
      </c>
      <c r="S2411" s="94"/>
    </row>
    <row r="2412" spans="1:19" ht="18" customHeight="1">
      <c r="A2412" s="17">
        <v>4</v>
      </c>
      <c r="B2412" s="18" t="s">
        <v>2357</v>
      </c>
      <c r="C2412" s="18">
        <v>2</v>
      </c>
      <c r="D2412" s="18" t="s">
        <v>2700</v>
      </c>
      <c r="E2412" s="18">
        <v>1</v>
      </c>
      <c r="F2412" s="18" t="s">
        <v>775</v>
      </c>
      <c r="G2412" s="18">
        <v>11</v>
      </c>
      <c r="H2412" s="18" t="s">
        <v>1002</v>
      </c>
      <c r="I2412" s="19">
        <v>2</v>
      </c>
      <c r="J2412" s="24" t="s">
        <v>1208</v>
      </c>
      <c r="K2412" s="99">
        <v>174</v>
      </c>
      <c r="L2412" s="99">
        <v>178</v>
      </c>
      <c r="M2412" s="99">
        <f t="shared" ref="M2412:M2413" si="156">K2412-L2412</f>
        <v>-4</v>
      </c>
      <c r="N2412" s="339" t="s">
        <v>7188</v>
      </c>
      <c r="O2412" s="100">
        <v>174000</v>
      </c>
      <c r="P2412" s="27"/>
      <c r="Q2412" s="100"/>
      <c r="R2412" s="101" t="s">
        <v>140</v>
      </c>
      <c r="S2412" s="94"/>
    </row>
    <row r="2413" spans="1:19" ht="18" customHeight="1">
      <c r="A2413" s="17">
        <v>4</v>
      </c>
      <c r="B2413" s="18" t="s">
        <v>2357</v>
      </c>
      <c r="C2413" s="18">
        <v>2</v>
      </c>
      <c r="D2413" s="18" t="s">
        <v>2700</v>
      </c>
      <c r="E2413" s="18">
        <v>1</v>
      </c>
      <c r="F2413" s="18" t="s">
        <v>775</v>
      </c>
      <c r="G2413" s="18">
        <v>11</v>
      </c>
      <c r="H2413" s="18" t="s">
        <v>1002</v>
      </c>
      <c r="I2413" s="19">
        <v>4</v>
      </c>
      <c r="J2413" s="24" t="s">
        <v>1023</v>
      </c>
      <c r="K2413" s="99">
        <v>242</v>
      </c>
      <c r="L2413" s="99">
        <v>242</v>
      </c>
      <c r="M2413" s="99">
        <f t="shared" si="156"/>
        <v>0</v>
      </c>
      <c r="N2413" s="28" t="s">
        <v>2714</v>
      </c>
      <c r="O2413" s="100">
        <v>47520</v>
      </c>
      <c r="P2413" s="27"/>
      <c r="Q2413" s="100"/>
      <c r="R2413" s="101" t="s">
        <v>140</v>
      </c>
      <c r="S2413" s="94"/>
    </row>
    <row r="2414" spans="1:19" ht="18" customHeight="1">
      <c r="A2414" s="17">
        <v>4</v>
      </c>
      <c r="B2414" s="18" t="s">
        <v>2357</v>
      </c>
      <c r="C2414" s="18">
        <v>2</v>
      </c>
      <c r="D2414" s="18" t="s">
        <v>2700</v>
      </c>
      <c r="E2414" s="18">
        <v>1</v>
      </c>
      <c r="F2414" s="18" t="s">
        <v>775</v>
      </c>
      <c r="G2414" s="18">
        <v>11</v>
      </c>
      <c r="H2414" s="18" t="s">
        <v>1002</v>
      </c>
      <c r="I2414" s="18">
        <v>4</v>
      </c>
      <c r="J2414" s="25" t="s">
        <v>1023</v>
      </c>
      <c r="K2414" s="99"/>
      <c r="L2414" s="99"/>
      <c r="M2414" s="99"/>
      <c r="N2414" s="339" t="s">
        <v>7189</v>
      </c>
      <c r="O2414" s="100">
        <v>15660</v>
      </c>
      <c r="P2414" s="27"/>
      <c r="Q2414" s="100"/>
      <c r="R2414" s="101" t="s">
        <v>140</v>
      </c>
      <c r="S2414" s="94"/>
    </row>
    <row r="2415" spans="1:19" ht="18" customHeight="1">
      <c r="A2415" s="17">
        <v>4</v>
      </c>
      <c r="B2415" s="18" t="s">
        <v>2357</v>
      </c>
      <c r="C2415" s="18">
        <v>2</v>
      </c>
      <c r="D2415" s="18" t="s">
        <v>2700</v>
      </c>
      <c r="E2415" s="18">
        <v>1</v>
      </c>
      <c r="F2415" s="18" t="s">
        <v>775</v>
      </c>
      <c r="G2415" s="18">
        <v>11</v>
      </c>
      <c r="H2415" s="18" t="s">
        <v>1002</v>
      </c>
      <c r="I2415" s="18">
        <v>4</v>
      </c>
      <c r="J2415" s="25" t="s">
        <v>1023</v>
      </c>
      <c r="K2415" s="99"/>
      <c r="L2415" s="99"/>
      <c r="M2415" s="99"/>
      <c r="N2415" s="28" t="s">
        <v>2715</v>
      </c>
      <c r="O2415" s="100"/>
      <c r="P2415" s="27"/>
      <c r="Q2415" s="100"/>
      <c r="R2415" s="101" t="s">
        <v>140</v>
      </c>
      <c r="S2415" s="94"/>
    </row>
    <row r="2416" spans="1:19" ht="18" customHeight="1">
      <c r="A2416" s="17">
        <v>4</v>
      </c>
      <c r="B2416" s="18" t="s">
        <v>2357</v>
      </c>
      <c r="C2416" s="18">
        <v>2</v>
      </c>
      <c r="D2416" s="18" t="s">
        <v>2700</v>
      </c>
      <c r="E2416" s="18">
        <v>1</v>
      </c>
      <c r="F2416" s="18" t="s">
        <v>775</v>
      </c>
      <c r="G2416" s="18">
        <v>11</v>
      </c>
      <c r="H2416" s="18" t="s">
        <v>1002</v>
      </c>
      <c r="I2416" s="18">
        <v>4</v>
      </c>
      <c r="J2416" s="25" t="s">
        <v>1023</v>
      </c>
      <c r="K2416" s="99"/>
      <c r="L2416" s="99"/>
      <c r="M2416" s="99"/>
      <c r="N2416" s="28" t="s">
        <v>2716</v>
      </c>
      <c r="O2416" s="100">
        <v>178200</v>
      </c>
      <c r="P2416" s="27"/>
      <c r="Q2416" s="100"/>
      <c r="R2416" s="101" t="s">
        <v>140</v>
      </c>
      <c r="S2416" s="94"/>
    </row>
    <row r="2417" spans="1:19" ht="18" customHeight="1">
      <c r="A2417" s="17">
        <v>4</v>
      </c>
      <c r="B2417" s="18" t="s">
        <v>2357</v>
      </c>
      <c r="C2417" s="18">
        <v>2</v>
      </c>
      <c r="D2417" s="18" t="s">
        <v>2700</v>
      </c>
      <c r="E2417" s="18">
        <v>1</v>
      </c>
      <c r="F2417" s="18" t="s">
        <v>775</v>
      </c>
      <c r="G2417" s="18">
        <v>11</v>
      </c>
      <c r="H2417" s="18" t="s">
        <v>1002</v>
      </c>
      <c r="I2417" s="19">
        <v>6</v>
      </c>
      <c r="J2417" s="24" t="s">
        <v>1215</v>
      </c>
      <c r="K2417" s="99">
        <v>80</v>
      </c>
      <c r="L2417" s="99">
        <v>80</v>
      </c>
      <c r="M2417" s="99">
        <f>K2417-L2417</f>
        <v>0</v>
      </c>
      <c r="N2417" s="28" t="s">
        <v>2717</v>
      </c>
      <c r="O2417" s="100">
        <v>50000</v>
      </c>
      <c r="P2417" s="27"/>
      <c r="Q2417" s="100"/>
      <c r="R2417" s="101" t="s">
        <v>140</v>
      </c>
      <c r="S2417" s="94"/>
    </row>
    <row r="2418" spans="1:19" ht="18" customHeight="1">
      <c r="A2418" s="17">
        <v>4</v>
      </c>
      <c r="B2418" s="18" t="s">
        <v>2357</v>
      </c>
      <c r="C2418" s="18">
        <v>2</v>
      </c>
      <c r="D2418" s="18" t="s">
        <v>2700</v>
      </c>
      <c r="E2418" s="18">
        <v>1</v>
      </c>
      <c r="F2418" s="18" t="s">
        <v>775</v>
      </c>
      <c r="G2418" s="18">
        <v>11</v>
      </c>
      <c r="H2418" s="18" t="s">
        <v>1002</v>
      </c>
      <c r="I2418" s="18">
        <v>6</v>
      </c>
      <c r="J2418" s="25" t="s">
        <v>1215</v>
      </c>
      <c r="K2418" s="99"/>
      <c r="L2418" s="99"/>
      <c r="M2418" s="99"/>
      <c r="N2418" s="28" t="s">
        <v>2718</v>
      </c>
      <c r="O2418" s="100">
        <v>30000</v>
      </c>
      <c r="P2418" s="27"/>
      <c r="Q2418" s="100"/>
      <c r="R2418" s="101" t="s">
        <v>140</v>
      </c>
      <c r="S2418" s="94"/>
    </row>
    <row r="2419" spans="1:19" ht="18" customHeight="1">
      <c r="A2419" s="17">
        <v>4</v>
      </c>
      <c r="B2419" s="18" t="s">
        <v>2357</v>
      </c>
      <c r="C2419" s="18">
        <v>2</v>
      </c>
      <c r="D2419" s="18" t="s">
        <v>2700</v>
      </c>
      <c r="E2419" s="18">
        <v>1</v>
      </c>
      <c r="F2419" s="18" t="s">
        <v>775</v>
      </c>
      <c r="G2419" s="19">
        <v>12</v>
      </c>
      <c r="H2419" s="19" t="s">
        <v>1026</v>
      </c>
      <c r="I2419" s="19"/>
      <c r="J2419" s="24"/>
      <c r="K2419" s="99"/>
      <c r="L2419" s="99"/>
      <c r="M2419" s="99"/>
      <c r="N2419" s="28"/>
      <c r="O2419" s="100"/>
      <c r="P2419" s="27"/>
      <c r="Q2419" s="100"/>
      <c r="R2419" s="101" t="s">
        <v>140</v>
      </c>
      <c r="S2419" s="94"/>
    </row>
    <row r="2420" spans="1:19" ht="18" customHeight="1">
      <c r="A2420" s="17">
        <v>4</v>
      </c>
      <c r="B2420" s="18" t="s">
        <v>2357</v>
      </c>
      <c r="C2420" s="18">
        <v>2</v>
      </c>
      <c r="D2420" s="18" t="s">
        <v>2700</v>
      </c>
      <c r="E2420" s="18">
        <v>1</v>
      </c>
      <c r="F2420" s="18" t="s">
        <v>775</v>
      </c>
      <c r="G2420" s="18">
        <v>12</v>
      </c>
      <c r="H2420" s="18" t="s">
        <v>1026</v>
      </c>
      <c r="I2420" s="19">
        <v>3</v>
      </c>
      <c r="J2420" s="24" t="s">
        <v>202</v>
      </c>
      <c r="K2420" s="99">
        <v>298</v>
      </c>
      <c r="L2420" s="99">
        <v>499</v>
      </c>
      <c r="M2420" s="99">
        <f>K2420-L2420</f>
        <v>-201</v>
      </c>
      <c r="N2420" s="28" t="s">
        <v>2719</v>
      </c>
      <c r="O2420" s="100">
        <v>103000</v>
      </c>
      <c r="P2420" s="27"/>
      <c r="Q2420" s="100"/>
      <c r="R2420" s="101" t="s">
        <v>140</v>
      </c>
      <c r="S2420" s="94"/>
    </row>
    <row r="2421" spans="1:19" ht="18" customHeight="1">
      <c r="A2421" s="17">
        <v>4</v>
      </c>
      <c r="B2421" s="18" t="s">
        <v>2357</v>
      </c>
      <c r="C2421" s="18">
        <v>2</v>
      </c>
      <c r="D2421" s="18" t="s">
        <v>2700</v>
      </c>
      <c r="E2421" s="18">
        <v>1</v>
      </c>
      <c r="F2421" s="18" t="s">
        <v>775</v>
      </c>
      <c r="G2421" s="18">
        <v>12</v>
      </c>
      <c r="H2421" s="18" t="s">
        <v>1026</v>
      </c>
      <c r="I2421" s="18">
        <v>3</v>
      </c>
      <c r="J2421" s="25" t="s">
        <v>202</v>
      </c>
      <c r="K2421" s="99"/>
      <c r="L2421" s="99"/>
      <c r="M2421" s="99"/>
      <c r="N2421" s="28" t="s">
        <v>2720</v>
      </c>
      <c r="O2421" s="100"/>
      <c r="P2421" s="27"/>
      <c r="Q2421" s="100"/>
      <c r="R2421" s="101" t="s">
        <v>140</v>
      </c>
      <c r="S2421" s="94"/>
    </row>
    <row r="2422" spans="1:19" ht="18" customHeight="1">
      <c r="A2422" s="17">
        <v>4</v>
      </c>
      <c r="B2422" s="18" t="s">
        <v>2357</v>
      </c>
      <c r="C2422" s="18">
        <v>2</v>
      </c>
      <c r="D2422" s="18" t="s">
        <v>2700</v>
      </c>
      <c r="E2422" s="18">
        <v>1</v>
      </c>
      <c r="F2422" s="18" t="s">
        <v>775</v>
      </c>
      <c r="G2422" s="18">
        <v>12</v>
      </c>
      <c r="H2422" s="18" t="s">
        <v>1026</v>
      </c>
      <c r="I2422" s="18">
        <v>3</v>
      </c>
      <c r="J2422" s="25" t="s">
        <v>202</v>
      </c>
      <c r="K2422" s="99"/>
      <c r="L2422" s="99"/>
      <c r="M2422" s="99"/>
      <c r="N2422" s="28" t="s">
        <v>2721</v>
      </c>
      <c r="O2422" s="100">
        <v>109800</v>
      </c>
      <c r="P2422" s="27"/>
      <c r="Q2422" s="100"/>
      <c r="R2422" s="101" t="s">
        <v>140</v>
      </c>
      <c r="S2422" s="94"/>
    </row>
    <row r="2423" spans="1:19" ht="18" customHeight="1">
      <c r="A2423" s="17">
        <v>4</v>
      </c>
      <c r="B2423" s="18" t="s">
        <v>2357</v>
      </c>
      <c r="C2423" s="18">
        <v>2</v>
      </c>
      <c r="D2423" s="18" t="s">
        <v>2700</v>
      </c>
      <c r="E2423" s="18">
        <v>1</v>
      </c>
      <c r="F2423" s="18" t="s">
        <v>775</v>
      </c>
      <c r="G2423" s="18">
        <v>12</v>
      </c>
      <c r="H2423" s="18" t="s">
        <v>1026</v>
      </c>
      <c r="I2423" s="18">
        <v>3</v>
      </c>
      <c r="J2423" s="25" t="s">
        <v>202</v>
      </c>
      <c r="K2423" s="99"/>
      <c r="L2423" s="99"/>
      <c r="M2423" s="99"/>
      <c r="N2423" s="28" t="s">
        <v>2722</v>
      </c>
      <c r="O2423" s="100">
        <v>42700</v>
      </c>
      <c r="P2423" s="27"/>
      <c r="Q2423" s="100"/>
      <c r="R2423" s="101" t="s">
        <v>140</v>
      </c>
      <c r="S2423" s="94"/>
    </row>
    <row r="2424" spans="1:19" ht="18" customHeight="1">
      <c r="A2424" s="17">
        <v>4</v>
      </c>
      <c r="B2424" s="18" t="s">
        <v>2357</v>
      </c>
      <c r="C2424" s="18">
        <v>2</v>
      </c>
      <c r="D2424" s="18" t="s">
        <v>2700</v>
      </c>
      <c r="E2424" s="18">
        <v>1</v>
      </c>
      <c r="F2424" s="18" t="s">
        <v>775</v>
      </c>
      <c r="G2424" s="18">
        <v>12</v>
      </c>
      <c r="H2424" s="18" t="s">
        <v>1026</v>
      </c>
      <c r="I2424" s="18">
        <v>3</v>
      </c>
      <c r="J2424" s="25" t="s">
        <v>202</v>
      </c>
      <c r="K2424" s="99"/>
      <c r="L2424" s="99"/>
      <c r="M2424" s="99"/>
      <c r="N2424" s="28" t="s">
        <v>2723</v>
      </c>
      <c r="O2424" s="100">
        <v>30600</v>
      </c>
      <c r="P2424" s="27"/>
      <c r="Q2424" s="100"/>
      <c r="R2424" s="101" t="s">
        <v>140</v>
      </c>
      <c r="S2424" s="94"/>
    </row>
    <row r="2425" spans="1:19" ht="18" customHeight="1">
      <c r="A2425" s="17">
        <v>4</v>
      </c>
      <c r="B2425" s="18" t="s">
        <v>2357</v>
      </c>
      <c r="C2425" s="18">
        <v>2</v>
      </c>
      <c r="D2425" s="18" t="s">
        <v>2700</v>
      </c>
      <c r="E2425" s="18">
        <v>1</v>
      </c>
      <c r="F2425" s="18" t="s">
        <v>775</v>
      </c>
      <c r="G2425" s="18">
        <v>12</v>
      </c>
      <c r="H2425" s="18" t="s">
        <v>1026</v>
      </c>
      <c r="I2425" s="18">
        <v>3</v>
      </c>
      <c r="J2425" s="25" t="s">
        <v>202</v>
      </c>
      <c r="K2425" s="99"/>
      <c r="L2425" s="99"/>
      <c r="M2425" s="99"/>
      <c r="N2425" s="28" t="s">
        <v>2724</v>
      </c>
      <c r="O2425" s="100">
        <v>1100</v>
      </c>
      <c r="P2425" s="27"/>
      <c r="Q2425" s="100"/>
      <c r="R2425" s="101" t="s">
        <v>140</v>
      </c>
      <c r="S2425" s="94"/>
    </row>
    <row r="2426" spans="1:19" ht="18" customHeight="1">
      <c r="A2426" s="17">
        <v>4</v>
      </c>
      <c r="B2426" s="18" t="s">
        <v>2357</v>
      </c>
      <c r="C2426" s="18">
        <v>2</v>
      </c>
      <c r="D2426" s="18" t="s">
        <v>2700</v>
      </c>
      <c r="E2426" s="18">
        <v>1</v>
      </c>
      <c r="F2426" s="18" t="s">
        <v>775</v>
      </c>
      <c r="G2426" s="18">
        <v>12</v>
      </c>
      <c r="H2426" s="18" t="s">
        <v>1026</v>
      </c>
      <c r="I2426" s="18">
        <v>3</v>
      </c>
      <c r="J2426" s="25" t="s">
        <v>202</v>
      </c>
      <c r="K2426" s="99"/>
      <c r="L2426" s="99"/>
      <c r="M2426" s="99"/>
      <c r="N2426" s="28" t="s">
        <v>2725</v>
      </c>
      <c r="O2426" s="100">
        <v>10000</v>
      </c>
      <c r="P2426" s="27"/>
      <c r="Q2426" s="100"/>
      <c r="R2426" s="101" t="s">
        <v>140</v>
      </c>
      <c r="S2426" s="94"/>
    </row>
    <row r="2427" spans="1:19" ht="18" customHeight="1">
      <c r="A2427" s="17">
        <v>4</v>
      </c>
      <c r="B2427" s="18" t="s">
        <v>2357</v>
      </c>
      <c r="C2427" s="18">
        <v>2</v>
      </c>
      <c r="D2427" s="18" t="s">
        <v>2700</v>
      </c>
      <c r="E2427" s="18">
        <v>1</v>
      </c>
      <c r="F2427" s="18" t="s">
        <v>775</v>
      </c>
      <c r="G2427" s="18">
        <v>12</v>
      </c>
      <c r="H2427" s="18" t="s">
        <v>1026</v>
      </c>
      <c r="I2427" s="19">
        <v>11</v>
      </c>
      <c r="J2427" s="24" t="s">
        <v>1039</v>
      </c>
      <c r="K2427" s="99">
        <v>42</v>
      </c>
      <c r="L2427" s="99">
        <v>17</v>
      </c>
      <c r="M2427" s="99">
        <f>K2427-L2427</f>
        <v>25</v>
      </c>
      <c r="N2427" s="28" t="s">
        <v>2726</v>
      </c>
      <c r="O2427" s="100">
        <v>15440</v>
      </c>
      <c r="P2427" s="27"/>
      <c r="Q2427" s="100"/>
      <c r="R2427" s="101" t="s">
        <v>140</v>
      </c>
      <c r="S2427" s="94"/>
    </row>
    <row r="2428" spans="1:19" ht="18" customHeight="1">
      <c r="A2428" s="17">
        <v>4</v>
      </c>
      <c r="B2428" s="18" t="s">
        <v>2357</v>
      </c>
      <c r="C2428" s="18">
        <v>2</v>
      </c>
      <c r="D2428" s="18" t="s">
        <v>2700</v>
      </c>
      <c r="E2428" s="18">
        <v>1</v>
      </c>
      <c r="F2428" s="18" t="s">
        <v>775</v>
      </c>
      <c r="G2428" s="18">
        <v>12</v>
      </c>
      <c r="H2428" s="18" t="s">
        <v>1026</v>
      </c>
      <c r="I2428" s="18">
        <v>11</v>
      </c>
      <c r="J2428" s="25" t="s">
        <v>1039</v>
      </c>
      <c r="K2428" s="99"/>
      <c r="L2428" s="99"/>
      <c r="M2428" s="99"/>
      <c r="N2428" s="28" t="s">
        <v>2727</v>
      </c>
      <c r="O2428" s="100">
        <v>26370</v>
      </c>
      <c r="P2428" s="27"/>
      <c r="Q2428" s="100"/>
      <c r="R2428" s="101" t="s">
        <v>140</v>
      </c>
      <c r="S2428" s="94"/>
    </row>
    <row r="2429" spans="1:19" ht="18" customHeight="1">
      <c r="A2429" s="17">
        <v>4</v>
      </c>
      <c r="B2429" s="18" t="s">
        <v>2357</v>
      </c>
      <c r="C2429" s="18">
        <v>2</v>
      </c>
      <c r="D2429" s="18" t="s">
        <v>2700</v>
      </c>
      <c r="E2429" s="18">
        <v>1</v>
      </c>
      <c r="F2429" s="18" t="s">
        <v>775</v>
      </c>
      <c r="G2429" s="19">
        <v>13</v>
      </c>
      <c r="H2429" s="19" t="s">
        <v>1045</v>
      </c>
      <c r="I2429" s="19"/>
      <c r="J2429" s="24"/>
      <c r="K2429" s="99"/>
      <c r="L2429" s="99"/>
      <c r="M2429" s="99"/>
      <c r="N2429" s="28"/>
      <c r="O2429" s="100"/>
      <c r="P2429" s="27"/>
      <c r="Q2429" s="100"/>
      <c r="R2429" s="101" t="s">
        <v>140</v>
      </c>
      <c r="S2429" s="94"/>
    </row>
    <row r="2430" spans="1:19" ht="18" customHeight="1">
      <c r="A2430" s="17">
        <v>4</v>
      </c>
      <c r="B2430" s="18" t="s">
        <v>2357</v>
      </c>
      <c r="C2430" s="18">
        <v>2</v>
      </c>
      <c r="D2430" s="18" t="s">
        <v>2700</v>
      </c>
      <c r="E2430" s="18">
        <v>1</v>
      </c>
      <c r="F2430" s="18" t="s">
        <v>775</v>
      </c>
      <c r="G2430" s="18">
        <v>13</v>
      </c>
      <c r="H2430" s="18" t="s">
        <v>1045</v>
      </c>
      <c r="I2430" s="19">
        <v>1</v>
      </c>
      <c r="J2430" s="24" t="s">
        <v>2728</v>
      </c>
      <c r="K2430" s="99">
        <v>36828</v>
      </c>
      <c r="L2430" s="99">
        <v>38016</v>
      </c>
      <c r="M2430" s="99">
        <f>K2430-L2430</f>
        <v>-1188</v>
      </c>
      <c r="N2430" s="339" t="s">
        <v>7190</v>
      </c>
      <c r="O2430" s="100">
        <v>36828000</v>
      </c>
      <c r="P2430" s="27"/>
      <c r="Q2430" s="100"/>
      <c r="R2430" s="101" t="s">
        <v>140</v>
      </c>
      <c r="S2430" s="94"/>
    </row>
    <row r="2431" spans="1:19" ht="18" customHeight="1">
      <c r="A2431" s="17">
        <v>4</v>
      </c>
      <c r="B2431" s="18" t="s">
        <v>2357</v>
      </c>
      <c r="C2431" s="18">
        <v>2</v>
      </c>
      <c r="D2431" s="18" t="s">
        <v>2700</v>
      </c>
      <c r="E2431" s="18">
        <v>1</v>
      </c>
      <c r="F2431" s="18" t="s">
        <v>775</v>
      </c>
      <c r="G2431" s="19">
        <v>18</v>
      </c>
      <c r="H2431" s="19" t="s">
        <v>1054</v>
      </c>
      <c r="I2431" s="19"/>
      <c r="J2431" s="24"/>
      <c r="K2431" s="99"/>
      <c r="L2431" s="99"/>
      <c r="M2431" s="99"/>
      <c r="N2431" s="28"/>
      <c r="O2431" s="100"/>
      <c r="P2431" s="27"/>
      <c r="Q2431" s="100"/>
      <c r="R2431" s="101" t="s">
        <v>140</v>
      </c>
      <c r="S2431" s="94"/>
    </row>
    <row r="2432" spans="1:19" ht="18" customHeight="1">
      <c r="A2432" s="17">
        <v>4</v>
      </c>
      <c r="B2432" s="18" t="s">
        <v>2357</v>
      </c>
      <c r="C2432" s="18">
        <v>2</v>
      </c>
      <c r="D2432" s="18" t="s">
        <v>2700</v>
      </c>
      <c r="E2432" s="18">
        <v>1</v>
      </c>
      <c r="F2432" s="18" t="s">
        <v>775</v>
      </c>
      <c r="G2432" s="18">
        <v>18</v>
      </c>
      <c r="H2432" s="18" t="s">
        <v>1054</v>
      </c>
      <c r="I2432" s="19">
        <v>31</v>
      </c>
      <c r="J2432" s="24" t="s">
        <v>1269</v>
      </c>
      <c r="K2432" s="99">
        <v>96</v>
      </c>
      <c r="L2432" s="99">
        <v>96</v>
      </c>
      <c r="M2432" s="99">
        <f>K2432-L2432</f>
        <v>0</v>
      </c>
      <c r="N2432" s="28" t="s">
        <v>2729</v>
      </c>
      <c r="O2432" s="100">
        <v>95040</v>
      </c>
      <c r="P2432" s="27"/>
      <c r="Q2432" s="100"/>
      <c r="R2432" s="101" t="s">
        <v>140</v>
      </c>
      <c r="S2432" s="94"/>
    </row>
    <row r="2433" spans="1:19" ht="18" customHeight="1">
      <c r="A2433" s="17">
        <v>4</v>
      </c>
      <c r="B2433" s="18" t="s">
        <v>2357</v>
      </c>
      <c r="C2433" s="18">
        <v>2</v>
      </c>
      <c r="D2433" s="18" t="s">
        <v>2700</v>
      </c>
      <c r="E2433" s="18">
        <v>1</v>
      </c>
      <c r="F2433" s="18" t="s">
        <v>775</v>
      </c>
      <c r="G2433" s="19">
        <v>19</v>
      </c>
      <c r="H2433" s="19" t="s">
        <v>1056</v>
      </c>
      <c r="I2433" s="19"/>
      <c r="J2433" s="24"/>
      <c r="K2433" s="99"/>
      <c r="L2433" s="99"/>
      <c r="M2433" s="99"/>
      <c r="N2433" s="28"/>
      <c r="O2433" s="100"/>
      <c r="P2433" s="27"/>
      <c r="Q2433" s="100"/>
      <c r="R2433" s="101" t="s">
        <v>140</v>
      </c>
      <c r="S2433" s="94"/>
    </row>
    <row r="2434" spans="1:19" ht="18" customHeight="1">
      <c r="A2434" s="17">
        <v>4</v>
      </c>
      <c r="B2434" s="18" t="s">
        <v>2357</v>
      </c>
      <c r="C2434" s="18">
        <v>2</v>
      </c>
      <c r="D2434" s="18" t="s">
        <v>2700</v>
      </c>
      <c r="E2434" s="18">
        <v>1</v>
      </c>
      <c r="F2434" s="18" t="s">
        <v>775</v>
      </c>
      <c r="G2434" s="18">
        <v>19</v>
      </c>
      <c r="H2434" s="18" t="s">
        <v>1056</v>
      </c>
      <c r="I2434" s="19">
        <v>2</v>
      </c>
      <c r="J2434" s="24" t="s">
        <v>2685</v>
      </c>
      <c r="K2434" s="99">
        <v>112132</v>
      </c>
      <c r="L2434" s="99">
        <v>201196</v>
      </c>
      <c r="M2434" s="99">
        <f>K2434-L2434</f>
        <v>-89064</v>
      </c>
      <c r="N2434" s="28" t="s">
        <v>2730</v>
      </c>
      <c r="O2434" s="100">
        <v>3457000</v>
      </c>
      <c r="P2434" s="27"/>
      <c r="Q2434" s="100"/>
      <c r="R2434" s="101" t="s">
        <v>140</v>
      </c>
      <c r="S2434" s="94"/>
    </row>
    <row r="2435" spans="1:19" ht="18" customHeight="1">
      <c r="A2435" s="17">
        <v>4</v>
      </c>
      <c r="B2435" s="18" t="s">
        <v>2357</v>
      </c>
      <c r="C2435" s="18">
        <v>2</v>
      </c>
      <c r="D2435" s="18" t="s">
        <v>2700</v>
      </c>
      <c r="E2435" s="18">
        <v>1</v>
      </c>
      <c r="F2435" s="18" t="s">
        <v>775</v>
      </c>
      <c r="G2435" s="18">
        <v>19</v>
      </c>
      <c r="H2435" s="18" t="s">
        <v>1056</v>
      </c>
      <c r="I2435" s="18">
        <v>2</v>
      </c>
      <c r="J2435" s="25" t="s">
        <v>2685</v>
      </c>
      <c r="K2435" s="99"/>
      <c r="L2435" s="99"/>
      <c r="M2435" s="99"/>
      <c r="N2435" s="28" t="s">
        <v>2731</v>
      </c>
      <c r="O2435" s="100">
        <v>6977000</v>
      </c>
      <c r="P2435" s="27"/>
      <c r="Q2435" s="100"/>
      <c r="R2435" s="101" t="s">
        <v>140</v>
      </c>
      <c r="S2435" s="94"/>
    </row>
    <row r="2436" spans="1:19" ht="18" customHeight="1">
      <c r="A2436" s="17">
        <v>4</v>
      </c>
      <c r="B2436" s="18" t="s">
        <v>2357</v>
      </c>
      <c r="C2436" s="18">
        <v>2</v>
      </c>
      <c r="D2436" s="18" t="s">
        <v>2700</v>
      </c>
      <c r="E2436" s="18">
        <v>1</v>
      </c>
      <c r="F2436" s="18" t="s">
        <v>775</v>
      </c>
      <c r="G2436" s="18">
        <v>19</v>
      </c>
      <c r="H2436" s="18" t="s">
        <v>1056</v>
      </c>
      <c r="I2436" s="18">
        <v>2</v>
      </c>
      <c r="J2436" s="25" t="s">
        <v>2685</v>
      </c>
      <c r="K2436" s="99"/>
      <c r="L2436" s="99"/>
      <c r="M2436" s="99"/>
      <c r="N2436" s="28" t="s">
        <v>2732</v>
      </c>
      <c r="O2436" s="100">
        <v>6819000</v>
      </c>
      <c r="P2436" s="27"/>
      <c r="Q2436" s="100"/>
      <c r="R2436" s="101" t="s">
        <v>140</v>
      </c>
      <c r="S2436" s="94"/>
    </row>
    <row r="2437" spans="1:19" ht="18" customHeight="1">
      <c r="A2437" s="17">
        <v>4</v>
      </c>
      <c r="B2437" s="18" t="s">
        <v>2357</v>
      </c>
      <c r="C2437" s="18">
        <v>2</v>
      </c>
      <c r="D2437" s="18" t="s">
        <v>2700</v>
      </c>
      <c r="E2437" s="18">
        <v>1</v>
      </c>
      <c r="F2437" s="18" t="s">
        <v>775</v>
      </c>
      <c r="G2437" s="18">
        <v>19</v>
      </c>
      <c r="H2437" s="18" t="s">
        <v>1056</v>
      </c>
      <c r="I2437" s="18">
        <v>2</v>
      </c>
      <c r="J2437" s="25" t="s">
        <v>2685</v>
      </c>
      <c r="K2437" s="99"/>
      <c r="L2437" s="99"/>
      <c r="M2437" s="99"/>
      <c r="N2437" s="28" t="s">
        <v>2733</v>
      </c>
      <c r="O2437" s="100">
        <v>207000</v>
      </c>
      <c r="P2437" s="27"/>
      <c r="Q2437" s="100"/>
      <c r="R2437" s="101" t="s">
        <v>140</v>
      </c>
      <c r="S2437" s="94"/>
    </row>
    <row r="2438" spans="1:19" ht="18" customHeight="1">
      <c r="A2438" s="17">
        <v>4</v>
      </c>
      <c r="B2438" s="18" t="s">
        <v>2357</v>
      </c>
      <c r="C2438" s="18">
        <v>2</v>
      </c>
      <c r="D2438" s="18" t="s">
        <v>2700</v>
      </c>
      <c r="E2438" s="18">
        <v>1</v>
      </c>
      <c r="F2438" s="18" t="s">
        <v>775</v>
      </c>
      <c r="G2438" s="18">
        <v>19</v>
      </c>
      <c r="H2438" s="18" t="s">
        <v>1056</v>
      </c>
      <c r="I2438" s="18">
        <v>2</v>
      </c>
      <c r="J2438" s="25" t="s">
        <v>2685</v>
      </c>
      <c r="K2438" s="99"/>
      <c r="L2438" s="99"/>
      <c r="M2438" s="99"/>
      <c r="N2438" s="28" t="s">
        <v>2734</v>
      </c>
      <c r="O2438" s="100">
        <v>94672000</v>
      </c>
      <c r="P2438" s="27"/>
      <c r="Q2438" s="100"/>
      <c r="R2438" s="101" t="s">
        <v>140</v>
      </c>
      <c r="S2438" s="94"/>
    </row>
    <row r="2439" spans="1:19" ht="18" customHeight="1">
      <c r="A2439" s="17">
        <v>4</v>
      </c>
      <c r="B2439" s="18" t="s">
        <v>2357</v>
      </c>
      <c r="C2439" s="18">
        <v>2</v>
      </c>
      <c r="D2439" s="18" t="s">
        <v>2700</v>
      </c>
      <c r="E2439" s="18">
        <v>1</v>
      </c>
      <c r="F2439" s="18" t="s">
        <v>775</v>
      </c>
      <c r="G2439" s="19">
        <v>27</v>
      </c>
      <c r="H2439" s="19" t="s">
        <v>1273</v>
      </c>
      <c r="I2439" s="19"/>
      <c r="J2439" s="24"/>
      <c r="K2439" s="99"/>
      <c r="L2439" s="99"/>
      <c r="M2439" s="99"/>
      <c r="N2439" s="28"/>
      <c r="O2439" s="100"/>
      <c r="P2439" s="27"/>
      <c r="Q2439" s="100"/>
      <c r="R2439" s="101" t="s">
        <v>140</v>
      </c>
      <c r="S2439" s="94"/>
    </row>
    <row r="2440" spans="1:19" ht="18" customHeight="1">
      <c r="A2440" s="17">
        <v>4</v>
      </c>
      <c r="B2440" s="18" t="s">
        <v>2357</v>
      </c>
      <c r="C2440" s="18">
        <v>2</v>
      </c>
      <c r="D2440" s="18" t="s">
        <v>2700</v>
      </c>
      <c r="E2440" s="18">
        <v>1</v>
      </c>
      <c r="F2440" s="18" t="s">
        <v>775</v>
      </c>
      <c r="G2440" s="18">
        <v>27</v>
      </c>
      <c r="H2440" s="18" t="s">
        <v>1273</v>
      </c>
      <c r="I2440" s="19">
        <v>1</v>
      </c>
      <c r="J2440" s="24" t="s">
        <v>1274</v>
      </c>
      <c r="K2440" s="99">
        <v>7</v>
      </c>
      <c r="L2440" s="99">
        <v>0</v>
      </c>
      <c r="M2440" s="99">
        <f>K2440-L2440</f>
        <v>7</v>
      </c>
      <c r="N2440" s="28" t="s">
        <v>2735</v>
      </c>
      <c r="O2440" s="100">
        <v>6600</v>
      </c>
      <c r="P2440" s="27"/>
      <c r="Q2440" s="100"/>
      <c r="R2440" s="101" t="s">
        <v>140</v>
      </c>
      <c r="S2440" s="94"/>
    </row>
    <row r="2441" spans="1:19" ht="18" customHeight="1">
      <c r="A2441" s="43">
        <v>4</v>
      </c>
      <c r="B2441" s="44" t="s">
        <v>2357</v>
      </c>
      <c r="C2441" s="52">
        <v>2</v>
      </c>
      <c r="D2441" s="44" t="s">
        <v>2700</v>
      </c>
      <c r="E2441" s="53">
        <v>2</v>
      </c>
      <c r="F2441" s="54" t="s">
        <v>776</v>
      </c>
      <c r="G2441" s="53"/>
      <c r="H2441" s="54"/>
      <c r="I2441" s="53"/>
      <c r="J2441" s="53"/>
      <c r="K2441" s="97">
        <f>IF(C2441="",SUMIFS($K2442:$K$5645,$A2442:$A$5645,A2441,$E2442:$E$5645,""),IF(E2441="",SUMIFS($K2442:$K$5645,$A2442:$A$5645,A2441,$C2442:$C$5645,C2441,$G2442:$G$5645,""),IF(G2441="",SUMIFS($K2442:$K$5645,$A2442:$A$5645,A2441,$C2442:$C$5645,C2441,$E2442:$E$5645,E2441,$R2442:$R$5645,R2441),0)))</f>
        <v>35467</v>
      </c>
      <c r="L2441" s="97">
        <f>IF(C2441="",SUMIFS($L2442:$L$5645,$A2442:$A$5645,A2441,$E2442:$E$5645,""),IF(E2441="",SUMIFS($L2442:$L$5645,$A2442:$A$5645,A2441,$C2442:$C$5645,C2441,$G2442:$G$5645,""),IF(G2441="",SUMIFS($L2442:$L$5645,$A2442:$A$5645,A2441,$C2442:$C$5645,C2441,$E2442:$E$5645,E2441,$R2442:$R$5645,R2441),0)))</f>
        <v>38655</v>
      </c>
      <c r="M2441" s="98">
        <f t="shared" ref="M2441" si="157">K2441-L2441</f>
        <v>-3188</v>
      </c>
      <c r="N2441" s="55"/>
      <c r="O2441" s="56"/>
      <c r="P2441" s="57"/>
      <c r="Q2441" s="58">
        <f>IF(C2441="",SUMIFS($Q$3:$Q$5514,$A$3:$A$5514,A2441,$C$3:$C$5514,"&gt;0",$E$3:$E$5514,""),IF(E2441="",SUMIFS($Q$3:$Q$5514,$A$3:$A$5514,A2441,$C$3:$C$5514,C2441,$E$3:$E$5514,"&gt;0",$G$3:$G$5514,""),IF(G2441="",SUMIFS($Q$3:$Q$5514,$A$3:$A$5514,A2441,$C$3:$C$5514,C2441,$E$3:$E$5514,E2441,$G$3:$G$5514,"&gt;0",$R$3:$R$5514,R2441))))</f>
        <v>10100</v>
      </c>
      <c r="R2441" s="59" t="s">
        <v>140</v>
      </c>
      <c r="S2441" s="94"/>
    </row>
    <row r="2442" spans="1:19" ht="18" customHeight="1">
      <c r="A2442" s="17">
        <v>4</v>
      </c>
      <c r="B2442" s="18" t="s">
        <v>2357</v>
      </c>
      <c r="C2442" s="18">
        <v>2</v>
      </c>
      <c r="D2442" s="18" t="s">
        <v>2700</v>
      </c>
      <c r="E2442" s="18">
        <v>2</v>
      </c>
      <c r="F2442" s="18" t="s">
        <v>776</v>
      </c>
      <c r="G2442" s="19">
        <v>8</v>
      </c>
      <c r="H2442" s="19" t="s">
        <v>941</v>
      </c>
      <c r="I2442" s="19"/>
      <c r="J2442" s="24"/>
      <c r="K2442" s="99"/>
      <c r="L2442" s="99"/>
      <c r="M2442" s="99"/>
      <c r="N2442" s="28"/>
      <c r="O2442" s="100"/>
      <c r="P2442" s="27" t="s">
        <v>219</v>
      </c>
      <c r="Q2442" s="100">
        <v>10100</v>
      </c>
      <c r="R2442" s="101" t="s">
        <v>140</v>
      </c>
      <c r="S2442" s="94"/>
    </row>
    <row r="2443" spans="1:19" ht="18" customHeight="1">
      <c r="A2443" s="17">
        <v>4</v>
      </c>
      <c r="B2443" s="18" t="s">
        <v>2357</v>
      </c>
      <c r="C2443" s="18">
        <v>2</v>
      </c>
      <c r="D2443" s="18" t="s">
        <v>2700</v>
      </c>
      <c r="E2443" s="18">
        <v>2</v>
      </c>
      <c r="F2443" s="18" t="s">
        <v>776</v>
      </c>
      <c r="G2443" s="18">
        <v>8</v>
      </c>
      <c r="H2443" s="18" t="s">
        <v>941</v>
      </c>
      <c r="I2443" s="19">
        <v>21</v>
      </c>
      <c r="J2443" s="24" t="s">
        <v>2736</v>
      </c>
      <c r="K2443" s="99">
        <v>303</v>
      </c>
      <c r="L2443" s="99">
        <v>303</v>
      </c>
      <c r="M2443" s="99">
        <f>K2443-L2443</f>
        <v>0</v>
      </c>
      <c r="N2443" s="28" t="s">
        <v>2737</v>
      </c>
      <c r="O2443" s="100">
        <v>303000</v>
      </c>
      <c r="P2443" s="27"/>
      <c r="Q2443" s="100"/>
      <c r="R2443" s="101" t="s">
        <v>140</v>
      </c>
      <c r="S2443" s="94"/>
    </row>
    <row r="2444" spans="1:19" ht="18" customHeight="1">
      <c r="A2444" s="17">
        <v>4</v>
      </c>
      <c r="B2444" s="18" t="s">
        <v>2357</v>
      </c>
      <c r="C2444" s="18">
        <v>2</v>
      </c>
      <c r="D2444" s="18" t="s">
        <v>2700</v>
      </c>
      <c r="E2444" s="18">
        <v>2</v>
      </c>
      <c r="F2444" s="18" t="s">
        <v>776</v>
      </c>
      <c r="G2444" s="19">
        <v>11</v>
      </c>
      <c r="H2444" s="19" t="s">
        <v>1002</v>
      </c>
      <c r="I2444" s="19"/>
      <c r="J2444" s="24"/>
      <c r="K2444" s="99"/>
      <c r="L2444" s="99"/>
      <c r="M2444" s="99"/>
      <c r="N2444" s="28"/>
      <c r="O2444" s="100"/>
      <c r="P2444" s="27"/>
      <c r="Q2444" s="100"/>
      <c r="R2444" s="101" t="s">
        <v>140</v>
      </c>
      <c r="S2444" s="94"/>
    </row>
    <row r="2445" spans="1:19" ht="18" customHeight="1">
      <c r="A2445" s="17">
        <v>4</v>
      </c>
      <c r="B2445" s="18" t="s">
        <v>2357</v>
      </c>
      <c r="C2445" s="18">
        <v>2</v>
      </c>
      <c r="D2445" s="18" t="s">
        <v>2700</v>
      </c>
      <c r="E2445" s="18">
        <v>2</v>
      </c>
      <c r="F2445" s="18" t="s">
        <v>776</v>
      </c>
      <c r="G2445" s="18">
        <v>11</v>
      </c>
      <c r="H2445" s="18" t="s">
        <v>1002</v>
      </c>
      <c r="I2445" s="19">
        <v>4</v>
      </c>
      <c r="J2445" s="24" t="s">
        <v>1023</v>
      </c>
      <c r="K2445" s="99">
        <v>142</v>
      </c>
      <c r="L2445" s="99">
        <v>111</v>
      </c>
      <c r="M2445" s="99">
        <f>K2445-L2445</f>
        <v>31</v>
      </c>
      <c r="N2445" s="28" t="s">
        <v>2738</v>
      </c>
      <c r="O2445" s="100">
        <v>61560</v>
      </c>
      <c r="P2445" s="27"/>
      <c r="Q2445" s="100"/>
      <c r="R2445" s="101" t="s">
        <v>140</v>
      </c>
      <c r="S2445" s="94"/>
    </row>
    <row r="2446" spans="1:19" ht="18" customHeight="1">
      <c r="A2446" s="17">
        <v>4</v>
      </c>
      <c r="B2446" s="18" t="s">
        <v>2357</v>
      </c>
      <c r="C2446" s="18">
        <v>2</v>
      </c>
      <c r="D2446" s="18" t="s">
        <v>2700</v>
      </c>
      <c r="E2446" s="18">
        <v>2</v>
      </c>
      <c r="F2446" s="18" t="s">
        <v>776</v>
      </c>
      <c r="G2446" s="18">
        <v>11</v>
      </c>
      <c r="H2446" s="18" t="s">
        <v>1002</v>
      </c>
      <c r="I2446" s="18">
        <v>4</v>
      </c>
      <c r="J2446" s="25" t="s">
        <v>1023</v>
      </c>
      <c r="K2446" s="99"/>
      <c r="L2446" s="99"/>
      <c r="M2446" s="99"/>
      <c r="N2446" s="339" t="s">
        <v>7191</v>
      </c>
      <c r="O2446" s="100">
        <v>19440</v>
      </c>
      <c r="P2446" s="27"/>
      <c r="Q2446" s="100"/>
      <c r="R2446" s="101" t="s">
        <v>140</v>
      </c>
      <c r="S2446" s="94"/>
    </row>
    <row r="2447" spans="1:19" ht="18" customHeight="1">
      <c r="A2447" s="17">
        <v>4</v>
      </c>
      <c r="B2447" s="18" t="s">
        <v>2357</v>
      </c>
      <c r="C2447" s="18">
        <v>2</v>
      </c>
      <c r="D2447" s="18" t="s">
        <v>2700</v>
      </c>
      <c r="E2447" s="18">
        <v>2</v>
      </c>
      <c r="F2447" s="18" t="s">
        <v>776</v>
      </c>
      <c r="G2447" s="18">
        <v>11</v>
      </c>
      <c r="H2447" s="18" t="s">
        <v>1002</v>
      </c>
      <c r="I2447" s="18">
        <v>4</v>
      </c>
      <c r="J2447" s="25" t="s">
        <v>1023</v>
      </c>
      <c r="K2447" s="99"/>
      <c r="L2447" s="99"/>
      <c r="M2447" s="99"/>
      <c r="N2447" s="28" t="s">
        <v>2739</v>
      </c>
      <c r="O2447" s="100">
        <v>60480</v>
      </c>
      <c r="P2447" s="27"/>
      <c r="Q2447" s="100"/>
      <c r="R2447" s="101" t="s">
        <v>140</v>
      </c>
      <c r="S2447" s="94"/>
    </row>
    <row r="2448" spans="1:19" ht="18" customHeight="1">
      <c r="A2448" s="17">
        <v>4</v>
      </c>
      <c r="B2448" s="18" t="s">
        <v>2357</v>
      </c>
      <c r="C2448" s="18">
        <v>2</v>
      </c>
      <c r="D2448" s="18" t="s">
        <v>2700</v>
      </c>
      <c r="E2448" s="18">
        <v>2</v>
      </c>
      <c r="F2448" s="18" t="s">
        <v>776</v>
      </c>
      <c r="G2448" s="19">
        <v>12</v>
      </c>
      <c r="H2448" s="19" t="s">
        <v>1026</v>
      </c>
      <c r="I2448" s="19"/>
      <c r="J2448" s="24"/>
      <c r="K2448" s="99"/>
      <c r="L2448" s="99"/>
      <c r="M2448" s="99"/>
      <c r="N2448" s="28"/>
      <c r="O2448" s="100"/>
      <c r="P2448" s="27"/>
      <c r="Q2448" s="100"/>
      <c r="R2448" s="101" t="s">
        <v>140</v>
      </c>
      <c r="S2448" s="94"/>
    </row>
    <row r="2449" spans="1:19" ht="18" customHeight="1">
      <c r="A2449" s="17">
        <v>4</v>
      </c>
      <c r="B2449" s="18" t="s">
        <v>2357</v>
      </c>
      <c r="C2449" s="18">
        <v>2</v>
      </c>
      <c r="D2449" s="18" t="s">
        <v>2700</v>
      </c>
      <c r="E2449" s="18">
        <v>2</v>
      </c>
      <c r="F2449" s="18" t="s">
        <v>776</v>
      </c>
      <c r="G2449" s="18">
        <v>12</v>
      </c>
      <c r="H2449" s="18" t="s">
        <v>1026</v>
      </c>
      <c r="I2449" s="19">
        <v>4</v>
      </c>
      <c r="J2449" s="24" t="s">
        <v>2740</v>
      </c>
      <c r="K2449" s="99">
        <v>10100</v>
      </c>
      <c r="L2449" s="99">
        <v>10100</v>
      </c>
      <c r="M2449" s="99">
        <f>K2449-L2449</f>
        <v>0</v>
      </c>
      <c r="N2449" s="28" t="s">
        <v>2741</v>
      </c>
      <c r="O2449" s="100"/>
      <c r="P2449" s="27"/>
      <c r="Q2449" s="100"/>
      <c r="R2449" s="101" t="s">
        <v>140</v>
      </c>
      <c r="S2449" s="94"/>
    </row>
    <row r="2450" spans="1:19" ht="18" customHeight="1">
      <c r="A2450" s="17">
        <v>4</v>
      </c>
      <c r="B2450" s="18" t="s">
        <v>2357</v>
      </c>
      <c r="C2450" s="18">
        <v>2</v>
      </c>
      <c r="D2450" s="18" t="s">
        <v>2700</v>
      </c>
      <c r="E2450" s="18">
        <v>2</v>
      </c>
      <c r="F2450" s="18" t="s">
        <v>776</v>
      </c>
      <c r="G2450" s="18">
        <v>12</v>
      </c>
      <c r="H2450" s="18" t="s">
        <v>1026</v>
      </c>
      <c r="I2450" s="18">
        <v>4</v>
      </c>
      <c r="J2450" s="25" t="s">
        <v>2740</v>
      </c>
      <c r="K2450" s="99"/>
      <c r="L2450" s="99"/>
      <c r="M2450" s="99"/>
      <c r="N2450" s="28" t="s">
        <v>2742</v>
      </c>
      <c r="O2450" s="100"/>
      <c r="P2450" s="27"/>
      <c r="Q2450" s="100"/>
      <c r="R2450" s="101" t="s">
        <v>140</v>
      </c>
      <c r="S2450" s="94"/>
    </row>
    <row r="2451" spans="1:19" ht="18" customHeight="1">
      <c r="A2451" s="17">
        <v>4</v>
      </c>
      <c r="B2451" s="18" t="s">
        <v>2357</v>
      </c>
      <c r="C2451" s="18">
        <v>2</v>
      </c>
      <c r="D2451" s="18" t="s">
        <v>2700</v>
      </c>
      <c r="E2451" s="18">
        <v>2</v>
      </c>
      <c r="F2451" s="18" t="s">
        <v>776</v>
      </c>
      <c r="G2451" s="18">
        <v>12</v>
      </c>
      <c r="H2451" s="18" t="s">
        <v>1026</v>
      </c>
      <c r="I2451" s="18">
        <v>4</v>
      </c>
      <c r="J2451" s="25" t="s">
        <v>2740</v>
      </c>
      <c r="K2451" s="99"/>
      <c r="L2451" s="99"/>
      <c r="M2451" s="99"/>
      <c r="N2451" s="28" t="s">
        <v>2743</v>
      </c>
      <c r="O2451" s="100">
        <v>10100000</v>
      </c>
      <c r="P2451" s="27"/>
      <c r="Q2451" s="100"/>
      <c r="R2451" s="101" t="s">
        <v>140</v>
      </c>
      <c r="S2451" s="94"/>
    </row>
    <row r="2452" spans="1:19" ht="18" customHeight="1">
      <c r="A2452" s="17">
        <v>4</v>
      </c>
      <c r="B2452" s="18" t="s">
        <v>2357</v>
      </c>
      <c r="C2452" s="18">
        <v>2</v>
      </c>
      <c r="D2452" s="18" t="s">
        <v>2700</v>
      </c>
      <c r="E2452" s="18">
        <v>2</v>
      </c>
      <c r="F2452" s="18" t="s">
        <v>776</v>
      </c>
      <c r="G2452" s="19">
        <v>19</v>
      </c>
      <c r="H2452" s="19" t="s">
        <v>2744</v>
      </c>
      <c r="I2452" s="19"/>
      <c r="J2452" s="24"/>
      <c r="K2452" s="99"/>
      <c r="L2452" s="99"/>
      <c r="M2452" s="99"/>
      <c r="N2452" s="28"/>
      <c r="O2452" s="100"/>
      <c r="P2452" s="27"/>
      <c r="Q2452" s="100"/>
      <c r="R2452" s="101" t="s">
        <v>140</v>
      </c>
      <c r="S2452" s="94"/>
    </row>
    <row r="2453" spans="1:19" ht="18" customHeight="1">
      <c r="A2453" s="17">
        <v>4</v>
      </c>
      <c r="B2453" s="18" t="s">
        <v>2357</v>
      </c>
      <c r="C2453" s="18">
        <v>2</v>
      </c>
      <c r="D2453" s="18" t="s">
        <v>2700</v>
      </c>
      <c r="E2453" s="18">
        <v>2</v>
      </c>
      <c r="F2453" s="18" t="s">
        <v>776</v>
      </c>
      <c r="G2453" s="18">
        <v>19</v>
      </c>
      <c r="H2453" s="18" t="s">
        <v>2744</v>
      </c>
      <c r="I2453" s="19">
        <v>2</v>
      </c>
      <c r="J2453" s="24" t="s">
        <v>2685</v>
      </c>
      <c r="K2453" s="99">
        <v>24922</v>
      </c>
      <c r="L2453" s="99">
        <v>28141</v>
      </c>
      <c r="M2453" s="99">
        <f>K2453-L2453</f>
        <v>-3219</v>
      </c>
      <c r="N2453" s="28" t="s">
        <v>2745</v>
      </c>
      <c r="O2453" s="100">
        <v>24922000</v>
      </c>
      <c r="P2453" s="27"/>
      <c r="Q2453" s="100"/>
      <c r="R2453" s="101" t="s">
        <v>140</v>
      </c>
      <c r="S2453" s="94"/>
    </row>
    <row r="2454" spans="1:19" ht="18" customHeight="1">
      <c r="A2454" s="43">
        <v>4</v>
      </c>
      <c r="B2454" s="44" t="s">
        <v>2357</v>
      </c>
      <c r="C2454" s="45">
        <v>4</v>
      </c>
      <c r="D2454" s="45" t="s">
        <v>2746</v>
      </c>
      <c r="E2454" s="46"/>
      <c r="F2454" s="45"/>
      <c r="G2454" s="46"/>
      <c r="H2454" s="45"/>
      <c r="I2454" s="46"/>
      <c r="J2454" s="46"/>
      <c r="K2454" s="95">
        <f>IF(C2454="",SUMIFS($K2455:$K$5645,$A2455:$A$5645,A2454,$E2455:$E$5645,""),IF(E2454="",SUMIFS($K2455:$K$5645,$A2455:$A$5645,A2454,$C2455:$C$5645,C2454,$G2455:$G$5645,""),IF(G2454="",SUMIFS($K2455:$K$5645,$A2455:$A$5645,A2454,$C2455:$C$5645,C2454,$E2455:$E$5645,E2454,$R2455:$R$5645,R2454),0)))</f>
        <v>290683</v>
      </c>
      <c r="L2454" s="95">
        <f>IF(C2454="",SUMIFS($L2455:$L$5645,$A2455:$A$5645,A2454,$E2455:$E$5645,""),IF(E2454="",SUMIFS($L2455:$L$5645,$A2455:$A$5645,A2454,$C2455:$C$5645,C2454,$G2455:$G$5645,""),IF(G2454="",SUMIFS($L2455:$L$5645,$A2455:$A$5645,A2454,$C2455:$C$5645,C2454,$E2455:$E$5645,E2454,$R2455:$R$5645,R2454),0)))</f>
        <v>302551</v>
      </c>
      <c r="M2454" s="96">
        <f t="shared" ref="M2454:M2455" si="158">K2454-L2454</f>
        <v>-11868</v>
      </c>
      <c r="N2454" s="47"/>
      <c r="O2454" s="48"/>
      <c r="P2454" s="49"/>
      <c r="Q2454" s="50">
        <f>IF(C2454="",SUMIFS($Q$3:$Q$5514,$A$3:$A$5514,A2454,$C$3:$C$5514,"&gt;0",$E$3:$E$5514,""),IF(E2454="",SUMIFS($Q$3:$Q$5514,$A$3:$A$5514,A2454,$C$3:$C$5514,C2454,$E$3:$E$5514,"&gt;0",$G$3:$G$5514,""),IF(G2454="",SUMIFS($Q$3:$Q$5514,$A$3:$A$5514,A2454,$C$3:$C$5514,C2454,$E$3:$E$5514,E2454,$G$3:$G$5514,"&gt;0",$R$3:$R$5514,R2454))))</f>
        <v>0</v>
      </c>
      <c r="R2454" s="51"/>
      <c r="S2454" s="94"/>
    </row>
    <row r="2455" spans="1:19" ht="18" customHeight="1">
      <c r="A2455" s="43">
        <v>4</v>
      </c>
      <c r="B2455" s="44" t="s">
        <v>2357</v>
      </c>
      <c r="C2455" s="52">
        <v>4</v>
      </c>
      <c r="D2455" s="44" t="s">
        <v>2746</v>
      </c>
      <c r="E2455" s="53">
        <v>1</v>
      </c>
      <c r="F2455" s="54" t="s">
        <v>2746</v>
      </c>
      <c r="G2455" s="53"/>
      <c r="H2455" s="54"/>
      <c r="I2455" s="53"/>
      <c r="J2455" s="53"/>
      <c r="K2455" s="97">
        <f>IF(C2455="",SUMIFS($K2456:$K$5645,$A2456:$A$5645,A2455,$E2456:$E$5645,""),IF(E2455="",SUMIFS($K2456:$K$5645,$A2456:$A$5645,A2455,$C2456:$C$5645,C2455,$G2456:$G$5645,""),IF(G2455="",SUMIFS($K2456:$K$5645,$A2456:$A$5645,A2455,$C2456:$C$5645,C2455,$E2456:$E$5645,E2455,$R2456:$R$5645,R2455),0)))</f>
        <v>290683</v>
      </c>
      <c r="L2455" s="97">
        <f>IF(C2455="",SUMIFS($L2456:$L$5645,$A2456:$A$5645,A2455,$E2456:$E$5645,""),IF(E2455="",SUMIFS($L2456:$L$5645,$A2456:$A$5645,A2455,$C2456:$C$5645,C2455,$G2456:$G$5645,""),IF(G2455="",SUMIFS($L2456:$L$5645,$A2456:$A$5645,A2455,$C2456:$C$5645,C2455,$E2456:$E$5645,E2455,$R2456:$R$5645,R2455),0)))</f>
        <v>302551</v>
      </c>
      <c r="M2455" s="98">
        <f t="shared" si="158"/>
        <v>-11868</v>
      </c>
      <c r="N2455" s="55"/>
      <c r="O2455" s="56"/>
      <c r="P2455" s="57"/>
      <c r="Q2455" s="58">
        <f>IF(C2455="",SUMIFS($Q$3:$Q$5514,$A$3:$A$5514,A2455,$C$3:$C$5514,"&gt;0",$E$3:$E$5514,""),IF(E2455="",SUMIFS($Q$3:$Q$5514,$A$3:$A$5514,A2455,$C$3:$C$5514,C2455,$E$3:$E$5514,"&gt;0",$G$3:$G$5514,""),IF(G2455="",SUMIFS($Q$3:$Q$5514,$A$3:$A$5514,A2455,$C$3:$C$5514,C2455,$E$3:$E$5514,E2455,$G$3:$G$5514,"&gt;0",$R$3:$R$5514,R2455))))</f>
        <v>0</v>
      </c>
      <c r="R2455" s="59" t="s">
        <v>97</v>
      </c>
      <c r="S2455" s="94"/>
    </row>
    <row r="2456" spans="1:19" ht="18" customHeight="1">
      <c r="A2456" s="17">
        <v>4</v>
      </c>
      <c r="B2456" s="18" t="s">
        <v>2357</v>
      </c>
      <c r="C2456" s="18">
        <v>4</v>
      </c>
      <c r="D2456" s="18" t="s">
        <v>2746</v>
      </c>
      <c r="E2456" s="18">
        <v>1</v>
      </c>
      <c r="F2456" s="18" t="s">
        <v>2746</v>
      </c>
      <c r="G2456" s="19">
        <v>19</v>
      </c>
      <c r="H2456" s="19" t="s">
        <v>1056</v>
      </c>
      <c r="I2456" s="19"/>
      <c r="J2456" s="24"/>
      <c r="K2456" s="99"/>
      <c r="L2456" s="99"/>
      <c r="M2456" s="99"/>
      <c r="N2456" s="28"/>
      <c r="O2456" s="100"/>
      <c r="P2456" s="27"/>
      <c r="Q2456" s="100"/>
      <c r="R2456" s="101" t="s">
        <v>7514</v>
      </c>
      <c r="S2456" s="94"/>
    </row>
    <row r="2457" spans="1:19" ht="18" customHeight="1">
      <c r="A2457" s="17">
        <v>4</v>
      </c>
      <c r="B2457" s="18" t="s">
        <v>2357</v>
      </c>
      <c r="C2457" s="18">
        <v>4</v>
      </c>
      <c r="D2457" s="18" t="s">
        <v>2746</v>
      </c>
      <c r="E2457" s="18">
        <v>1</v>
      </c>
      <c r="F2457" s="18" t="s">
        <v>2746</v>
      </c>
      <c r="G2457" s="18">
        <v>19</v>
      </c>
      <c r="H2457" s="18" t="s">
        <v>1056</v>
      </c>
      <c r="I2457" s="19">
        <v>51</v>
      </c>
      <c r="J2457" s="24" t="s">
        <v>2747</v>
      </c>
      <c r="K2457" s="99">
        <v>14608</v>
      </c>
      <c r="L2457" s="99">
        <v>15998</v>
      </c>
      <c r="M2457" s="99">
        <f>K2457-L2457</f>
        <v>-1390</v>
      </c>
      <c r="N2457" s="28" t="s">
        <v>2748</v>
      </c>
      <c r="O2457" s="100">
        <v>14549597</v>
      </c>
      <c r="P2457" s="27"/>
      <c r="Q2457" s="100"/>
      <c r="R2457" s="101" t="s">
        <v>97</v>
      </c>
      <c r="S2457" s="94"/>
    </row>
    <row r="2458" spans="1:19" ht="18" customHeight="1">
      <c r="A2458" s="17">
        <v>4</v>
      </c>
      <c r="B2458" s="18" t="s">
        <v>2357</v>
      </c>
      <c r="C2458" s="18">
        <v>4</v>
      </c>
      <c r="D2458" s="18" t="s">
        <v>2746</v>
      </c>
      <c r="E2458" s="18">
        <v>1</v>
      </c>
      <c r="F2458" s="18" t="s">
        <v>2746</v>
      </c>
      <c r="G2458" s="18">
        <v>19</v>
      </c>
      <c r="H2458" s="18" t="s">
        <v>1056</v>
      </c>
      <c r="I2458" s="18">
        <v>51</v>
      </c>
      <c r="J2458" s="25" t="s">
        <v>2747</v>
      </c>
      <c r="K2458" s="99"/>
      <c r="L2458" s="99"/>
      <c r="M2458" s="99"/>
      <c r="N2458" s="28" t="s">
        <v>2749</v>
      </c>
      <c r="O2458" s="100">
        <v>58240</v>
      </c>
      <c r="P2458" s="27"/>
      <c r="Q2458" s="100"/>
      <c r="R2458" s="101" t="s">
        <v>97</v>
      </c>
      <c r="S2458" s="94"/>
    </row>
    <row r="2459" spans="1:19" ht="18" customHeight="1">
      <c r="A2459" s="17">
        <v>4</v>
      </c>
      <c r="B2459" s="18" t="s">
        <v>2357</v>
      </c>
      <c r="C2459" s="18">
        <v>4</v>
      </c>
      <c r="D2459" s="18" t="s">
        <v>2746</v>
      </c>
      <c r="E2459" s="18">
        <v>1</v>
      </c>
      <c r="F2459" s="18" t="s">
        <v>2746</v>
      </c>
      <c r="G2459" s="18">
        <v>19</v>
      </c>
      <c r="H2459" s="18" t="s">
        <v>1056</v>
      </c>
      <c r="I2459" s="19">
        <v>56</v>
      </c>
      <c r="J2459" s="24" t="s">
        <v>2750</v>
      </c>
      <c r="K2459" s="99">
        <v>148309</v>
      </c>
      <c r="L2459" s="99">
        <v>147319</v>
      </c>
      <c r="M2459" s="99">
        <f>K2459-L2459</f>
        <v>990</v>
      </c>
      <c r="N2459" s="28" t="s">
        <v>2751</v>
      </c>
      <c r="O2459" s="100">
        <v>73254000</v>
      </c>
      <c r="P2459" s="27"/>
      <c r="Q2459" s="100"/>
      <c r="R2459" s="101" t="s">
        <v>97</v>
      </c>
      <c r="S2459" s="94"/>
    </row>
    <row r="2460" spans="1:19" ht="18" customHeight="1">
      <c r="A2460" s="17">
        <v>4</v>
      </c>
      <c r="B2460" s="18" t="s">
        <v>2357</v>
      </c>
      <c r="C2460" s="18">
        <v>4</v>
      </c>
      <c r="D2460" s="18" t="s">
        <v>2746</v>
      </c>
      <c r="E2460" s="18">
        <v>1</v>
      </c>
      <c r="F2460" s="18" t="s">
        <v>2746</v>
      </c>
      <c r="G2460" s="18">
        <v>19</v>
      </c>
      <c r="H2460" s="18" t="s">
        <v>1056</v>
      </c>
      <c r="I2460" s="18">
        <v>56</v>
      </c>
      <c r="J2460" s="25" t="s">
        <v>2750</v>
      </c>
      <c r="K2460" s="99"/>
      <c r="L2460" s="99"/>
      <c r="M2460" s="99"/>
      <c r="N2460" s="28" t="s">
        <v>2752</v>
      </c>
      <c r="O2460" s="100">
        <v>75055000</v>
      </c>
      <c r="P2460" s="27"/>
      <c r="Q2460" s="100"/>
      <c r="R2460" s="101" t="s">
        <v>97</v>
      </c>
      <c r="S2460" s="94"/>
    </row>
    <row r="2461" spans="1:19" ht="18" customHeight="1">
      <c r="A2461" s="17">
        <v>4</v>
      </c>
      <c r="B2461" s="18" t="s">
        <v>2357</v>
      </c>
      <c r="C2461" s="18">
        <v>4</v>
      </c>
      <c r="D2461" s="18" t="s">
        <v>2746</v>
      </c>
      <c r="E2461" s="18">
        <v>1</v>
      </c>
      <c r="F2461" s="18" t="s">
        <v>2746</v>
      </c>
      <c r="G2461" s="18">
        <v>19</v>
      </c>
      <c r="H2461" s="18" t="s">
        <v>1056</v>
      </c>
      <c r="I2461" s="18">
        <v>56</v>
      </c>
      <c r="J2461" s="25" t="s">
        <v>2750</v>
      </c>
      <c r="K2461" s="99"/>
      <c r="L2461" s="99"/>
      <c r="M2461" s="99"/>
      <c r="N2461" s="28" t="s">
        <v>2753</v>
      </c>
      <c r="O2461" s="100"/>
      <c r="P2461" s="27"/>
      <c r="Q2461" s="100"/>
      <c r="R2461" s="101" t="s">
        <v>97</v>
      </c>
      <c r="S2461" s="94"/>
    </row>
    <row r="2462" spans="1:19" ht="18" customHeight="1">
      <c r="A2462" s="17">
        <v>4</v>
      </c>
      <c r="B2462" s="18" t="s">
        <v>2357</v>
      </c>
      <c r="C2462" s="18">
        <v>4</v>
      </c>
      <c r="D2462" s="18" t="s">
        <v>2746</v>
      </c>
      <c r="E2462" s="18">
        <v>1</v>
      </c>
      <c r="F2462" s="18" t="s">
        <v>2746</v>
      </c>
      <c r="G2462" s="18">
        <v>19</v>
      </c>
      <c r="H2462" s="18" t="s">
        <v>1056</v>
      </c>
      <c r="I2462" s="18">
        <v>56</v>
      </c>
      <c r="J2462" s="25" t="s">
        <v>2750</v>
      </c>
      <c r="K2462" s="99"/>
      <c r="L2462" s="99"/>
      <c r="M2462" s="99"/>
      <c r="N2462" s="28" t="s">
        <v>2754</v>
      </c>
      <c r="O2462" s="100"/>
      <c r="P2462" s="27"/>
      <c r="Q2462" s="100"/>
      <c r="R2462" s="101" t="s">
        <v>97</v>
      </c>
      <c r="S2462" s="94"/>
    </row>
    <row r="2463" spans="1:19" ht="18" customHeight="1">
      <c r="A2463" s="17">
        <v>4</v>
      </c>
      <c r="B2463" s="18" t="s">
        <v>2357</v>
      </c>
      <c r="C2463" s="18">
        <v>4</v>
      </c>
      <c r="D2463" s="18" t="s">
        <v>2746</v>
      </c>
      <c r="E2463" s="18">
        <v>1</v>
      </c>
      <c r="F2463" s="18" t="s">
        <v>2746</v>
      </c>
      <c r="G2463" s="18">
        <v>19</v>
      </c>
      <c r="H2463" s="18" t="s">
        <v>1056</v>
      </c>
      <c r="I2463" s="18">
        <v>56</v>
      </c>
      <c r="J2463" s="25" t="s">
        <v>2750</v>
      </c>
      <c r="K2463" s="99"/>
      <c r="L2463" s="99"/>
      <c r="M2463" s="99"/>
      <c r="N2463" s="339" t="s">
        <v>6867</v>
      </c>
      <c r="O2463" s="100"/>
      <c r="P2463" s="27"/>
      <c r="Q2463" s="100"/>
      <c r="R2463" s="101" t="s">
        <v>97</v>
      </c>
      <c r="S2463" s="94"/>
    </row>
    <row r="2464" spans="1:19" ht="18" customHeight="1">
      <c r="A2464" s="17">
        <v>4</v>
      </c>
      <c r="B2464" s="18" t="s">
        <v>2357</v>
      </c>
      <c r="C2464" s="18">
        <v>4</v>
      </c>
      <c r="D2464" s="18" t="s">
        <v>2746</v>
      </c>
      <c r="E2464" s="18">
        <v>1</v>
      </c>
      <c r="F2464" s="18" t="s">
        <v>2746</v>
      </c>
      <c r="G2464" s="18">
        <v>19</v>
      </c>
      <c r="H2464" s="18" t="s">
        <v>1056</v>
      </c>
      <c r="I2464" s="18">
        <v>56</v>
      </c>
      <c r="J2464" s="25" t="s">
        <v>2750</v>
      </c>
      <c r="K2464" s="99"/>
      <c r="L2464" s="99"/>
      <c r="M2464" s="99"/>
      <c r="N2464" s="339" t="s">
        <v>6868</v>
      </c>
      <c r="O2464" s="100"/>
      <c r="P2464" s="27"/>
      <c r="Q2464" s="100"/>
      <c r="R2464" s="101" t="s">
        <v>97</v>
      </c>
      <c r="S2464" s="94"/>
    </row>
    <row r="2465" spans="1:19" ht="18" customHeight="1">
      <c r="A2465" s="17">
        <v>4</v>
      </c>
      <c r="B2465" s="18" t="s">
        <v>2357</v>
      </c>
      <c r="C2465" s="18">
        <v>4</v>
      </c>
      <c r="D2465" s="18" t="s">
        <v>2746</v>
      </c>
      <c r="E2465" s="18">
        <v>1</v>
      </c>
      <c r="F2465" s="18" t="s">
        <v>2746</v>
      </c>
      <c r="G2465" s="18">
        <v>19</v>
      </c>
      <c r="H2465" s="18" t="s">
        <v>1056</v>
      </c>
      <c r="I2465" s="18">
        <v>56</v>
      </c>
      <c r="J2465" s="25" t="s">
        <v>2750</v>
      </c>
      <c r="K2465" s="99"/>
      <c r="L2465" s="99"/>
      <c r="M2465" s="99"/>
      <c r="N2465" s="339" t="s">
        <v>6866</v>
      </c>
      <c r="O2465" s="100"/>
      <c r="P2465" s="27"/>
      <c r="Q2465" s="100"/>
      <c r="R2465" s="101" t="s">
        <v>97</v>
      </c>
      <c r="S2465" s="94"/>
    </row>
    <row r="2466" spans="1:19" ht="18" customHeight="1">
      <c r="A2466" s="17">
        <v>4</v>
      </c>
      <c r="B2466" s="18" t="s">
        <v>2357</v>
      </c>
      <c r="C2466" s="18">
        <v>4</v>
      </c>
      <c r="D2466" s="18" t="s">
        <v>2746</v>
      </c>
      <c r="E2466" s="18">
        <v>1</v>
      </c>
      <c r="F2466" s="18" t="s">
        <v>2746</v>
      </c>
      <c r="G2466" s="18">
        <v>19</v>
      </c>
      <c r="H2466" s="18" t="s">
        <v>1056</v>
      </c>
      <c r="I2466" s="18">
        <v>56</v>
      </c>
      <c r="J2466" s="25" t="s">
        <v>2750</v>
      </c>
      <c r="K2466" s="99"/>
      <c r="L2466" s="99"/>
      <c r="M2466" s="99"/>
      <c r="N2466" s="339" t="s">
        <v>2755</v>
      </c>
      <c r="O2466" s="100"/>
      <c r="P2466" s="27"/>
      <c r="Q2466" s="100"/>
      <c r="R2466" s="101" t="s">
        <v>97</v>
      </c>
      <c r="S2466" s="94"/>
    </row>
    <row r="2467" spans="1:19" ht="18" customHeight="1">
      <c r="A2467" s="17">
        <v>4</v>
      </c>
      <c r="B2467" s="18" t="s">
        <v>2357</v>
      </c>
      <c r="C2467" s="18">
        <v>4</v>
      </c>
      <c r="D2467" s="18" t="s">
        <v>2746</v>
      </c>
      <c r="E2467" s="18">
        <v>1</v>
      </c>
      <c r="F2467" s="18" t="s">
        <v>2746</v>
      </c>
      <c r="G2467" s="18">
        <v>19</v>
      </c>
      <c r="H2467" s="18" t="s">
        <v>1056</v>
      </c>
      <c r="I2467" s="18">
        <v>56</v>
      </c>
      <c r="J2467" s="25" t="s">
        <v>2750</v>
      </c>
      <c r="K2467" s="99"/>
      <c r="L2467" s="99"/>
      <c r="M2467" s="99"/>
      <c r="N2467" s="28" t="s">
        <v>2756</v>
      </c>
      <c r="O2467" s="100"/>
      <c r="P2467" s="27"/>
      <c r="Q2467" s="100"/>
      <c r="R2467" s="101" t="s">
        <v>97</v>
      </c>
      <c r="S2467" s="94"/>
    </row>
    <row r="2468" spans="1:19" ht="18" customHeight="1">
      <c r="A2468" s="17">
        <v>4</v>
      </c>
      <c r="B2468" s="18" t="s">
        <v>2357</v>
      </c>
      <c r="C2468" s="18">
        <v>4</v>
      </c>
      <c r="D2468" s="18" t="s">
        <v>2746</v>
      </c>
      <c r="E2468" s="18">
        <v>1</v>
      </c>
      <c r="F2468" s="18" t="s">
        <v>2746</v>
      </c>
      <c r="G2468" s="18">
        <v>19</v>
      </c>
      <c r="H2468" s="18" t="s">
        <v>1056</v>
      </c>
      <c r="I2468" s="19">
        <v>57</v>
      </c>
      <c r="J2468" s="24" t="s">
        <v>2757</v>
      </c>
      <c r="K2468" s="99">
        <v>54055</v>
      </c>
      <c r="L2468" s="99">
        <v>57760</v>
      </c>
      <c r="M2468" s="99">
        <f>K2468-L2468</f>
        <v>-3705</v>
      </c>
      <c r="N2468" s="28" t="s">
        <v>2758</v>
      </c>
      <c r="O2468" s="100">
        <v>54054704</v>
      </c>
      <c r="P2468" s="27"/>
      <c r="Q2468" s="100"/>
      <c r="R2468" s="101" t="s">
        <v>97</v>
      </c>
      <c r="S2468" s="94"/>
    </row>
    <row r="2469" spans="1:19" ht="18" customHeight="1">
      <c r="A2469" s="17">
        <v>4</v>
      </c>
      <c r="B2469" s="18" t="s">
        <v>2357</v>
      </c>
      <c r="C2469" s="18">
        <v>4</v>
      </c>
      <c r="D2469" s="18" t="s">
        <v>2746</v>
      </c>
      <c r="E2469" s="18">
        <v>1</v>
      </c>
      <c r="F2469" s="18" t="s">
        <v>2746</v>
      </c>
      <c r="G2469" s="18">
        <v>19</v>
      </c>
      <c r="H2469" s="18" t="s">
        <v>1056</v>
      </c>
      <c r="I2469" s="18">
        <v>57</v>
      </c>
      <c r="J2469" s="25" t="s">
        <v>2757</v>
      </c>
      <c r="K2469" s="99"/>
      <c r="L2469" s="99"/>
      <c r="M2469" s="99"/>
      <c r="N2469" s="28" t="s">
        <v>2759</v>
      </c>
      <c r="O2469" s="100"/>
      <c r="P2469" s="27"/>
      <c r="Q2469" s="100"/>
      <c r="R2469" s="101" t="s">
        <v>97</v>
      </c>
      <c r="S2469" s="94"/>
    </row>
    <row r="2470" spans="1:19" ht="18" customHeight="1">
      <c r="A2470" s="17">
        <v>4</v>
      </c>
      <c r="B2470" s="18" t="s">
        <v>2357</v>
      </c>
      <c r="C2470" s="18">
        <v>4</v>
      </c>
      <c r="D2470" s="18" t="s">
        <v>2746</v>
      </c>
      <c r="E2470" s="18">
        <v>1</v>
      </c>
      <c r="F2470" s="18" t="s">
        <v>2746</v>
      </c>
      <c r="G2470" s="18">
        <v>19</v>
      </c>
      <c r="H2470" s="18" t="s">
        <v>1056</v>
      </c>
      <c r="I2470" s="18">
        <v>57</v>
      </c>
      <c r="J2470" s="25" t="s">
        <v>2757</v>
      </c>
      <c r="K2470" s="99"/>
      <c r="L2470" s="99"/>
      <c r="M2470" s="99"/>
      <c r="N2470" s="28" t="s">
        <v>2760</v>
      </c>
      <c r="O2470" s="100"/>
      <c r="P2470" s="27"/>
      <c r="Q2470" s="100"/>
      <c r="R2470" s="101" t="s">
        <v>97</v>
      </c>
      <c r="S2470" s="94"/>
    </row>
    <row r="2471" spans="1:19" ht="18" customHeight="1">
      <c r="A2471" s="17">
        <v>4</v>
      </c>
      <c r="B2471" s="18" t="s">
        <v>2357</v>
      </c>
      <c r="C2471" s="18">
        <v>4</v>
      </c>
      <c r="D2471" s="18" t="s">
        <v>2746</v>
      </c>
      <c r="E2471" s="18">
        <v>1</v>
      </c>
      <c r="F2471" s="18" t="s">
        <v>2746</v>
      </c>
      <c r="G2471" s="18">
        <v>19</v>
      </c>
      <c r="H2471" s="18" t="s">
        <v>1056</v>
      </c>
      <c r="I2471" s="19">
        <v>58</v>
      </c>
      <c r="J2471" s="24" t="s">
        <v>2761</v>
      </c>
      <c r="K2471" s="99">
        <v>11268</v>
      </c>
      <c r="L2471" s="99">
        <v>10734</v>
      </c>
      <c r="M2471" s="99">
        <f>K2471-L2471</f>
        <v>534</v>
      </c>
      <c r="N2471" s="28" t="s">
        <v>2762</v>
      </c>
      <c r="O2471" s="100">
        <v>11267288</v>
      </c>
      <c r="P2471" s="27"/>
      <c r="Q2471" s="100"/>
      <c r="R2471" s="101" t="s">
        <v>97</v>
      </c>
      <c r="S2471" s="94"/>
    </row>
    <row r="2472" spans="1:19" ht="18" customHeight="1">
      <c r="A2472" s="17">
        <v>4</v>
      </c>
      <c r="B2472" s="18" t="s">
        <v>2357</v>
      </c>
      <c r="C2472" s="18">
        <v>4</v>
      </c>
      <c r="D2472" s="18" t="s">
        <v>2746</v>
      </c>
      <c r="E2472" s="18">
        <v>1</v>
      </c>
      <c r="F2472" s="18" t="s">
        <v>2746</v>
      </c>
      <c r="G2472" s="18">
        <v>19</v>
      </c>
      <c r="H2472" s="18" t="s">
        <v>1056</v>
      </c>
      <c r="I2472" s="18">
        <v>58</v>
      </c>
      <c r="J2472" s="25" t="s">
        <v>2761</v>
      </c>
      <c r="K2472" s="99"/>
      <c r="L2472" s="99"/>
      <c r="M2472" s="99"/>
      <c r="N2472" s="28" t="s">
        <v>2763</v>
      </c>
      <c r="O2472" s="100"/>
      <c r="P2472" s="27"/>
      <c r="Q2472" s="100"/>
      <c r="R2472" s="101" t="s">
        <v>97</v>
      </c>
      <c r="S2472" s="94"/>
    </row>
    <row r="2473" spans="1:19" ht="18" customHeight="1">
      <c r="A2473" s="17">
        <v>4</v>
      </c>
      <c r="B2473" s="18" t="s">
        <v>2357</v>
      </c>
      <c r="C2473" s="18">
        <v>4</v>
      </c>
      <c r="D2473" s="18" t="s">
        <v>2746</v>
      </c>
      <c r="E2473" s="18">
        <v>1</v>
      </c>
      <c r="F2473" s="18" t="s">
        <v>2746</v>
      </c>
      <c r="G2473" s="18">
        <v>19</v>
      </c>
      <c r="H2473" s="18" t="s">
        <v>1056</v>
      </c>
      <c r="I2473" s="19">
        <v>59</v>
      </c>
      <c r="J2473" s="24" t="s">
        <v>2764</v>
      </c>
      <c r="K2473" s="99">
        <v>4037</v>
      </c>
      <c r="L2473" s="99">
        <v>2467</v>
      </c>
      <c r="M2473" s="99">
        <f t="shared" ref="M2473:M2474" si="159">K2473-L2473</f>
        <v>1570</v>
      </c>
      <c r="N2473" s="28" t="s">
        <v>2765</v>
      </c>
      <c r="O2473" s="100">
        <v>4036392</v>
      </c>
      <c r="P2473" s="27"/>
      <c r="Q2473" s="100"/>
      <c r="R2473" s="101" t="s">
        <v>97</v>
      </c>
      <c r="S2473" s="94"/>
    </row>
    <row r="2474" spans="1:19" ht="18" customHeight="1">
      <c r="A2474" s="17">
        <v>4</v>
      </c>
      <c r="B2474" s="18" t="s">
        <v>2357</v>
      </c>
      <c r="C2474" s="18">
        <v>4</v>
      </c>
      <c r="D2474" s="18" t="s">
        <v>2746</v>
      </c>
      <c r="E2474" s="18">
        <v>1</v>
      </c>
      <c r="F2474" s="18" t="s">
        <v>2746</v>
      </c>
      <c r="G2474" s="18">
        <v>19</v>
      </c>
      <c r="H2474" s="18" t="s">
        <v>1056</v>
      </c>
      <c r="I2474" s="19">
        <v>60</v>
      </c>
      <c r="J2474" s="24" t="s">
        <v>2766</v>
      </c>
      <c r="K2474" s="99">
        <v>975</v>
      </c>
      <c r="L2474" s="99">
        <v>1185</v>
      </c>
      <c r="M2474" s="99">
        <f t="shared" si="159"/>
        <v>-210</v>
      </c>
      <c r="N2474" s="28" t="s">
        <v>2767</v>
      </c>
      <c r="O2474" s="100">
        <v>975000</v>
      </c>
      <c r="P2474" s="27"/>
      <c r="Q2474" s="100"/>
      <c r="R2474" s="101" t="s">
        <v>97</v>
      </c>
      <c r="S2474" s="94"/>
    </row>
    <row r="2475" spans="1:19" ht="18" customHeight="1">
      <c r="A2475" s="17">
        <v>4</v>
      </c>
      <c r="B2475" s="18" t="s">
        <v>2357</v>
      </c>
      <c r="C2475" s="18">
        <v>4</v>
      </c>
      <c r="D2475" s="18" t="s">
        <v>2746</v>
      </c>
      <c r="E2475" s="18">
        <v>1</v>
      </c>
      <c r="F2475" s="18" t="s">
        <v>2746</v>
      </c>
      <c r="G2475" s="18">
        <v>19</v>
      </c>
      <c r="H2475" s="18" t="s">
        <v>1056</v>
      </c>
      <c r="I2475" s="18">
        <v>60</v>
      </c>
      <c r="J2475" s="25" t="s">
        <v>2766</v>
      </c>
      <c r="K2475" s="99"/>
      <c r="L2475" s="99"/>
      <c r="M2475" s="99"/>
      <c r="N2475" s="28" t="s">
        <v>2768</v>
      </c>
      <c r="O2475" s="100"/>
      <c r="P2475" s="27"/>
      <c r="Q2475" s="100"/>
      <c r="R2475" s="101" t="s">
        <v>97</v>
      </c>
      <c r="S2475" s="94"/>
    </row>
    <row r="2476" spans="1:19" ht="18" customHeight="1">
      <c r="A2476" s="17">
        <v>4</v>
      </c>
      <c r="B2476" s="18" t="s">
        <v>2357</v>
      </c>
      <c r="C2476" s="18">
        <v>4</v>
      </c>
      <c r="D2476" s="18" t="s">
        <v>2746</v>
      </c>
      <c r="E2476" s="18">
        <v>1</v>
      </c>
      <c r="F2476" s="18" t="s">
        <v>2746</v>
      </c>
      <c r="G2476" s="18">
        <v>19</v>
      </c>
      <c r="H2476" s="18" t="s">
        <v>1056</v>
      </c>
      <c r="I2476" s="19">
        <v>61</v>
      </c>
      <c r="J2476" s="24" t="s">
        <v>2769</v>
      </c>
      <c r="K2476" s="99">
        <v>3821</v>
      </c>
      <c r="L2476" s="99">
        <v>2464</v>
      </c>
      <c r="M2476" s="99">
        <f>K2476-L2476</f>
        <v>1357</v>
      </c>
      <c r="N2476" s="28" t="s">
        <v>2770</v>
      </c>
      <c r="O2476" s="100">
        <v>3820645</v>
      </c>
      <c r="P2476" s="27"/>
      <c r="Q2476" s="100"/>
      <c r="R2476" s="101" t="s">
        <v>97</v>
      </c>
      <c r="S2476" s="94"/>
    </row>
    <row r="2477" spans="1:19" ht="18" customHeight="1">
      <c r="A2477" s="17">
        <v>4</v>
      </c>
      <c r="B2477" s="18" t="s">
        <v>2357</v>
      </c>
      <c r="C2477" s="18">
        <v>4</v>
      </c>
      <c r="D2477" s="18" t="s">
        <v>2746</v>
      </c>
      <c r="E2477" s="18">
        <v>1</v>
      </c>
      <c r="F2477" s="18" t="s">
        <v>2746</v>
      </c>
      <c r="G2477" s="18">
        <v>19</v>
      </c>
      <c r="H2477" s="18" t="s">
        <v>1056</v>
      </c>
      <c r="I2477" s="18">
        <v>61</v>
      </c>
      <c r="J2477" s="25" t="s">
        <v>2769</v>
      </c>
      <c r="K2477" s="99"/>
      <c r="L2477" s="99"/>
      <c r="M2477" s="99"/>
      <c r="N2477" s="28" t="s">
        <v>2771</v>
      </c>
      <c r="O2477" s="100"/>
      <c r="P2477" s="27"/>
      <c r="Q2477" s="100"/>
      <c r="R2477" s="101" t="s">
        <v>97</v>
      </c>
      <c r="S2477" s="94"/>
    </row>
    <row r="2478" spans="1:19" ht="18" customHeight="1">
      <c r="A2478" s="17">
        <v>4</v>
      </c>
      <c r="B2478" s="18" t="s">
        <v>2357</v>
      </c>
      <c r="C2478" s="18">
        <v>4</v>
      </c>
      <c r="D2478" s="18" t="s">
        <v>2746</v>
      </c>
      <c r="E2478" s="18">
        <v>1</v>
      </c>
      <c r="F2478" s="18" t="s">
        <v>2746</v>
      </c>
      <c r="G2478" s="18">
        <v>19</v>
      </c>
      <c r="H2478" s="18" t="s">
        <v>1056</v>
      </c>
      <c r="I2478" s="19">
        <v>62</v>
      </c>
      <c r="J2478" s="24" t="s">
        <v>2772</v>
      </c>
      <c r="K2478" s="99">
        <v>1769</v>
      </c>
      <c r="L2478" s="99">
        <v>1103</v>
      </c>
      <c r="M2478" s="99">
        <f>K2478-L2478</f>
        <v>666</v>
      </c>
      <c r="N2478" s="28" t="s">
        <v>2773</v>
      </c>
      <c r="O2478" s="100">
        <v>1768900</v>
      </c>
      <c r="P2478" s="27"/>
      <c r="Q2478" s="100"/>
      <c r="R2478" s="101" t="s">
        <v>97</v>
      </c>
      <c r="S2478" s="94"/>
    </row>
    <row r="2479" spans="1:19" ht="18" customHeight="1">
      <c r="A2479" s="17">
        <v>4</v>
      </c>
      <c r="B2479" s="18" t="s">
        <v>2357</v>
      </c>
      <c r="C2479" s="18">
        <v>4</v>
      </c>
      <c r="D2479" s="18" t="s">
        <v>2746</v>
      </c>
      <c r="E2479" s="18">
        <v>1</v>
      </c>
      <c r="F2479" s="18" t="s">
        <v>2746</v>
      </c>
      <c r="G2479" s="18">
        <v>19</v>
      </c>
      <c r="H2479" s="18" t="s">
        <v>1056</v>
      </c>
      <c r="I2479" s="18">
        <v>62</v>
      </c>
      <c r="J2479" s="25" t="s">
        <v>2772</v>
      </c>
      <c r="K2479" s="99"/>
      <c r="L2479" s="99"/>
      <c r="M2479" s="99"/>
      <c r="N2479" s="28" t="s">
        <v>2774</v>
      </c>
      <c r="O2479" s="100"/>
      <c r="P2479" s="27"/>
      <c r="Q2479" s="100"/>
      <c r="R2479" s="101" t="s">
        <v>97</v>
      </c>
      <c r="S2479" s="94"/>
    </row>
    <row r="2480" spans="1:19" ht="18" customHeight="1">
      <c r="A2480" s="17">
        <v>4</v>
      </c>
      <c r="B2480" s="18" t="s">
        <v>2357</v>
      </c>
      <c r="C2480" s="18">
        <v>4</v>
      </c>
      <c r="D2480" s="18" t="s">
        <v>2746</v>
      </c>
      <c r="E2480" s="18">
        <v>1</v>
      </c>
      <c r="F2480" s="18" t="s">
        <v>2746</v>
      </c>
      <c r="G2480" s="18">
        <v>19</v>
      </c>
      <c r="H2480" s="18" t="s">
        <v>1056</v>
      </c>
      <c r="I2480" s="18">
        <v>62</v>
      </c>
      <c r="J2480" s="25" t="s">
        <v>2772</v>
      </c>
      <c r="K2480" s="99"/>
      <c r="L2480" s="99"/>
      <c r="M2480" s="99"/>
      <c r="N2480" s="28" t="s">
        <v>2775</v>
      </c>
      <c r="O2480" s="100"/>
      <c r="P2480" s="27"/>
      <c r="Q2480" s="100"/>
      <c r="R2480" s="101" t="s">
        <v>97</v>
      </c>
      <c r="S2480" s="94"/>
    </row>
    <row r="2481" spans="1:19" ht="18" customHeight="1">
      <c r="A2481" s="17">
        <v>4</v>
      </c>
      <c r="B2481" s="18" t="s">
        <v>2357</v>
      </c>
      <c r="C2481" s="18">
        <v>4</v>
      </c>
      <c r="D2481" s="18" t="s">
        <v>2746</v>
      </c>
      <c r="E2481" s="18">
        <v>1</v>
      </c>
      <c r="F2481" s="18" t="s">
        <v>2746</v>
      </c>
      <c r="G2481" s="18">
        <v>19</v>
      </c>
      <c r="H2481" s="18" t="s">
        <v>1056</v>
      </c>
      <c r="I2481" s="19">
        <v>63</v>
      </c>
      <c r="J2481" s="24" t="s">
        <v>2776</v>
      </c>
      <c r="K2481" s="99">
        <v>2261</v>
      </c>
      <c r="L2481" s="99">
        <v>1872</v>
      </c>
      <c r="M2481" s="99">
        <f>K2481-L2481</f>
        <v>389</v>
      </c>
      <c r="N2481" s="28" t="s">
        <v>2777</v>
      </c>
      <c r="O2481" s="100">
        <v>2261000</v>
      </c>
      <c r="P2481" s="27"/>
      <c r="Q2481" s="100"/>
      <c r="R2481" s="101" t="s">
        <v>97</v>
      </c>
      <c r="S2481" s="94"/>
    </row>
    <row r="2482" spans="1:19" ht="18" customHeight="1">
      <c r="A2482" s="17">
        <v>4</v>
      </c>
      <c r="B2482" s="18" t="s">
        <v>2357</v>
      </c>
      <c r="C2482" s="18">
        <v>4</v>
      </c>
      <c r="D2482" s="18" t="s">
        <v>2746</v>
      </c>
      <c r="E2482" s="18">
        <v>1</v>
      </c>
      <c r="F2482" s="18" t="s">
        <v>2746</v>
      </c>
      <c r="G2482" s="18">
        <v>19</v>
      </c>
      <c r="H2482" s="18" t="s">
        <v>1056</v>
      </c>
      <c r="I2482" s="18">
        <v>63</v>
      </c>
      <c r="J2482" s="25" t="s">
        <v>2776</v>
      </c>
      <c r="K2482" s="99"/>
      <c r="L2482" s="99"/>
      <c r="M2482" s="99"/>
      <c r="N2482" s="339" t="s">
        <v>7192</v>
      </c>
      <c r="O2482" s="100"/>
      <c r="P2482" s="27"/>
      <c r="Q2482" s="100"/>
      <c r="R2482" s="101" t="s">
        <v>97</v>
      </c>
      <c r="S2482" s="94"/>
    </row>
    <row r="2483" spans="1:19" ht="18" customHeight="1">
      <c r="A2483" s="17">
        <v>4</v>
      </c>
      <c r="B2483" s="18" t="s">
        <v>2357</v>
      </c>
      <c r="C2483" s="18">
        <v>4</v>
      </c>
      <c r="D2483" s="18" t="s">
        <v>2746</v>
      </c>
      <c r="E2483" s="18">
        <v>1</v>
      </c>
      <c r="F2483" s="18" t="s">
        <v>2746</v>
      </c>
      <c r="G2483" s="18">
        <v>19</v>
      </c>
      <c r="H2483" s="18" t="s">
        <v>1056</v>
      </c>
      <c r="I2483" s="19">
        <v>64</v>
      </c>
      <c r="J2483" s="24" t="s">
        <v>2778</v>
      </c>
      <c r="K2483" s="99">
        <v>7435</v>
      </c>
      <c r="L2483" s="99">
        <v>6708</v>
      </c>
      <c r="M2483" s="99">
        <f>K2483-L2483</f>
        <v>727</v>
      </c>
      <c r="N2483" s="28" t="s">
        <v>2779</v>
      </c>
      <c r="O2483" s="100">
        <v>7434926</v>
      </c>
      <c r="P2483" s="27"/>
      <c r="Q2483" s="100"/>
      <c r="R2483" s="101" t="s">
        <v>97</v>
      </c>
      <c r="S2483" s="94"/>
    </row>
    <row r="2484" spans="1:19" ht="18" customHeight="1">
      <c r="A2484" s="17">
        <v>4</v>
      </c>
      <c r="B2484" s="18" t="s">
        <v>2357</v>
      </c>
      <c r="C2484" s="18">
        <v>4</v>
      </c>
      <c r="D2484" s="18" t="s">
        <v>2746</v>
      </c>
      <c r="E2484" s="18">
        <v>1</v>
      </c>
      <c r="F2484" s="18" t="s">
        <v>2746</v>
      </c>
      <c r="G2484" s="18">
        <v>19</v>
      </c>
      <c r="H2484" s="18" t="s">
        <v>1056</v>
      </c>
      <c r="I2484" s="18">
        <v>64</v>
      </c>
      <c r="J2484" s="25" t="s">
        <v>2778</v>
      </c>
      <c r="K2484" s="99"/>
      <c r="L2484" s="99"/>
      <c r="M2484" s="99"/>
      <c r="N2484" s="28" t="s">
        <v>2780</v>
      </c>
      <c r="O2484" s="100"/>
      <c r="P2484" s="27"/>
      <c r="Q2484" s="100"/>
      <c r="R2484" s="101" t="s">
        <v>97</v>
      </c>
      <c r="S2484" s="94"/>
    </row>
    <row r="2485" spans="1:19" ht="18" customHeight="1">
      <c r="A2485" s="17">
        <v>4</v>
      </c>
      <c r="B2485" s="18" t="s">
        <v>2357</v>
      </c>
      <c r="C2485" s="18">
        <v>4</v>
      </c>
      <c r="D2485" s="18" t="s">
        <v>2746</v>
      </c>
      <c r="E2485" s="18">
        <v>1</v>
      </c>
      <c r="F2485" s="18" t="s">
        <v>2746</v>
      </c>
      <c r="G2485" s="18">
        <v>19</v>
      </c>
      <c r="H2485" s="18" t="s">
        <v>1056</v>
      </c>
      <c r="I2485" s="19">
        <v>65</v>
      </c>
      <c r="J2485" s="24" t="s">
        <v>2781</v>
      </c>
      <c r="K2485" s="99">
        <v>3262</v>
      </c>
      <c r="L2485" s="99">
        <v>1394</v>
      </c>
      <c r="M2485" s="99">
        <f>K2485-L2485</f>
        <v>1868</v>
      </c>
      <c r="N2485" s="28" t="s">
        <v>2782</v>
      </c>
      <c r="O2485" s="100">
        <v>3262000</v>
      </c>
      <c r="P2485" s="27"/>
      <c r="Q2485" s="100"/>
      <c r="R2485" s="101" t="s">
        <v>97</v>
      </c>
      <c r="S2485" s="94"/>
    </row>
    <row r="2486" spans="1:19" ht="18" customHeight="1">
      <c r="A2486" s="17">
        <v>4</v>
      </c>
      <c r="B2486" s="18" t="s">
        <v>2357</v>
      </c>
      <c r="C2486" s="18">
        <v>4</v>
      </c>
      <c r="D2486" s="18" t="s">
        <v>2746</v>
      </c>
      <c r="E2486" s="18">
        <v>1</v>
      </c>
      <c r="F2486" s="18" t="s">
        <v>2746</v>
      </c>
      <c r="G2486" s="19">
        <v>24</v>
      </c>
      <c r="H2486" s="19" t="s">
        <v>2783</v>
      </c>
      <c r="I2486" s="19"/>
      <c r="J2486" s="24"/>
      <c r="K2486" s="99"/>
      <c r="L2486" s="99"/>
      <c r="M2486" s="99"/>
      <c r="N2486" s="28"/>
      <c r="O2486" s="100"/>
      <c r="P2486" s="27"/>
      <c r="Q2486" s="100"/>
      <c r="R2486" s="101" t="s">
        <v>7515</v>
      </c>
      <c r="S2486" s="94"/>
    </row>
    <row r="2487" spans="1:19" ht="18" customHeight="1">
      <c r="A2487" s="17">
        <v>4</v>
      </c>
      <c r="B2487" s="18" t="s">
        <v>2357</v>
      </c>
      <c r="C2487" s="18">
        <v>4</v>
      </c>
      <c r="D2487" s="18" t="s">
        <v>2746</v>
      </c>
      <c r="E2487" s="18">
        <v>1</v>
      </c>
      <c r="F2487" s="18" t="s">
        <v>2746</v>
      </c>
      <c r="G2487" s="18">
        <v>24</v>
      </c>
      <c r="H2487" s="18" t="s">
        <v>2783</v>
      </c>
      <c r="I2487" s="19">
        <v>52</v>
      </c>
      <c r="J2487" s="24" t="s">
        <v>2784</v>
      </c>
      <c r="K2487" s="99">
        <v>38883</v>
      </c>
      <c r="L2487" s="99">
        <v>53547</v>
      </c>
      <c r="M2487" s="99">
        <f>K2487-L2487</f>
        <v>-14664</v>
      </c>
      <c r="N2487" s="28" t="s">
        <v>2785</v>
      </c>
      <c r="O2487" s="100">
        <v>32099025</v>
      </c>
      <c r="P2487" s="27"/>
      <c r="Q2487" s="100"/>
      <c r="R2487" s="101" t="s">
        <v>97</v>
      </c>
      <c r="S2487" s="94"/>
    </row>
    <row r="2488" spans="1:19" ht="18" customHeight="1">
      <c r="A2488" s="17">
        <v>4</v>
      </c>
      <c r="B2488" s="18" t="s">
        <v>2357</v>
      </c>
      <c r="C2488" s="18">
        <v>4</v>
      </c>
      <c r="D2488" s="18" t="s">
        <v>2746</v>
      </c>
      <c r="E2488" s="18">
        <v>1</v>
      </c>
      <c r="F2488" s="18" t="s">
        <v>2746</v>
      </c>
      <c r="G2488" s="18">
        <v>24</v>
      </c>
      <c r="H2488" s="18" t="s">
        <v>2783</v>
      </c>
      <c r="I2488" s="18">
        <v>52</v>
      </c>
      <c r="J2488" s="25" t="s">
        <v>2784</v>
      </c>
      <c r="K2488" s="99"/>
      <c r="L2488" s="99"/>
      <c r="M2488" s="99"/>
      <c r="N2488" s="28" t="s">
        <v>2786</v>
      </c>
      <c r="O2488" s="100">
        <v>6783322</v>
      </c>
      <c r="P2488" s="27"/>
      <c r="Q2488" s="100"/>
      <c r="R2488" s="101" t="s">
        <v>97</v>
      </c>
      <c r="S2488" s="94"/>
    </row>
    <row r="2489" spans="1:19" ht="18" customHeight="1">
      <c r="A2489" s="43">
        <v>4</v>
      </c>
      <c r="B2489" s="44" t="s">
        <v>2357</v>
      </c>
      <c r="C2489" s="45">
        <v>5</v>
      </c>
      <c r="D2489" s="45" t="s">
        <v>777</v>
      </c>
      <c r="E2489" s="46"/>
      <c r="F2489" s="45"/>
      <c r="G2489" s="46"/>
      <c r="H2489" s="45"/>
      <c r="I2489" s="46"/>
      <c r="J2489" s="46"/>
      <c r="K2489" s="95">
        <f>IF(C2489="",SUMIFS($K2490:$K$5645,$A2490:$A$5645,A2489,$E2490:$E$5645,""),IF(E2489="",SUMIFS($K2490:$K$5645,$A2490:$A$5645,A2489,$C2490:$C$5645,C2489,$G2490:$G$5645,""),IF(G2489="",SUMIFS($K2490:$K$5645,$A2490:$A$5645,A2489,$C2490:$C$5645,C2489,$E2490:$E$5645,E2489,$R2490:$R$5645,R2489),0)))</f>
        <v>66157</v>
      </c>
      <c r="L2489" s="95">
        <f>IF(C2489="",SUMIFS($L2490:$L$5645,$A2490:$A$5645,A2489,$E2490:$E$5645,""),IF(E2489="",SUMIFS($L2490:$L$5645,$A2490:$A$5645,A2489,$C2490:$C$5645,C2489,$G2490:$G$5645,""),IF(G2489="",SUMIFS($L2490:$L$5645,$A2490:$A$5645,A2489,$C2490:$C$5645,C2489,$E2490:$E$5645,E2489,$R2490:$R$5645,R2489),0)))</f>
        <v>65236</v>
      </c>
      <c r="M2489" s="96">
        <f t="shared" ref="M2489:M2490" si="160">K2489-L2489</f>
        <v>921</v>
      </c>
      <c r="N2489" s="47"/>
      <c r="O2489" s="48"/>
      <c r="P2489" s="49"/>
      <c r="Q2489" s="50">
        <f>IF(C2489="",SUMIFS($Q$3:$Q$5514,$A$3:$A$5514,A2489,$C$3:$C$5514,"&gt;0",$E$3:$E$5514,""),IF(E2489="",SUMIFS($Q$3:$Q$5514,$A$3:$A$5514,A2489,$C$3:$C$5514,C2489,$E$3:$E$5514,"&gt;0",$G$3:$G$5514,""),IF(G2489="",SUMIFS($Q$3:$Q$5514,$A$3:$A$5514,A2489,$C$3:$C$5514,C2489,$E$3:$E$5514,E2489,$G$3:$G$5514,"&gt;0",$R$3:$R$5514,R2489))))</f>
        <v>15100</v>
      </c>
      <c r="R2489" s="51"/>
      <c r="S2489" s="94"/>
    </row>
    <row r="2490" spans="1:19" ht="18" customHeight="1">
      <c r="A2490" s="43">
        <v>4</v>
      </c>
      <c r="B2490" s="44" t="s">
        <v>2357</v>
      </c>
      <c r="C2490" s="52">
        <v>5</v>
      </c>
      <c r="D2490" s="44" t="s">
        <v>777</v>
      </c>
      <c r="E2490" s="53">
        <v>1</v>
      </c>
      <c r="F2490" s="54" t="s">
        <v>777</v>
      </c>
      <c r="G2490" s="53"/>
      <c r="H2490" s="54"/>
      <c r="I2490" s="53"/>
      <c r="J2490" s="53"/>
      <c r="K2490" s="97">
        <f>IF(C2490="",SUMIFS($K2491:$K$5645,$A2491:$A$5645,A2490,$E2491:$E$5645,""),IF(E2490="",SUMIFS($K2491:$K$5645,$A2491:$A$5645,A2490,$C2491:$C$5645,C2490,$G2491:$G$5645,""),IF(G2490="",SUMIFS($K2491:$K$5645,$A2491:$A$5645,A2490,$C2491:$C$5645,C2490,$E2491:$E$5645,E2490,$R2491:$R$5645,R2490),0)))</f>
        <v>66157</v>
      </c>
      <c r="L2490" s="97">
        <f>IF(C2490="",SUMIFS($L2491:$L$5645,$A2491:$A$5645,A2490,$E2491:$E$5645,""),IF(E2490="",SUMIFS($L2491:$L$5645,$A2491:$A$5645,A2490,$C2491:$C$5645,C2490,$G2491:$G$5645,""),IF(G2490="",SUMIFS($L2491:$L$5645,$A2491:$A$5645,A2490,$C2491:$C$5645,C2490,$E2491:$E$5645,E2490,$R2491:$R$5645,R2490),0)))</f>
        <v>65236</v>
      </c>
      <c r="M2490" s="98">
        <f t="shared" si="160"/>
        <v>921</v>
      </c>
      <c r="N2490" s="55"/>
      <c r="O2490" s="56"/>
      <c r="P2490" s="57"/>
      <c r="Q2490" s="58">
        <f>IF(C2490="",SUMIFS($Q$3:$Q$5514,$A$3:$A$5514,A2490,$C$3:$C$5514,"&gt;0",$E$3:$E$5514,""),IF(E2490="",SUMIFS($Q$3:$Q$5514,$A$3:$A$5514,A2490,$C$3:$C$5514,C2490,$E$3:$E$5514,"&gt;0",$G$3:$G$5514,""),IF(G2490="",SUMIFS($Q$3:$Q$5514,$A$3:$A$5514,A2490,$C$3:$C$5514,C2490,$E$3:$E$5514,E2490,$G$3:$G$5514,"&gt;0",$R$3:$R$5514,R2490))))</f>
        <v>15100</v>
      </c>
      <c r="R2490" s="59" t="s">
        <v>140</v>
      </c>
      <c r="S2490" s="94"/>
    </row>
    <row r="2491" spans="1:19" ht="18" customHeight="1">
      <c r="A2491" s="17">
        <v>4</v>
      </c>
      <c r="B2491" s="18" t="s">
        <v>2357</v>
      </c>
      <c r="C2491" s="18">
        <v>5</v>
      </c>
      <c r="D2491" s="18" t="s">
        <v>777</v>
      </c>
      <c r="E2491" s="18">
        <v>1</v>
      </c>
      <c r="F2491" s="18" t="s">
        <v>777</v>
      </c>
      <c r="G2491" s="19">
        <v>19</v>
      </c>
      <c r="H2491" s="19" t="s">
        <v>1056</v>
      </c>
      <c r="I2491" s="19"/>
      <c r="J2491" s="24"/>
      <c r="K2491" s="99"/>
      <c r="L2491" s="99"/>
      <c r="M2491" s="99"/>
      <c r="N2491" s="28"/>
      <c r="O2491" s="100"/>
      <c r="P2491" s="27" t="s">
        <v>684</v>
      </c>
      <c r="Q2491" s="100">
        <v>15100</v>
      </c>
      <c r="R2491" s="101" t="s">
        <v>140</v>
      </c>
      <c r="S2491" s="94"/>
    </row>
    <row r="2492" spans="1:19" ht="18" customHeight="1">
      <c r="A2492" s="17">
        <v>4</v>
      </c>
      <c r="B2492" s="18" t="s">
        <v>2357</v>
      </c>
      <c r="C2492" s="18">
        <v>5</v>
      </c>
      <c r="D2492" s="18" t="s">
        <v>777</v>
      </c>
      <c r="E2492" s="18">
        <v>1</v>
      </c>
      <c r="F2492" s="18" t="s">
        <v>777</v>
      </c>
      <c r="G2492" s="18">
        <v>19</v>
      </c>
      <c r="H2492" s="18" t="s">
        <v>1056</v>
      </c>
      <c r="I2492" s="19">
        <v>50</v>
      </c>
      <c r="J2492" s="24" t="s">
        <v>2787</v>
      </c>
      <c r="K2492" s="99">
        <v>15909</v>
      </c>
      <c r="L2492" s="99">
        <v>15359</v>
      </c>
      <c r="M2492" s="99">
        <f>K2492-L2492</f>
        <v>550</v>
      </c>
      <c r="N2492" s="28" t="s">
        <v>2788</v>
      </c>
      <c r="O2492" s="100">
        <v>7966091</v>
      </c>
      <c r="P2492" s="27"/>
      <c r="Q2492" s="100"/>
      <c r="R2492" s="101" t="s">
        <v>140</v>
      </c>
      <c r="S2492" s="94"/>
    </row>
    <row r="2493" spans="1:19" ht="18" customHeight="1">
      <c r="A2493" s="17">
        <v>4</v>
      </c>
      <c r="B2493" s="18" t="s">
        <v>2357</v>
      </c>
      <c r="C2493" s="18">
        <v>5</v>
      </c>
      <c r="D2493" s="18" t="s">
        <v>777</v>
      </c>
      <c r="E2493" s="18">
        <v>1</v>
      </c>
      <c r="F2493" s="18" t="s">
        <v>777</v>
      </c>
      <c r="G2493" s="18">
        <v>19</v>
      </c>
      <c r="H2493" s="18" t="s">
        <v>1056</v>
      </c>
      <c r="I2493" s="18">
        <v>50</v>
      </c>
      <c r="J2493" s="25" t="s">
        <v>2787</v>
      </c>
      <c r="K2493" s="99"/>
      <c r="L2493" s="99"/>
      <c r="M2493" s="99"/>
      <c r="N2493" s="28" t="s">
        <v>2789</v>
      </c>
      <c r="O2493" s="100">
        <v>3509455</v>
      </c>
      <c r="P2493" s="27"/>
      <c r="Q2493" s="100"/>
      <c r="R2493" s="101" t="s">
        <v>140</v>
      </c>
      <c r="S2493" s="94"/>
    </row>
    <row r="2494" spans="1:19" ht="18" customHeight="1">
      <c r="A2494" s="17">
        <v>4</v>
      </c>
      <c r="B2494" s="18" t="s">
        <v>2357</v>
      </c>
      <c r="C2494" s="18">
        <v>5</v>
      </c>
      <c r="D2494" s="18" t="s">
        <v>777</v>
      </c>
      <c r="E2494" s="18">
        <v>1</v>
      </c>
      <c r="F2494" s="18" t="s">
        <v>777</v>
      </c>
      <c r="G2494" s="18">
        <v>19</v>
      </c>
      <c r="H2494" s="18" t="s">
        <v>1056</v>
      </c>
      <c r="I2494" s="18">
        <v>50</v>
      </c>
      <c r="J2494" s="25" t="s">
        <v>2787</v>
      </c>
      <c r="K2494" s="99"/>
      <c r="L2494" s="99"/>
      <c r="M2494" s="99"/>
      <c r="N2494" s="28" t="s">
        <v>2790</v>
      </c>
      <c r="O2494" s="100"/>
      <c r="P2494" s="27"/>
      <c r="Q2494" s="100"/>
      <c r="R2494" s="101" t="s">
        <v>140</v>
      </c>
      <c r="S2494" s="94"/>
    </row>
    <row r="2495" spans="1:19" ht="18" customHeight="1">
      <c r="A2495" s="17">
        <v>4</v>
      </c>
      <c r="B2495" s="18" t="s">
        <v>2357</v>
      </c>
      <c r="C2495" s="18">
        <v>5</v>
      </c>
      <c r="D2495" s="18" t="s">
        <v>777</v>
      </c>
      <c r="E2495" s="18">
        <v>1</v>
      </c>
      <c r="F2495" s="18" t="s">
        <v>777</v>
      </c>
      <c r="G2495" s="18">
        <v>19</v>
      </c>
      <c r="H2495" s="18" t="s">
        <v>1056</v>
      </c>
      <c r="I2495" s="18">
        <v>50</v>
      </c>
      <c r="J2495" s="25" t="s">
        <v>2787</v>
      </c>
      <c r="K2495" s="99"/>
      <c r="L2495" s="99"/>
      <c r="M2495" s="99"/>
      <c r="N2495" s="28" t="s">
        <v>2791</v>
      </c>
      <c r="O2495" s="100"/>
      <c r="P2495" s="27"/>
      <c r="Q2495" s="100"/>
      <c r="R2495" s="101" t="s">
        <v>140</v>
      </c>
      <c r="S2495" s="94"/>
    </row>
    <row r="2496" spans="1:19" ht="18" customHeight="1">
      <c r="A2496" s="17">
        <v>4</v>
      </c>
      <c r="B2496" s="18" t="s">
        <v>2357</v>
      </c>
      <c r="C2496" s="18">
        <v>5</v>
      </c>
      <c r="D2496" s="18" t="s">
        <v>777</v>
      </c>
      <c r="E2496" s="18">
        <v>1</v>
      </c>
      <c r="F2496" s="18" t="s">
        <v>777</v>
      </c>
      <c r="G2496" s="18">
        <v>19</v>
      </c>
      <c r="H2496" s="18" t="s">
        <v>1056</v>
      </c>
      <c r="I2496" s="18">
        <v>50</v>
      </c>
      <c r="J2496" s="25" t="s">
        <v>2787</v>
      </c>
      <c r="K2496" s="99"/>
      <c r="L2496" s="99"/>
      <c r="M2496" s="99"/>
      <c r="N2496" s="28" t="s">
        <v>2792</v>
      </c>
      <c r="O2496" s="100">
        <v>4432631</v>
      </c>
      <c r="P2496" s="27"/>
      <c r="Q2496" s="100"/>
      <c r="R2496" s="101" t="s">
        <v>140</v>
      </c>
      <c r="S2496" s="94"/>
    </row>
    <row r="2497" spans="1:19" ht="18" customHeight="1">
      <c r="A2497" s="17">
        <v>4</v>
      </c>
      <c r="B2497" s="18" t="s">
        <v>2357</v>
      </c>
      <c r="C2497" s="18">
        <v>5</v>
      </c>
      <c r="D2497" s="18" t="s">
        <v>777</v>
      </c>
      <c r="E2497" s="18">
        <v>1</v>
      </c>
      <c r="F2497" s="18" t="s">
        <v>777</v>
      </c>
      <c r="G2497" s="18">
        <v>19</v>
      </c>
      <c r="H2497" s="18" t="s">
        <v>1056</v>
      </c>
      <c r="I2497" s="19">
        <v>51</v>
      </c>
      <c r="J2497" s="24" t="s">
        <v>2793</v>
      </c>
      <c r="K2497" s="99">
        <v>6217</v>
      </c>
      <c r="L2497" s="99">
        <v>6766</v>
      </c>
      <c r="M2497" s="99">
        <f>K2497-L2497</f>
        <v>-549</v>
      </c>
      <c r="N2497" s="28" t="s">
        <v>2794</v>
      </c>
      <c r="O2497" s="100">
        <v>3016291</v>
      </c>
      <c r="P2497" s="27"/>
      <c r="Q2497" s="100"/>
      <c r="R2497" s="101" t="s">
        <v>140</v>
      </c>
      <c r="S2497" s="94"/>
    </row>
    <row r="2498" spans="1:19" ht="18" customHeight="1">
      <c r="A2498" s="17">
        <v>4</v>
      </c>
      <c r="B2498" s="18" t="s">
        <v>2357</v>
      </c>
      <c r="C2498" s="18">
        <v>5</v>
      </c>
      <c r="D2498" s="18" t="s">
        <v>777</v>
      </c>
      <c r="E2498" s="18">
        <v>1</v>
      </c>
      <c r="F2498" s="18" t="s">
        <v>777</v>
      </c>
      <c r="G2498" s="18">
        <v>19</v>
      </c>
      <c r="H2498" s="18" t="s">
        <v>1056</v>
      </c>
      <c r="I2498" s="18">
        <v>51</v>
      </c>
      <c r="J2498" s="25" t="s">
        <v>2793</v>
      </c>
      <c r="K2498" s="99"/>
      <c r="L2498" s="99"/>
      <c r="M2498" s="99"/>
      <c r="N2498" s="28" t="s">
        <v>2795</v>
      </c>
      <c r="O2498" s="100">
        <v>1672069</v>
      </c>
      <c r="P2498" s="27"/>
      <c r="Q2498" s="100"/>
      <c r="R2498" s="101" t="s">
        <v>140</v>
      </c>
      <c r="S2498" s="94"/>
    </row>
    <row r="2499" spans="1:19" ht="18" customHeight="1">
      <c r="A2499" s="17">
        <v>4</v>
      </c>
      <c r="B2499" s="18" t="s">
        <v>2357</v>
      </c>
      <c r="C2499" s="18">
        <v>5</v>
      </c>
      <c r="D2499" s="18" t="s">
        <v>777</v>
      </c>
      <c r="E2499" s="18">
        <v>1</v>
      </c>
      <c r="F2499" s="18" t="s">
        <v>777</v>
      </c>
      <c r="G2499" s="18">
        <v>19</v>
      </c>
      <c r="H2499" s="18" t="s">
        <v>1056</v>
      </c>
      <c r="I2499" s="18">
        <v>51</v>
      </c>
      <c r="J2499" s="25" t="s">
        <v>2793</v>
      </c>
      <c r="K2499" s="99"/>
      <c r="L2499" s="99"/>
      <c r="M2499" s="99"/>
      <c r="N2499" s="28" t="s">
        <v>2796</v>
      </c>
      <c r="O2499" s="100"/>
      <c r="P2499" s="27"/>
      <c r="Q2499" s="100"/>
      <c r="R2499" s="101" t="s">
        <v>140</v>
      </c>
      <c r="S2499" s="94"/>
    </row>
    <row r="2500" spans="1:19" ht="18" customHeight="1">
      <c r="A2500" s="17">
        <v>4</v>
      </c>
      <c r="B2500" s="18" t="s">
        <v>2357</v>
      </c>
      <c r="C2500" s="18">
        <v>5</v>
      </c>
      <c r="D2500" s="18" t="s">
        <v>777</v>
      </c>
      <c r="E2500" s="18">
        <v>1</v>
      </c>
      <c r="F2500" s="18" t="s">
        <v>777</v>
      </c>
      <c r="G2500" s="18">
        <v>19</v>
      </c>
      <c r="H2500" s="18" t="s">
        <v>1056</v>
      </c>
      <c r="I2500" s="18">
        <v>51</v>
      </c>
      <c r="J2500" s="25" t="s">
        <v>2793</v>
      </c>
      <c r="K2500" s="99"/>
      <c r="L2500" s="99"/>
      <c r="M2500" s="99"/>
      <c r="N2500" s="28" t="s">
        <v>2797</v>
      </c>
      <c r="O2500" s="100"/>
      <c r="P2500" s="27"/>
      <c r="Q2500" s="100"/>
      <c r="R2500" s="101" t="s">
        <v>140</v>
      </c>
      <c r="S2500" s="94"/>
    </row>
    <row r="2501" spans="1:19" ht="18" customHeight="1">
      <c r="A2501" s="17">
        <v>4</v>
      </c>
      <c r="B2501" s="18" t="s">
        <v>2357</v>
      </c>
      <c r="C2501" s="18">
        <v>5</v>
      </c>
      <c r="D2501" s="18" t="s">
        <v>777</v>
      </c>
      <c r="E2501" s="18">
        <v>1</v>
      </c>
      <c r="F2501" s="18" t="s">
        <v>777</v>
      </c>
      <c r="G2501" s="18">
        <v>19</v>
      </c>
      <c r="H2501" s="18" t="s">
        <v>1056</v>
      </c>
      <c r="I2501" s="18">
        <v>51</v>
      </c>
      <c r="J2501" s="25" t="s">
        <v>2793</v>
      </c>
      <c r="K2501" s="99"/>
      <c r="L2501" s="99"/>
      <c r="M2501" s="99"/>
      <c r="N2501" s="28" t="s">
        <v>2798</v>
      </c>
      <c r="O2501" s="100">
        <v>1528052</v>
      </c>
      <c r="P2501" s="27"/>
      <c r="Q2501" s="100"/>
      <c r="R2501" s="101" t="s">
        <v>140</v>
      </c>
      <c r="S2501" s="94"/>
    </row>
    <row r="2502" spans="1:19" ht="18" customHeight="1">
      <c r="A2502" s="17">
        <v>4</v>
      </c>
      <c r="B2502" s="18" t="s">
        <v>2357</v>
      </c>
      <c r="C2502" s="18">
        <v>5</v>
      </c>
      <c r="D2502" s="18" t="s">
        <v>777</v>
      </c>
      <c r="E2502" s="18">
        <v>1</v>
      </c>
      <c r="F2502" s="18" t="s">
        <v>777</v>
      </c>
      <c r="G2502" s="18">
        <v>19</v>
      </c>
      <c r="H2502" s="18" t="s">
        <v>1056</v>
      </c>
      <c r="I2502" s="19">
        <v>73</v>
      </c>
      <c r="J2502" s="24" t="s">
        <v>2799</v>
      </c>
      <c r="K2502" s="99">
        <v>1125</v>
      </c>
      <c r="L2502" s="99">
        <v>1125</v>
      </c>
      <c r="M2502" s="99">
        <f>K2502-L2502</f>
        <v>0</v>
      </c>
      <c r="N2502" s="28" t="s">
        <v>2800</v>
      </c>
      <c r="O2502" s="100"/>
      <c r="P2502" s="27"/>
      <c r="Q2502" s="100"/>
      <c r="R2502" s="101" t="s">
        <v>140</v>
      </c>
      <c r="S2502" s="94"/>
    </row>
    <row r="2503" spans="1:19" ht="18" customHeight="1">
      <c r="A2503" s="17">
        <v>4</v>
      </c>
      <c r="B2503" s="18" t="s">
        <v>2357</v>
      </c>
      <c r="C2503" s="18">
        <v>5</v>
      </c>
      <c r="D2503" s="18" t="s">
        <v>777</v>
      </c>
      <c r="E2503" s="18">
        <v>1</v>
      </c>
      <c r="F2503" s="18" t="s">
        <v>777</v>
      </c>
      <c r="G2503" s="18">
        <v>19</v>
      </c>
      <c r="H2503" s="18" t="s">
        <v>1056</v>
      </c>
      <c r="I2503" s="18">
        <v>73</v>
      </c>
      <c r="J2503" s="25" t="s">
        <v>2799</v>
      </c>
      <c r="K2503" s="99"/>
      <c r="L2503" s="99"/>
      <c r="M2503" s="99"/>
      <c r="N2503" s="28" t="s">
        <v>2801</v>
      </c>
      <c r="O2503" s="100">
        <v>1125000</v>
      </c>
      <c r="P2503" s="27"/>
      <c r="Q2503" s="100"/>
      <c r="R2503" s="101" t="s">
        <v>140</v>
      </c>
      <c r="S2503" s="94"/>
    </row>
    <row r="2504" spans="1:19" ht="18" customHeight="1">
      <c r="A2504" s="17">
        <v>4</v>
      </c>
      <c r="B2504" s="18" t="s">
        <v>2357</v>
      </c>
      <c r="C2504" s="18">
        <v>5</v>
      </c>
      <c r="D2504" s="18" t="s">
        <v>777</v>
      </c>
      <c r="E2504" s="18">
        <v>1</v>
      </c>
      <c r="F2504" s="18" t="s">
        <v>777</v>
      </c>
      <c r="G2504" s="18">
        <v>19</v>
      </c>
      <c r="H2504" s="18" t="s">
        <v>1056</v>
      </c>
      <c r="I2504" s="19">
        <v>74</v>
      </c>
      <c r="J2504" s="24" t="s">
        <v>2802</v>
      </c>
      <c r="K2504" s="99">
        <v>27762</v>
      </c>
      <c r="L2504" s="99">
        <v>29186</v>
      </c>
      <c r="M2504" s="99">
        <f>K2504-L2504</f>
        <v>-1424</v>
      </c>
      <c r="N2504" s="28" t="s">
        <v>2803</v>
      </c>
      <c r="O2504" s="100"/>
      <c r="P2504" s="27"/>
      <c r="Q2504" s="100"/>
      <c r="R2504" s="101" t="s">
        <v>140</v>
      </c>
      <c r="S2504" s="94"/>
    </row>
    <row r="2505" spans="1:19" ht="18" customHeight="1">
      <c r="A2505" s="17">
        <v>4</v>
      </c>
      <c r="B2505" s="18" t="s">
        <v>2357</v>
      </c>
      <c r="C2505" s="18">
        <v>5</v>
      </c>
      <c r="D2505" s="18" t="s">
        <v>777</v>
      </c>
      <c r="E2505" s="18">
        <v>1</v>
      </c>
      <c r="F2505" s="18" t="s">
        <v>777</v>
      </c>
      <c r="G2505" s="18">
        <v>19</v>
      </c>
      <c r="H2505" s="18" t="s">
        <v>1056</v>
      </c>
      <c r="I2505" s="18">
        <v>74</v>
      </c>
      <c r="J2505" s="25" t="s">
        <v>2802</v>
      </c>
      <c r="K2505" s="99"/>
      <c r="L2505" s="99"/>
      <c r="M2505" s="99"/>
      <c r="N2505" s="28" t="s">
        <v>2804</v>
      </c>
      <c r="O2505" s="100">
        <v>27761490</v>
      </c>
      <c r="P2505" s="27"/>
      <c r="Q2505" s="100"/>
      <c r="R2505" s="101" t="s">
        <v>140</v>
      </c>
      <c r="S2505" s="94"/>
    </row>
    <row r="2506" spans="1:19" ht="18" customHeight="1">
      <c r="A2506" s="17">
        <v>4</v>
      </c>
      <c r="B2506" s="18" t="s">
        <v>2357</v>
      </c>
      <c r="C2506" s="18">
        <v>5</v>
      </c>
      <c r="D2506" s="18" t="s">
        <v>777</v>
      </c>
      <c r="E2506" s="18">
        <v>1</v>
      </c>
      <c r="F2506" s="18" t="s">
        <v>777</v>
      </c>
      <c r="G2506" s="19">
        <v>24</v>
      </c>
      <c r="H2506" s="19" t="s">
        <v>2783</v>
      </c>
      <c r="I2506" s="19"/>
      <c r="J2506" s="24"/>
      <c r="K2506" s="99"/>
      <c r="L2506" s="99"/>
      <c r="M2506" s="99"/>
      <c r="N2506" s="28"/>
      <c r="O2506" s="100"/>
      <c r="P2506" s="27"/>
      <c r="Q2506" s="100"/>
      <c r="R2506" s="101" t="s">
        <v>140</v>
      </c>
      <c r="S2506" s="94"/>
    </row>
    <row r="2507" spans="1:19" ht="18" customHeight="1">
      <c r="A2507" s="17">
        <v>4</v>
      </c>
      <c r="B2507" s="18" t="s">
        <v>2357</v>
      </c>
      <c r="C2507" s="18">
        <v>5</v>
      </c>
      <c r="D2507" s="18" t="s">
        <v>777</v>
      </c>
      <c r="E2507" s="18">
        <v>1</v>
      </c>
      <c r="F2507" s="18" t="s">
        <v>777</v>
      </c>
      <c r="G2507" s="18">
        <v>24</v>
      </c>
      <c r="H2507" s="18" t="s">
        <v>2783</v>
      </c>
      <c r="I2507" s="19">
        <v>3</v>
      </c>
      <c r="J2507" s="24" t="s">
        <v>2805</v>
      </c>
      <c r="K2507" s="99">
        <v>15144</v>
      </c>
      <c r="L2507" s="99">
        <v>12800</v>
      </c>
      <c r="M2507" s="99">
        <f>K2507-L2507</f>
        <v>2344</v>
      </c>
      <c r="N2507" s="28" t="s">
        <v>2806</v>
      </c>
      <c r="O2507" s="100"/>
      <c r="P2507" s="27"/>
      <c r="Q2507" s="100"/>
      <c r="R2507" s="101" t="s">
        <v>140</v>
      </c>
      <c r="S2507" s="94"/>
    </row>
    <row r="2508" spans="1:19" ht="18" customHeight="1">
      <c r="A2508" s="17">
        <v>4</v>
      </c>
      <c r="B2508" s="18" t="s">
        <v>2357</v>
      </c>
      <c r="C2508" s="18">
        <v>5</v>
      </c>
      <c r="D2508" s="18" t="s">
        <v>777</v>
      </c>
      <c r="E2508" s="18">
        <v>1</v>
      </c>
      <c r="F2508" s="18" t="s">
        <v>777</v>
      </c>
      <c r="G2508" s="18">
        <v>24</v>
      </c>
      <c r="H2508" s="18" t="s">
        <v>2783</v>
      </c>
      <c r="I2508" s="18">
        <v>3</v>
      </c>
      <c r="J2508" s="25" t="s">
        <v>2805</v>
      </c>
      <c r="K2508" s="99"/>
      <c r="L2508" s="99"/>
      <c r="M2508" s="99"/>
      <c r="N2508" s="28" t="s">
        <v>2807</v>
      </c>
      <c r="O2508" s="100"/>
      <c r="P2508" s="27"/>
      <c r="Q2508" s="100"/>
      <c r="R2508" s="101" t="s">
        <v>140</v>
      </c>
      <c r="S2508" s="94"/>
    </row>
    <row r="2509" spans="1:19" ht="18" customHeight="1">
      <c r="A2509" s="17">
        <v>4</v>
      </c>
      <c r="B2509" s="18" t="s">
        <v>2357</v>
      </c>
      <c r="C2509" s="18">
        <v>5</v>
      </c>
      <c r="D2509" s="18" t="s">
        <v>777</v>
      </c>
      <c r="E2509" s="18">
        <v>1</v>
      </c>
      <c r="F2509" s="18" t="s">
        <v>777</v>
      </c>
      <c r="G2509" s="18">
        <v>24</v>
      </c>
      <c r="H2509" s="18" t="s">
        <v>2783</v>
      </c>
      <c r="I2509" s="18">
        <v>3</v>
      </c>
      <c r="J2509" s="25" t="s">
        <v>2805</v>
      </c>
      <c r="K2509" s="99"/>
      <c r="L2509" s="99"/>
      <c r="M2509" s="99"/>
      <c r="N2509" s="28" t="s">
        <v>2808</v>
      </c>
      <c r="O2509" s="100"/>
      <c r="P2509" s="27"/>
      <c r="Q2509" s="100"/>
      <c r="R2509" s="101" t="s">
        <v>140</v>
      </c>
      <c r="S2509" s="94"/>
    </row>
    <row r="2510" spans="1:19" ht="18" customHeight="1">
      <c r="A2510" s="17">
        <v>4</v>
      </c>
      <c r="B2510" s="18" t="s">
        <v>2357</v>
      </c>
      <c r="C2510" s="18">
        <v>5</v>
      </c>
      <c r="D2510" s="18" t="s">
        <v>777</v>
      </c>
      <c r="E2510" s="18">
        <v>1</v>
      </c>
      <c r="F2510" s="18" t="s">
        <v>777</v>
      </c>
      <c r="G2510" s="18">
        <v>24</v>
      </c>
      <c r="H2510" s="18" t="s">
        <v>2783</v>
      </c>
      <c r="I2510" s="18">
        <v>3</v>
      </c>
      <c r="J2510" s="25" t="s">
        <v>2805</v>
      </c>
      <c r="K2510" s="99"/>
      <c r="L2510" s="99"/>
      <c r="M2510" s="99"/>
      <c r="N2510" s="28" t="s">
        <v>2809</v>
      </c>
      <c r="O2510" s="100"/>
      <c r="P2510" s="27"/>
      <c r="Q2510" s="100"/>
      <c r="R2510" s="101" t="s">
        <v>140</v>
      </c>
      <c r="S2510" s="94"/>
    </row>
    <row r="2511" spans="1:19" ht="18" customHeight="1">
      <c r="A2511" s="17">
        <v>4</v>
      </c>
      <c r="B2511" s="18" t="s">
        <v>2357</v>
      </c>
      <c r="C2511" s="18">
        <v>5</v>
      </c>
      <c r="D2511" s="18" t="s">
        <v>777</v>
      </c>
      <c r="E2511" s="18">
        <v>1</v>
      </c>
      <c r="F2511" s="18" t="s">
        <v>777</v>
      </c>
      <c r="G2511" s="18">
        <v>24</v>
      </c>
      <c r="H2511" s="18" t="s">
        <v>2783</v>
      </c>
      <c r="I2511" s="18">
        <v>3</v>
      </c>
      <c r="J2511" s="25" t="s">
        <v>2805</v>
      </c>
      <c r="K2511" s="99"/>
      <c r="L2511" s="99"/>
      <c r="M2511" s="99"/>
      <c r="N2511" s="28" t="s">
        <v>2810</v>
      </c>
      <c r="O2511" s="100"/>
      <c r="P2511" s="27"/>
      <c r="Q2511" s="100"/>
      <c r="R2511" s="101" t="s">
        <v>140</v>
      </c>
      <c r="S2511" s="94"/>
    </row>
    <row r="2512" spans="1:19" ht="18" customHeight="1">
      <c r="A2512" s="17">
        <v>4</v>
      </c>
      <c r="B2512" s="18" t="s">
        <v>2357</v>
      </c>
      <c r="C2512" s="18">
        <v>5</v>
      </c>
      <c r="D2512" s="18" t="s">
        <v>777</v>
      </c>
      <c r="E2512" s="18">
        <v>1</v>
      </c>
      <c r="F2512" s="18" t="s">
        <v>777</v>
      </c>
      <c r="G2512" s="18">
        <v>24</v>
      </c>
      <c r="H2512" s="18" t="s">
        <v>2783</v>
      </c>
      <c r="I2512" s="18">
        <v>3</v>
      </c>
      <c r="J2512" s="25" t="s">
        <v>2805</v>
      </c>
      <c r="K2512" s="99"/>
      <c r="L2512" s="99"/>
      <c r="M2512" s="99"/>
      <c r="N2512" s="28" t="s">
        <v>2811</v>
      </c>
      <c r="O2512" s="100">
        <v>15144000</v>
      </c>
      <c r="P2512" s="27"/>
      <c r="Q2512" s="100"/>
      <c r="R2512" s="101" t="s">
        <v>140</v>
      </c>
      <c r="S2512" s="94"/>
    </row>
    <row r="2513" spans="1:19" ht="18" customHeight="1">
      <c r="A2513" s="43">
        <v>4</v>
      </c>
      <c r="B2513" s="44" t="s">
        <v>2357</v>
      </c>
      <c r="C2513" s="45">
        <v>6</v>
      </c>
      <c r="D2513" s="45" t="s">
        <v>547</v>
      </c>
      <c r="E2513" s="46"/>
      <c r="F2513" s="45"/>
      <c r="G2513" s="46"/>
      <c r="H2513" s="45"/>
      <c r="I2513" s="46"/>
      <c r="J2513" s="46"/>
      <c r="K2513" s="95">
        <f>IF(C2513="",SUMIFS($K2514:$K$5645,$A2514:$A$5645,A2513,$E2514:$E$5645,""),IF(E2513="",SUMIFS($K2514:$K$5645,$A2514:$A$5645,A2513,$C2514:$C$5645,C2513,$G2514:$G$5645,""),IF(G2513="",SUMIFS($K2514:$K$5645,$A2514:$A$5645,A2513,$C2514:$C$5645,C2513,$E2514:$E$5645,E2513,$R2514:$R$5645,R2513),0)))</f>
        <v>550</v>
      </c>
      <c r="L2513" s="95">
        <f>IF(C2513="",SUMIFS($L2514:$L$5645,$A2514:$A$5645,A2513,$E2514:$E$5645,""),IF(E2513="",SUMIFS($L2514:$L$5645,$A2514:$A$5645,A2513,$C2514:$C$5645,C2513,$G2514:$G$5645,""),IF(G2513="",SUMIFS($L2514:$L$5645,$A2514:$A$5645,A2513,$C2514:$C$5645,C2513,$E2514:$E$5645,E2513,$R2514:$R$5645,R2513),0)))</f>
        <v>550</v>
      </c>
      <c r="M2513" s="96">
        <f t="shared" ref="M2513:M2514" si="161">K2513-L2513</f>
        <v>0</v>
      </c>
      <c r="N2513" s="47"/>
      <c r="O2513" s="48"/>
      <c r="P2513" s="49"/>
      <c r="Q2513" s="50">
        <f>IF(C2513="",SUMIFS($Q$3:$Q$5514,$A$3:$A$5514,A2513,$C$3:$C$5514,"&gt;0",$E$3:$E$5514,""),IF(E2513="",SUMIFS($Q$3:$Q$5514,$A$3:$A$5514,A2513,$C$3:$C$5514,C2513,$E$3:$E$5514,"&gt;0",$G$3:$G$5514,""),IF(G2513="",SUMIFS($Q$3:$Q$5514,$A$3:$A$5514,A2513,$C$3:$C$5514,C2513,$E$3:$E$5514,E2513,$G$3:$G$5514,"&gt;0",$R$3:$R$5514,R2513))))</f>
        <v>541</v>
      </c>
      <c r="R2513" s="51"/>
      <c r="S2513" s="94"/>
    </row>
    <row r="2514" spans="1:19" ht="18" customHeight="1">
      <c r="A2514" s="43">
        <v>4</v>
      </c>
      <c r="B2514" s="44" t="s">
        <v>2357</v>
      </c>
      <c r="C2514" s="52">
        <v>6</v>
      </c>
      <c r="D2514" s="44" t="s">
        <v>547</v>
      </c>
      <c r="E2514" s="53">
        <v>1</v>
      </c>
      <c r="F2514" s="54" t="s">
        <v>547</v>
      </c>
      <c r="G2514" s="53"/>
      <c r="H2514" s="54"/>
      <c r="I2514" s="53"/>
      <c r="J2514" s="53"/>
      <c r="K2514" s="97">
        <f>IF(C2514="",SUMIFS($K2515:$K$5645,$A2515:$A$5645,A2514,$E2515:$E$5645,""),IF(E2514="",SUMIFS($K2515:$K$5645,$A2515:$A$5645,A2514,$C2515:$C$5645,C2514,$G2515:$G$5645,""),IF(G2514="",SUMIFS($K2515:$K$5645,$A2515:$A$5645,A2514,$C2515:$C$5645,C2514,$E2515:$E$5645,E2514,$R2515:$R$5645,R2514),0)))</f>
        <v>550</v>
      </c>
      <c r="L2514" s="97">
        <f>IF(C2514="",SUMIFS($L2515:$L$5645,$A2515:$A$5645,A2514,$E2515:$E$5645,""),IF(E2514="",SUMIFS($L2515:$L$5645,$A2515:$A$5645,A2514,$C2515:$C$5645,C2514,$G2515:$G$5645,""),IF(G2514="",SUMIFS($L2515:$L$5645,$A2515:$A$5645,A2514,$C2515:$C$5645,C2514,$E2515:$E$5645,E2514,$R2515:$R$5645,R2514),0)))</f>
        <v>550</v>
      </c>
      <c r="M2514" s="98">
        <f t="shared" si="161"/>
        <v>0</v>
      </c>
      <c r="N2514" s="55"/>
      <c r="O2514" s="56"/>
      <c r="P2514" s="57"/>
      <c r="Q2514" s="58">
        <f>IF(C2514="",SUMIFS($Q$3:$Q$5514,$A$3:$A$5514,A2514,$C$3:$C$5514,"&gt;0",$E$3:$E$5514,""),IF(E2514="",SUMIFS($Q$3:$Q$5514,$A$3:$A$5514,A2514,$C$3:$C$5514,C2514,$E$3:$E$5514,"&gt;0",$G$3:$G$5514,""),IF(G2514="",SUMIFS($Q$3:$Q$5514,$A$3:$A$5514,A2514,$C$3:$C$5514,C2514,$E$3:$E$5514,E2514,$G$3:$G$5514,"&gt;0",$R$3:$R$5514,R2514))))</f>
        <v>541</v>
      </c>
      <c r="R2514" s="59" t="s">
        <v>140</v>
      </c>
      <c r="S2514" s="94"/>
    </row>
    <row r="2515" spans="1:19" ht="18" customHeight="1">
      <c r="A2515" s="17">
        <v>4</v>
      </c>
      <c r="B2515" s="18" t="s">
        <v>2357</v>
      </c>
      <c r="C2515" s="18">
        <v>6</v>
      </c>
      <c r="D2515" s="18" t="s">
        <v>547</v>
      </c>
      <c r="E2515" s="18">
        <v>1</v>
      </c>
      <c r="F2515" s="18" t="s">
        <v>547</v>
      </c>
      <c r="G2515" s="19">
        <v>19</v>
      </c>
      <c r="H2515" s="19" t="s">
        <v>1056</v>
      </c>
      <c r="I2515" s="19"/>
      <c r="J2515" s="24"/>
      <c r="K2515" s="99"/>
      <c r="L2515" s="99"/>
      <c r="M2515" s="99"/>
      <c r="N2515" s="28"/>
      <c r="O2515" s="100"/>
      <c r="P2515" s="27" t="s">
        <v>811</v>
      </c>
      <c r="Q2515" s="100">
        <v>1</v>
      </c>
      <c r="R2515" s="101" t="s">
        <v>140</v>
      </c>
      <c r="S2515" s="94"/>
    </row>
    <row r="2516" spans="1:19" ht="18" customHeight="1">
      <c r="A2516" s="17">
        <v>4</v>
      </c>
      <c r="B2516" s="18" t="s">
        <v>2357</v>
      </c>
      <c r="C2516" s="18">
        <v>6</v>
      </c>
      <c r="D2516" s="18" t="s">
        <v>547</v>
      </c>
      <c r="E2516" s="18">
        <v>1</v>
      </c>
      <c r="F2516" s="18" t="s">
        <v>547</v>
      </c>
      <c r="G2516" s="18">
        <v>19</v>
      </c>
      <c r="H2516" s="18" t="s">
        <v>1056</v>
      </c>
      <c r="I2516" s="19">
        <v>31</v>
      </c>
      <c r="J2516" s="24" t="s">
        <v>1366</v>
      </c>
      <c r="K2516" s="99">
        <v>540</v>
      </c>
      <c r="L2516" s="99">
        <v>540</v>
      </c>
      <c r="M2516" s="99">
        <f>K2516-L2516</f>
        <v>0</v>
      </c>
      <c r="N2516" s="28" t="s">
        <v>2812</v>
      </c>
      <c r="O2516" s="100">
        <v>540000</v>
      </c>
      <c r="P2516" s="27" t="s">
        <v>2813</v>
      </c>
      <c r="Q2516" s="100"/>
      <c r="R2516" s="101" t="s">
        <v>140</v>
      </c>
      <c r="S2516" s="94"/>
    </row>
    <row r="2517" spans="1:19" ht="18" customHeight="1">
      <c r="A2517" s="17">
        <v>4</v>
      </c>
      <c r="B2517" s="18" t="s">
        <v>2357</v>
      </c>
      <c r="C2517" s="18">
        <v>6</v>
      </c>
      <c r="D2517" s="18" t="s">
        <v>547</v>
      </c>
      <c r="E2517" s="18">
        <v>1</v>
      </c>
      <c r="F2517" s="18" t="s">
        <v>547</v>
      </c>
      <c r="G2517" s="19">
        <v>25</v>
      </c>
      <c r="H2517" s="19" t="s">
        <v>1276</v>
      </c>
      <c r="I2517" s="19"/>
      <c r="J2517" s="24"/>
      <c r="K2517" s="99"/>
      <c r="L2517" s="99"/>
      <c r="M2517" s="99"/>
      <c r="N2517" s="28"/>
      <c r="O2517" s="100"/>
      <c r="P2517" s="27" t="s">
        <v>811</v>
      </c>
      <c r="Q2517" s="100">
        <v>540</v>
      </c>
      <c r="R2517" s="101" t="s">
        <v>140</v>
      </c>
      <c r="S2517" s="94"/>
    </row>
    <row r="2518" spans="1:19" ht="18" customHeight="1">
      <c r="A2518" s="17">
        <v>4</v>
      </c>
      <c r="B2518" s="18" t="s">
        <v>2357</v>
      </c>
      <c r="C2518" s="18">
        <v>6</v>
      </c>
      <c r="D2518" s="18" t="s">
        <v>547</v>
      </c>
      <c r="E2518" s="18">
        <v>1</v>
      </c>
      <c r="F2518" s="18" t="s">
        <v>547</v>
      </c>
      <c r="G2518" s="18">
        <v>25</v>
      </c>
      <c r="H2518" s="18" t="s">
        <v>1276</v>
      </c>
      <c r="I2518" s="19">
        <v>81</v>
      </c>
      <c r="J2518" s="24" t="s">
        <v>2814</v>
      </c>
      <c r="K2518" s="99">
        <v>10</v>
      </c>
      <c r="L2518" s="99">
        <v>10</v>
      </c>
      <c r="M2518" s="99">
        <f>K2518-L2518</f>
        <v>0</v>
      </c>
      <c r="N2518" s="28" t="s">
        <v>2815</v>
      </c>
      <c r="O2518" s="100">
        <v>10000</v>
      </c>
      <c r="P2518" s="188" t="s">
        <v>2816</v>
      </c>
      <c r="Q2518" s="187"/>
      <c r="R2518" s="101" t="s">
        <v>140</v>
      </c>
      <c r="S2518" s="94"/>
    </row>
    <row r="2519" spans="1:19" ht="18" customHeight="1">
      <c r="A2519" s="67">
        <v>5</v>
      </c>
      <c r="B2519" s="68" t="s">
        <v>2817</v>
      </c>
      <c r="C2519" s="68"/>
      <c r="D2519" s="68"/>
      <c r="E2519" s="69"/>
      <c r="F2519" s="68"/>
      <c r="G2519" s="69"/>
      <c r="H2519" s="68"/>
      <c r="I2519" s="69"/>
      <c r="J2519" s="69"/>
      <c r="K2519" s="70">
        <f>IF(C2519="",SUMIFS($K2520:$K$5645,$A2520:$A$5645,A2519,$E2520:$E$5645,""),IF(E2519="",SUMIFS($K2520:$K$5645,$A2520:$A$5645,A2519,$C2520:$C$5645,C2519,$G2520:$G$5645,""),IF(G2519="",SUMIFS($K2520:$K$5645,$A2520:$A$5645,A2519,$C2520:$C$5645,C2519,$E2520:$E$5645,E2519,$R2520:$R$5645,R2519),0)))</f>
        <v>297</v>
      </c>
      <c r="L2519" s="70">
        <f>IF(C2519="",SUMIFS($L2520:$L$5645,$A2520:$A$5645,A2519,$E2520:$E$5645,""),IF(E2519="",SUMIFS($L2520:$L$5645,$A2520:$A$5645,A2519,$C2520:$C$5645,C2519,$G2520:$G$5645,""),IF(G2519="",SUMIFS($L2520:$L$5645,$A2520:$A$5645,A2519,$C2520:$C$5645,C2519,$E2520:$E$5645,E2519,$R2520:$R$5645,R2519),0)))</f>
        <v>12552</v>
      </c>
      <c r="M2519" s="71">
        <f t="shared" ref="M2519:M2521" si="162">K2519-L2519</f>
        <v>-12255</v>
      </c>
      <c r="N2519" s="72"/>
      <c r="O2519" s="73"/>
      <c r="P2519" s="74"/>
      <c r="Q2519" s="75">
        <f>IF(C2519="",SUMIFS($Q$3:$Q$5514,$A$3:$A$5514,A2519,$C$3:$C$5514,"&gt;0",$E$3:$E$5514,""),IF(E2519="",SUMIFS($Q$3:$Q$5514,$A$3:$A$5514,A2519,$C$3:$C$5514,C2519,$E$3:$E$5514,"&gt;0",$G$3:$G$5514,""),IF(G2519="",SUMIFS($Q$3:$Q$5514,$A$3:$A$5514,A2519,$C$3:$C$5514,C2519,$E$3:$E$5514,E2519,$G$3:$G$5514,"&gt;0",$R$3:$R$5514,R2519))))</f>
        <v>0</v>
      </c>
      <c r="R2519" s="76"/>
      <c r="S2519" s="94"/>
    </row>
    <row r="2520" spans="1:19" ht="18" customHeight="1">
      <c r="A2520" s="43">
        <v>5</v>
      </c>
      <c r="B2520" s="44" t="s">
        <v>2817</v>
      </c>
      <c r="C2520" s="45">
        <v>1</v>
      </c>
      <c r="D2520" s="45" t="s">
        <v>2818</v>
      </c>
      <c r="E2520" s="46"/>
      <c r="F2520" s="45"/>
      <c r="G2520" s="46"/>
      <c r="H2520" s="45"/>
      <c r="I2520" s="46"/>
      <c r="J2520" s="46"/>
      <c r="K2520" s="95">
        <f>IF(C2520="",SUMIFS($K2521:$K$5645,$A2521:$A$5645,A2520,$E2521:$E$5645,""),IF(E2520="",SUMIFS($K2521:$K$5645,$A2521:$A$5645,A2520,$C2521:$C$5645,C2520,$G2521:$G$5645,""),IF(G2520="",SUMIFS($K2521:$K$5645,$A2521:$A$5645,A2520,$C2521:$C$5645,C2520,$E2521:$E$5645,E2520,$R2521:$R$5645,R2520),0)))</f>
        <v>0</v>
      </c>
      <c r="L2520" s="95">
        <f>IF(C2520="",SUMIFS($L2521:$L$5645,$A2521:$A$5645,A2520,$E2521:$E$5645,""),IF(E2520="",SUMIFS($L2521:$L$5645,$A2521:$A$5645,A2520,$C2521:$C$5645,C2520,$G2521:$G$5645,""),IF(G2520="",SUMIFS($L2521:$L$5645,$A2521:$A$5645,A2520,$C2521:$C$5645,C2520,$E2521:$E$5645,E2520,$R2521:$R$5645,R2520),0)))</f>
        <v>12255</v>
      </c>
      <c r="M2520" s="96">
        <f t="shared" si="162"/>
        <v>-12255</v>
      </c>
      <c r="N2520" s="47"/>
      <c r="O2520" s="48"/>
      <c r="P2520" s="49"/>
      <c r="Q2520" s="50">
        <f>IF(C2520="",SUMIFS($Q$3:$Q$5514,$A$3:$A$5514,A2520,$C$3:$C$5514,"&gt;0",$E$3:$E$5514,""),IF(E2520="",SUMIFS($Q$3:$Q$5514,$A$3:$A$5514,A2520,$C$3:$C$5514,C2520,$E$3:$E$5514,"&gt;0",$G$3:$G$5514,""),IF(G2520="",SUMIFS($Q$3:$Q$5514,$A$3:$A$5514,A2520,$C$3:$C$5514,C2520,$E$3:$E$5514,E2520,$G$3:$G$5514,"&gt;0",$R$3:$R$5514,R2520))))</f>
        <v>0</v>
      </c>
      <c r="R2520" s="51"/>
      <c r="S2520" s="94"/>
    </row>
    <row r="2521" spans="1:19" ht="18" customHeight="1">
      <c r="A2521" s="43">
        <v>5</v>
      </c>
      <c r="B2521" s="44" t="s">
        <v>2817</v>
      </c>
      <c r="C2521" s="52">
        <v>1</v>
      </c>
      <c r="D2521" s="44" t="s">
        <v>2818</v>
      </c>
      <c r="E2521" s="53">
        <v>1</v>
      </c>
      <c r="F2521" s="54" t="s">
        <v>2819</v>
      </c>
      <c r="G2521" s="53"/>
      <c r="H2521" s="54"/>
      <c r="I2521" s="53"/>
      <c r="J2521" s="53"/>
      <c r="K2521" s="97">
        <f>IF(C2521="",SUMIFS($K2522:$K$5645,$A2522:$A$5645,A2521,$E2522:$E$5645,""),IF(E2521="",SUMIFS($K2522:$K$5645,$A2522:$A$5645,A2521,$C2522:$C$5645,C2521,$G2522:$G$5645,""),IF(G2521="",SUMIFS($K2522:$K$5645,$A2522:$A$5645,A2521,$C2522:$C$5645,C2521,$E2522:$E$5645,E2521,$R2522:$R$5645,R2521),0)))</f>
        <v>0</v>
      </c>
      <c r="L2521" s="97">
        <f>IF(C2521="",SUMIFS($L2522:$L$5645,$A2522:$A$5645,A2521,$E2522:$E$5645,""),IF(E2521="",SUMIFS($L2522:$L$5645,$A2522:$A$5645,A2521,$C2522:$C$5645,C2521,$G2522:$G$5645,""),IF(G2521="",SUMIFS($L2522:$L$5645,$A2522:$A$5645,A2521,$C2522:$C$5645,C2521,$E2522:$E$5645,E2521,$R2522:$R$5645,R2521),0)))</f>
        <v>12255</v>
      </c>
      <c r="M2521" s="98">
        <f t="shared" si="162"/>
        <v>-12255</v>
      </c>
      <c r="N2521" s="55"/>
      <c r="O2521" s="56"/>
      <c r="P2521" s="57"/>
      <c r="Q2521" s="58">
        <f>IF(C2521="",SUMIFS($Q$3:$Q$5514,$A$3:$A$5514,A2521,$C$3:$C$5514,"&gt;0",$E$3:$E$5514,""),IF(E2521="",SUMIFS($Q$3:$Q$5514,$A$3:$A$5514,A2521,$C$3:$C$5514,C2521,$E$3:$E$5514,"&gt;0",$G$3:$G$5514,""),IF(G2521="",SUMIFS($Q$3:$Q$5514,$A$3:$A$5514,A2521,$C$3:$C$5514,C2521,$E$3:$E$5514,E2521,$G$3:$G$5514,"&gt;0",$R$3:$R$5514,R2521))))</f>
        <v>0</v>
      </c>
      <c r="R2521" s="59" t="s">
        <v>133</v>
      </c>
      <c r="S2521" s="94"/>
    </row>
    <row r="2522" spans="1:19" ht="18" customHeight="1">
      <c r="A2522" s="17">
        <v>5</v>
      </c>
      <c r="B2522" s="18" t="s">
        <v>2817</v>
      </c>
      <c r="C2522" s="18">
        <v>1</v>
      </c>
      <c r="D2522" s="18" t="s">
        <v>2818</v>
      </c>
      <c r="E2522" s="18">
        <v>1</v>
      </c>
      <c r="F2522" s="18" t="s">
        <v>2819</v>
      </c>
      <c r="G2522" s="19">
        <v>13</v>
      </c>
      <c r="H2522" s="19" t="s">
        <v>1045</v>
      </c>
      <c r="I2522" s="19"/>
      <c r="J2522" s="24"/>
      <c r="K2522" s="99"/>
      <c r="L2522" s="99"/>
      <c r="M2522" s="99"/>
      <c r="N2522" s="28"/>
      <c r="O2522" s="100"/>
      <c r="P2522" s="27"/>
      <c r="Q2522" s="100"/>
      <c r="R2522" s="101" t="s">
        <v>7511</v>
      </c>
      <c r="S2522" s="94"/>
    </row>
    <row r="2523" spans="1:19" ht="18" customHeight="1">
      <c r="A2523" s="17">
        <v>5</v>
      </c>
      <c r="B2523" s="18" t="s">
        <v>2817</v>
      </c>
      <c r="C2523" s="18">
        <v>1</v>
      </c>
      <c r="D2523" s="18" t="s">
        <v>2818</v>
      </c>
      <c r="E2523" s="18">
        <v>1</v>
      </c>
      <c r="F2523" s="18" t="s">
        <v>2819</v>
      </c>
      <c r="G2523" s="18">
        <v>13</v>
      </c>
      <c r="H2523" s="18" t="s">
        <v>1045</v>
      </c>
      <c r="I2523" s="19">
        <v>21</v>
      </c>
      <c r="J2523" s="24" t="s">
        <v>1046</v>
      </c>
      <c r="K2523" s="99">
        <v>0</v>
      </c>
      <c r="L2523" s="99">
        <v>12255</v>
      </c>
      <c r="M2523" s="99">
        <f>K2523-L2523</f>
        <v>-12255</v>
      </c>
      <c r="N2523" s="28"/>
      <c r="O2523" s="100"/>
      <c r="P2523" s="27"/>
      <c r="Q2523" s="100"/>
      <c r="R2523" s="101" t="s">
        <v>133</v>
      </c>
      <c r="S2523" s="94"/>
    </row>
    <row r="2524" spans="1:19" ht="18" customHeight="1">
      <c r="A2524" s="43">
        <v>5</v>
      </c>
      <c r="B2524" s="44" t="s">
        <v>2817</v>
      </c>
      <c r="C2524" s="45">
        <v>2</v>
      </c>
      <c r="D2524" s="45" t="s">
        <v>2820</v>
      </c>
      <c r="E2524" s="46"/>
      <c r="F2524" s="45"/>
      <c r="G2524" s="46"/>
      <c r="H2524" s="45"/>
      <c r="I2524" s="46"/>
      <c r="J2524" s="46"/>
      <c r="K2524" s="95">
        <f>IF(C2524="",SUMIFS($K2525:$K$5645,$A2525:$A$5645,A2524,$E2525:$E$5645,""),IF(E2524="",SUMIFS($K2525:$K$5645,$A2525:$A$5645,A2524,$C2525:$C$5645,C2524,$G2525:$G$5645,""),IF(G2524="",SUMIFS($K2525:$K$5645,$A2525:$A$5645,A2524,$C2525:$C$5645,C2524,$E2525:$E$5645,E2524,$R2525:$R$5645,R2524),0)))</f>
        <v>297</v>
      </c>
      <c r="L2524" s="95">
        <f>IF(C2524="",SUMIFS($L2525:$L$5645,$A2525:$A$5645,A2524,$E2525:$E$5645,""),IF(E2524="",SUMIFS($L2525:$L$5645,$A2525:$A$5645,A2524,$C2525:$C$5645,C2524,$G2525:$G$5645,""),IF(G2524="",SUMIFS($L2525:$L$5645,$A2525:$A$5645,A2524,$C2525:$C$5645,C2524,$E2525:$E$5645,E2524,$R2525:$R$5645,R2524),0)))</f>
        <v>297</v>
      </c>
      <c r="M2524" s="96">
        <f t="shared" ref="M2524:M2525" si="163">K2524-L2524</f>
        <v>0</v>
      </c>
      <c r="N2524" s="47"/>
      <c r="O2524" s="48"/>
      <c r="P2524" s="49"/>
      <c r="Q2524" s="50">
        <f>IF(C2524="",SUMIFS($Q$3:$Q$5514,$A$3:$A$5514,A2524,$C$3:$C$5514,"&gt;0",$E$3:$E$5514,""),IF(E2524="",SUMIFS($Q$3:$Q$5514,$A$3:$A$5514,A2524,$C$3:$C$5514,C2524,$E$3:$E$5514,"&gt;0",$G$3:$G$5514,""),IF(G2524="",SUMIFS($Q$3:$Q$5514,$A$3:$A$5514,A2524,$C$3:$C$5514,C2524,$E$3:$E$5514,E2524,$G$3:$G$5514,"&gt;0",$R$3:$R$5514,R2524))))</f>
        <v>0</v>
      </c>
      <c r="R2524" s="51"/>
      <c r="S2524" s="94"/>
    </row>
    <row r="2525" spans="1:19" ht="18" customHeight="1">
      <c r="A2525" s="43">
        <v>5</v>
      </c>
      <c r="B2525" s="44" t="s">
        <v>2817</v>
      </c>
      <c r="C2525" s="52">
        <v>2</v>
      </c>
      <c r="D2525" s="44" t="s">
        <v>2820</v>
      </c>
      <c r="E2525" s="53">
        <v>1</v>
      </c>
      <c r="F2525" s="54" t="s">
        <v>2820</v>
      </c>
      <c r="G2525" s="53"/>
      <c r="H2525" s="54"/>
      <c r="I2525" s="53"/>
      <c r="J2525" s="53"/>
      <c r="K2525" s="97">
        <f>IF(C2525="",SUMIFS($K2526:$K$5645,$A2526:$A$5645,A2525,$E2526:$E$5645,""),IF(E2525="",SUMIFS($K2526:$K$5645,$A2526:$A$5645,A2525,$C2526:$C$5645,C2525,$G2526:$G$5645,""),IF(G2525="",SUMIFS($K2526:$K$5645,$A2526:$A$5645,A2525,$C2526:$C$5645,C2525,$E2526:$E$5645,E2525,$R2526:$R$5645,R2525),0)))</f>
        <v>297</v>
      </c>
      <c r="L2525" s="97">
        <f>IF(C2525="",SUMIFS($L2526:$L$5645,$A2526:$A$5645,A2525,$E2526:$E$5645,""),IF(E2525="",SUMIFS($L2526:$L$5645,$A2526:$A$5645,A2525,$C2526:$C$5645,C2525,$G2526:$G$5645,""),IF(G2525="",SUMIFS($L2526:$L$5645,$A2526:$A$5645,A2525,$C2526:$C$5645,C2525,$E2526:$E$5645,E2525,$R2526:$R$5645,R2525),0)))</f>
        <v>297</v>
      </c>
      <c r="M2525" s="98">
        <f t="shared" si="163"/>
        <v>0</v>
      </c>
      <c r="N2525" s="55"/>
      <c r="O2525" s="56"/>
      <c r="P2525" s="57"/>
      <c r="Q2525" s="58">
        <f>IF(C2525="",SUMIFS($Q$3:$Q$5514,$A$3:$A$5514,A2525,$C$3:$C$5514,"&gt;0",$E$3:$E$5514,""),IF(E2525="",SUMIFS($Q$3:$Q$5514,$A$3:$A$5514,A2525,$C$3:$C$5514,C2525,$E$3:$E$5514,"&gt;0",$G$3:$G$5514,""),IF(G2525="",SUMIFS($Q$3:$Q$5514,$A$3:$A$5514,A2525,$C$3:$C$5514,C2525,$E$3:$E$5514,E2525,$G$3:$G$5514,"&gt;0",$R$3:$R$5514,R2525))))</f>
        <v>0</v>
      </c>
      <c r="R2525" s="59" t="s">
        <v>133</v>
      </c>
      <c r="S2525" s="94"/>
    </row>
    <row r="2526" spans="1:19" ht="18" customHeight="1">
      <c r="A2526" s="17">
        <v>5</v>
      </c>
      <c r="B2526" s="18" t="s">
        <v>2817</v>
      </c>
      <c r="C2526" s="18">
        <v>2</v>
      </c>
      <c r="D2526" s="18" t="s">
        <v>2820</v>
      </c>
      <c r="E2526" s="18">
        <v>1</v>
      </c>
      <c r="F2526" s="18" t="s">
        <v>2820</v>
      </c>
      <c r="G2526" s="19">
        <v>19</v>
      </c>
      <c r="H2526" s="19" t="s">
        <v>2821</v>
      </c>
      <c r="I2526" s="19"/>
      <c r="J2526" s="24"/>
      <c r="K2526" s="99"/>
      <c r="L2526" s="99"/>
      <c r="M2526" s="99"/>
      <c r="N2526" s="28"/>
      <c r="O2526" s="100"/>
      <c r="P2526" s="27"/>
      <c r="Q2526" s="100"/>
      <c r="R2526" s="101" t="s">
        <v>7516</v>
      </c>
      <c r="S2526" s="94"/>
    </row>
    <row r="2527" spans="1:19" ht="18" customHeight="1">
      <c r="A2527" s="17">
        <v>5</v>
      </c>
      <c r="B2527" s="18" t="s">
        <v>2817</v>
      </c>
      <c r="C2527" s="18">
        <v>2</v>
      </c>
      <c r="D2527" s="18" t="s">
        <v>2820</v>
      </c>
      <c r="E2527" s="18">
        <v>1</v>
      </c>
      <c r="F2527" s="18" t="s">
        <v>2820</v>
      </c>
      <c r="G2527" s="18">
        <v>19</v>
      </c>
      <c r="H2527" s="18" t="s">
        <v>2821</v>
      </c>
      <c r="I2527" s="19">
        <v>11</v>
      </c>
      <c r="J2527" s="24" t="s">
        <v>2822</v>
      </c>
      <c r="K2527" s="99">
        <v>297</v>
      </c>
      <c r="L2527" s="99">
        <v>297</v>
      </c>
      <c r="M2527" s="99">
        <f>K2527-L2527</f>
        <v>0</v>
      </c>
      <c r="N2527" s="28" t="s">
        <v>2823</v>
      </c>
      <c r="O2527" s="100">
        <v>10000</v>
      </c>
      <c r="P2527" s="27"/>
      <c r="Q2527" s="100"/>
      <c r="R2527" s="101" t="s">
        <v>133</v>
      </c>
      <c r="S2527" s="94"/>
    </row>
    <row r="2528" spans="1:19" ht="18" customHeight="1">
      <c r="A2528" s="331">
        <v>5</v>
      </c>
      <c r="B2528" s="183" t="s">
        <v>2817</v>
      </c>
      <c r="C2528" s="183">
        <v>2</v>
      </c>
      <c r="D2528" s="183" t="s">
        <v>2820</v>
      </c>
      <c r="E2528" s="183">
        <v>1</v>
      </c>
      <c r="F2528" s="183" t="s">
        <v>2820</v>
      </c>
      <c r="G2528" s="183">
        <v>19</v>
      </c>
      <c r="H2528" s="183" t="s">
        <v>2821</v>
      </c>
      <c r="I2528" s="183">
        <v>11</v>
      </c>
      <c r="J2528" s="332" t="s">
        <v>2822</v>
      </c>
      <c r="K2528" s="185"/>
      <c r="L2528" s="185"/>
      <c r="M2528" s="185"/>
      <c r="N2528" s="186" t="s">
        <v>2824</v>
      </c>
      <c r="O2528" s="187">
        <v>287000</v>
      </c>
      <c r="P2528" s="188"/>
      <c r="Q2528" s="187"/>
      <c r="R2528" s="333" t="s">
        <v>133</v>
      </c>
      <c r="S2528" s="94"/>
    </row>
    <row r="2529" spans="1:19" ht="18" customHeight="1">
      <c r="A2529" s="67">
        <v>6</v>
      </c>
      <c r="B2529" s="68" t="s">
        <v>2825</v>
      </c>
      <c r="C2529" s="68"/>
      <c r="D2529" s="68"/>
      <c r="E2529" s="69"/>
      <c r="F2529" s="68"/>
      <c r="G2529" s="69"/>
      <c r="H2529" s="68"/>
      <c r="I2529" s="69"/>
      <c r="J2529" s="69"/>
      <c r="K2529" s="70">
        <f>IF(C2529="",SUMIFS($K2530:$K$5645,$A2530:$A$5645,A2529,$E2530:$E$5645,""),IF(E2529="",SUMIFS($K2530:$K$5645,$A2530:$A$5645,A2529,$C2530:$C$5645,C2529,$G2530:$G$5645,""),IF(G2529="",SUMIFS($K2530:$K$5645,$A2530:$A$5645,A2529,$C2530:$C$5645,C2529,$E2530:$E$5645,E2529,$R2530:$R$5645,R2529),0)))</f>
        <v>288775</v>
      </c>
      <c r="L2529" s="70">
        <f>IF(C2529="",SUMIFS($L2530:$L$5645,$A2530:$A$5645,A2529,$E2530:$E$5645,""),IF(E2529="",SUMIFS($L2530:$L$5645,$A2530:$A$5645,A2529,$C2530:$C$5645,C2529,$G2530:$G$5645,""),IF(G2529="",SUMIFS($L2530:$L$5645,$A2530:$A$5645,A2529,$C2530:$C$5645,C2529,$E2530:$E$5645,E2529,$R2530:$R$5645,R2529),0)))</f>
        <v>279994</v>
      </c>
      <c r="M2529" s="71">
        <f t="shared" ref="M2529:M2531" si="164">K2529-L2529</f>
        <v>8781</v>
      </c>
      <c r="N2529" s="72"/>
      <c r="O2529" s="73"/>
      <c r="P2529" s="74"/>
      <c r="Q2529" s="75">
        <f>IF(C2529="",SUMIFS($Q$3:$Q$5514,$A$3:$A$5514,A2529,$C$3:$C$5514,"&gt;0",$E$3:$E$5514,""),IF(E2529="",SUMIFS($Q$3:$Q$5514,$A$3:$A$5514,A2529,$C$3:$C$5514,C2529,$E$3:$E$5514,"&gt;0",$G$3:$G$5514,""),IF(G2529="",SUMIFS($Q$3:$Q$5514,$A$3:$A$5514,A2529,$C$3:$C$5514,C2529,$E$3:$E$5514,E2529,$G$3:$G$5514,"&gt;0",$R$3:$R$5514,R2529))))</f>
        <v>107180</v>
      </c>
      <c r="R2529" s="76"/>
      <c r="S2529" s="94"/>
    </row>
    <row r="2530" spans="1:19" ht="18" customHeight="1">
      <c r="A2530" s="43">
        <v>6</v>
      </c>
      <c r="B2530" s="44" t="s">
        <v>2825</v>
      </c>
      <c r="C2530" s="45">
        <v>1</v>
      </c>
      <c r="D2530" s="45" t="s">
        <v>2826</v>
      </c>
      <c r="E2530" s="46"/>
      <c r="F2530" s="45"/>
      <c r="G2530" s="46"/>
      <c r="H2530" s="45"/>
      <c r="I2530" s="46"/>
      <c r="J2530" s="46"/>
      <c r="K2530" s="95">
        <f>IF(C2530="",SUMIFS($K2531:$K$5645,$A2531:$A$5645,A2530,$E2531:$E$5645,""),IF(E2530="",SUMIFS($K2531:$K$5645,$A2531:$A$5645,A2530,$C2531:$C$5645,C2530,$G2531:$G$5645,""),IF(G2530="",SUMIFS($K2531:$K$5645,$A2531:$A$5645,A2530,$C2531:$C$5645,C2530,$E2531:$E$5645,E2530,$R2531:$R$5645,R2530),0)))</f>
        <v>256963</v>
      </c>
      <c r="L2530" s="95">
        <f>IF(C2530="",SUMIFS($L2531:$L$5645,$A2531:$A$5645,A2530,$E2531:$E$5645,""),IF(E2530="",SUMIFS($L2531:$L$5645,$A2531:$A$5645,A2530,$C2531:$C$5645,C2530,$G2531:$G$5645,""),IF(G2530="",SUMIFS($L2531:$L$5645,$A2531:$A$5645,A2530,$C2531:$C$5645,C2530,$E2531:$E$5645,E2530,$R2531:$R$5645,R2530),0)))</f>
        <v>246491</v>
      </c>
      <c r="M2530" s="96">
        <f t="shared" si="164"/>
        <v>10472</v>
      </c>
      <c r="N2530" s="47"/>
      <c r="O2530" s="48"/>
      <c r="P2530" s="49"/>
      <c r="Q2530" s="50">
        <f>IF(C2530="",SUMIFS($Q$3:$Q$5514,$A$3:$A$5514,A2530,$C$3:$C$5514,"&gt;0",$E$3:$E$5514,""),IF(E2530="",SUMIFS($Q$3:$Q$5514,$A$3:$A$5514,A2530,$C$3:$C$5514,C2530,$E$3:$E$5514,"&gt;0",$G$3:$G$5514,""),IF(G2530="",SUMIFS($Q$3:$Q$5514,$A$3:$A$5514,A2530,$C$3:$C$5514,C2530,$E$3:$E$5514,E2530,$G$3:$G$5514,"&gt;0",$R$3:$R$5514,R2530))))</f>
        <v>94530</v>
      </c>
      <c r="R2530" s="51"/>
      <c r="S2530" s="94"/>
    </row>
    <row r="2531" spans="1:19" ht="18" customHeight="1">
      <c r="A2531" s="43">
        <v>6</v>
      </c>
      <c r="B2531" s="44" t="s">
        <v>2825</v>
      </c>
      <c r="C2531" s="52">
        <v>1</v>
      </c>
      <c r="D2531" s="44" t="s">
        <v>2826</v>
      </c>
      <c r="E2531" s="53">
        <v>1</v>
      </c>
      <c r="F2531" s="54" t="s">
        <v>778</v>
      </c>
      <c r="G2531" s="53"/>
      <c r="H2531" s="54"/>
      <c r="I2531" s="53"/>
      <c r="J2531" s="53"/>
      <c r="K2531" s="97">
        <f>IF(C2531="",SUMIFS($K2532:$K$5645,$A2532:$A$5645,A2531,$E2532:$E$5645,""),IF(E2531="",SUMIFS($K2532:$K$5645,$A2532:$A$5645,A2531,$C2532:$C$5645,C2531,$G2532:$G$5645,""),IF(G2531="",SUMIFS($K2532:$K$5645,$A2532:$A$5645,A2531,$C2532:$C$5645,C2531,$E2532:$E$5645,E2531,$R2532:$R$5645,R2531),0)))</f>
        <v>24754</v>
      </c>
      <c r="L2531" s="97">
        <f>IF(C2531="",SUMIFS($L2532:$L$5645,$A2532:$A$5645,A2531,$E2532:$E$5645,""),IF(E2531="",SUMIFS($L2532:$L$5645,$A2532:$A$5645,A2531,$C2532:$C$5645,C2531,$G2532:$G$5645,""),IF(G2531="",SUMIFS($L2532:$L$5645,$A2532:$A$5645,A2531,$C2532:$C$5645,C2531,$E2532:$E$5645,E2531,$R2532:$R$5645,R2531),0)))</f>
        <v>22980</v>
      </c>
      <c r="M2531" s="98">
        <f t="shared" si="164"/>
        <v>1774</v>
      </c>
      <c r="N2531" s="55"/>
      <c r="O2531" s="56"/>
      <c r="P2531" s="57"/>
      <c r="Q2531" s="58">
        <f>IF(C2531="",SUMIFS($Q$3:$Q$5514,$A$3:$A$5514,A2531,$C$3:$C$5514,"&gt;0",$E$3:$E$5514,""),IF(E2531="",SUMIFS($Q$3:$Q$5514,$A$3:$A$5514,A2531,$C$3:$C$5514,C2531,$E$3:$E$5514,"&gt;0",$G$3:$G$5514,""),IF(G2531="",SUMIFS($Q$3:$Q$5514,$A$3:$A$5514,A2531,$C$3:$C$5514,C2531,$E$3:$E$5514,E2531,$G$3:$G$5514,"&gt;0",$R$3:$R$5514,R2531))))</f>
        <v>2534</v>
      </c>
      <c r="R2531" s="59" t="s">
        <v>120</v>
      </c>
      <c r="S2531" s="94"/>
    </row>
    <row r="2532" spans="1:19" ht="18" customHeight="1">
      <c r="A2532" s="17">
        <v>6</v>
      </c>
      <c r="B2532" s="18" t="s">
        <v>2825</v>
      </c>
      <c r="C2532" s="18">
        <v>1</v>
      </c>
      <c r="D2532" s="18" t="s">
        <v>2826</v>
      </c>
      <c r="E2532" s="18">
        <v>1</v>
      </c>
      <c r="F2532" s="18" t="s">
        <v>778</v>
      </c>
      <c r="G2532" s="19">
        <v>1</v>
      </c>
      <c r="H2532" s="19" t="s">
        <v>914</v>
      </c>
      <c r="I2532" s="19"/>
      <c r="J2532" s="24"/>
      <c r="K2532" s="99"/>
      <c r="L2532" s="99"/>
      <c r="M2532" s="99"/>
      <c r="N2532" s="28"/>
      <c r="O2532" s="100"/>
      <c r="P2532" s="27" t="s">
        <v>2828</v>
      </c>
      <c r="Q2532" s="100">
        <v>1834</v>
      </c>
      <c r="R2532" s="101" t="s">
        <v>120</v>
      </c>
      <c r="S2532" s="94"/>
    </row>
    <row r="2533" spans="1:19" ht="18" customHeight="1">
      <c r="A2533" s="17">
        <v>6</v>
      </c>
      <c r="B2533" s="18" t="s">
        <v>2825</v>
      </c>
      <c r="C2533" s="18">
        <v>1</v>
      </c>
      <c r="D2533" s="18" t="s">
        <v>2826</v>
      </c>
      <c r="E2533" s="18">
        <v>1</v>
      </c>
      <c r="F2533" s="18" t="s">
        <v>778</v>
      </c>
      <c r="G2533" s="18">
        <v>1</v>
      </c>
      <c r="H2533" s="18" t="s">
        <v>914</v>
      </c>
      <c r="I2533" s="19">
        <v>11</v>
      </c>
      <c r="J2533" s="24" t="s">
        <v>2827</v>
      </c>
      <c r="K2533" s="99">
        <v>6458</v>
      </c>
      <c r="L2533" s="99">
        <v>4500</v>
      </c>
      <c r="M2533" s="99">
        <f>K2533-L2533</f>
        <v>1958</v>
      </c>
      <c r="N2533" s="339" t="s">
        <v>7193</v>
      </c>
      <c r="O2533" s="100">
        <v>410400</v>
      </c>
      <c r="P2533" s="27" t="s">
        <v>2829</v>
      </c>
      <c r="Q2533" s="100"/>
      <c r="R2533" s="101" t="s">
        <v>120</v>
      </c>
      <c r="S2533" s="94"/>
    </row>
    <row r="2534" spans="1:19" ht="18" customHeight="1">
      <c r="A2534" s="17">
        <v>6</v>
      </c>
      <c r="B2534" s="18" t="s">
        <v>2825</v>
      </c>
      <c r="C2534" s="18">
        <v>1</v>
      </c>
      <c r="D2534" s="18" t="s">
        <v>2826</v>
      </c>
      <c r="E2534" s="18">
        <v>1</v>
      </c>
      <c r="F2534" s="18" t="s">
        <v>778</v>
      </c>
      <c r="G2534" s="18">
        <v>1</v>
      </c>
      <c r="H2534" s="18" t="s">
        <v>914</v>
      </c>
      <c r="I2534" s="18">
        <v>11</v>
      </c>
      <c r="J2534" s="25" t="s">
        <v>2827</v>
      </c>
      <c r="K2534" s="99"/>
      <c r="L2534" s="99"/>
      <c r="M2534" s="99"/>
      <c r="N2534" s="339" t="s">
        <v>7194</v>
      </c>
      <c r="O2534" s="100">
        <v>170400</v>
      </c>
      <c r="P2534" s="27" t="s">
        <v>2830</v>
      </c>
      <c r="Q2534" s="100">
        <v>700</v>
      </c>
      <c r="R2534" s="101" t="s">
        <v>120</v>
      </c>
      <c r="S2534" s="94"/>
    </row>
    <row r="2535" spans="1:19" ht="18" customHeight="1">
      <c r="A2535" s="17">
        <v>6</v>
      </c>
      <c r="B2535" s="18" t="s">
        <v>2825</v>
      </c>
      <c r="C2535" s="18">
        <v>1</v>
      </c>
      <c r="D2535" s="18" t="s">
        <v>2826</v>
      </c>
      <c r="E2535" s="18">
        <v>1</v>
      </c>
      <c r="F2535" s="18" t="s">
        <v>778</v>
      </c>
      <c r="G2535" s="18">
        <v>1</v>
      </c>
      <c r="H2535" s="18" t="s">
        <v>914</v>
      </c>
      <c r="I2535" s="18">
        <v>11</v>
      </c>
      <c r="J2535" s="25" t="s">
        <v>2827</v>
      </c>
      <c r="K2535" s="99"/>
      <c r="L2535" s="99"/>
      <c r="M2535" s="99"/>
      <c r="N2535" s="339" t="s">
        <v>7195</v>
      </c>
      <c r="O2535" s="100">
        <v>142000</v>
      </c>
      <c r="P2535" s="27" t="s">
        <v>345</v>
      </c>
      <c r="Q2535" s="100"/>
      <c r="R2535" s="101" t="s">
        <v>120</v>
      </c>
      <c r="S2535" s="94"/>
    </row>
    <row r="2536" spans="1:19" ht="18" customHeight="1">
      <c r="A2536" s="17">
        <v>6</v>
      </c>
      <c r="B2536" s="18" t="s">
        <v>2825</v>
      </c>
      <c r="C2536" s="18">
        <v>1</v>
      </c>
      <c r="D2536" s="18" t="s">
        <v>2826</v>
      </c>
      <c r="E2536" s="18">
        <v>1</v>
      </c>
      <c r="F2536" s="18" t="s">
        <v>778</v>
      </c>
      <c r="G2536" s="18">
        <v>1</v>
      </c>
      <c r="H2536" s="18" t="s">
        <v>914</v>
      </c>
      <c r="I2536" s="18">
        <v>11</v>
      </c>
      <c r="J2536" s="25" t="s">
        <v>2827</v>
      </c>
      <c r="K2536" s="99"/>
      <c r="L2536" s="99"/>
      <c r="M2536" s="99"/>
      <c r="N2536" s="339" t="s">
        <v>7196</v>
      </c>
      <c r="O2536" s="100">
        <v>3124000</v>
      </c>
      <c r="P2536" s="27"/>
      <c r="Q2536" s="100"/>
      <c r="R2536" s="101" t="s">
        <v>120</v>
      </c>
      <c r="S2536" s="94"/>
    </row>
    <row r="2537" spans="1:19" ht="18" customHeight="1">
      <c r="A2537" s="17">
        <v>6</v>
      </c>
      <c r="B2537" s="18" t="s">
        <v>2825</v>
      </c>
      <c r="C2537" s="18">
        <v>1</v>
      </c>
      <c r="D2537" s="18" t="s">
        <v>2826</v>
      </c>
      <c r="E2537" s="18">
        <v>1</v>
      </c>
      <c r="F2537" s="18" t="s">
        <v>778</v>
      </c>
      <c r="G2537" s="18">
        <v>1</v>
      </c>
      <c r="H2537" s="18" t="s">
        <v>914</v>
      </c>
      <c r="I2537" s="18">
        <v>11</v>
      </c>
      <c r="J2537" s="25" t="s">
        <v>2827</v>
      </c>
      <c r="K2537" s="99"/>
      <c r="L2537" s="99"/>
      <c r="M2537" s="99"/>
      <c r="N2537" s="339" t="s">
        <v>7197</v>
      </c>
      <c r="O2537" s="100">
        <v>113500</v>
      </c>
      <c r="P2537" s="27"/>
      <c r="Q2537" s="100"/>
      <c r="R2537" s="101" t="s">
        <v>120</v>
      </c>
      <c r="S2537" s="94"/>
    </row>
    <row r="2538" spans="1:19" ht="18" customHeight="1">
      <c r="A2538" s="17">
        <v>6</v>
      </c>
      <c r="B2538" s="18" t="s">
        <v>2825</v>
      </c>
      <c r="C2538" s="18">
        <v>1</v>
      </c>
      <c r="D2538" s="18" t="s">
        <v>2826</v>
      </c>
      <c r="E2538" s="18">
        <v>1</v>
      </c>
      <c r="F2538" s="18" t="s">
        <v>778</v>
      </c>
      <c r="G2538" s="18">
        <v>1</v>
      </c>
      <c r="H2538" s="18" t="s">
        <v>914</v>
      </c>
      <c r="I2538" s="18">
        <v>11</v>
      </c>
      <c r="J2538" s="25" t="s">
        <v>2827</v>
      </c>
      <c r="K2538" s="99"/>
      <c r="L2538" s="99"/>
      <c r="M2538" s="99"/>
      <c r="N2538" s="339" t="s">
        <v>7198</v>
      </c>
      <c r="O2538" s="100">
        <v>2497000</v>
      </c>
      <c r="P2538" s="27"/>
      <c r="Q2538" s="100"/>
      <c r="R2538" s="101" t="s">
        <v>120</v>
      </c>
      <c r="S2538" s="94"/>
    </row>
    <row r="2539" spans="1:19" ht="18" customHeight="1">
      <c r="A2539" s="17">
        <v>6</v>
      </c>
      <c r="B2539" s="18" t="s">
        <v>2825</v>
      </c>
      <c r="C2539" s="18">
        <v>1</v>
      </c>
      <c r="D2539" s="18" t="s">
        <v>2826</v>
      </c>
      <c r="E2539" s="18">
        <v>1</v>
      </c>
      <c r="F2539" s="18" t="s">
        <v>778</v>
      </c>
      <c r="G2539" s="19">
        <v>2</v>
      </c>
      <c r="H2539" s="19" t="s">
        <v>916</v>
      </c>
      <c r="I2539" s="19"/>
      <c r="J2539" s="24"/>
      <c r="K2539" s="99"/>
      <c r="L2539" s="99"/>
      <c r="M2539" s="99"/>
      <c r="N2539" s="28"/>
      <c r="O2539" s="100"/>
      <c r="P2539" s="27"/>
      <c r="Q2539" s="100"/>
      <c r="R2539" s="101" t="s">
        <v>120</v>
      </c>
      <c r="S2539" s="94"/>
    </row>
    <row r="2540" spans="1:19" ht="18" customHeight="1">
      <c r="A2540" s="17">
        <v>6</v>
      </c>
      <c r="B2540" s="18" t="s">
        <v>2825</v>
      </c>
      <c r="C2540" s="18">
        <v>1</v>
      </c>
      <c r="D2540" s="18" t="s">
        <v>2826</v>
      </c>
      <c r="E2540" s="18">
        <v>1</v>
      </c>
      <c r="F2540" s="18" t="s">
        <v>778</v>
      </c>
      <c r="G2540" s="18">
        <v>2</v>
      </c>
      <c r="H2540" s="18" t="s">
        <v>916</v>
      </c>
      <c r="I2540" s="19">
        <v>3</v>
      </c>
      <c r="J2540" s="24" t="s">
        <v>917</v>
      </c>
      <c r="K2540" s="99">
        <v>7307</v>
      </c>
      <c r="L2540" s="99">
        <v>7058</v>
      </c>
      <c r="M2540" s="99">
        <f>K2540-L2540</f>
        <v>249</v>
      </c>
      <c r="N2540" s="28" t="s">
        <v>1078</v>
      </c>
      <c r="O2540" s="100">
        <v>7306500</v>
      </c>
      <c r="P2540" s="27"/>
      <c r="Q2540" s="100"/>
      <c r="R2540" s="101" t="s">
        <v>120</v>
      </c>
      <c r="S2540" s="94"/>
    </row>
    <row r="2541" spans="1:19" ht="18" customHeight="1">
      <c r="A2541" s="17">
        <v>6</v>
      </c>
      <c r="B2541" s="18" t="s">
        <v>2825</v>
      </c>
      <c r="C2541" s="18">
        <v>1</v>
      </c>
      <c r="D2541" s="18" t="s">
        <v>2826</v>
      </c>
      <c r="E2541" s="18">
        <v>1</v>
      </c>
      <c r="F2541" s="18" t="s">
        <v>778</v>
      </c>
      <c r="G2541" s="19">
        <v>3</v>
      </c>
      <c r="H2541" s="19" t="s">
        <v>919</v>
      </c>
      <c r="I2541" s="19"/>
      <c r="J2541" s="24"/>
      <c r="K2541" s="99"/>
      <c r="L2541" s="99"/>
      <c r="M2541" s="99"/>
      <c r="N2541" s="28"/>
      <c r="O2541" s="100"/>
      <c r="P2541" s="27"/>
      <c r="Q2541" s="100"/>
      <c r="R2541" s="101" t="s">
        <v>120</v>
      </c>
      <c r="S2541" s="94"/>
    </row>
    <row r="2542" spans="1:19" ht="18" customHeight="1">
      <c r="A2542" s="17">
        <v>6</v>
      </c>
      <c r="B2542" s="18" t="s">
        <v>2825</v>
      </c>
      <c r="C2542" s="18">
        <v>1</v>
      </c>
      <c r="D2542" s="18" t="s">
        <v>2826</v>
      </c>
      <c r="E2542" s="18">
        <v>1</v>
      </c>
      <c r="F2542" s="18" t="s">
        <v>778</v>
      </c>
      <c r="G2542" s="18">
        <v>3</v>
      </c>
      <c r="H2542" s="18" t="s">
        <v>919</v>
      </c>
      <c r="I2542" s="19">
        <v>31</v>
      </c>
      <c r="J2542" s="24" t="s">
        <v>929</v>
      </c>
      <c r="K2542" s="99">
        <v>216</v>
      </c>
      <c r="L2542" s="99">
        <v>216</v>
      </c>
      <c r="M2542" s="99">
        <f t="shared" ref="M2542:M2547" si="165">K2542-L2542</f>
        <v>0</v>
      </c>
      <c r="N2542" s="28" t="s">
        <v>933</v>
      </c>
      <c r="O2542" s="100">
        <v>216000</v>
      </c>
      <c r="P2542" s="27"/>
      <c r="Q2542" s="100"/>
      <c r="R2542" s="101" t="s">
        <v>120</v>
      </c>
      <c r="S2542" s="94"/>
    </row>
    <row r="2543" spans="1:19" ht="18" customHeight="1">
      <c r="A2543" s="17">
        <v>6</v>
      </c>
      <c r="B2543" s="18" t="s">
        <v>2825</v>
      </c>
      <c r="C2543" s="18">
        <v>1</v>
      </c>
      <c r="D2543" s="18" t="s">
        <v>2826</v>
      </c>
      <c r="E2543" s="18">
        <v>1</v>
      </c>
      <c r="F2543" s="18" t="s">
        <v>778</v>
      </c>
      <c r="G2543" s="18">
        <v>3</v>
      </c>
      <c r="H2543" s="18" t="s">
        <v>919</v>
      </c>
      <c r="I2543" s="19">
        <v>32</v>
      </c>
      <c r="J2543" s="24" t="s">
        <v>1073</v>
      </c>
      <c r="K2543" s="99">
        <v>258</v>
      </c>
      <c r="L2543" s="99">
        <v>258</v>
      </c>
      <c r="M2543" s="99">
        <f t="shared" si="165"/>
        <v>0</v>
      </c>
      <c r="N2543" s="28" t="s">
        <v>933</v>
      </c>
      <c r="O2543" s="100">
        <v>258000</v>
      </c>
      <c r="P2543" s="27"/>
      <c r="Q2543" s="100"/>
      <c r="R2543" s="101" t="s">
        <v>120</v>
      </c>
      <c r="S2543" s="94"/>
    </row>
    <row r="2544" spans="1:19" ht="18" customHeight="1">
      <c r="A2544" s="17">
        <v>6</v>
      </c>
      <c r="B2544" s="18" t="s">
        <v>2825</v>
      </c>
      <c r="C2544" s="18">
        <v>1</v>
      </c>
      <c r="D2544" s="18" t="s">
        <v>2826</v>
      </c>
      <c r="E2544" s="18">
        <v>1</v>
      </c>
      <c r="F2544" s="18" t="s">
        <v>778</v>
      </c>
      <c r="G2544" s="18">
        <v>3</v>
      </c>
      <c r="H2544" s="18" t="s">
        <v>919</v>
      </c>
      <c r="I2544" s="19">
        <v>35</v>
      </c>
      <c r="J2544" s="24" t="s">
        <v>930</v>
      </c>
      <c r="K2544" s="99">
        <v>180</v>
      </c>
      <c r="L2544" s="99">
        <v>180</v>
      </c>
      <c r="M2544" s="99">
        <f t="shared" si="165"/>
        <v>0</v>
      </c>
      <c r="N2544" s="339" t="s">
        <v>7199</v>
      </c>
      <c r="O2544" s="100">
        <v>180000</v>
      </c>
      <c r="P2544" s="27"/>
      <c r="Q2544" s="100"/>
      <c r="R2544" s="101" t="s">
        <v>120</v>
      </c>
      <c r="S2544" s="94"/>
    </row>
    <row r="2545" spans="1:19" ht="18" customHeight="1">
      <c r="A2545" s="17">
        <v>6</v>
      </c>
      <c r="B2545" s="18" t="s">
        <v>2825</v>
      </c>
      <c r="C2545" s="18">
        <v>1</v>
      </c>
      <c r="D2545" s="18" t="s">
        <v>2826</v>
      </c>
      <c r="E2545" s="18">
        <v>1</v>
      </c>
      <c r="F2545" s="18" t="s">
        <v>778</v>
      </c>
      <c r="G2545" s="18">
        <v>3</v>
      </c>
      <c r="H2545" s="18" t="s">
        <v>919</v>
      </c>
      <c r="I2545" s="19">
        <v>39</v>
      </c>
      <c r="J2545" s="24" t="s">
        <v>934</v>
      </c>
      <c r="K2545" s="99">
        <v>1724</v>
      </c>
      <c r="L2545" s="99">
        <v>1670</v>
      </c>
      <c r="M2545" s="99">
        <f t="shared" si="165"/>
        <v>54</v>
      </c>
      <c r="N2545" s="28" t="s">
        <v>1078</v>
      </c>
      <c r="O2545" s="100">
        <v>1723904</v>
      </c>
      <c r="P2545" s="27"/>
      <c r="Q2545" s="100"/>
      <c r="R2545" s="101" t="s">
        <v>120</v>
      </c>
      <c r="S2545" s="94"/>
    </row>
    <row r="2546" spans="1:19" ht="18" customHeight="1">
      <c r="A2546" s="17">
        <v>6</v>
      </c>
      <c r="B2546" s="18" t="s">
        <v>2825</v>
      </c>
      <c r="C2546" s="18">
        <v>1</v>
      </c>
      <c r="D2546" s="18" t="s">
        <v>2826</v>
      </c>
      <c r="E2546" s="18">
        <v>1</v>
      </c>
      <c r="F2546" s="18" t="s">
        <v>778</v>
      </c>
      <c r="G2546" s="18">
        <v>3</v>
      </c>
      <c r="H2546" s="18" t="s">
        <v>919</v>
      </c>
      <c r="I2546" s="19">
        <v>40</v>
      </c>
      <c r="J2546" s="24" t="s">
        <v>935</v>
      </c>
      <c r="K2546" s="99">
        <v>995</v>
      </c>
      <c r="L2546" s="99">
        <v>963</v>
      </c>
      <c r="M2546" s="99">
        <f t="shared" si="165"/>
        <v>32</v>
      </c>
      <c r="N2546" s="28" t="s">
        <v>1078</v>
      </c>
      <c r="O2546" s="100">
        <v>994560</v>
      </c>
      <c r="P2546" s="27"/>
      <c r="Q2546" s="100"/>
      <c r="R2546" s="101" t="s">
        <v>120</v>
      </c>
      <c r="S2546" s="94"/>
    </row>
    <row r="2547" spans="1:19" ht="18" customHeight="1">
      <c r="A2547" s="17">
        <v>6</v>
      </c>
      <c r="B2547" s="18" t="s">
        <v>2825</v>
      </c>
      <c r="C2547" s="18">
        <v>1</v>
      </c>
      <c r="D2547" s="18" t="s">
        <v>2826</v>
      </c>
      <c r="E2547" s="18">
        <v>1</v>
      </c>
      <c r="F2547" s="18" t="s">
        <v>778</v>
      </c>
      <c r="G2547" s="18">
        <v>3</v>
      </c>
      <c r="H2547" s="18" t="s">
        <v>919</v>
      </c>
      <c r="I2547" s="19">
        <v>41</v>
      </c>
      <c r="J2547" s="24" t="s">
        <v>936</v>
      </c>
      <c r="K2547" s="99">
        <v>140</v>
      </c>
      <c r="L2547" s="99">
        <v>140</v>
      </c>
      <c r="M2547" s="99">
        <f t="shared" si="165"/>
        <v>0</v>
      </c>
      <c r="N2547" s="28" t="s">
        <v>1078</v>
      </c>
      <c r="O2547" s="100">
        <v>140000</v>
      </c>
      <c r="P2547" s="27"/>
      <c r="Q2547" s="100"/>
      <c r="R2547" s="101" t="s">
        <v>120</v>
      </c>
      <c r="S2547" s="94"/>
    </row>
    <row r="2548" spans="1:19" ht="18" customHeight="1">
      <c r="A2548" s="17">
        <v>6</v>
      </c>
      <c r="B2548" s="18" t="s">
        <v>2825</v>
      </c>
      <c r="C2548" s="18">
        <v>1</v>
      </c>
      <c r="D2548" s="18" t="s">
        <v>2826</v>
      </c>
      <c r="E2548" s="18">
        <v>1</v>
      </c>
      <c r="F2548" s="18" t="s">
        <v>778</v>
      </c>
      <c r="G2548" s="19">
        <v>4</v>
      </c>
      <c r="H2548" s="19" t="s">
        <v>937</v>
      </c>
      <c r="I2548" s="19"/>
      <c r="J2548" s="24"/>
      <c r="K2548" s="99"/>
      <c r="L2548" s="99"/>
      <c r="M2548" s="99"/>
      <c r="N2548" s="28"/>
      <c r="O2548" s="100"/>
      <c r="P2548" s="27"/>
      <c r="Q2548" s="100"/>
      <c r="R2548" s="101" t="s">
        <v>120</v>
      </c>
      <c r="S2548" s="94"/>
    </row>
    <row r="2549" spans="1:19" ht="18" customHeight="1">
      <c r="A2549" s="17">
        <v>6</v>
      </c>
      <c r="B2549" s="18" t="s">
        <v>2825</v>
      </c>
      <c r="C2549" s="18">
        <v>1</v>
      </c>
      <c r="D2549" s="18" t="s">
        <v>2826</v>
      </c>
      <c r="E2549" s="18">
        <v>1</v>
      </c>
      <c r="F2549" s="18" t="s">
        <v>778</v>
      </c>
      <c r="G2549" s="18">
        <v>4</v>
      </c>
      <c r="H2549" s="18" t="s">
        <v>937</v>
      </c>
      <c r="I2549" s="19">
        <v>31</v>
      </c>
      <c r="J2549" s="24" t="s">
        <v>940</v>
      </c>
      <c r="K2549" s="99">
        <v>2295</v>
      </c>
      <c r="L2549" s="99">
        <v>2320</v>
      </c>
      <c r="M2549" s="99">
        <f t="shared" ref="M2549:M2550" si="166">K2549-L2549</f>
        <v>-25</v>
      </c>
      <c r="N2549" s="28" t="s">
        <v>1078</v>
      </c>
      <c r="O2549" s="100">
        <v>2294258</v>
      </c>
      <c r="P2549" s="27"/>
      <c r="Q2549" s="100"/>
      <c r="R2549" s="101" t="s">
        <v>120</v>
      </c>
      <c r="S2549" s="94"/>
    </row>
    <row r="2550" spans="1:19" ht="18" customHeight="1">
      <c r="A2550" s="17">
        <v>6</v>
      </c>
      <c r="B2550" s="18" t="s">
        <v>2825</v>
      </c>
      <c r="C2550" s="18">
        <v>1</v>
      </c>
      <c r="D2550" s="18" t="s">
        <v>2826</v>
      </c>
      <c r="E2550" s="18">
        <v>1</v>
      </c>
      <c r="F2550" s="18" t="s">
        <v>778</v>
      </c>
      <c r="G2550" s="18">
        <v>4</v>
      </c>
      <c r="H2550" s="18" t="s">
        <v>937</v>
      </c>
      <c r="I2550" s="19">
        <v>41</v>
      </c>
      <c r="J2550" s="24" t="s">
        <v>1088</v>
      </c>
      <c r="K2550" s="99">
        <v>268</v>
      </c>
      <c r="L2550" s="99">
        <v>266</v>
      </c>
      <c r="M2550" s="99">
        <f t="shared" si="166"/>
        <v>2</v>
      </c>
      <c r="N2550" s="28" t="s">
        <v>2831</v>
      </c>
      <c r="O2550" s="100">
        <v>248808</v>
      </c>
      <c r="P2550" s="27"/>
      <c r="Q2550" s="100"/>
      <c r="R2550" s="101" t="s">
        <v>120</v>
      </c>
      <c r="S2550" s="94"/>
    </row>
    <row r="2551" spans="1:19" ht="18" customHeight="1">
      <c r="A2551" s="17">
        <v>6</v>
      </c>
      <c r="B2551" s="18" t="s">
        <v>2825</v>
      </c>
      <c r="C2551" s="18">
        <v>1</v>
      </c>
      <c r="D2551" s="18" t="s">
        <v>2826</v>
      </c>
      <c r="E2551" s="18">
        <v>1</v>
      </c>
      <c r="F2551" s="18" t="s">
        <v>778</v>
      </c>
      <c r="G2551" s="18">
        <v>4</v>
      </c>
      <c r="H2551" s="18" t="s">
        <v>937</v>
      </c>
      <c r="I2551" s="18">
        <v>41</v>
      </c>
      <c r="J2551" s="25" t="s">
        <v>1088</v>
      </c>
      <c r="K2551" s="99"/>
      <c r="L2551" s="99"/>
      <c r="M2551" s="99"/>
      <c r="N2551" s="28" t="s">
        <v>2832</v>
      </c>
      <c r="O2551" s="100">
        <v>14196</v>
      </c>
      <c r="P2551" s="27"/>
      <c r="Q2551" s="100"/>
      <c r="R2551" s="101" t="s">
        <v>120</v>
      </c>
      <c r="S2551" s="94"/>
    </row>
    <row r="2552" spans="1:19" ht="18" customHeight="1">
      <c r="A2552" s="17">
        <v>6</v>
      </c>
      <c r="B2552" s="18" t="s">
        <v>2825</v>
      </c>
      <c r="C2552" s="18">
        <v>1</v>
      </c>
      <c r="D2552" s="18" t="s">
        <v>2826</v>
      </c>
      <c r="E2552" s="18">
        <v>1</v>
      </c>
      <c r="F2552" s="18" t="s">
        <v>778</v>
      </c>
      <c r="G2552" s="18">
        <v>4</v>
      </c>
      <c r="H2552" s="18" t="s">
        <v>937</v>
      </c>
      <c r="I2552" s="18">
        <v>41</v>
      </c>
      <c r="J2552" s="25" t="s">
        <v>1088</v>
      </c>
      <c r="K2552" s="99"/>
      <c r="L2552" s="99"/>
      <c r="M2552" s="99"/>
      <c r="N2552" s="28" t="s">
        <v>2833</v>
      </c>
      <c r="O2552" s="100">
        <v>4032</v>
      </c>
      <c r="P2552" s="27"/>
      <c r="Q2552" s="100"/>
      <c r="R2552" s="101" t="s">
        <v>120</v>
      </c>
      <c r="S2552" s="94"/>
    </row>
    <row r="2553" spans="1:19" ht="18" customHeight="1">
      <c r="A2553" s="17">
        <v>6</v>
      </c>
      <c r="B2553" s="18" t="s">
        <v>2825</v>
      </c>
      <c r="C2553" s="18">
        <v>1</v>
      </c>
      <c r="D2553" s="18" t="s">
        <v>2826</v>
      </c>
      <c r="E2553" s="18">
        <v>1</v>
      </c>
      <c r="F2553" s="18" t="s">
        <v>778</v>
      </c>
      <c r="G2553" s="19">
        <v>7</v>
      </c>
      <c r="H2553" s="19" t="s">
        <v>1093</v>
      </c>
      <c r="I2553" s="19"/>
      <c r="J2553" s="24"/>
      <c r="K2553" s="99"/>
      <c r="L2553" s="99"/>
      <c r="M2553" s="99"/>
      <c r="N2553" s="28"/>
      <c r="O2553" s="100"/>
      <c r="P2553" s="27"/>
      <c r="Q2553" s="100"/>
      <c r="R2553" s="101" t="s">
        <v>120</v>
      </c>
      <c r="S2553" s="94"/>
    </row>
    <row r="2554" spans="1:19" ht="18" customHeight="1">
      <c r="A2554" s="17">
        <v>6</v>
      </c>
      <c r="B2554" s="18" t="s">
        <v>2825</v>
      </c>
      <c r="C2554" s="18">
        <v>1</v>
      </c>
      <c r="D2554" s="18" t="s">
        <v>2826</v>
      </c>
      <c r="E2554" s="18">
        <v>1</v>
      </c>
      <c r="F2554" s="18" t="s">
        <v>778</v>
      </c>
      <c r="G2554" s="18">
        <v>7</v>
      </c>
      <c r="H2554" s="18" t="s">
        <v>1093</v>
      </c>
      <c r="I2554" s="19">
        <v>1</v>
      </c>
      <c r="J2554" s="24" t="s">
        <v>1094</v>
      </c>
      <c r="K2554" s="99">
        <v>1705</v>
      </c>
      <c r="L2554" s="99">
        <v>1679</v>
      </c>
      <c r="M2554" s="99">
        <f>K2554-L2554</f>
        <v>26</v>
      </c>
      <c r="N2554" s="339" t="s">
        <v>7200</v>
      </c>
      <c r="O2554" s="100">
        <v>1704800</v>
      </c>
      <c r="P2554" s="27"/>
      <c r="Q2554" s="100"/>
      <c r="R2554" s="101" t="s">
        <v>120</v>
      </c>
      <c r="S2554" s="94"/>
    </row>
    <row r="2555" spans="1:19" ht="18" customHeight="1">
      <c r="A2555" s="17">
        <v>6</v>
      </c>
      <c r="B2555" s="18" t="s">
        <v>2825</v>
      </c>
      <c r="C2555" s="18">
        <v>1</v>
      </c>
      <c r="D2555" s="18" t="s">
        <v>2826</v>
      </c>
      <c r="E2555" s="18">
        <v>1</v>
      </c>
      <c r="F2555" s="18" t="s">
        <v>778</v>
      </c>
      <c r="G2555" s="19">
        <v>8</v>
      </c>
      <c r="H2555" s="19" t="s">
        <v>941</v>
      </c>
      <c r="I2555" s="19"/>
      <c r="J2555" s="24"/>
      <c r="K2555" s="99"/>
      <c r="L2555" s="99"/>
      <c r="M2555" s="99"/>
      <c r="N2555" s="28"/>
      <c r="O2555" s="100"/>
      <c r="P2555" s="27"/>
      <c r="Q2555" s="100"/>
      <c r="R2555" s="101" t="s">
        <v>120</v>
      </c>
      <c r="S2555" s="94"/>
    </row>
    <row r="2556" spans="1:19" ht="18" customHeight="1">
      <c r="A2556" s="17">
        <v>6</v>
      </c>
      <c r="B2556" s="18" t="s">
        <v>2825</v>
      </c>
      <c r="C2556" s="18">
        <v>1</v>
      </c>
      <c r="D2556" s="18" t="s">
        <v>2826</v>
      </c>
      <c r="E2556" s="18">
        <v>1</v>
      </c>
      <c r="F2556" s="18" t="s">
        <v>778</v>
      </c>
      <c r="G2556" s="18">
        <v>8</v>
      </c>
      <c r="H2556" s="18" t="s">
        <v>941</v>
      </c>
      <c r="I2556" s="19">
        <v>11</v>
      </c>
      <c r="J2556" s="24" t="s">
        <v>942</v>
      </c>
      <c r="K2556" s="99">
        <v>44</v>
      </c>
      <c r="L2556" s="99">
        <v>44</v>
      </c>
      <c r="M2556" s="99">
        <f>K2556-L2556</f>
        <v>0</v>
      </c>
      <c r="N2556" s="28" t="s">
        <v>2834</v>
      </c>
      <c r="O2556" s="100">
        <v>33600</v>
      </c>
      <c r="P2556" s="27"/>
      <c r="Q2556" s="100"/>
      <c r="R2556" s="101" t="s">
        <v>120</v>
      </c>
      <c r="S2556" s="94"/>
    </row>
    <row r="2557" spans="1:19" ht="18" customHeight="1">
      <c r="A2557" s="17">
        <v>6</v>
      </c>
      <c r="B2557" s="18" t="s">
        <v>2825</v>
      </c>
      <c r="C2557" s="18">
        <v>1</v>
      </c>
      <c r="D2557" s="18" t="s">
        <v>2826</v>
      </c>
      <c r="E2557" s="18">
        <v>1</v>
      </c>
      <c r="F2557" s="18" t="s">
        <v>778</v>
      </c>
      <c r="G2557" s="18">
        <v>8</v>
      </c>
      <c r="H2557" s="18" t="s">
        <v>941</v>
      </c>
      <c r="I2557" s="18">
        <v>11</v>
      </c>
      <c r="J2557" s="25" t="s">
        <v>942</v>
      </c>
      <c r="K2557" s="99"/>
      <c r="L2557" s="99"/>
      <c r="M2557" s="99"/>
      <c r="N2557" s="28" t="s">
        <v>2835</v>
      </c>
      <c r="O2557" s="100">
        <v>10000</v>
      </c>
      <c r="P2557" s="27"/>
      <c r="Q2557" s="100"/>
      <c r="R2557" s="101" t="s">
        <v>120</v>
      </c>
      <c r="S2557" s="94"/>
    </row>
    <row r="2558" spans="1:19" ht="18" customHeight="1">
      <c r="A2558" s="17">
        <v>6</v>
      </c>
      <c r="B2558" s="18" t="s">
        <v>2825</v>
      </c>
      <c r="C2558" s="18">
        <v>1</v>
      </c>
      <c r="D2558" s="18" t="s">
        <v>2826</v>
      </c>
      <c r="E2558" s="18">
        <v>1</v>
      </c>
      <c r="F2558" s="18" t="s">
        <v>778</v>
      </c>
      <c r="G2558" s="19">
        <v>9</v>
      </c>
      <c r="H2558" s="19" t="s">
        <v>944</v>
      </c>
      <c r="I2558" s="19"/>
      <c r="J2558" s="24"/>
      <c r="K2558" s="99"/>
      <c r="L2558" s="99"/>
      <c r="M2558" s="99"/>
      <c r="N2558" s="28"/>
      <c r="O2558" s="100"/>
      <c r="P2558" s="27"/>
      <c r="Q2558" s="100"/>
      <c r="R2558" s="101" t="s">
        <v>120</v>
      </c>
      <c r="S2558" s="94"/>
    </row>
    <row r="2559" spans="1:19" ht="18" customHeight="1">
      <c r="A2559" s="17">
        <v>6</v>
      </c>
      <c r="B2559" s="18" t="s">
        <v>2825</v>
      </c>
      <c r="C2559" s="18">
        <v>1</v>
      </c>
      <c r="D2559" s="18" t="s">
        <v>2826</v>
      </c>
      <c r="E2559" s="18">
        <v>1</v>
      </c>
      <c r="F2559" s="18" t="s">
        <v>778</v>
      </c>
      <c r="G2559" s="18">
        <v>9</v>
      </c>
      <c r="H2559" s="18" t="s">
        <v>944</v>
      </c>
      <c r="I2559" s="19">
        <v>1</v>
      </c>
      <c r="J2559" s="24" t="s">
        <v>945</v>
      </c>
      <c r="K2559" s="99">
        <v>1016</v>
      </c>
      <c r="L2559" s="99">
        <v>1689</v>
      </c>
      <c r="M2559" s="99">
        <f>K2559-L2559</f>
        <v>-673</v>
      </c>
      <c r="N2559" s="339" t="s">
        <v>7201</v>
      </c>
      <c r="O2559" s="100">
        <v>5400</v>
      </c>
      <c r="P2559" s="27"/>
      <c r="Q2559" s="100"/>
      <c r="R2559" s="101" t="s">
        <v>120</v>
      </c>
      <c r="S2559" s="94"/>
    </row>
    <row r="2560" spans="1:19" ht="18" customHeight="1">
      <c r="A2560" s="17">
        <v>6</v>
      </c>
      <c r="B2560" s="18" t="s">
        <v>2825</v>
      </c>
      <c r="C2560" s="18">
        <v>1</v>
      </c>
      <c r="D2560" s="18" t="s">
        <v>2826</v>
      </c>
      <c r="E2560" s="18">
        <v>1</v>
      </c>
      <c r="F2560" s="18" t="s">
        <v>778</v>
      </c>
      <c r="G2560" s="18">
        <v>9</v>
      </c>
      <c r="H2560" s="18" t="s">
        <v>944</v>
      </c>
      <c r="I2560" s="18">
        <v>1</v>
      </c>
      <c r="J2560" s="25" t="s">
        <v>945</v>
      </c>
      <c r="K2560" s="99"/>
      <c r="L2560" s="99"/>
      <c r="M2560" s="99"/>
      <c r="N2560" s="339" t="s">
        <v>7202</v>
      </c>
      <c r="O2560" s="100">
        <v>243600</v>
      </c>
      <c r="P2560" s="27"/>
      <c r="Q2560" s="100"/>
      <c r="R2560" s="101" t="s">
        <v>120</v>
      </c>
      <c r="S2560" s="94"/>
    </row>
    <row r="2561" spans="1:19" ht="18" customHeight="1">
      <c r="A2561" s="17">
        <v>6</v>
      </c>
      <c r="B2561" s="18" t="s">
        <v>2825</v>
      </c>
      <c r="C2561" s="18">
        <v>1</v>
      </c>
      <c r="D2561" s="18" t="s">
        <v>2826</v>
      </c>
      <c r="E2561" s="18">
        <v>1</v>
      </c>
      <c r="F2561" s="18" t="s">
        <v>778</v>
      </c>
      <c r="G2561" s="18">
        <v>9</v>
      </c>
      <c r="H2561" s="18" t="s">
        <v>944</v>
      </c>
      <c r="I2561" s="18">
        <v>1</v>
      </c>
      <c r="J2561" s="25" t="s">
        <v>945</v>
      </c>
      <c r="K2561" s="99"/>
      <c r="L2561" s="99"/>
      <c r="M2561" s="99"/>
      <c r="N2561" s="339" t="s">
        <v>7203</v>
      </c>
      <c r="O2561" s="100">
        <v>84000</v>
      </c>
      <c r="P2561" s="27"/>
      <c r="Q2561" s="100"/>
      <c r="R2561" s="101" t="s">
        <v>120</v>
      </c>
      <c r="S2561" s="94"/>
    </row>
    <row r="2562" spans="1:19" ht="18" customHeight="1">
      <c r="A2562" s="17">
        <v>6</v>
      </c>
      <c r="B2562" s="18" t="s">
        <v>2825</v>
      </c>
      <c r="C2562" s="18">
        <v>1</v>
      </c>
      <c r="D2562" s="18" t="s">
        <v>2826</v>
      </c>
      <c r="E2562" s="18">
        <v>1</v>
      </c>
      <c r="F2562" s="18" t="s">
        <v>778</v>
      </c>
      <c r="G2562" s="18">
        <v>9</v>
      </c>
      <c r="H2562" s="18" t="s">
        <v>944</v>
      </c>
      <c r="I2562" s="18">
        <v>1</v>
      </c>
      <c r="J2562" s="25" t="s">
        <v>945</v>
      </c>
      <c r="K2562" s="99"/>
      <c r="L2562" s="99"/>
      <c r="M2562" s="99"/>
      <c r="N2562" s="339" t="s">
        <v>7204</v>
      </c>
      <c r="O2562" s="100">
        <v>84000</v>
      </c>
      <c r="P2562" s="27"/>
      <c r="Q2562" s="100"/>
      <c r="R2562" s="101" t="s">
        <v>120</v>
      </c>
      <c r="S2562" s="94"/>
    </row>
    <row r="2563" spans="1:19" ht="18" customHeight="1">
      <c r="A2563" s="17">
        <v>6</v>
      </c>
      <c r="B2563" s="18" t="s">
        <v>2825</v>
      </c>
      <c r="C2563" s="18">
        <v>1</v>
      </c>
      <c r="D2563" s="18" t="s">
        <v>2826</v>
      </c>
      <c r="E2563" s="18">
        <v>1</v>
      </c>
      <c r="F2563" s="18" t="s">
        <v>778</v>
      </c>
      <c r="G2563" s="18">
        <v>9</v>
      </c>
      <c r="H2563" s="18" t="s">
        <v>944</v>
      </c>
      <c r="I2563" s="18">
        <v>1</v>
      </c>
      <c r="J2563" s="25" t="s">
        <v>945</v>
      </c>
      <c r="K2563" s="99"/>
      <c r="L2563" s="99"/>
      <c r="M2563" s="99"/>
      <c r="N2563" s="28" t="s">
        <v>2836</v>
      </c>
      <c r="O2563" s="100">
        <v>49000</v>
      </c>
      <c r="P2563" s="27"/>
      <c r="Q2563" s="100"/>
      <c r="R2563" s="101" t="s">
        <v>120</v>
      </c>
      <c r="S2563" s="94"/>
    </row>
    <row r="2564" spans="1:19" ht="18" customHeight="1">
      <c r="A2564" s="17">
        <v>6</v>
      </c>
      <c r="B2564" s="18" t="s">
        <v>2825</v>
      </c>
      <c r="C2564" s="18">
        <v>1</v>
      </c>
      <c r="D2564" s="18" t="s">
        <v>2826</v>
      </c>
      <c r="E2564" s="18">
        <v>1</v>
      </c>
      <c r="F2564" s="18" t="s">
        <v>778</v>
      </c>
      <c r="G2564" s="18">
        <v>9</v>
      </c>
      <c r="H2564" s="18" t="s">
        <v>944</v>
      </c>
      <c r="I2564" s="18">
        <v>1</v>
      </c>
      <c r="J2564" s="25" t="s">
        <v>945</v>
      </c>
      <c r="K2564" s="99"/>
      <c r="L2564" s="99"/>
      <c r="M2564" s="99"/>
      <c r="N2564" s="28" t="s">
        <v>2837</v>
      </c>
      <c r="O2564" s="100">
        <v>26790</v>
      </c>
      <c r="P2564" s="27"/>
      <c r="Q2564" s="100"/>
      <c r="R2564" s="101" t="s">
        <v>120</v>
      </c>
      <c r="S2564" s="94"/>
    </row>
    <row r="2565" spans="1:19" ht="18" customHeight="1">
      <c r="A2565" s="17">
        <v>6</v>
      </c>
      <c r="B2565" s="18" t="s">
        <v>2825</v>
      </c>
      <c r="C2565" s="18">
        <v>1</v>
      </c>
      <c r="D2565" s="18" t="s">
        <v>2826</v>
      </c>
      <c r="E2565" s="18">
        <v>1</v>
      </c>
      <c r="F2565" s="18" t="s">
        <v>778</v>
      </c>
      <c r="G2565" s="18">
        <v>9</v>
      </c>
      <c r="H2565" s="18" t="s">
        <v>944</v>
      </c>
      <c r="I2565" s="18">
        <v>1</v>
      </c>
      <c r="J2565" s="25" t="s">
        <v>945</v>
      </c>
      <c r="K2565" s="99"/>
      <c r="L2565" s="99"/>
      <c r="M2565" s="99"/>
      <c r="N2565" s="28" t="s">
        <v>2838</v>
      </c>
      <c r="O2565" s="100">
        <v>142800</v>
      </c>
      <c r="P2565" s="27"/>
      <c r="Q2565" s="100"/>
      <c r="R2565" s="101" t="s">
        <v>120</v>
      </c>
      <c r="S2565" s="94"/>
    </row>
    <row r="2566" spans="1:19" ht="18" customHeight="1">
      <c r="A2566" s="17">
        <v>6</v>
      </c>
      <c r="B2566" s="18" t="s">
        <v>2825</v>
      </c>
      <c r="C2566" s="18">
        <v>1</v>
      </c>
      <c r="D2566" s="18" t="s">
        <v>2826</v>
      </c>
      <c r="E2566" s="18">
        <v>1</v>
      </c>
      <c r="F2566" s="18" t="s">
        <v>778</v>
      </c>
      <c r="G2566" s="18">
        <v>9</v>
      </c>
      <c r="H2566" s="18" t="s">
        <v>944</v>
      </c>
      <c r="I2566" s="18">
        <v>1</v>
      </c>
      <c r="J2566" s="25" t="s">
        <v>945</v>
      </c>
      <c r="K2566" s="99"/>
      <c r="L2566" s="99"/>
      <c r="M2566" s="99"/>
      <c r="N2566" s="28" t="s">
        <v>2839</v>
      </c>
      <c r="O2566" s="100">
        <v>60140</v>
      </c>
      <c r="P2566" s="27"/>
      <c r="Q2566" s="100"/>
      <c r="R2566" s="101" t="s">
        <v>120</v>
      </c>
      <c r="S2566" s="94"/>
    </row>
    <row r="2567" spans="1:19" ht="18" customHeight="1">
      <c r="A2567" s="17">
        <v>6</v>
      </c>
      <c r="B2567" s="18" t="s">
        <v>2825</v>
      </c>
      <c r="C2567" s="18">
        <v>1</v>
      </c>
      <c r="D2567" s="18" t="s">
        <v>2826</v>
      </c>
      <c r="E2567" s="18">
        <v>1</v>
      </c>
      <c r="F2567" s="18" t="s">
        <v>778</v>
      </c>
      <c r="G2567" s="18">
        <v>9</v>
      </c>
      <c r="H2567" s="18" t="s">
        <v>944</v>
      </c>
      <c r="I2567" s="18">
        <v>1</v>
      </c>
      <c r="J2567" s="25" t="s">
        <v>945</v>
      </c>
      <c r="K2567" s="99"/>
      <c r="L2567" s="99"/>
      <c r="M2567" s="99"/>
      <c r="N2567" s="28" t="s">
        <v>2840</v>
      </c>
      <c r="O2567" s="100"/>
      <c r="P2567" s="27"/>
      <c r="Q2567" s="100"/>
      <c r="R2567" s="101" t="s">
        <v>120</v>
      </c>
      <c r="S2567" s="94"/>
    </row>
    <row r="2568" spans="1:19" ht="18" customHeight="1">
      <c r="A2568" s="17">
        <v>6</v>
      </c>
      <c r="B2568" s="18" t="s">
        <v>2825</v>
      </c>
      <c r="C2568" s="18">
        <v>1</v>
      </c>
      <c r="D2568" s="18" t="s">
        <v>2826</v>
      </c>
      <c r="E2568" s="18">
        <v>1</v>
      </c>
      <c r="F2568" s="18" t="s">
        <v>778</v>
      </c>
      <c r="G2568" s="18">
        <v>9</v>
      </c>
      <c r="H2568" s="18" t="s">
        <v>944</v>
      </c>
      <c r="I2568" s="18">
        <v>1</v>
      </c>
      <c r="J2568" s="25" t="s">
        <v>945</v>
      </c>
      <c r="K2568" s="99"/>
      <c r="L2568" s="99"/>
      <c r="M2568" s="99"/>
      <c r="N2568" s="28" t="s">
        <v>2841</v>
      </c>
      <c r="O2568" s="100">
        <v>96000</v>
      </c>
      <c r="P2568" s="27"/>
      <c r="Q2568" s="100"/>
      <c r="R2568" s="101" t="s">
        <v>120</v>
      </c>
      <c r="S2568" s="94"/>
    </row>
    <row r="2569" spans="1:19" ht="18" customHeight="1">
      <c r="A2569" s="17">
        <v>6</v>
      </c>
      <c r="B2569" s="18" t="s">
        <v>2825</v>
      </c>
      <c r="C2569" s="18">
        <v>1</v>
      </c>
      <c r="D2569" s="18" t="s">
        <v>2826</v>
      </c>
      <c r="E2569" s="18">
        <v>1</v>
      </c>
      <c r="F2569" s="18" t="s">
        <v>778</v>
      </c>
      <c r="G2569" s="18">
        <v>9</v>
      </c>
      <c r="H2569" s="18" t="s">
        <v>944</v>
      </c>
      <c r="I2569" s="18">
        <v>1</v>
      </c>
      <c r="J2569" s="25" t="s">
        <v>945</v>
      </c>
      <c r="K2569" s="99"/>
      <c r="L2569" s="99"/>
      <c r="M2569" s="99"/>
      <c r="N2569" s="339" t="s">
        <v>7205</v>
      </c>
      <c r="O2569" s="100">
        <v>224000</v>
      </c>
      <c r="P2569" s="27"/>
      <c r="Q2569" s="100"/>
      <c r="R2569" s="101" t="s">
        <v>120</v>
      </c>
      <c r="S2569" s="94"/>
    </row>
    <row r="2570" spans="1:19" ht="18" customHeight="1">
      <c r="A2570" s="17">
        <v>6</v>
      </c>
      <c r="B2570" s="18" t="s">
        <v>2825</v>
      </c>
      <c r="C2570" s="18">
        <v>1</v>
      </c>
      <c r="D2570" s="18" t="s">
        <v>2826</v>
      </c>
      <c r="E2570" s="18">
        <v>1</v>
      </c>
      <c r="F2570" s="18" t="s">
        <v>778</v>
      </c>
      <c r="G2570" s="18">
        <v>9</v>
      </c>
      <c r="H2570" s="18" t="s">
        <v>944</v>
      </c>
      <c r="I2570" s="19">
        <v>2</v>
      </c>
      <c r="J2570" s="24" t="s">
        <v>978</v>
      </c>
      <c r="K2570" s="99">
        <v>82</v>
      </c>
      <c r="L2570" s="99">
        <v>82</v>
      </c>
      <c r="M2570" s="99">
        <f>K2570-L2570</f>
        <v>0</v>
      </c>
      <c r="N2570" s="28" t="s">
        <v>2842</v>
      </c>
      <c r="O2570" s="100">
        <v>10000</v>
      </c>
      <c r="P2570" s="27"/>
      <c r="Q2570" s="100"/>
      <c r="R2570" s="101" t="s">
        <v>120</v>
      </c>
      <c r="S2570" s="94"/>
    </row>
    <row r="2571" spans="1:19" ht="18" customHeight="1">
      <c r="A2571" s="17">
        <v>6</v>
      </c>
      <c r="B2571" s="18" t="s">
        <v>2825</v>
      </c>
      <c r="C2571" s="18">
        <v>1</v>
      </c>
      <c r="D2571" s="18" t="s">
        <v>2826</v>
      </c>
      <c r="E2571" s="18">
        <v>1</v>
      </c>
      <c r="F2571" s="18" t="s">
        <v>778</v>
      </c>
      <c r="G2571" s="18">
        <v>9</v>
      </c>
      <c r="H2571" s="18" t="s">
        <v>944</v>
      </c>
      <c r="I2571" s="18">
        <v>2</v>
      </c>
      <c r="J2571" s="25" t="s">
        <v>978</v>
      </c>
      <c r="K2571" s="99"/>
      <c r="L2571" s="99"/>
      <c r="M2571" s="99"/>
      <c r="N2571" s="28" t="s">
        <v>2843</v>
      </c>
      <c r="O2571" s="100">
        <v>16200</v>
      </c>
      <c r="P2571" s="27"/>
      <c r="Q2571" s="100"/>
      <c r="R2571" s="101" t="s">
        <v>120</v>
      </c>
      <c r="S2571" s="94"/>
    </row>
    <row r="2572" spans="1:19" ht="18" customHeight="1">
      <c r="A2572" s="17">
        <v>6</v>
      </c>
      <c r="B2572" s="18" t="s">
        <v>2825</v>
      </c>
      <c r="C2572" s="18">
        <v>1</v>
      </c>
      <c r="D2572" s="18" t="s">
        <v>2826</v>
      </c>
      <c r="E2572" s="18">
        <v>1</v>
      </c>
      <c r="F2572" s="18" t="s">
        <v>778</v>
      </c>
      <c r="G2572" s="18">
        <v>9</v>
      </c>
      <c r="H2572" s="18" t="s">
        <v>944</v>
      </c>
      <c r="I2572" s="18">
        <v>2</v>
      </c>
      <c r="J2572" s="25" t="s">
        <v>978</v>
      </c>
      <c r="K2572" s="99"/>
      <c r="L2572" s="99"/>
      <c r="M2572" s="99"/>
      <c r="N2572" s="28" t="s">
        <v>2844</v>
      </c>
      <c r="O2572" s="100"/>
      <c r="P2572" s="27"/>
      <c r="Q2572" s="100"/>
      <c r="R2572" s="101" t="s">
        <v>120</v>
      </c>
      <c r="S2572" s="94"/>
    </row>
    <row r="2573" spans="1:19" ht="18" customHeight="1">
      <c r="A2573" s="17">
        <v>6</v>
      </c>
      <c r="B2573" s="18" t="s">
        <v>2825</v>
      </c>
      <c r="C2573" s="18">
        <v>1</v>
      </c>
      <c r="D2573" s="18" t="s">
        <v>2826</v>
      </c>
      <c r="E2573" s="18">
        <v>1</v>
      </c>
      <c r="F2573" s="18" t="s">
        <v>778</v>
      </c>
      <c r="G2573" s="18">
        <v>9</v>
      </c>
      <c r="H2573" s="18" t="s">
        <v>944</v>
      </c>
      <c r="I2573" s="18">
        <v>2</v>
      </c>
      <c r="J2573" s="25" t="s">
        <v>978</v>
      </c>
      <c r="K2573" s="99"/>
      <c r="L2573" s="99"/>
      <c r="M2573" s="99"/>
      <c r="N2573" s="28" t="s">
        <v>2845</v>
      </c>
      <c r="O2573" s="100"/>
      <c r="P2573" s="27"/>
      <c r="Q2573" s="100"/>
      <c r="R2573" s="101" t="s">
        <v>120</v>
      </c>
      <c r="S2573" s="94"/>
    </row>
    <row r="2574" spans="1:19" ht="18" customHeight="1">
      <c r="A2574" s="17">
        <v>6</v>
      </c>
      <c r="B2574" s="18" t="s">
        <v>2825</v>
      </c>
      <c r="C2574" s="18">
        <v>1</v>
      </c>
      <c r="D2574" s="18" t="s">
        <v>2826</v>
      </c>
      <c r="E2574" s="18">
        <v>1</v>
      </c>
      <c r="F2574" s="18" t="s">
        <v>778</v>
      </c>
      <c r="G2574" s="18">
        <v>9</v>
      </c>
      <c r="H2574" s="18" t="s">
        <v>944</v>
      </c>
      <c r="I2574" s="18">
        <v>2</v>
      </c>
      <c r="J2574" s="25" t="s">
        <v>978</v>
      </c>
      <c r="K2574" s="99"/>
      <c r="L2574" s="99"/>
      <c r="M2574" s="99"/>
      <c r="N2574" s="28" t="s">
        <v>2846</v>
      </c>
      <c r="O2574" s="100">
        <v>55200</v>
      </c>
      <c r="P2574" s="27"/>
      <c r="Q2574" s="100"/>
      <c r="R2574" s="101" t="s">
        <v>120</v>
      </c>
      <c r="S2574" s="94"/>
    </row>
    <row r="2575" spans="1:19" ht="18" customHeight="1">
      <c r="A2575" s="17">
        <v>6</v>
      </c>
      <c r="B2575" s="18" t="s">
        <v>2825</v>
      </c>
      <c r="C2575" s="18">
        <v>1</v>
      </c>
      <c r="D2575" s="18" t="s">
        <v>2826</v>
      </c>
      <c r="E2575" s="18">
        <v>1</v>
      </c>
      <c r="F2575" s="18" t="s">
        <v>778</v>
      </c>
      <c r="G2575" s="18">
        <v>9</v>
      </c>
      <c r="H2575" s="18" t="s">
        <v>944</v>
      </c>
      <c r="I2575" s="19">
        <v>3</v>
      </c>
      <c r="J2575" s="24" t="s">
        <v>987</v>
      </c>
      <c r="K2575" s="99">
        <v>10</v>
      </c>
      <c r="L2575" s="99">
        <v>249</v>
      </c>
      <c r="M2575" s="99">
        <f>K2575-L2575</f>
        <v>-239</v>
      </c>
      <c r="N2575" s="28" t="s">
        <v>2847</v>
      </c>
      <c r="O2575" s="100">
        <v>10000</v>
      </c>
      <c r="P2575" s="27"/>
      <c r="Q2575" s="100"/>
      <c r="R2575" s="101" t="s">
        <v>120</v>
      </c>
      <c r="S2575" s="94"/>
    </row>
    <row r="2576" spans="1:19" ht="18" customHeight="1">
      <c r="A2576" s="17">
        <v>6</v>
      </c>
      <c r="B2576" s="18" t="s">
        <v>2825</v>
      </c>
      <c r="C2576" s="18">
        <v>1</v>
      </c>
      <c r="D2576" s="18" t="s">
        <v>2826</v>
      </c>
      <c r="E2576" s="18">
        <v>1</v>
      </c>
      <c r="F2576" s="18" t="s">
        <v>778</v>
      </c>
      <c r="G2576" s="19">
        <v>10</v>
      </c>
      <c r="H2576" s="19" t="s">
        <v>1000</v>
      </c>
      <c r="I2576" s="19"/>
      <c r="J2576" s="24"/>
      <c r="K2576" s="99"/>
      <c r="L2576" s="99"/>
      <c r="M2576" s="99"/>
      <c r="N2576" s="28"/>
      <c r="O2576" s="100"/>
      <c r="P2576" s="27"/>
      <c r="Q2576" s="100"/>
      <c r="R2576" s="101" t="s">
        <v>120</v>
      </c>
      <c r="S2576" s="94"/>
    </row>
    <row r="2577" spans="1:19" ht="18" customHeight="1">
      <c r="A2577" s="17">
        <v>6</v>
      </c>
      <c r="B2577" s="18" t="s">
        <v>2825</v>
      </c>
      <c r="C2577" s="18">
        <v>1</v>
      </c>
      <c r="D2577" s="18" t="s">
        <v>2826</v>
      </c>
      <c r="E2577" s="18">
        <v>1</v>
      </c>
      <c r="F2577" s="18" t="s">
        <v>778</v>
      </c>
      <c r="G2577" s="18">
        <v>10</v>
      </c>
      <c r="H2577" s="18" t="s">
        <v>1000</v>
      </c>
      <c r="I2577" s="19">
        <v>4</v>
      </c>
      <c r="J2577" s="24" t="s">
        <v>2848</v>
      </c>
      <c r="K2577" s="99">
        <v>40</v>
      </c>
      <c r="L2577" s="99">
        <v>40</v>
      </c>
      <c r="M2577" s="99">
        <f>K2577-L2577</f>
        <v>0</v>
      </c>
      <c r="N2577" s="28" t="s">
        <v>2849</v>
      </c>
      <c r="O2577" s="100">
        <v>40000</v>
      </c>
      <c r="P2577" s="27"/>
      <c r="Q2577" s="100"/>
      <c r="R2577" s="101" t="s">
        <v>120</v>
      </c>
      <c r="S2577" s="94"/>
    </row>
    <row r="2578" spans="1:19" ht="18" customHeight="1">
      <c r="A2578" s="17">
        <v>6</v>
      </c>
      <c r="B2578" s="18" t="s">
        <v>2825</v>
      </c>
      <c r="C2578" s="18">
        <v>1</v>
      </c>
      <c r="D2578" s="18" t="s">
        <v>2826</v>
      </c>
      <c r="E2578" s="18">
        <v>1</v>
      </c>
      <c r="F2578" s="18" t="s">
        <v>778</v>
      </c>
      <c r="G2578" s="19">
        <v>11</v>
      </c>
      <c r="H2578" s="19" t="s">
        <v>1002</v>
      </c>
      <c r="I2578" s="19"/>
      <c r="J2578" s="24"/>
      <c r="K2578" s="99"/>
      <c r="L2578" s="99"/>
      <c r="M2578" s="99"/>
      <c r="N2578" s="28"/>
      <c r="O2578" s="100"/>
      <c r="P2578" s="27"/>
      <c r="Q2578" s="100"/>
      <c r="R2578" s="101" t="s">
        <v>120</v>
      </c>
      <c r="S2578" s="94"/>
    </row>
    <row r="2579" spans="1:19" ht="18" customHeight="1">
      <c r="A2579" s="17">
        <v>6</v>
      </c>
      <c r="B2579" s="18" t="s">
        <v>2825</v>
      </c>
      <c r="C2579" s="18">
        <v>1</v>
      </c>
      <c r="D2579" s="18" t="s">
        <v>2826</v>
      </c>
      <c r="E2579" s="18">
        <v>1</v>
      </c>
      <c r="F2579" s="18" t="s">
        <v>778</v>
      </c>
      <c r="G2579" s="18">
        <v>11</v>
      </c>
      <c r="H2579" s="18" t="s">
        <v>1002</v>
      </c>
      <c r="I2579" s="19">
        <v>1</v>
      </c>
      <c r="J2579" s="24" t="s">
        <v>1003</v>
      </c>
      <c r="K2579" s="99">
        <v>797</v>
      </c>
      <c r="L2579" s="99">
        <v>420</v>
      </c>
      <c r="M2579" s="99">
        <f>K2579-L2579</f>
        <v>377</v>
      </c>
      <c r="N2579" s="28" t="s">
        <v>2850</v>
      </c>
      <c r="O2579" s="100">
        <v>44000</v>
      </c>
      <c r="P2579" s="27"/>
      <c r="Q2579" s="100"/>
      <c r="R2579" s="101" t="s">
        <v>120</v>
      </c>
      <c r="S2579" s="94"/>
    </row>
    <row r="2580" spans="1:19" ht="18" customHeight="1">
      <c r="A2580" s="17">
        <v>6</v>
      </c>
      <c r="B2580" s="18" t="s">
        <v>2825</v>
      </c>
      <c r="C2580" s="18">
        <v>1</v>
      </c>
      <c r="D2580" s="18" t="s">
        <v>2826</v>
      </c>
      <c r="E2580" s="18">
        <v>1</v>
      </c>
      <c r="F2580" s="18" t="s">
        <v>778</v>
      </c>
      <c r="G2580" s="18">
        <v>11</v>
      </c>
      <c r="H2580" s="18" t="s">
        <v>1002</v>
      </c>
      <c r="I2580" s="18">
        <v>1</v>
      </c>
      <c r="J2580" s="25" t="s">
        <v>1003</v>
      </c>
      <c r="K2580" s="99"/>
      <c r="L2580" s="99"/>
      <c r="M2580" s="99"/>
      <c r="N2580" s="28" t="s">
        <v>2851</v>
      </c>
      <c r="O2580" s="100">
        <v>40000</v>
      </c>
      <c r="P2580" s="27"/>
      <c r="Q2580" s="100"/>
      <c r="R2580" s="101" t="s">
        <v>120</v>
      </c>
      <c r="S2580" s="94"/>
    </row>
    <row r="2581" spans="1:19" ht="18" customHeight="1">
      <c r="A2581" s="17">
        <v>6</v>
      </c>
      <c r="B2581" s="18" t="s">
        <v>2825</v>
      </c>
      <c r="C2581" s="18">
        <v>1</v>
      </c>
      <c r="D2581" s="18" t="s">
        <v>2826</v>
      </c>
      <c r="E2581" s="18">
        <v>1</v>
      </c>
      <c r="F2581" s="18" t="s">
        <v>778</v>
      </c>
      <c r="G2581" s="18">
        <v>11</v>
      </c>
      <c r="H2581" s="18" t="s">
        <v>1002</v>
      </c>
      <c r="I2581" s="18">
        <v>1</v>
      </c>
      <c r="J2581" s="25" t="s">
        <v>1003</v>
      </c>
      <c r="K2581" s="99"/>
      <c r="L2581" s="99"/>
      <c r="M2581" s="99"/>
      <c r="N2581" s="339" t="s">
        <v>7206</v>
      </c>
      <c r="O2581" s="100">
        <v>8400</v>
      </c>
      <c r="P2581" s="27"/>
      <c r="Q2581" s="100"/>
      <c r="R2581" s="101" t="s">
        <v>120</v>
      </c>
      <c r="S2581" s="94"/>
    </row>
    <row r="2582" spans="1:19" ht="18" customHeight="1">
      <c r="A2582" s="17">
        <v>6</v>
      </c>
      <c r="B2582" s="18" t="s">
        <v>2825</v>
      </c>
      <c r="C2582" s="18">
        <v>1</v>
      </c>
      <c r="D2582" s="18" t="s">
        <v>2826</v>
      </c>
      <c r="E2582" s="18">
        <v>1</v>
      </c>
      <c r="F2582" s="18" t="s">
        <v>778</v>
      </c>
      <c r="G2582" s="18">
        <v>11</v>
      </c>
      <c r="H2582" s="18" t="s">
        <v>1002</v>
      </c>
      <c r="I2582" s="18">
        <v>1</v>
      </c>
      <c r="J2582" s="25" t="s">
        <v>1003</v>
      </c>
      <c r="K2582" s="99"/>
      <c r="L2582" s="99"/>
      <c r="M2582" s="99"/>
      <c r="N2582" s="339" t="s">
        <v>7207</v>
      </c>
      <c r="O2582" s="100">
        <v>31476</v>
      </c>
      <c r="P2582" s="27"/>
      <c r="Q2582" s="100"/>
      <c r="R2582" s="101" t="s">
        <v>120</v>
      </c>
      <c r="S2582" s="94"/>
    </row>
    <row r="2583" spans="1:19" ht="18" customHeight="1">
      <c r="A2583" s="17">
        <v>6</v>
      </c>
      <c r="B2583" s="18" t="s">
        <v>2825</v>
      </c>
      <c r="C2583" s="18">
        <v>1</v>
      </c>
      <c r="D2583" s="18" t="s">
        <v>2826</v>
      </c>
      <c r="E2583" s="18">
        <v>1</v>
      </c>
      <c r="F2583" s="18" t="s">
        <v>778</v>
      </c>
      <c r="G2583" s="18">
        <v>11</v>
      </c>
      <c r="H2583" s="18" t="s">
        <v>1002</v>
      </c>
      <c r="I2583" s="18">
        <v>1</v>
      </c>
      <c r="J2583" s="25" t="s">
        <v>1003</v>
      </c>
      <c r="K2583" s="99"/>
      <c r="L2583" s="99"/>
      <c r="M2583" s="99"/>
      <c r="N2583" s="28" t="s">
        <v>2852</v>
      </c>
      <c r="O2583" s="100">
        <v>145000</v>
      </c>
      <c r="P2583" s="27"/>
      <c r="Q2583" s="100"/>
      <c r="R2583" s="101" t="s">
        <v>120</v>
      </c>
      <c r="S2583" s="94"/>
    </row>
    <row r="2584" spans="1:19" ht="18" customHeight="1">
      <c r="A2584" s="17">
        <v>6</v>
      </c>
      <c r="B2584" s="18" t="s">
        <v>2825</v>
      </c>
      <c r="C2584" s="18">
        <v>1</v>
      </c>
      <c r="D2584" s="18" t="s">
        <v>2826</v>
      </c>
      <c r="E2584" s="18">
        <v>1</v>
      </c>
      <c r="F2584" s="18" t="s">
        <v>778</v>
      </c>
      <c r="G2584" s="18">
        <v>11</v>
      </c>
      <c r="H2584" s="18" t="s">
        <v>1002</v>
      </c>
      <c r="I2584" s="18">
        <v>1</v>
      </c>
      <c r="J2584" s="25" t="s">
        <v>1003</v>
      </c>
      <c r="K2584" s="99"/>
      <c r="L2584" s="99"/>
      <c r="M2584" s="99"/>
      <c r="N2584" s="28" t="s">
        <v>2853</v>
      </c>
      <c r="O2584" s="100">
        <v>50000</v>
      </c>
      <c r="P2584" s="27"/>
      <c r="Q2584" s="100"/>
      <c r="R2584" s="101" t="s">
        <v>120</v>
      </c>
      <c r="S2584" s="94"/>
    </row>
    <row r="2585" spans="1:19" ht="18" customHeight="1">
      <c r="A2585" s="17">
        <v>6</v>
      </c>
      <c r="B2585" s="18" t="s">
        <v>2825</v>
      </c>
      <c r="C2585" s="18">
        <v>1</v>
      </c>
      <c r="D2585" s="18" t="s">
        <v>2826</v>
      </c>
      <c r="E2585" s="18">
        <v>1</v>
      </c>
      <c r="F2585" s="18" t="s">
        <v>778</v>
      </c>
      <c r="G2585" s="18">
        <v>11</v>
      </c>
      <c r="H2585" s="18" t="s">
        <v>1002</v>
      </c>
      <c r="I2585" s="18">
        <v>1</v>
      </c>
      <c r="J2585" s="25" t="s">
        <v>1003</v>
      </c>
      <c r="K2585" s="99"/>
      <c r="L2585" s="99"/>
      <c r="M2585" s="99"/>
      <c r="N2585" s="28" t="s">
        <v>2854</v>
      </c>
      <c r="O2585" s="100">
        <v>255852</v>
      </c>
      <c r="P2585" s="27"/>
      <c r="Q2585" s="100"/>
      <c r="R2585" s="101" t="s">
        <v>120</v>
      </c>
      <c r="S2585" s="94"/>
    </row>
    <row r="2586" spans="1:19" ht="18" customHeight="1">
      <c r="A2586" s="17">
        <v>6</v>
      </c>
      <c r="B2586" s="18" t="s">
        <v>2825</v>
      </c>
      <c r="C2586" s="18">
        <v>1</v>
      </c>
      <c r="D2586" s="18" t="s">
        <v>2826</v>
      </c>
      <c r="E2586" s="18">
        <v>1</v>
      </c>
      <c r="F2586" s="18" t="s">
        <v>778</v>
      </c>
      <c r="G2586" s="18">
        <v>11</v>
      </c>
      <c r="H2586" s="18" t="s">
        <v>1002</v>
      </c>
      <c r="I2586" s="18">
        <v>1</v>
      </c>
      <c r="J2586" s="25" t="s">
        <v>1003</v>
      </c>
      <c r="K2586" s="99"/>
      <c r="L2586" s="99"/>
      <c r="M2586" s="99"/>
      <c r="N2586" s="28" t="s">
        <v>2855</v>
      </c>
      <c r="O2586" s="100">
        <v>52500</v>
      </c>
      <c r="P2586" s="27"/>
      <c r="Q2586" s="100"/>
      <c r="R2586" s="101" t="s">
        <v>120</v>
      </c>
      <c r="S2586" s="94"/>
    </row>
    <row r="2587" spans="1:19" ht="18" customHeight="1">
      <c r="A2587" s="17">
        <v>6</v>
      </c>
      <c r="B2587" s="18" t="s">
        <v>2825</v>
      </c>
      <c r="C2587" s="18">
        <v>1</v>
      </c>
      <c r="D2587" s="18" t="s">
        <v>2826</v>
      </c>
      <c r="E2587" s="18">
        <v>1</v>
      </c>
      <c r="F2587" s="18" t="s">
        <v>778</v>
      </c>
      <c r="G2587" s="18">
        <v>11</v>
      </c>
      <c r="H2587" s="18" t="s">
        <v>1002</v>
      </c>
      <c r="I2587" s="18">
        <v>1</v>
      </c>
      <c r="J2587" s="25" t="s">
        <v>1003</v>
      </c>
      <c r="K2587" s="99"/>
      <c r="L2587" s="99"/>
      <c r="M2587" s="99"/>
      <c r="N2587" s="28" t="s">
        <v>2856</v>
      </c>
      <c r="O2587" s="100">
        <v>50000</v>
      </c>
      <c r="P2587" s="27"/>
      <c r="Q2587" s="100"/>
      <c r="R2587" s="101" t="s">
        <v>120</v>
      </c>
      <c r="S2587" s="94"/>
    </row>
    <row r="2588" spans="1:19" ht="18" customHeight="1">
      <c r="A2588" s="17">
        <v>6</v>
      </c>
      <c r="B2588" s="18" t="s">
        <v>2825</v>
      </c>
      <c r="C2588" s="18">
        <v>1</v>
      </c>
      <c r="D2588" s="18" t="s">
        <v>2826</v>
      </c>
      <c r="E2588" s="18">
        <v>1</v>
      </c>
      <c r="F2588" s="18" t="s">
        <v>778</v>
      </c>
      <c r="G2588" s="18">
        <v>11</v>
      </c>
      <c r="H2588" s="18" t="s">
        <v>1002</v>
      </c>
      <c r="I2588" s="18">
        <v>1</v>
      </c>
      <c r="J2588" s="25" t="s">
        <v>1003</v>
      </c>
      <c r="K2588" s="99"/>
      <c r="L2588" s="99"/>
      <c r="M2588" s="99"/>
      <c r="N2588" s="28" t="s">
        <v>2857</v>
      </c>
      <c r="O2588" s="100">
        <v>36729</v>
      </c>
      <c r="P2588" s="27"/>
      <c r="Q2588" s="100"/>
      <c r="R2588" s="101" t="s">
        <v>120</v>
      </c>
      <c r="S2588" s="94"/>
    </row>
    <row r="2589" spans="1:19" ht="18" customHeight="1">
      <c r="A2589" s="17">
        <v>6</v>
      </c>
      <c r="B2589" s="18" t="s">
        <v>2825</v>
      </c>
      <c r="C2589" s="18">
        <v>1</v>
      </c>
      <c r="D2589" s="18" t="s">
        <v>2826</v>
      </c>
      <c r="E2589" s="18">
        <v>1</v>
      </c>
      <c r="F2589" s="18" t="s">
        <v>778</v>
      </c>
      <c r="G2589" s="18">
        <v>11</v>
      </c>
      <c r="H2589" s="18" t="s">
        <v>1002</v>
      </c>
      <c r="I2589" s="18">
        <v>1</v>
      </c>
      <c r="J2589" s="25" t="s">
        <v>1003</v>
      </c>
      <c r="K2589" s="99"/>
      <c r="L2589" s="99"/>
      <c r="M2589" s="99"/>
      <c r="N2589" s="28" t="s">
        <v>2858</v>
      </c>
      <c r="O2589" s="100">
        <v>82800</v>
      </c>
      <c r="P2589" s="27"/>
      <c r="Q2589" s="100"/>
      <c r="R2589" s="101" t="s">
        <v>120</v>
      </c>
      <c r="S2589" s="94"/>
    </row>
    <row r="2590" spans="1:19" ht="18" customHeight="1">
      <c r="A2590" s="17">
        <v>6</v>
      </c>
      <c r="B2590" s="18" t="s">
        <v>2825</v>
      </c>
      <c r="C2590" s="18">
        <v>1</v>
      </c>
      <c r="D2590" s="18" t="s">
        <v>2826</v>
      </c>
      <c r="E2590" s="18">
        <v>1</v>
      </c>
      <c r="F2590" s="18" t="s">
        <v>778</v>
      </c>
      <c r="G2590" s="18">
        <v>11</v>
      </c>
      <c r="H2590" s="18" t="s">
        <v>1002</v>
      </c>
      <c r="I2590" s="19">
        <v>2</v>
      </c>
      <c r="J2590" s="24" t="s">
        <v>1208</v>
      </c>
      <c r="K2590" s="99">
        <v>40</v>
      </c>
      <c r="L2590" s="99">
        <v>40</v>
      </c>
      <c r="M2590" s="99">
        <f t="shared" ref="M2590:M2591" si="167">K2590-L2590</f>
        <v>0</v>
      </c>
      <c r="N2590" s="28" t="s">
        <v>2859</v>
      </c>
      <c r="O2590" s="100">
        <v>40000</v>
      </c>
      <c r="P2590" s="27"/>
      <c r="Q2590" s="100"/>
      <c r="R2590" s="101" t="s">
        <v>120</v>
      </c>
      <c r="S2590" s="94"/>
    </row>
    <row r="2591" spans="1:19" ht="18" customHeight="1">
      <c r="A2591" s="17">
        <v>6</v>
      </c>
      <c r="B2591" s="18" t="s">
        <v>2825</v>
      </c>
      <c r="C2591" s="18">
        <v>1</v>
      </c>
      <c r="D2591" s="18" t="s">
        <v>2826</v>
      </c>
      <c r="E2591" s="18">
        <v>1</v>
      </c>
      <c r="F2591" s="18" t="s">
        <v>778</v>
      </c>
      <c r="G2591" s="18">
        <v>11</v>
      </c>
      <c r="H2591" s="18" t="s">
        <v>1002</v>
      </c>
      <c r="I2591" s="19">
        <v>3</v>
      </c>
      <c r="J2591" s="24" t="s">
        <v>1021</v>
      </c>
      <c r="K2591" s="99">
        <v>13</v>
      </c>
      <c r="L2591" s="99">
        <v>19</v>
      </c>
      <c r="M2591" s="99">
        <f t="shared" si="167"/>
        <v>-6</v>
      </c>
      <c r="N2591" s="28" t="s">
        <v>2860</v>
      </c>
      <c r="O2591" s="100"/>
      <c r="P2591" s="27"/>
      <c r="Q2591" s="100"/>
      <c r="R2591" s="101" t="s">
        <v>120</v>
      </c>
      <c r="S2591" s="94"/>
    </row>
    <row r="2592" spans="1:19" ht="18" customHeight="1">
      <c r="A2592" s="17">
        <v>6</v>
      </c>
      <c r="B2592" s="18" t="s">
        <v>2825</v>
      </c>
      <c r="C2592" s="18">
        <v>1</v>
      </c>
      <c r="D2592" s="18" t="s">
        <v>2826</v>
      </c>
      <c r="E2592" s="18">
        <v>1</v>
      </c>
      <c r="F2592" s="18" t="s">
        <v>778</v>
      </c>
      <c r="G2592" s="18">
        <v>11</v>
      </c>
      <c r="H2592" s="18" t="s">
        <v>1002</v>
      </c>
      <c r="I2592" s="18">
        <v>3</v>
      </c>
      <c r="J2592" s="25" t="s">
        <v>1021</v>
      </c>
      <c r="K2592" s="99"/>
      <c r="L2592" s="99"/>
      <c r="M2592" s="99"/>
      <c r="N2592" s="28" t="s">
        <v>2861</v>
      </c>
      <c r="O2592" s="100">
        <v>10800</v>
      </c>
      <c r="P2592" s="27"/>
      <c r="Q2592" s="100"/>
      <c r="R2592" s="101" t="s">
        <v>120</v>
      </c>
      <c r="S2592" s="94"/>
    </row>
    <row r="2593" spans="1:19" ht="18" customHeight="1">
      <c r="A2593" s="17">
        <v>6</v>
      </c>
      <c r="B2593" s="18" t="s">
        <v>2825</v>
      </c>
      <c r="C2593" s="18">
        <v>1</v>
      </c>
      <c r="D2593" s="18" t="s">
        <v>2826</v>
      </c>
      <c r="E2593" s="18">
        <v>1</v>
      </c>
      <c r="F2593" s="18" t="s">
        <v>778</v>
      </c>
      <c r="G2593" s="18">
        <v>11</v>
      </c>
      <c r="H2593" s="18" t="s">
        <v>1002</v>
      </c>
      <c r="I2593" s="18">
        <v>3</v>
      </c>
      <c r="J2593" s="25" t="s">
        <v>1021</v>
      </c>
      <c r="K2593" s="99"/>
      <c r="L2593" s="99"/>
      <c r="M2593" s="99"/>
      <c r="N2593" s="28" t="s">
        <v>2862</v>
      </c>
      <c r="O2593" s="100">
        <v>1920</v>
      </c>
      <c r="P2593" s="27"/>
      <c r="Q2593" s="100"/>
      <c r="R2593" s="101" t="s">
        <v>120</v>
      </c>
      <c r="S2593" s="94"/>
    </row>
    <row r="2594" spans="1:19" ht="18" customHeight="1">
      <c r="A2594" s="17">
        <v>6</v>
      </c>
      <c r="B2594" s="18" t="s">
        <v>2825</v>
      </c>
      <c r="C2594" s="18">
        <v>1</v>
      </c>
      <c r="D2594" s="18" t="s">
        <v>2826</v>
      </c>
      <c r="E2594" s="18">
        <v>1</v>
      </c>
      <c r="F2594" s="18" t="s">
        <v>778</v>
      </c>
      <c r="G2594" s="18">
        <v>11</v>
      </c>
      <c r="H2594" s="18" t="s">
        <v>1002</v>
      </c>
      <c r="I2594" s="19">
        <v>4</v>
      </c>
      <c r="J2594" s="24" t="s">
        <v>1023</v>
      </c>
      <c r="K2594" s="99">
        <v>143</v>
      </c>
      <c r="L2594" s="99">
        <v>143</v>
      </c>
      <c r="M2594" s="99">
        <f>K2594-L2594</f>
        <v>0</v>
      </c>
      <c r="N2594" s="28" t="s">
        <v>2863</v>
      </c>
      <c r="O2594" s="100">
        <v>30000</v>
      </c>
      <c r="P2594" s="27"/>
      <c r="Q2594" s="100"/>
      <c r="R2594" s="101" t="s">
        <v>120</v>
      </c>
      <c r="S2594" s="94"/>
    </row>
    <row r="2595" spans="1:19" ht="18" customHeight="1">
      <c r="A2595" s="17">
        <v>6</v>
      </c>
      <c r="B2595" s="18" t="s">
        <v>2825</v>
      </c>
      <c r="C2595" s="18">
        <v>1</v>
      </c>
      <c r="D2595" s="18" t="s">
        <v>2826</v>
      </c>
      <c r="E2595" s="18">
        <v>1</v>
      </c>
      <c r="F2595" s="18" t="s">
        <v>778</v>
      </c>
      <c r="G2595" s="18">
        <v>11</v>
      </c>
      <c r="H2595" s="18" t="s">
        <v>1002</v>
      </c>
      <c r="I2595" s="18">
        <v>4</v>
      </c>
      <c r="J2595" s="25" t="s">
        <v>1023</v>
      </c>
      <c r="K2595" s="99"/>
      <c r="L2595" s="99"/>
      <c r="M2595" s="99"/>
      <c r="N2595" s="28" t="s">
        <v>2864</v>
      </c>
      <c r="O2595" s="100">
        <v>44100</v>
      </c>
      <c r="P2595" s="27"/>
      <c r="Q2595" s="100"/>
      <c r="R2595" s="101" t="s">
        <v>120</v>
      </c>
      <c r="S2595" s="94"/>
    </row>
    <row r="2596" spans="1:19" ht="18" customHeight="1">
      <c r="A2596" s="17">
        <v>6</v>
      </c>
      <c r="B2596" s="18" t="s">
        <v>2825</v>
      </c>
      <c r="C2596" s="18">
        <v>1</v>
      </c>
      <c r="D2596" s="18" t="s">
        <v>2826</v>
      </c>
      <c r="E2596" s="18">
        <v>1</v>
      </c>
      <c r="F2596" s="18" t="s">
        <v>778</v>
      </c>
      <c r="G2596" s="18">
        <v>11</v>
      </c>
      <c r="H2596" s="18" t="s">
        <v>1002</v>
      </c>
      <c r="I2596" s="18">
        <v>4</v>
      </c>
      <c r="J2596" s="25" t="s">
        <v>1023</v>
      </c>
      <c r="K2596" s="99"/>
      <c r="L2596" s="99"/>
      <c r="M2596" s="99"/>
      <c r="N2596" s="28" t="s">
        <v>2865</v>
      </c>
      <c r="O2596" s="100">
        <v>68250</v>
      </c>
      <c r="P2596" s="27"/>
      <c r="Q2596" s="100"/>
      <c r="R2596" s="101" t="s">
        <v>120</v>
      </c>
      <c r="S2596" s="94"/>
    </row>
    <row r="2597" spans="1:19" ht="18" customHeight="1">
      <c r="A2597" s="17">
        <v>6</v>
      </c>
      <c r="B2597" s="18" t="s">
        <v>2825</v>
      </c>
      <c r="C2597" s="18">
        <v>1</v>
      </c>
      <c r="D2597" s="18" t="s">
        <v>2826</v>
      </c>
      <c r="E2597" s="18">
        <v>1</v>
      </c>
      <c r="F2597" s="18" t="s">
        <v>778</v>
      </c>
      <c r="G2597" s="19">
        <v>12</v>
      </c>
      <c r="H2597" s="19" t="s">
        <v>1026</v>
      </c>
      <c r="I2597" s="19"/>
      <c r="J2597" s="24"/>
      <c r="K2597" s="99"/>
      <c r="L2597" s="99"/>
      <c r="M2597" s="99"/>
      <c r="N2597" s="28"/>
      <c r="O2597" s="100"/>
      <c r="P2597" s="27"/>
      <c r="Q2597" s="100"/>
      <c r="R2597" s="101" t="s">
        <v>120</v>
      </c>
      <c r="S2597" s="94"/>
    </row>
    <row r="2598" spans="1:19" ht="18" customHeight="1">
      <c r="A2598" s="17">
        <v>6</v>
      </c>
      <c r="B2598" s="18" t="s">
        <v>2825</v>
      </c>
      <c r="C2598" s="18">
        <v>1</v>
      </c>
      <c r="D2598" s="18" t="s">
        <v>2826</v>
      </c>
      <c r="E2598" s="18">
        <v>1</v>
      </c>
      <c r="F2598" s="18" t="s">
        <v>778</v>
      </c>
      <c r="G2598" s="18">
        <v>12</v>
      </c>
      <c r="H2598" s="18" t="s">
        <v>1026</v>
      </c>
      <c r="I2598" s="19">
        <v>1</v>
      </c>
      <c r="J2598" s="24" t="s">
        <v>1027</v>
      </c>
      <c r="K2598" s="99">
        <v>138</v>
      </c>
      <c r="L2598" s="99">
        <v>56</v>
      </c>
      <c r="M2598" s="99">
        <f>K2598-L2598</f>
        <v>82</v>
      </c>
      <c r="N2598" s="28" t="s">
        <v>2866</v>
      </c>
      <c r="O2598" s="100">
        <v>12000</v>
      </c>
      <c r="P2598" s="27"/>
      <c r="Q2598" s="100"/>
      <c r="R2598" s="101" t="s">
        <v>120</v>
      </c>
      <c r="S2598" s="94"/>
    </row>
    <row r="2599" spans="1:19" ht="18" customHeight="1">
      <c r="A2599" s="17">
        <v>6</v>
      </c>
      <c r="B2599" s="18" t="s">
        <v>2825</v>
      </c>
      <c r="C2599" s="18">
        <v>1</v>
      </c>
      <c r="D2599" s="18" t="s">
        <v>2826</v>
      </c>
      <c r="E2599" s="18">
        <v>1</v>
      </c>
      <c r="F2599" s="18" t="s">
        <v>778</v>
      </c>
      <c r="G2599" s="18">
        <v>12</v>
      </c>
      <c r="H2599" s="18" t="s">
        <v>1026</v>
      </c>
      <c r="I2599" s="18">
        <v>1</v>
      </c>
      <c r="J2599" s="25" t="s">
        <v>1027</v>
      </c>
      <c r="K2599" s="99"/>
      <c r="L2599" s="99"/>
      <c r="M2599" s="99"/>
      <c r="N2599" s="28" t="s">
        <v>2867</v>
      </c>
      <c r="O2599" s="100">
        <v>8200</v>
      </c>
      <c r="P2599" s="27"/>
      <c r="Q2599" s="100"/>
      <c r="R2599" s="101" t="s">
        <v>120</v>
      </c>
      <c r="S2599" s="94"/>
    </row>
    <row r="2600" spans="1:19" ht="18" customHeight="1">
      <c r="A2600" s="17">
        <v>6</v>
      </c>
      <c r="B2600" s="18" t="s">
        <v>2825</v>
      </c>
      <c r="C2600" s="18">
        <v>1</v>
      </c>
      <c r="D2600" s="18" t="s">
        <v>2826</v>
      </c>
      <c r="E2600" s="18">
        <v>1</v>
      </c>
      <c r="F2600" s="18" t="s">
        <v>778</v>
      </c>
      <c r="G2600" s="18">
        <v>12</v>
      </c>
      <c r="H2600" s="18" t="s">
        <v>1026</v>
      </c>
      <c r="I2600" s="18">
        <v>1</v>
      </c>
      <c r="J2600" s="25" t="s">
        <v>1027</v>
      </c>
      <c r="K2600" s="99"/>
      <c r="L2600" s="99"/>
      <c r="M2600" s="99"/>
      <c r="N2600" s="339" t="s">
        <v>2868</v>
      </c>
      <c r="O2600" s="100">
        <v>8200</v>
      </c>
      <c r="P2600" s="27"/>
      <c r="Q2600" s="100"/>
      <c r="R2600" s="101" t="s">
        <v>120</v>
      </c>
      <c r="S2600" s="94"/>
    </row>
    <row r="2601" spans="1:19" ht="18" customHeight="1">
      <c r="A2601" s="17">
        <v>6</v>
      </c>
      <c r="B2601" s="18" t="s">
        <v>2825</v>
      </c>
      <c r="C2601" s="18">
        <v>1</v>
      </c>
      <c r="D2601" s="18" t="s">
        <v>2826</v>
      </c>
      <c r="E2601" s="18">
        <v>1</v>
      </c>
      <c r="F2601" s="18" t="s">
        <v>778</v>
      </c>
      <c r="G2601" s="18">
        <v>12</v>
      </c>
      <c r="H2601" s="18" t="s">
        <v>1026</v>
      </c>
      <c r="I2601" s="18">
        <v>1</v>
      </c>
      <c r="J2601" s="25" t="s">
        <v>1027</v>
      </c>
      <c r="K2601" s="99"/>
      <c r="L2601" s="99"/>
      <c r="M2601" s="99"/>
      <c r="N2601" s="339" t="s">
        <v>7208</v>
      </c>
      <c r="O2601" s="100">
        <v>2880</v>
      </c>
      <c r="P2601" s="27"/>
      <c r="Q2601" s="100"/>
      <c r="R2601" s="101" t="s">
        <v>120</v>
      </c>
      <c r="S2601" s="94"/>
    </row>
    <row r="2602" spans="1:19" ht="18" customHeight="1">
      <c r="A2602" s="17">
        <v>6</v>
      </c>
      <c r="B2602" s="18" t="s">
        <v>2825</v>
      </c>
      <c r="C2602" s="18">
        <v>1</v>
      </c>
      <c r="D2602" s="18" t="s">
        <v>2826</v>
      </c>
      <c r="E2602" s="18">
        <v>1</v>
      </c>
      <c r="F2602" s="18" t="s">
        <v>778</v>
      </c>
      <c r="G2602" s="18">
        <v>12</v>
      </c>
      <c r="H2602" s="18" t="s">
        <v>1026</v>
      </c>
      <c r="I2602" s="18">
        <v>1</v>
      </c>
      <c r="J2602" s="25" t="s">
        <v>1027</v>
      </c>
      <c r="K2602" s="99"/>
      <c r="L2602" s="99"/>
      <c r="M2602" s="99"/>
      <c r="N2602" s="28" t="s">
        <v>2869</v>
      </c>
      <c r="O2602" s="100">
        <v>24500</v>
      </c>
      <c r="P2602" s="27"/>
      <c r="Q2602" s="100"/>
      <c r="R2602" s="101" t="s">
        <v>120</v>
      </c>
      <c r="S2602" s="94"/>
    </row>
    <row r="2603" spans="1:19" ht="18" customHeight="1">
      <c r="A2603" s="17">
        <v>6</v>
      </c>
      <c r="B2603" s="18" t="s">
        <v>2825</v>
      </c>
      <c r="C2603" s="18">
        <v>1</v>
      </c>
      <c r="D2603" s="18" t="s">
        <v>2826</v>
      </c>
      <c r="E2603" s="18">
        <v>1</v>
      </c>
      <c r="F2603" s="18" t="s">
        <v>778</v>
      </c>
      <c r="G2603" s="18">
        <v>12</v>
      </c>
      <c r="H2603" s="18" t="s">
        <v>1026</v>
      </c>
      <c r="I2603" s="18">
        <v>1</v>
      </c>
      <c r="J2603" s="25" t="s">
        <v>1027</v>
      </c>
      <c r="K2603" s="99"/>
      <c r="L2603" s="99"/>
      <c r="M2603" s="99"/>
      <c r="N2603" s="28" t="s">
        <v>2870</v>
      </c>
      <c r="O2603" s="100">
        <v>82000</v>
      </c>
      <c r="P2603" s="27"/>
      <c r="Q2603" s="100"/>
      <c r="R2603" s="101" t="s">
        <v>120</v>
      </c>
      <c r="S2603" s="94"/>
    </row>
    <row r="2604" spans="1:19" ht="18" customHeight="1">
      <c r="A2604" s="17">
        <v>6</v>
      </c>
      <c r="B2604" s="18" t="s">
        <v>2825</v>
      </c>
      <c r="C2604" s="18">
        <v>1</v>
      </c>
      <c r="D2604" s="18" t="s">
        <v>2826</v>
      </c>
      <c r="E2604" s="18">
        <v>1</v>
      </c>
      <c r="F2604" s="18" t="s">
        <v>778</v>
      </c>
      <c r="G2604" s="19">
        <v>13</v>
      </c>
      <c r="H2604" s="19" t="s">
        <v>1045</v>
      </c>
      <c r="I2604" s="19"/>
      <c r="J2604" s="24"/>
      <c r="K2604" s="99"/>
      <c r="L2604" s="99"/>
      <c r="M2604" s="99"/>
      <c r="N2604" s="28"/>
      <c r="O2604" s="100"/>
      <c r="P2604" s="27"/>
      <c r="Q2604" s="100"/>
      <c r="R2604" s="101" t="s">
        <v>120</v>
      </c>
      <c r="S2604" s="94"/>
    </row>
    <row r="2605" spans="1:19" ht="18" customHeight="1">
      <c r="A2605" s="17">
        <v>6</v>
      </c>
      <c r="B2605" s="18" t="s">
        <v>2825</v>
      </c>
      <c r="C2605" s="18">
        <v>1</v>
      </c>
      <c r="D2605" s="18" t="s">
        <v>2826</v>
      </c>
      <c r="E2605" s="18">
        <v>1</v>
      </c>
      <c r="F2605" s="18" t="s">
        <v>778</v>
      </c>
      <c r="G2605" s="18">
        <v>13</v>
      </c>
      <c r="H2605" s="18" t="s">
        <v>1045</v>
      </c>
      <c r="I2605" s="19">
        <v>51</v>
      </c>
      <c r="J2605" s="24" t="s">
        <v>1126</v>
      </c>
      <c r="K2605" s="99">
        <v>54</v>
      </c>
      <c r="L2605" s="99">
        <v>102</v>
      </c>
      <c r="M2605" s="99">
        <f>K2605-L2605</f>
        <v>-48</v>
      </c>
      <c r="N2605" s="28" t="s">
        <v>2871</v>
      </c>
      <c r="O2605" s="100">
        <v>53460</v>
      </c>
      <c r="P2605" s="27"/>
      <c r="Q2605" s="100"/>
      <c r="R2605" s="101" t="s">
        <v>120</v>
      </c>
      <c r="S2605" s="94"/>
    </row>
    <row r="2606" spans="1:19" ht="18" customHeight="1">
      <c r="A2606" s="17">
        <v>6</v>
      </c>
      <c r="B2606" s="18" t="s">
        <v>2825</v>
      </c>
      <c r="C2606" s="18">
        <v>1</v>
      </c>
      <c r="D2606" s="18" t="s">
        <v>2826</v>
      </c>
      <c r="E2606" s="18">
        <v>1</v>
      </c>
      <c r="F2606" s="18" t="s">
        <v>778</v>
      </c>
      <c r="G2606" s="19">
        <v>14</v>
      </c>
      <c r="H2606" s="19" t="s">
        <v>1050</v>
      </c>
      <c r="I2606" s="19"/>
      <c r="J2606" s="24"/>
      <c r="K2606" s="99"/>
      <c r="L2606" s="99"/>
      <c r="M2606" s="99"/>
      <c r="N2606" s="28"/>
      <c r="O2606" s="100"/>
      <c r="P2606" s="27"/>
      <c r="Q2606" s="100"/>
      <c r="R2606" s="101" t="s">
        <v>120</v>
      </c>
      <c r="S2606" s="94"/>
    </row>
    <row r="2607" spans="1:19" ht="18" customHeight="1">
      <c r="A2607" s="17">
        <v>6</v>
      </c>
      <c r="B2607" s="18" t="s">
        <v>2825</v>
      </c>
      <c r="C2607" s="18">
        <v>1</v>
      </c>
      <c r="D2607" s="18" t="s">
        <v>2826</v>
      </c>
      <c r="E2607" s="18">
        <v>1</v>
      </c>
      <c r="F2607" s="18" t="s">
        <v>778</v>
      </c>
      <c r="G2607" s="18">
        <v>14</v>
      </c>
      <c r="H2607" s="18" t="s">
        <v>1050</v>
      </c>
      <c r="I2607" s="19">
        <v>1</v>
      </c>
      <c r="J2607" s="24" t="s">
        <v>1051</v>
      </c>
      <c r="K2607" s="99">
        <v>35</v>
      </c>
      <c r="L2607" s="99">
        <v>50</v>
      </c>
      <c r="M2607" s="99">
        <f>K2607-L2607</f>
        <v>-15</v>
      </c>
      <c r="N2607" s="28" t="s">
        <v>2872</v>
      </c>
      <c r="O2607" s="100"/>
      <c r="P2607" s="27"/>
      <c r="Q2607" s="100"/>
      <c r="R2607" s="101" t="s">
        <v>120</v>
      </c>
      <c r="S2607" s="94"/>
    </row>
    <row r="2608" spans="1:19" ht="18" customHeight="1">
      <c r="A2608" s="17">
        <v>6</v>
      </c>
      <c r="B2608" s="18" t="s">
        <v>2825</v>
      </c>
      <c r="C2608" s="18">
        <v>1</v>
      </c>
      <c r="D2608" s="18" t="s">
        <v>2826</v>
      </c>
      <c r="E2608" s="18">
        <v>1</v>
      </c>
      <c r="F2608" s="18" t="s">
        <v>778</v>
      </c>
      <c r="G2608" s="18">
        <v>14</v>
      </c>
      <c r="H2608" s="18" t="s">
        <v>1050</v>
      </c>
      <c r="I2608" s="18">
        <v>1</v>
      </c>
      <c r="J2608" s="25" t="s">
        <v>1051</v>
      </c>
      <c r="K2608" s="99"/>
      <c r="L2608" s="99"/>
      <c r="M2608" s="99"/>
      <c r="N2608" s="28" t="s">
        <v>2873</v>
      </c>
      <c r="O2608" s="100">
        <v>20000</v>
      </c>
      <c r="P2608" s="27"/>
      <c r="Q2608" s="100"/>
      <c r="R2608" s="101" t="s">
        <v>120</v>
      </c>
      <c r="S2608" s="94"/>
    </row>
    <row r="2609" spans="1:19" ht="18" customHeight="1">
      <c r="A2609" s="17">
        <v>6</v>
      </c>
      <c r="B2609" s="18" t="s">
        <v>2825</v>
      </c>
      <c r="C2609" s="18">
        <v>1</v>
      </c>
      <c r="D2609" s="18" t="s">
        <v>2826</v>
      </c>
      <c r="E2609" s="18">
        <v>1</v>
      </c>
      <c r="F2609" s="18" t="s">
        <v>778</v>
      </c>
      <c r="G2609" s="18">
        <v>14</v>
      </c>
      <c r="H2609" s="18" t="s">
        <v>1050</v>
      </c>
      <c r="I2609" s="18">
        <v>1</v>
      </c>
      <c r="J2609" s="25" t="s">
        <v>1051</v>
      </c>
      <c r="K2609" s="99"/>
      <c r="L2609" s="99"/>
      <c r="M2609" s="99"/>
      <c r="N2609" s="28" t="s">
        <v>2874</v>
      </c>
      <c r="O2609" s="100">
        <v>4980</v>
      </c>
      <c r="P2609" s="27"/>
      <c r="Q2609" s="100"/>
      <c r="R2609" s="101" t="s">
        <v>120</v>
      </c>
      <c r="S2609" s="94"/>
    </row>
    <row r="2610" spans="1:19" ht="18" customHeight="1">
      <c r="A2610" s="17">
        <v>6</v>
      </c>
      <c r="B2610" s="18" t="s">
        <v>2825</v>
      </c>
      <c r="C2610" s="18">
        <v>1</v>
      </c>
      <c r="D2610" s="18" t="s">
        <v>2826</v>
      </c>
      <c r="E2610" s="18">
        <v>1</v>
      </c>
      <c r="F2610" s="18" t="s">
        <v>778</v>
      </c>
      <c r="G2610" s="18">
        <v>14</v>
      </c>
      <c r="H2610" s="18" t="s">
        <v>1050</v>
      </c>
      <c r="I2610" s="18">
        <v>1</v>
      </c>
      <c r="J2610" s="25" t="s">
        <v>1051</v>
      </c>
      <c r="K2610" s="99"/>
      <c r="L2610" s="99"/>
      <c r="M2610" s="99"/>
      <c r="N2610" s="28" t="s">
        <v>2875</v>
      </c>
      <c r="O2610" s="100">
        <v>10000</v>
      </c>
      <c r="P2610" s="27"/>
      <c r="Q2610" s="100"/>
      <c r="R2610" s="101" t="s">
        <v>120</v>
      </c>
      <c r="S2610" s="94"/>
    </row>
    <row r="2611" spans="1:19" ht="18" customHeight="1">
      <c r="A2611" s="17">
        <v>6</v>
      </c>
      <c r="B2611" s="18" t="s">
        <v>2825</v>
      </c>
      <c r="C2611" s="18">
        <v>1</v>
      </c>
      <c r="D2611" s="18" t="s">
        <v>2826</v>
      </c>
      <c r="E2611" s="18">
        <v>1</v>
      </c>
      <c r="F2611" s="18" t="s">
        <v>778</v>
      </c>
      <c r="G2611" s="18">
        <v>14</v>
      </c>
      <c r="H2611" s="18" t="s">
        <v>1050</v>
      </c>
      <c r="I2611" s="19">
        <v>41</v>
      </c>
      <c r="J2611" s="24" t="s">
        <v>1133</v>
      </c>
      <c r="K2611" s="99">
        <v>514</v>
      </c>
      <c r="L2611" s="99">
        <v>514</v>
      </c>
      <c r="M2611" s="99">
        <f>K2611-L2611</f>
        <v>0</v>
      </c>
      <c r="N2611" s="28" t="s">
        <v>2876</v>
      </c>
      <c r="O2611" s="100">
        <v>513864</v>
      </c>
      <c r="P2611" s="27"/>
      <c r="Q2611" s="100"/>
      <c r="R2611" s="101" t="s">
        <v>120</v>
      </c>
      <c r="S2611" s="94"/>
    </row>
    <row r="2612" spans="1:19" ht="18" customHeight="1">
      <c r="A2612" s="17">
        <v>6</v>
      </c>
      <c r="B2612" s="18" t="s">
        <v>2825</v>
      </c>
      <c r="C2612" s="18">
        <v>1</v>
      </c>
      <c r="D2612" s="18" t="s">
        <v>2826</v>
      </c>
      <c r="E2612" s="18">
        <v>1</v>
      </c>
      <c r="F2612" s="18" t="s">
        <v>778</v>
      </c>
      <c r="G2612" s="19">
        <v>19</v>
      </c>
      <c r="H2612" s="19" t="s">
        <v>1056</v>
      </c>
      <c r="I2612" s="19"/>
      <c r="J2612" s="24"/>
      <c r="K2612" s="99"/>
      <c r="L2612" s="99"/>
      <c r="M2612" s="99"/>
      <c r="N2612" s="28"/>
      <c r="O2612" s="100"/>
      <c r="P2612" s="27"/>
      <c r="Q2612" s="100"/>
      <c r="R2612" s="101" t="s">
        <v>120</v>
      </c>
      <c r="S2612" s="94"/>
    </row>
    <row r="2613" spans="1:19" ht="18" customHeight="1">
      <c r="A2613" s="17">
        <v>6</v>
      </c>
      <c r="B2613" s="18" t="s">
        <v>2825</v>
      </c>
      <c r="C2613" s="18">
        <v>1</v>
      </c>
      <c r="D2613" s="18" t="s">
        <v>2826</v>
      </c>
      <c r="E2613" s="18">
        <v>1</v>
      </c>
      <c r="F2613" s="18" t="s">
        <v>778</v>
      </c>
      <c r="G2613" s="18">
        <v>19</v>
      </c>
      <c r="H2613" s="18" t="s">
        <v>1056</v>
      </c>
      <c r="I2613" s="19">
        <v>11</v>
      </c>
      <c r="J2613" s="24" t="s">
        <v>1057</v>
      </c>
      <c r="K2613" s="99">
        <v>282</v>
      </c>
      <c r="L2613" s="99">
        <v>282</v>
      </c>
      <c r="M2613" s="99">
        <f>K2613-L2613</f>
        <v>0</v>
      </c>
      <c r="N2613" s="28" t="s">
        <v>2877</v>
      </c>
      <c r="O2613" s="100">
        <v>206000</v>
      </c>
      <c r="P2613" s="27"/>
      <c r="Q2613" s="100"/>
      <c r="R2613" s="101" t="s">
        <v>120</v>
      </c>
      <c r="S2613" s="94"/>
    </row>
    <row r="2614" spans="1:19" ht="18" customHeight="1">
      <c r="A2614" s="17">
        <v>6</v>
      </c>
      <c r="B2614" s="18" t="s">
        <v>2825</v>
      </c>
      <c r="C2614" s="18">
        <v>1</v>
      </c>
      <c r="D2614" s="18" t="s">
        <v>2826</v>
      </c>
      <c r="E2614" s="18">
        <v>1</v>
      </c>
      <c r="F2614" s="18" t="s">
        <v>778</v>
      </c>
      <c r="G2614" s="18">
        <v>19</v>
      </c>
      <c r="H2614" s="18" t="s">
        <v>1056</v>
      </c>
      <c r="I2614" s="18">
        <v>11</v>
      </c>
      <c r="J2614" s="25" t="s">
        <v>1057</v>
      </c>
      <c r="K2614" s="99"/>
      <c r="L2614" s="99"/>
      <c r="M2614" s="99"/>
      <c r="N2614" s="28" t="s">
        <v>2878</v>
      </c>
      <c r="O2614" s="100">
        <v>11000</v>
      </c>
      <c r="P2614" s="27"/>
      <c r="Q2614" s="100"/>
      <c r="R2614" s="101" t="s">
        <v>120</v>
      </c>
      <c r="S2614" s="94"/>
    </row>
    <row r="2615" spans="1:19" ht="18" customHeight="1">
      <c r="A2615" s="17">
        <v>6</v>
      </c>
      <c r="B2615" s="18" t="s">
        <v>2825</v>
      </c>
      <c r="C2615" s="18">
        <v>1</v>
      </c>
      <c r="D2615" s="18" t="s">
        <v>2826</v>
      </c>
      <c r="E2615" s="18">
        <v>1</v>
      </c>
      <c r="F2615" s="18" t="s">
        <v>778</v>
      </c>
      <c r="G2615" s="18">
        <v>19</v>
      </c>
      <c r="H2615" s="18" t="s">
        <v>1056</v>
      </c>
      <c r="I2615" s="18">
        <v>11</v>
      </c>
      <c r="J2615" s="25" t="s">
        <v>1057</v>
      </c>
      <c r="K2615" s="99"/>
      <c r="L2615" s="99"/>
      <c r="M2615" s="99"/>
      <c r="N2615" s="28" t="s">
        <v>2879</v>
      </c>
      <c r="O2615" s="100">
        <v>5000</v>
      </c>
      <c r="P2615" s="27"/>
      <c r="Q2615" s="100"/>
      <c r="R2615" s="101" t="s">
        <v>120</v>
      </c>
      <c r="S2615" s="94"/>
    </row>
    <row r="2616" spans="1:19" ht="18" customHeight="1">
      <c r="A2616" s="17">
        <v>6</v>
      </c>
      <c r="B2616" s="18" t="s">
        <v>2825</v>
      </c>
      <c r="C2616" s="18">
        <v>1</v>
      </c>
      <c r="D2616" s="18" t="s">
        <v>2826</v>
      </c>
      <c r="E2616" s="18">
        <v>1</v>
      </c>
      <c r="F2616" s="18" t="s">
        <v>778</v>
      </c>
      <c r="G2616" s="18">
        <v>19</v>
      </c>
      <c r="H2616" s="18" t="s">
        <v>1056</v>
      </c>
      <c r="I2616" s="18">
        <v>11</v>
      </c>
      <c r="J2616" s="25" t="s">
        <v>1057</v>
      </c>
      <c r="K2616" s="99"/>
      <c r="L2616" s="99"/>
      <c r="M2616" s="99"/>
      <c r="N2616" s="28" t="s">
        <v>2880</v>
      </c>
      <c r="O2616" s="100">
        <v>60000</v>
      </c>
      <c r="P2616" s="27"/>
      <c r="Q2616" s="100"/>
      <c r="R2616" s="101" t="s">
        <v>120</v>
      </c>
      <c r="S2616" s="94"/>
    </row>
    <row r="2617" spans="1:19" ht="18" customHeight="1">
      <c r="A2617" s="43">
        <v>6</v>
      </c>
      <c r="B2617" s="44" t="s">
        <v>2825</v>
      </c>
      <c r="C2617" s="52">
        <v>1</v>
      </c>
      <c r="D2617" s="44" t="s">
        <v>2826</v>
      </c>
      <c r="E2617" s="53">
        <v>2</v>
      </c>
      <c r="F2617" s="54" t="s">
        <v>779</v>
      </c>
      <c r="G2617" s="53"/>
      <c r="H2617" s="54"/>
      <c r="I2617" s="53"/>
      <c r="J2617" s="53"/>
      <c r="K2617" s="97">
        <f>IF(C2617="",SUMIFS($K2618:$K$5645,$A2618:$A$5645,A2617,$E2618:$E$5645,""),IF(E2617="",SUMIFS($K2618:$K$5645,$A2618:$A$5645,A2617,$C2618:$C$5645,C2617,$G2618:$G$5645,""),IF(G2617="",SUMIFS($K2618:$K$5645,$A2618:$A$5645,A2617,$C2618:$C$5645,C2617,$E2618:$E$5645,E2617,$R2618:$R$5645,R2617),0)))</f>
        <v>48966</v>
      </c>
      <c r="L2617" s="97">
        <f>IF(C2617="",SUMIFS($L2618:$L$5645,$A2618:$A$5645,A2617,$E2618:$E$5645,""),IF(E2617="",SUMIFS($L2618:$L$5645,$A2618:$A$5645,A2617,$C2618:$C$5645,C2617,$G2618:$G$5645,""),IF(G2617="",SUMIFS($L2618:$L$5645,$A2618:$A$5645,A2617,$C2618:$C$5645,C2617,$E2618:$E$5645,E2617,$R2618:$R$5645,R2617),0)))</f>
        <v>46501</v>
      </c>
      <c r="M2617" s="98">
        <f t="shared" ref="M2617" si="168">K2617-L2617</f>
        <v>2465</v>
      </c>
      <c r="N2617" s="55"/>
      <c r="O2617" s="56"/>
      <c r="P2617" s="57"/>
      <c r="Q2617" s="58">
        <f>IF(C2617="",SUMIFS($Q$3:$Q$5514,$A$3:$A$5514,A2617,$C$3:$C$5514,"&gt;0",$E$3:$E$5514,""),IF(E2617="",SUMIFS($Q$3:$Q$5514,$A$3:$A$5514,A2617,$C$3:$C$5514,C2617,$E$3:$E$5514,"&gt;0",$G$3:$G$5514,""),IF(G2617="",SUMIFS($Q$3:$Q$5514,$A$3:$A$5514,A2617,$C$3:$C$5514,C2617,$E$3:$E$5514,E2617,$G$3:$G$5514,"&gt;0",$R$3:$R$5514,R2617))))</f>
        <v>500</v>
      </c>
      <c r="R2617" s="59" t="s">
        <v>120</v>
      </c>
      <c r="S2617" s="94"/>
    </row>
    <row r="2618" spans="1:19" ht="18" customHeight="1">
      <c r="A2618" s="17">
        <v>6</v>
      </c>
      <c r="B2618" s="18" t="s">
        <v>2825</v>
      </c>
      <c r="C2618" s="18">
        <v>1</v>
      </c>
      <c r="D2618" s="18" t="s">
        <v>2826</v>
      </c>
      <c r="E2618" s="18">
        <v>2</v>
      </c>
      <c r="F2618" s="18" t="s">
        <v>779</v>
      </c>
      <c r="G2618" s="19">
        <v>1</v>
      </c>
      <c r="H2618" s="19" t="s">
        <v>914</v>
      </c>
      <c r="I2618" s="19"/>
      <c r="J2618" s="24"/>
      <c r="K2618" s="99"/>
      <c r="L2618" s="99"/>
      <c r="M2618" s="99"/>
      <c r="N2618" s="28"/>
      <c r="O2618" s="100"/>
      <c r="P2618" s="27" t="s">
        <v>607</v>
      </c>
      <c r="Q2618" s="100">
        <v>500</v>
      </c>
      <c r="R2618" s="101" t="s">
        <v>120</v>
      </c>
      <c r="S2618" s="94"/>
    </row>
    <row r="2619" spans="1:19" ht="18" customHeight="1">
      <c r="A2619" s="17">
        <v>6</v>
      </c>
      <c r="B2619" s="18" t="s">
        <v>2825</v>
      </c>
      <c r="C2619" s="18">
        <v>1</v>
      </c>
      <c r="D2619" s="18" t="s">
        <v>2826</v>
      </c>
      <c r="E2619" s="18">
        <v>2</v>
      </c>
      <c r="F2619" s="18" t="s">
        <v>779</v>
      </c>
      <c r="G2619" s="18">
        <v>1</v>
      </c>
      <c r="H2619" s="18" t="s">
        <v>914</v>
      </c>
      <c r="I2619" s="19">
        <v>21</v>
      </c>
      <c r="J2619" s="24" t="s">
        <v>2881</v>
      </c>
      <c r="K2619" s="99">
        <v>101</v>
      </c>
      <c r="L2619" s="99">
        <v>101</v>
      </c>
      <c r="M2619" s="99">
        <f>K2619-L2619</f>
        <v>0</v>
      </c>
      <c r="N2619" s="28" t="s">
        <v>2882</v>
      </c>
      <c r="O2619" s="100">
        <v>100800</v>
      </c>
      <c r="P2619" s="27"/>
      <c r="Q2619" s="100"/>
      <c r="R2619" s="101" t="s">
        <v>120</v>
      </c>
      <c r="S2619" s="94"/>
    </row>
    <row r="2620" spans="1:19" ht="18" customHeight="1">
      <c r="A2620" s="17">
        <v>6</v>
      </c>
      <c r="B2620" s="18" t="s">
        <v>2825</v>
      </c>
      <c r="C2620" s="18">
        <v>1</v>
      </c>
      <c r="D2620" s="18" t="s">
        <v>2826</v>
      </c>
      <c r="E2620" s="18">
        <v>2</v>
      </c>
      <c r="F2620" s="18" t="s">
        <v>779</v>
      </c>
      <c r="G2620" s="19">
        <v>2</v>
      </c>
      <c r="H2620" s="19" t="s">
        <v>916</v>
      </c>
      <c r="I2620" s="19"/>
      <c r="J2620" s="24"/>
      <c r="K2620" s="99"/>
      <c r="L2620" s="99"/>
      <c r="M2620" s="99"/>
      <c r="N2620" s="28"/>
      <c r="O2620" s="100"/>
      <c r="P2620" s="27"/>
      <c r="Q2620" s="100"/>
      <c r="R2620" s="101" t="s">
        <v>120</v>
      </c>
      <c r="S2620" s="94"/>
    </row>
    <row r="2621" spans="1:19" ht="18" customHeight="1">
      <c r="A2621" s="17">
        <v>6</v>
      </c>
      <c r="B2621" s="18" t="s">
        <v>2825</v>
      </c>
      <c r="C2621" s="18">
        <v>1</v>
      </c>
      <c r="D2621" s="18" t="s">
        <v>2826</v>
      </c>
      <c r="E2621" s="18">
        <v>2</v>
      </c>
      <c r="F2621" s="18" t="s">
        <v>779</v>
      </c>
      <c r="G2621" s="18">
        <v>2</v>
      </c>
      <c r="H2621" s="18" t="s">
        <v>916</v>
      </c>
      <c r="I2621" s="19">
        <v>3</v>
      </c>
      <c r="J2621" s="24" t="s">
        <v>917</v>
      </c>
      <c r="K2621" s="99">
        <v>24464</v>
      </c>
      <c r="L2621" s="99">
        <v>22620</v>
      </c>
      <c r="M2621" s="99">
        <f>K2621-L2621</f>
        <v>1844</v>
      </c>
      <c r="N2621" s="28" t="s">
        <v>2883</v>
      </c>
      <c r="O2621" s="100">
        <v>24463200</v>
      </c>
      <c r="P2621" s="27"/>
      <c r="Q2621" s="100"/>
      <c r="R2621" s="101" t="s">
        <v>120</v>
      </c>
      <c r="S2621" s="94"/>
    </row>
    <row r="2622" spans="1:19" ht="18" customHeight="1">
      <c r="A2622" s="17">
        <v>6</v>
      </c>
      <c r="B2622" s="18" t="s">
        <v>2825</v>
      </c>
      <c r="C2622" s="18">
        <v>1</v>
      </c>
      <c r="D2622" s="18" t="s">
        <v>2826</v>
      </c>
      <c r="E2622" s="18">
        <v>2</v>
      </c>
      <c r="F2622" s="18" t="s">
        <v>779</v>
      </c>
      <c r="G2622" s="19">
        <v>3</v>
      </c>
      <c r="H2622" s="19" t="s">
        <v>919</v>
      </c>
      <c r="I2622" s="19"/>
      <c r="J2622" s="24"/>
      <c r="K2622" s="99"/>
      <c r="L2622" s="99"/>
      <c r="M2622" s="99"/>
      <c r="N2622" s="28"/>
      <c r="O2622" s="100"/>
      <c r="P2622" s="27"/>
      <c r="Q2622" s="100"/>
      <c r="R2622" s="101" t="s">
        <v>120</v>
      </c>
      <c r="S2622" s="94"/>
    </row>
    <row r="2623" spans="1:19" ht="18" customHeight="1">
      <c r="A2623" s="17">
        <v>6</v>
      </c>
      <c r="B2623" s="18" t="s">
        <v>2825</v>
      </c>
      <c r="C2623" s="18">
        <v>1</v>
      </c>
      <c r="D2623" s="18" t="s">
        <v>2826</v>
      </c>
      <c r="E2623" s="18">
        <v>2</v>
      </c>
      <c r="F2623" s="18" t="s">
        <v>779</v>
      </c>
      <c r="G2623" s="18">
        <v>3</v>
      </c>
      <c r="H2623" s="18" t="s">
        <v>919</v>
      </c>
      <c r="I2623" s="19">
        <v>31</v>
      </c>
      <c r="J2623" s="24" t="s">
        <v>929</v>
      </c>
      <c r="K2623" s="99">
        <v>606</v>
      </c>
      <c r="L2623" s="99">
        <v>702</v>
      </c>
      <c r="M2623" s="99">
        <f t="shared" ref="M2623:M2626" si="169">K2623-L2623</f>
        <v>-96</v>
      </c>
      <c r="N2623" s="28" t="s">
        <v>918</v>
      </c>
      <c r="O2623" s="100">
        <v>606000</v>
      </c>
      <c r="P2623" s="27"/>
      <c r="Q2623" s="100"/>
      <c r="R2623" s="101" t="s">
        <v>120</v>
      </c>
      <c r="S2623" s="94"/>
    </row>
    <row r="2624" spans="1:19" ht="18" customHeight="1">
      <c r="A2624" s="17">
        <v>6</v>
      </c>
      <c r="B2624" s="18" t="s">
        <v>2825</v>
      </c>
      <c r="C2624" s="18">
        <v>1</v>
      </c>
      <c r="D2624" s="18" t="s">
        <v>2826</v>
      </c>
      <c r="E2624" s="18">
        <v>2</v>
      </c>
      <c r="F2624" s="18" t="s">
        <v>779</v>
      </c>
      <c r="G2624" s="18">
        <v>3</v>
      </c>
      <c r="H2624" s="18" t="s">
        <v>919</v>
      </c>
      <c r="I2624" s="19">
        <v>32</v>
      </c>
      <c r="J2624" s="24" t="s">
        <v>1073</v>
      </c>
      <c r="K2624" s="99">
        <v>0</v>
      </c>
      <c r="L2624" s="99">
        <v>294</v>
      </c>
      <c r="M2624" s="99">
        <f t="shared" si="169"/>
        <v>-294</v>
      </c>
      <c r="N2624" s="28"/>
      <c r="O2624" s="100"/>
      <c r="P2624" s="27"/>
      <c r="Q2624" s="100"/>
      <c r="R2624" s="101" t="s">
        <v>120</v>
      </c>
      <c r="S2624" s="94"/>
    </row>
    <row r="2625" spans="1:19" ht="18" customHeight="1">
      <c r="A2625" s="17">
        <v>6</v>
      </c>
      <c r="B2625" s="18" t="s">
        <v>2825</v>
      </c>
      <c r="C2625" s="18">
        <v>1</v>
      </c>
      <c r="D2625" s="18" t="s">
        <v>2826</v>
      </c>
      <c r="E2625" s="18">
        <v>2</v>
      </c>
      <c r="F2625" s="18" t="s">
        <v>779</v>
      </c>
      <c r="G2625" s="18">
        <v>3</v>
      </c>
      <c r="H2625" s="18" t="s">
        <v>919</v>
      </c>
      <c r="I2625" s="19">
        <v>33</v>
      </c>
      <c r="J2625" s="24" t="s">
        <v>1075</v>
      </c>
      <c r="K2625" s="99">
        <v>504</v>
      </c>
      <c r="L2625" s="99">
        <v>334</v>
      </c>
      <c r="M2625" s="99">
        <f t="shared" si="169"/>
        <v>170</v>
      </c>
      <c r="N2625" s="28" t="s">
        <v>1289</v>
      </c>
      <c r="O2625" s="100">
        <v>504000</v>
      </c>
      <c r="P2625" s="27"/>
      <c r="Q2625" s="100"/>
      <c r="R2625" s="101" t="s">
        <v>120</v>
      </c>
      <c r="S2625" s="94"/>
    </row>
    <row r="2626" spans="1:19" ht="18" customHeight="1">
      <c r="A2626" s="17">
        <v>6</v>
      </c>
      <c r="B2626" s="18" t="s">
        <v>2825</v>
      </c>
      <c r="C2626" s="18">
        <v>1</v>
      </c>
      <c r="D2626" s="18" t="s">
        <v>2826</v>
      </c>
      <c r="E2626" s="18">
        <v>2</v>
      </c>
      <c r="F2626" s="18" t="s">
        <v>779</v>
      </c>
      <c r="G2626" s="18">
        <v>3</v>
      </c>
      <c r="H2626" s="18" t="s">
        <v>919</v>
      </c>
      <c r="I2626" s="19">
        <v>35</v>
      </c>
      <c r="J2626" s="24" t="s">
        <v>930</v>
      </c>
      <c r="K2626" s="99">
        <v>1560</v>
      </c>
      <c r="L2626" s="99">
        <v>1910</v>
      </c>
      <c r="M2626" s="99">
        <f t="shared" si="169"/>
        <v>-350</v>
      </c>
      <c r="N2626" s="28" t="s">
        <v>2884</v>
      </c>
      <c r="O2626" s="100">
        <v>1560000</v>
      </c>
      <c r="P2626" s="27"/>
      <c r="Q2626" s="100"/>
      <c r="R2626" s="101" t="s">
        <v>120</v>
      </c>
      <c r="S2626" s="94"/>
    </row>
    <row r="2627" spans="1:19" ht="18" customHeight="1">
      <c r="A2627" s="17">
        <v>6</v>
      </c>
      <c r="B2627" s="18" t="s">
        <v>2825</v>
      </c>
      <c r="C2627" s="18">
        <v>1</v>
      </c>
      <c r="D2627" s="18" t="s">
        <v>2826</v>
      </c>
      <c r="E2627" s="18">
        <v>2</v>
      </c>
      <c r="F2627" s="18" t="s">
        <v>779</v>
      </c>
      <c r="G2627" s="18">
        <v>3</v>
      </c>
      <c r="H2627" s="18" t="s">
        <v>919</v>
      </c>
      <c r="I2627" s="18">
        <v>35</v>
      </c>
      <c r="J2627" s="25" t="s">
        <v>930</v>
      </c>
      <c r="K2627" s="99"/>
      <c r="L2627" s="99"/>
      <c r="M2627" s="99"/>
      <c r="N2627" s="28" t="s">
        <v>2885</v>
      </c>
      <c r="O2627" s="100"/>
      <c r="P2627" s="27"/>
      <c r="Q2627" s="100"/>
      <c r="R2627" s="101" t="s">
        <v>120</v>
      </c>
      <c r="S2627" s="94"/>
    </row>
    <row r="2628" spans="1:19" ht="18" customHeight="1">
      <c r="A2628" s="17">
        <v>6</v>
      </c>
      <c r="B2628" s="18" t="s">
        <v>2825</v>
      </c>
      <c r="C2628" s="18">
        <v>1</v>
      </c>
      <c r="D2628" s="18" t="s">
        <v>2826</v>
      </c>
      <c r="E2628" s="18">
        <v>2</v>
      </c>
      <c r="F2628" s="18" t="s">
        <v>779</v>
      </c>
      <c r="G2628" s="18">
        <v>3</v>
      </c>
      <c r="H2628" s="18" t="s">
        <v>919</v>
      </c>
      <c r="I2628" s="19">
        <v>38</v>
      </c>
      <c r="J2628" s="24" t="s">
        <v>932</v>
      </c>
      <c r="K2628" s="99">
        <v>748</v>
      </c>
      <c r="L2628" s="99">
        <v>748</v>
      </c>
      <c r="M2628" s="99">
        <f t="shared" ref="M2628:M2631" si="170">K2628-L2628</f>
        <v>0</v>
      </c>
      <c r="N2628" s="28" t="s">
        <v>933</v>
      </c>
      <c r="O2628" s="100">
        <v>747600</v>
      </c>
      <c r="P2628" s="27"/>
      <c r="Q2628" s="100"/>
      <c r="R2628" s="101" t="s">
        <v>120</v>
      </c>
      <c r="S2628" s="94"/>
    </row>
    <row r="2629" spans="1:19" ht="18" customHeight="1">
      <c r="A2629" s="17">
        <v>6</v>
      </c>
      <c r="B2629" s="18" t="s">
        <v>2825</v>
      </c>
      <c r="C2629" s="18">
        <v>1</v>
      </c>
      <c r="D2629" s="18" t="s">
        <v>2826</v>
      </c>
      <c r="E2629" s="18">
        <v>2</v>
      </c>
      <c r="F2629" s="18" t="s">
        <v>779</v>
      </c>
      <c r="G2629" s="18">
        <v>3</v>
      </c>
      <c r="H2629" s="18" t="s">
        <v>919</v>
      </c>
      <c r="I2629" s="19">
        <v>39</v>
      </c>
      <c r="J2629" s="24" t="s">
        <v>934</v>
      </c>
      <c r="K2629" s="99">
        <v>5835</v>
      </c>
      <c r="L2629" s="99">
        <v>5403</v>
      </c>
      <c r="M2629" s="99">
        <f t="shared" si="170"/>
        <v>432</v>
      </c>
      <c r="N2629" s="28" t="s">
        <v>2883</v>
      </c>
      <c r="O2629" s="100">
        <v>5834721</v>
      </c>
      <c r="P2629" s="27"/>
      <c r="Q2629" s="100"/>
      <c r="R2629" s="101" t="s">
        <v>120</v>
      </c>
      <c r="S2629" s="94"/>
    </row>
    <row r="2630" spans="1:19" ht="18" customHeight="1">
      <c r="A2630" s="17">
        <v>6</v>
      </c>
      <c r="B2630" s="18" t="s">
        <v>2825</v>
      </c>
      <c r="C2630" s="18">
        <v>1</v>
      </c>
      <c r="D2630" s="18" t="s">
        <v>2826</v>
      </c>
      <c r="E2630" s="18">
        <v>2</v>
      </c>
      <c r="F2630" s="18" t="s">
        <v>779</v>
      </c>
      <c r="G2630" s="18">
        <v>3</v>
      </c>
      <c r="H2630" s="18" t="s">
        <v>919</v>
      </c>
      <c r="I2630" s="19">
        <v>40</v>
      </c>
      <c r="J2630" s="24" t="s">
        <v>935</v>
      </c>
      <c r="K2630" s="99">
        <v>3367</v>
      </c>
      <c r="L2630" s="99">
        <v>3117</v>
      </c>
      <c r="M2630" s="99">
        <f t="shared" si="170"/>
        <v>250</v>
      </c>
      <c r="N2630" s="28" t="s">
        <v>2883</v>
      </c>
      <c r="O2630" s="100">
        <v>3366186</v>
      </c>
      <c r="P2630" s="27"/>
      <c r="Q2630" s="100"/>
      <c r="R2630" s="101" t="s">
        <v>120</v>
      </c>
      <c r="S2630" s="94"/>
    </row>
    <row r="2631" spans="1:19" ht="18" customHeight="1">
      <c r="A2631" s="17">
        <v>6</v>
      </c>
      <c r="B2631" s="18" t="s">
        <v>2825</v>
      </c>
      <c r="C2631" s="18">
        <v>1</v>
      </c>
      <c r="D2631" s="18" t="s">
        <v>2826</v>
      </c>
      <c r="E2631" s="18">
        <v>2</v>
      </c>
      <c r="F2631" s="18" t="s">
        <v>779</v>
      </c>
      <c r="G2631" s="18">
        <v>3</v>
      </c>
      <c r="H2631" s="18" t="s">
        <v>919</v>
      </c>
      <c r="I2631" s="19">
        <v>41</v>
      </c>
      <c r="J2631" s="24" t="s">
        <v>936</v>
      </c>
      <c r="K2631" s="99">
        <v>429</v>
      </c>
      <c r="L2631" s="99">
        <v>429</v>
      </c>
      <c r="M2631" s="99">
        <f t="shared" si="170"/>
        <v>0</v>
      </c>
      <c r="N2631" s="28" t="s">
        <v>2883</v>
      </c>
      <c r="O2631" s="100">
        <v>428400</v>
      </c>
      <c r="P2631" s="27"/>
      <c r="Q2631" s="100"/>
      <c r="R2631" s="101" t="s">
        <v>120</v>
      </c>
      <c r="S2631" s="94"/>
    </row>
    <row r="2632" spans="1:19" ht="18" customHeight="1">
      <c r="A2632" s="17">
        <v>6</v>
      </c>
      <c r="B2632" s="18" t="s">
        <v>2825</v>
      </c>
      <c r="C2632" s="18">
        <v>1</v>
      </c>
      <c r="D2632" s="18" t="s">
        <v>2826</v>
      </c>
      <c r="E2632" s="18">
        <v>2</v>
      </c>
      <c r="F2632" s="18" t="s">
        <v>779</v>
      </c>
      <c r="G2632" s="19">
        <v>4</v>
      </c>
      <c r="H2632" s="19" t="s">
        <v>937</v>
      </c>
      <c r="I2632" s="19"/>
      <c r="J2632" s="24"/>
      <c r="K2632" s="99"/>
      <c r="L2632" s="99"/>
      <c r="M2632" s="99"/>
      <c r="N2632" s="28"/>
      <c r="O2632" s="100"/>
      <c r="P2632" s="27"/>
      <c r="Q2632" s="100"/>
      <c r="R2632" s="101" t="s">
        <v>120</v>
      </c>
      <c r="S2632" s="94"/>
    </row>
    <row r="2633" spans="1:19" ht="18" customHeight="1">
      <c r="A2633" s="17">
        <v>6</v>
      </c>
      <c r="B2633" s="18" t="s">
        <v>2825</v>
      </c>
      <c r="C2633" s="18">
        <v>1</v>
      </c>
      <c r="D2633" s="18" t="s">
        <v>2826</v>
      </c>
      <c r="E2633" s="18">
        <v>2</v>
      </c>
      <c r="F2633" s="18" t="s">
        <v>779</v>
      </c>
      <c r="G2633" s="18">
        <v>4</v>
      </c>
      <c r="H2633" s="18" t="s">
        <v>937</v>
      </c>
      <c r="I2633" s="19">
        <v>31</v>
      </c>
      <c r="J2633" s="24" t="s">
        <v>940</v>
      </c>
      <c r="K2633" s="99">
        <v>7988</v>
      </c>
      <c r="L2633" s="99">
        <v>7441</v>
      </c>
      <c r="M2633" s="99">
        <f>K2633-L2633</f>
        <v>547</v>
      </c>
      <c r="N2633" s="28" t="s">
        <v>2883</v>
      </c>
      <c r="O2633" s="100">
        <v>7987004</v>
      </c>
      <c r="P2633" s="27"/>
      <c r="Q2633" s="100"/>
      <c r="R2633" s="101" t="s">
        <v>120</v>
      </c>
      <c r="S2633" s="94"/>
    </row>
    <row r="2634" spans="1:19" ht="18" customHeight="1">
      <c r="A2634" s="17">
        <v>6</v>
      </c>
      <c r="B2634" s="18" t="s">
        <v>2825</v>
      </c>
      <c r="C2634" s="18">
        <v>1</v>
      </c>
      <c r="D2634" s="18" t="s">
        <v>2826</v>
      </c>
      <c r="E2634" s="18">
        <v>2</v>
      </c>
      <c r="F2634" s="18" t="s">
        <v>779</v>
      </c>
      <c r="G2634" s="19">
        <v>7</v>
      </c>
      <c r="H2634" s="19" t="s">
        <v>1093</v>
      </c>
      <c r="I2634" s="19"/>
      <c r="J2634" s="24"/>
      <c r="K2634" s="99"/>
      <c r="L2634" s="99"/>
      <c r="M2634" s="99"/>
      <c r="N2634" s="28"/>
      <c r="O2634" s="100"/>
      <c r="P2634" s="27"/>
      <c r="Q2634" s="100"/>
      <c r="R2634" s="101" t="s">
        <v>120</v>
      </c>
      <c r="S2634" s="94"/>
    </row>
    <row r="2635" spans="1:19" ht="18" customHeight="1">
      <c r="A2635" s="17">
        <v>6</v>
      </c>
      <c r="B2635" s="18" t="s">
        <v>2825</v>
      </c>
      <c r="C2635" s="18">
        <v>1</v>
      </c>
      <c r="D2635" s="18" t="s">
        <v>2826</v>
      </c>
      <c r="E2635" s="18">
        <v>2</v>
      </c>
      <c r="F2635" s="18" t="s">
        <v>779</v>
      </c>
      <c r="G2635" s="18">
        <v>7</v>
      </c>
      <c r="H2635" s="18" t="s">
        <v>1093</v>
      </c>
      <c r="I2635" s="19">
        <v>1</v>
      </c>
      <c r="J2635" s="24" t="s">
        <v>1589</v>
      </c>
      <c r="K2635" s="99">
        <v>3120</v>
      </c>
      <c r="L2635" s="99">
        <v>3120</v>
      </c>
      <c r="M2635" s="99">
        <f>K2635-L2635</f>
        <v>0</v>
      </c>
      <c r="N2635" s="28" t="s">
        <v>2886</v>
      </c>
      <c r="O2635" s="100">
        <v>3120000</v>
      </c>
      <c r="P2635" s="27"/>
      <c r="Q2635" s="100"/>
      <c r="R2635" s="101" t="s">
        <v>120</v>
      </c>
      <c r="S2635" s="94"/>
    </row>
    <row r="2636" spans="1:19" ht="18" customHeight="1">
      <c r="A2636" s="17">
        <v>6</v>
      </c>
      <c r="B2636" s="18" t="s">
        <v>2825</v>
      </c>
      <c r="C2636" s="18">
        <v>1</v>
      </c>
      <c r="D2636" s="18" t="s">
        <v>2826</v>
      </c>
      <c r="E2636" s="18">
        <v>2</v>
      </c>
      <c r="F2636" s="18" t="s">
        <v>779</v>
      </c>
      <c r="G2636" s="19">
        <v>9</v>
      </c>
      <c r="H2636" s="19" t="s">
        <v>944</v>
      </c>
      <c r="I2636" s="19"/>
      <c r="J2636" s="24"/>
      <c r="K2636" s="99"/>
      <c r="L2636" s="99"/>
      <c r="M2636" s="99"/>
      <c r="N2636" s="28"/>
      <c r="O2636" s="100"/>
      <c r="P2636" s="27"/>
      <c r="Q2636" s="100"/>
      <c r="R2636" s="101" t="s">
        <v>120</v>
      </c>
      <c r="S2636" s="94"/>
    </row>
    <row r="2637" spans="1:19" ht="18" customHeight="1">
      <c r="A2637" s="17">
        <v>6</v>
      </c>
      <c r="B2637" s="18" t="s">
        <v>2825</v>
      </c>
      <c r="C2637" s="18">
        <v>1</v>
      </c>
      <c r="D2637" s="18" t="s">
        <v>2826</v>
      </c>
      <c r="E2637" s="18">
        <v>2</v>
      </c>
      <c r="F2637" s="18" t="s">
        <v>779</v>
      </c>
      <c r="G2637" s="18">
        <v>9</v>
      </c>
      <c r="H2637" s="18" t="s">
        <v>944</v>
      </c>
      <c r="I2637" s="19">
        <v>1</v>
      </c>
      <c r="J2637" s="24" t="s">
        <v>945</v>
      </c>
      <c r="K2637" s="99">
        <v>44</v>
      </c>
      <c r="L2637" s="99">
        <v>44</v>
      </c>
      <c r="M2637" s="99">
        <f t="shared" ref="M2637:M2638" si="171">K2637-L2637</f>
        <v>0</v>
      </c>
      <c r="N2637" s="28" t="s">
        <v>2887</v>
      </c>
      <c r="O2637" s="100">
        <v>43200</v>
      </c>
      <c r="P2637" s="27"/>
      <c r="Q2637" s="100"/>
      <c r="R2637" s="101" t="s">
        <v>120</v>
      </c>
      <c r="S2637" s="94"/>
    </row>
    <row r="2638" spans="1:19" ht="18" customHeight="1">
      <c r="A2638" s="17">
        <v>6</v>
      </c>
      <c r="B2638" s="18" t="s">
        <v>2825</v>
      </c>
      <c r="C2638" s="18">
        <v>1</v>
      </c>
      <c r="D2638" s="18" t="s">
        <v>2826</v>
      </c>
      <c r="E2638" s="18">
        <v>2</v>
      </c>
      <c r="F2638" s="18" t="s">
        <v>779</v>
      </c>
      <c r="G2638" s="18">
        <v>9</v>
      </c>
      <c r="H2638" s="18" t="s">
        <v>944</v>
      </c>
      <c r="I2638" s="19">
        <v>2</v>
      </c>
      <c r="J2638" s="24" t="s">
        <v>978</v>
      </c>
      <c r="K2638" s="99">
        <v>18</v>
      </c>
      <c r="L2638" s="99">
        <v>18</v>
      </c>
      <c r="M2638" s="99">
        <f t="shared" si="171"/>
        <v>0</v>
      </c>
      <c r="N2638" s="28" t="s">
        <v>2888</v>
      </c>
      <c r="O2638" s="100">
        <v>18000</v>
      </c>
      <c r="P2638" s="27"/>
      <c r="Q2638" s="100"/>
      <c r="R2638" s="101" t="s">
        <v>120</v>
      </c>
      <c r="S2638" s="94"/>
    </row>
    <row r="2639" spans="1:19" ht="18" customHeight="1">
      <c r="A2639" s="17">
        <v>6</v>
      </c>
      <c r="B2639" s="18" t="s">
        <v>2825</v>
      </c>
      <c r="C2639" s="18">
        <v>1</v>
      </c>
      <c r="D2639" s="18" t="s">
        <v>2826</v>
      </c>
      <c r="E2639" s="18">
        <v>2</v>
      </c>
      <c r="F2639" s="18" t="s">
        <v>779</v>
      </c>
      <c r="G2639" s="19">
        <v>11</v>
      </c>
      <c r="H2639" s="19" t="s">
        <v>1002</v>
      </c>
      <c r="I2639" s="19"/>
      <c r="J2639" s="24"/>
      <c r="K2639" s="99"/>
      <c r="L2639" s="99"/>
      <c r="M2639" s="99"/>
      <c r="N2639" s="28"/>
      <c r="O2639" s="100"/>
      <c r="P2639" s="27"/>
      <c r="Q2639" s="100"/>
      <c r="R2639" s="101" t="s">
        <v>120</v>
      </c>
      <c r="S2639" s="94"/>
    </row>
    <row r="2640" spans="1:19" ht="18" customHeight="1">
      <c r="A2640" s="17">
        <v>6</v>
      </c>
      <c r="B2640" s="18" t="s">
        <v>2825</v>
      </c>
      <c r="C2640" s="18">
        <v>1</v>
      </c>
      <c r="D2640" s="18" t="s">
        <v>2826</v>
      </c>
      <c r="E2640" s="18">
        <v>2</v>
      </c>
      <c r="F2640" s="18" t="s">
        <v>779</v>
      </c>
      <c r="G2640" s="18">
        <v>11</v>
      </c>
      <c r="H2640" s="18" t="s">
        <v>1002</v>
      </c>
      <c r="I2640" s="19">
        <v>1</v>
      </c>
      <c r="J2640" s="24" t="s">
        <v>1003</v>
      </c>
      <c r="K2640" s="99">
        <v>48</v>
      </c>
      <c r="L2640" s="99">
        <v>83</v>
      </c>
      <c r="M2640" s="99">
        <f>K2640-L2640</f>
        <v>-35</v>
      </c>
      <c r="N2640" s="28" t="s">
        <v>2889</v>
      </c>
      <c r="O2640" s="100">
        <v>37116</v>
      </c>
      <c r="P2640" s="27"/>
      <c r="Q2640" s="100"/>
      <c r="R2640" s="101" t="s">
        <v>120</v>
      </c>
      <c r="S2640" s="94"/>
    </row>
    <row r="2641" spans="1:19" ht="18" customHeight="1">
      <c r="A2641" s="17">
        <v>6</v>
      </c>
      <c r="B2641" s="18" t="s">
        <v>2825</v>
      </c>
      <c r="C2641" s="18">
        <v>1</v>
      </c>
      <c r="D2641" s="18" t="s">
        <v>2826</v>
      </c>
      <c r="E2641" s="18">
        <v>2</v>
      </c>
      <c r="F2641" s="18" t="s">
        <v>779</v>
      </c>
      <c r="G2641" s="18">
        <v>11</v>
      </c>
      <c r="H2641" s="18" t="s">
        <v>1002</v>
      </c>
      <c r="I2641" s="18">
        <v>1</v>
      </c>
      <c r="J2641" s="25" t="s">
        <v>1003</v>
      </c>
      <c r="K2641" s="99"/>
      <c r="L2641" s="99"/>
      <c r="M2641" s="99"/>
      <c r="N2641" s="28" t="s">
        <v>2890</v>
      </c>
      <c r="O2641" s="100">
        <v>10000</v>
      </c>
      <c r="P2641" s="27"/>
      <c r="Q2641" s="100"/>
      <c r="R2641" s="101" t="s">
        <v>120</v>
      </c>
      <c r="S2641" s="94"/>
    </row>
    <row r="2642" spans="1:19" ht="18" customHeight="1">
      <c r="A2642" s="17">
        <v>6</v>
      </c>
      <c r="B2642" s="18" t="s">
        <v>2825</v>
      </c>
      <c r="C2642" s="18">
        <v>1</v>
      </c>
      <c r="D2642" s="18" t="s">
        <v>2826</v>
      </c>
      <c r="E2642" s="18">
        <v>2</v>
      </c>
      <c r="F2642" s="18" t="s">
        <v>779</v>
      </c>
      <c r="G2642" s="18">
        <v>11</v>
      </c>
      <c r="H2642" s="18" t="s">
        <v>1002</v>
      </c>
      <c r="I2642" s="19">
        <v>3</v>
      </c>
      <c r="J2642" s="24" t="s">
        <v>1021</v>
      </c>
      <c r="K2642" s="99">
        <v>15</v>
      </c>
      <c r="L2642" s="99">
        <v>15</v>
      </c>
      <c r="M2642" s="99">
        <f>K2642-L2642</f>
        <v>0</v>
      </c>
      <c r="N2642" s="28" t="s">
        <v>2891</v>
      </c>
      <c r="O2642" s="100">
        <v>15000</v>
      </c>
      <c r="P2642" s="27"/>
      <c r="Q2642" s="100"/>
      <c r="R2642" s="101" t="s">
        <v>120</v>
      </c>
      <c r="S2642" s="94"/>
    </row>
    <row r="2643" spans="1:19" ht="18" customHeight="1">
      <c r="A2643" s="17">
        <v>6</v>
      </c>
      <c r="B2643" s="18" t="s">
        <v>2825</v>
      </c>
      <c r="C2643" s="18">
        <v>1</v>
      </c>
      <c r="D2643" s="18" t="s">
        <v>2826</v>
      </c>
      <c r="E2643" s="18">
        <v>2</v>
      </c>
      <c r="F2643" s="18" t="s">
        <v>779</v>
      </c>
      <c r="G2643" s="19">
        <v>12</v>
      </c>
      <c r="H2643" s="19" t="s">
        <v>1026</v>
      </c>
      <c r="I2643" s="19"/>
      <c r="J2643" s="24"/>
      <c r="K2643" s="99"/>
      <c r="L2643" s="99"/>
      <c r="M2643" s="99"/>
      <c r="N2643" s="28"/>
      <c r="O2643" s="100"/>
      <c r="P2643" s="27"/>
      <c r="Q2643" s="100"/>
      <c r="R2643" s="101" t="s">
        <v>120</v>
      </c>
      <c r="S2643" s="94"/>
    </row>
    <row r="2644" spans="1:19" ht="18" customHeight="1">
      <c r="A2644" s="17">
        <v>6</v>
      </c>
      <c r="B2644" s="18" t="s">
        <v>2825</v>
      </c>
      <c r="C2644" s="18">
        <v>1</v>
      </c>
      <c r="D2644" s="18" t="s">
        <v>2826</v>
      </c>
      <c r="E2644" s="18">
        <v>2</v>
      </c>
      <c r="F2644" s="18" t="s">
        <v>779</v>
      </c>
      <c r="G2644" s="18">
        <v>12</v>
      </c>
      <c r="H2644" s="18" t="s">
        <v>1026</v>
      </c>
      <c r="I2644" s="19">
        <v>1</v>
      </c>
      <c r="J2644" s="24" t="s">
        <v>1027</v>
      </c>
      <c r="K2644" s="99">
        <v>10</v>
      </c>
      <c r="L2644" s="99">
        <v>10</v>
      </c>
      <c r="M2644" s="99">
        <f t="shared" ref="M2644:M2645" si="172">K2644-L2644</f>
        <v>0</v>
      </c>
      <c r="N2644" s="28" t="s">
        <v>2892</v>
      </c>
      <c r="O2644" s="100">
        <v>10000</v>
      </c>
      <c r="P2644" s="27"/>
      <c r="Q2644" s="100"/>
      <c r="R2644" s="101" t="s">
        <v>120</v>
      </c>
      <c r="S2644" s="94"/>
    </row>
    <row r="2645" spans="1:19" ht="18" customHeight="1">
      <c r="A2645" s="17">
        <v>6</v>
      </c>
      <c r="B2645" s="18" t="s">
        <v>2825</v>
      </c>
      <c r="C2645" s="18">
        <v>1</v>
      </c>
      <c r="D2645" s="18" t="s">
        <v>2826</v>
      </c>
      <c r="E2645" s="18">
        <v>2</v>
      </c>
      <c r="F2645" s="18" t="s">
        <v>779</v>
      </c>
      <c r="G2645" s="18">
        <v>12</v>
      </c>
      <c r="H2645" s="18" t="s">
        <v>1026</v>
      </c>
      <c r="I2645" s="19">
        <v>11</v>
      </c>
      <c r="J2645" s="24" t="s">
        <v>1039</v>
      </c>
      <c r="K2645" s="99">
        <v>6</v>
      </c>
      <c r="L2645" s="99">
        <v>6</v>
      </c>
      <c r="M2645" s="99">
        <f t="shared" si="172"/>
        <v>0</v>
      </c>
      <c r="N2645" s="28" t="s">
        <v>2893</v>
      </c>
      <c r="O2645" s="100">
        <v>5930</v>
      </c>
      <c r="P2645" s="27"/>
      <c r="Q2645" s="100"/>
      <c r="R2645" s="101" t="s">
        <v>120</v>
      </c>
      <c r="S2645" s="94"/>
    </row>
    <row r="2646" spans="1:19" ht="18" customHeight="1">
      <c r="A2646" s="17">
        <v>6</v>
      </c>
      <c r="B2646" s="18" t="s">
        <v>2825</v>
      </c>
      <c r="C2646" s="18">
        <v>1</v>
      </c>
      <c r="D2646" s="18" t="s">
        <v>2826</v>
      </c>
      <c r="E2646" s="18">
        <v>2</v>
      </c>
      <c r="F2646" s="18" t="s">
        <v>779</v>
      </c>
      <c r="G2646" s="19">
        <v>14</v>
      </c>
      <c r="H2646" s="19" t="s">
        <v>1050</v>
      </c>
      <c r="I2646" s="19"/>
      <c r="J2646" s="24"/>
      <c r="K2646" s="99"/>
      <c r="L2646" s="99"/>
      <c r="M2646" s="99"/>
      <c r="N2646" s="28"/>
      <c r="O2646" s="100"/>
      <c r="P2646" s="27"/>
      <c r="Q2646" s="100"/>
      <c r="R2646" s="101" t="s">
        <v>120</v>
      </c>
      <c r="S2646" s="94"/>
    </row>
    <row r="2647" spans="1:19" ht="18" customHeight="1">
      <c r="A2647" s="17">
        <v>6</v>
      </c>
      <c r="B2647" s="18" t="s">
        <v>2825</v>
      </c>
      <c r="C2647" s="18">
        <v>1</v>
      </c>
      <c r="D2647" s="18" t="s">
        <v>2826</v>
      </c>
      <c r="E2647" s="18">
        <v>2</v>
      </c>
      <c r="F2647" s="18" t="s">
        <v>779</v>
      </c>
      <c r="G2647" s="18">
        <v>14</v>
      </c>
      <c r="H2647" s="18" t="s">
        <v>1050</v>
      </c>
      <c r="I2647" s="19">
        <v>1</v>
      </c>
      <c r="J2647" s="24" t="s">
        <v>1051</v>
      </c>
      <c r="K2647" s="99">
        <v>20</v>
      </c>
      <c r="L2647" s="99">
        <v>20</v>
      </c>
      <c r="M2647" s="99">
        <f>K2647-L2647</f>
        <v>0</v>
      </c>
      <c r="N2647" s="28" t="s">
        <v>1051</v>
      </c>
      <c r="O2647" s="100">
        <v>20000</v>
      </c>
      <c r="P2647" s="27"/>
      <c r="Q2647" s="100"/>
      <c r="R2647" s="101" t="s">
        <v>120</v>
      </c>
      <c r="S2647" s="94"/>
    </row>
    <row r="2648" spans="1:19" ht="18" customHeight="1">
      <c r="A2648" s="17">
        <v>6</v>
      </c>
      <c r="B2648" s="18" t="s">
        <v>2825</v>
      </c>
      <c r="C2648" s="18">
        <v>1</v>
      </c>
      <c r="D2648" s="18" t="s">
        <v>2826</v>
      </c>
      <c r="E2648" s="18">
        <v>2</v>
      </c>
      <c r="F2648" s="18" t="s">
        <v>779</v>
      </c>
      <c r="G2648" s="19">
        <v>19</v>
      </c>
      <c r="H2648" s="19" t="s">
        <v>1056</v>
      </c>
      <c r="I2648" s="19"/>
      <c r="J2648" s="24"/>
      <c r="K2648" s="99"/>
      <c r="L2648" s="99"/>
      <c r="M2648" s="99"/>
      <c r="N2648" s="28"/>
      <c r="O2648" s="100"/>
      <c r="P2648" s="27"/>
      <c r="Q2648" s="100"/>
      <c r="R2648" s="101" t="s">
        <v>120</v>
      </c>
      <c r="S2648" s="94"/>
    </row>
    <row r="2649" spans="1:19" ht="18" customHeight="1">
      <c r="A2649" s="17">
        <v>6</v>
      </c>
      <c r="B2649" s="18" t="s">
        <v>2825</v>
      </c>
      <c r="C2649" s="18">
        <v>1</v>
      </c>
      <c r="D2649" s="18" t="s">
        <v>2826</v>
      </c>
      <c r="E2649" s="18">
        <v>2</v>
      </c>
      <c r="F2649" s="18" t="s">
        <v>779</v>
      </c>
      <c r="G2649" s="18">
        <v>19</v>
      </c>
      <c r="H2649" s="18" t="s">
        <v>1056</v>
      </c>
      <c r="I2649" s="19">
        <v>11</v>
      </c>
      <c r="J2649" s="24" t="s">
        <v>1057</v>
      </c>
      <c r="K2649" s="99">
        <v>83</v>
      </c>
      <c r="L2649" s="99">
        <v>86</v>
      </c>
      <c r="M2649" s="99">
        <f>K2649-L2649</f>
        <v>-3</v>
      </c>
      <c r="N2649" s="28" t="s">
        <v>2894</v>
      </c>
      <c r="O2649" s="100">
        <v>39000</v>
      </c>
      <c r="P2649" s="27"/>
      <c r="Q2649" s="100"/>
      <c r="R2649" s="101" t="s">
        <v>120</v>
      </c>
      <c r="S2649" s="94"/>
    </row>
    <row r="2650" spans="1:19" ht="18" customHeight="1">
      <c r="A2650" s="17">
        <v>6</v>
      </c>
      <c r="B2650" s="18" t="s">
        <v>2825</v>
      </c>
      <c r="C2650" s="18">
        <v>1</v>
      </c>
      <c r="D2650" s="18" t="s">
        <v>2826</v>
      </c>
      <c r="E2650" s="18">
        <v>2</v>
      </c>
      <c r="F2650" s="18" t="s">
        <v>779</v>
      </c>
      <c r="G2650" s="18">
        <v>19</v>
      </c>
      <c r="H2650" s="18" t="s">
        <v>1056</v>
      </c>
      <c r="I2650" s="18">
        <v>11</v>
      </c>
      <c r="J2650" s="25" t="s">
        <v>1057</v>
      </c>
      <c r="K2650" s="99"/>
      <c r="L2650" s="99"/>
      <c r="M2650" s="99"/>
      <c r="N2650" s="28" t="s">
        <v>2895</v>
      </c>
      <c r="O2650" s="100">
        <v>21200</v>
      </c>
      <c r="P2650" s="27"/>
      <c r="Q2650" s="100"/>
      <c r="R2650" s="101" t="s">
        <v>120</v>
      </c>
      <c r="S2650" s="94"/>
    </row>
    <row r="2651" spans="1:19" ht="18" customHeight="1">
      <c r="A2651" s="17">
        <v>6</v>
      </c>
      <c r="B2651" s="18" t="s">
        <v>2825</v>
      </c>
      <c r="C2651" s="18">
        <v>1</v>
      </c>
      <c r="D2651" s="18" t="s">
        <v>2826</v>
      </c>
      <c r="E2651" s="18">
        <v>2</v>
      </c>
      <c r="F2651" s="18" t="s">
        <v>779</v>
      </c>
      <c r="G2651" s="18">
        <v>19</v>
      </c>
      <c r="H2651" s="18" t="s">
        <v>1056</v>
      </c>
      <c r="I2651" s="18">
        <v>11</v>
      </c>
      <c r="J2651" s="25" t="s">
        <v>1057</v>
      </c>
      <c r="K2651" s="99"/>
      <c r="L2651" s="99"/>
      <c r="M2651" s="99"/>
      <c r="N2651" s="28" t="s">
        <v>2896</v>
      </c>
      <c r="O2651" s="100">
        <v>22800</v>
      </c>
      <c r="P2651" s="27"/>
      <c r="Q2651" s="100"/>
      <c r="R2651" s="101" t="s">
        <v>120</v>
      </c>
      <c r="S2651" s="94"/>
    </row>
    <row r="2652" spans="1:19" ht="18" customHeight="1">
      <c r="A2652" s="17">
        <v>6</v>
      </c>
      <c r="B2652" s="18" t="s">
        <v>2825</v>
      </c>
      <c r="C2652" s="18">
        <v>1</v>
      </c>
      <c r="D2652" s="18" t="s">
        <v>2826</v>
      </c>
      <c r="E2652" s="18">
        <v>2</v>
      </c>
      <c r="F2652" s="18" t="s">
        <v>779</v>
      </c>
      <c r="G2652" s="18">
        <v>19</v>
      </c>
      <c r="H2652" s="18" t="s">
        <v>1056</v>
      </c>
      <c r="I2652" s="18">
        <v>11</v>
      </c>
      <c r="J2652" s="25" t="s">
        <v>1057</v>
      </c>
      <c r="K2652" s="99"/>
      <c r="L2652" s="99"/>
      <c r="M2652" s="99"/>
      <c r="N2652" s="28" t="s">
        <v>2897</v>
      </c>
      <c r="O2652" s="100"/>
      <c r="P2652" s="27"/>
      <c r="Q2652" s="100"/>
      <c r="R2652" s="101" t="s">
        <v>120</v>
      </c>
      <c r="S2652" s="94"/>
    </row>
    <row r="2653" spans="1:19" ht="18" customHeight="1">
      <c r="A2653" s="43">
        <v>6</v>
      </c>
      <c r="B2653" s="44" t="s">
        <v>2825</v>
      </c>
      <c r="C2653" s="52">
        <v>1</v>
      </c>
      <c r="D2653" s="44" t="s">
        <v>2826</v>
      </c>
      <c r="E2653" s="53">
        <v>3</v>
      </c>
      <c r="F2653" s="54" t="s">
        <v>780</v>
      </c>
      <c r="G2653" s="53"/>
      <c r="H2653" s="54"/>
      <c r="I2653" s="53"/>
      <c r="J2653" s="53"/>
      <c r="K2653" s="97">
        <f>IF(C2653="",SUMIFS($K2654:$K$5645,$A2654:$A$5645,A2653,$E2654:$E$5645,""),IF(E2653="",SUMIFS($K2654:$K$5645,$A2654:$A$5645,A2653,$C2654:$C$5645,C2653,$G2654:$G$5645,""),IF(G2653="",SUMIFS($K2654:$K$5645,$A2654:$A$5645,A2653,$C2654:$C$5645,C2653,$E2654:$E$5645,E2653,$R2654:$R$5645,R2653),0)))</f>
        <v>54016</v>
      </c>
      <c r="L2653" s="97">
        <f>IF(C2653="",SUMIFS($L2654:$L$5645,$A2654:$A$5645,A2653,$E2654:$E$5645,""),IF(E2653="",SUMIFS($L2654:$L$5645,$A2654:$A$5645,A2653,$C2654:$C$5645,C2653,$G2654:$G$5645,""),IF(G2653="",SUMIFS($L2654:$L$5645,$A2654:$A$5645,A2653,$C2654:$C$5645,C2653,$E2654:$E$5645,E2653,$R2654:$R$5645,R2653),0)))</f>
        <v>61064</v>
      </c>
      <c r="M2653" s="98">
        <f t="shared" ref="M2653" si="173">K2653-L2653</f>
        <v>-7048</v>
      </c>
      <c r="N2653" s="55"/>
      <c r="O2653" s="56"/>
      <c r="P2653" s="57"/>
      <c r="Q2653" s="58">
        <f>IF(C2653="",SUMIFS($Q$3:$Q$5514,$A$3:$A$5514,A2653,$C$3:$C$5514,"&gt;0",$E$3:$E$5514,""),IF(E2653="",SUMIFS($Q$3:$Q$5514,$A$3:$A$5514,A2653,$C$3:$C$5514,C2653,$E$3:$E$5514,"&gt;0",$G$3:$G$5514,""),IF(G2653="",SUMIFS($Q$3:$Q$5514,$A$3:$A$5514,A2653,$C$3:$C$5514,C2653,$E$3:$E$5514,E2653,$G$3:$G$5514,"&gt;0",$R$3:$R$5514,R2653))))</f>
        <v>27694</v>
      </c>
      <c r="R2653" s="59" t="s">
        <v>120</v>
      </c>
      <c r="S2653" s="94"/>
    </row>
    <row r="2654" spans="1:19" ht="18" customHeight="1">
      <c r="A2654" s="17">
        <v>6</v>
      </c>
      <c r="B2654" s="18" t="s">
        <v>2825</v>
      </c>
      <c r="C2654" s="18">
        <v>1</v>
      </c>
      <c r="D2654" s="18" t="s">
        <v>2826</v>
      </c>
      <c r="E2654" s="18">
        <v>3</v>
      </c>
      <c r="F2654" s="18" t="s">
        <v>780</v>
      </c>
      <c r="G2654" s="19">
        <v>8</v>
      </c>
      <c r="H2654" s="19" t="s">
        <v>941</v>
      </c>
      <c r="I2654" s="19"/>
      <c r="J2654" s="24"/>
      <c r="K2654" s="99"/>
      <c r="L2654" s="99"/>
      <c r="M2654" s="99"/>
      <c r="N2654" s="28"/>
      <c r="O2654" s="100"/>
      <c r="P2654" s="27" t="s">
        <v>161</v>
      </c>
      <c r="Q2654" s="100">
        <v>505</v>
      </c>
      <c r="R2654" s="101" t="s">
        <v>120</v>
      </c>
      <c r="S2654" s="94"/>
    </row>
    <row r="2655" spans="1:19" ht="18" customHeight="1">
      <c r="A2655" s="17">
        <v>6</v>
      </c>
      <c r="B2655" s="18" t="s">
        <v>2825</v>
      </c>
      <c r="C2655" s="18">
        <v>1</v>
      </c>
      <c r="D2655" s="18" t="s">
        <v>2826</v>
      </c>
      <c r="E2655" s="18">
        <v>3</v>
      </c>
      <c r="F2655" s="18" t="s">
        <v>780</v>
      </c>
      <c r="G2655" s="18">
        <v>8</v>
      </c>
      <c r="H2655" s="18" t="s">
        <v>941</v>
      </c>
      <c r="I2655" s="19">
        <v>1</v>
      </c>
      <c r="J2655" s="24" t="s">
        <v>2898</v>
      </c>
      <c r="K2655" s="99">
        <v>30</v>
      </c>
      <c r="L2655" s="99">
        <v>30</v>
      </c>
      <c r="M2655" s="99">
        <f>K2655-L2655</f>
        <v>0</v>
      </c>
      <c r="N2655" s="28" t="s">
        <v>2899</v>
      </c>
      <c r="O2655" s="100"/>
      <c r="P2655" s="27" t="s">
        <v>2901</v>
      </c>
      <c r="Q2655" s="100">
        <v>11250</v>
      </c>
      <c r="R2655" s="101" t="s">
        <v>120</v>
      </c>
      <c r="S2655" s="94"/>
    </row>
    <row r="2656" spans="1:19" ht="18" customHeight="1">
      <c r="A2656" s="17">
        <v>6</v>
      </c>
      <c r="B2656" s="18" t="s">
        <v>2825</v>
      </c>
      <c r="C2656" s="18">
        <v>1</v>
      </c>
      <c r="D2656" s="18" t="s">
        <v>2826</v>
      </c>
      <c r="E2656" s="18">
        <v>3</v>
      </c>
      <c r="F2656" s="18" t="s">
        <v>780</v>
      </c>
      <c r="G2656" s="18">
        <v>8</v>
      </c>
      <c r="H2656" s="18" t="s">
        <v>941</v>
      </c>
      <c r="I2656" s="18">
        <v>1</v>
      </c>
      <c r="J2656" s="25" t="s">
        <v>2898</v>
      </c>
      <c r="K2656" s="99"/>
      <c r="L2656" s="99"/>
      <c r="M2656" s="99"/>
      <c r="N2656" s="28" t="s">
        <v>2900</v>
      </c>
      <c r="O2656" s="100">
        <v>30000</v>
      </c>
      <c r="P2656" s="27" t="s">
        <v>2287</v>
      </c>
      <c r="Q2656" s="100"/>
      <c r="R2656" s="101" t="s">
        <v>120</v>
      </c>
      <c r="S2656" s="94"/>
    </row>
    <row r="2657" spans="1:19" ht="18" customHeight="1">
      <c r="A2657" s="17">
        <v>6</v>
      </c>
      <c r="B2657" s="18" t="s">
        <v>2825</v>
      </c>
      <c r="C2657" s="18">
        <v>1</v>
      </c>
      <c r="D2657" s="18" t="s">
        <v>2826</v>
      </c>
      <c r="E2657" s="18">
        <v>3</v>
      </c>
      <c r="F2657" s="18" t="s">
        <v>780</v>
      </c>
      <c r="G2657" s="18">
        <v>8</v>
      </c>
      <c r="H2657" s="18" t="s">
        <v>941</v>
      </c>
      <c r="I2657" s="19">
        <v>11</v>
      </c>
      <c r="J2657" s="24" t="s">
        <v>942</v>
      </c>
      <c r="K2657" s="99">
        <v>285</v>
      </c>
      <c r="L2657" s="99">
        <v>279</v>
      </c>
      <c r="M2657" s="99">
        <f>K2657-L2657</f>
        <v>6</v>
      </c>
      <c r="N2657" s="28" t="s">
        <v>2902</v>
      </c>
      <c r="O2657" s="100">
        <v>50400</v>
      </c>
      <c r="P2657" s="27" t="s">
        <v>2904</v>
      </c>
      <c r="Q2657" s="100">
        <v>24</v>
      </c>
      <c r="R2657" s="101" t="s">
        <v>120</v>
      </c>
      <c r="S2657" s="94"/>
    </row>
    <row r="2658" spans="1:19" ht="18" customHeight="1">
      <c r="A2658" s="17">
        <v>6</v>
      </c>
      <c r="B2658" s="18" t="s">
        <v>2825</v>
      </c>
      <c r="C2658" s="18">
        <v>1</v>
      </c>
      <c r="D2658" s="18" t="s">
        <v>2826</v>
      </c>
      <c r="E2658" s="18">
        <v>3</v>
      </c>
      <c r="F2658" s="18" t="s">
        <v>780</v>
      </c>
      <c r="G2658" s="18">
        <v>8</v>
      </c>
      <c r="H2658" s="18" t="s">
        <v>941</v>
      </c>
      <c r="I2658" s="18">
        <v>11</v>
      </c>
      <c r="J2658" s="25" t="s">
        <v>942</v>
      </c>
      <c r="K2658" s="99"/>
      <c r="L2658" s="99"/>
      <c r="M2658" s="99"/>
      <c r="N2658" s="28" t="s">
        <v>2903</v>
      </c>
      <c r="O2658" s="100">
        <v>60000</v>
      </c>
      <c r="P2658" s="27" t="s">
        <v>2906</v>
      </c>
      <c r="Q2658" s="100"/>
      <c r="R2658" s="101" t="s">
        <v>120</v>
      </c>
      <c r="S2658" s="94"/>
    </row>
    <row r="2659" spans="1:19" ht="18" customHeight="1">
      <c r="A2659" s="17">
        <v>6</v>
      </c>
      <c r="B2659" s="18" t="s">
        <v>2825</v>
      </c>
      <c r="C2659" s="18">
        <v>1</v>
      </c>
      <c r="D2659" s="18" t="s">
        <v>2826</v>
      </c>
      <c r="E2659" s="18">
        <v>3</v>
      </c>
      <c r="F2659" s="18" t="s">
        <v>780</v>
      </c>
      <c r="G2659" s="18">
        <v>8</v>
      </c>
      <c r="H2659" s="18" t="s">
        <v>941</v>
      </c>
      <c r="I2659" s="18">
        <v>11</v>
      </c>
      <c r="J2659" s="25" t="s">
        <v>942</v>
      </c>
      <c r="K2659" s="99"/>
      <c r="L2659" s="99"/>
      <c r="M2659" s="99"/>
      <c r="N2659" s="28" t="s">
        <v>2905</v>
      </c>
      <c r="O2659" s="100">
        <v>168000</v>
      </c>
      <c r="P2659" s="27" t="s">
        <v>2908</v>
      </c>
      <c r="Q2659" s="100">
        <v>1974</v>
      </c>
      <c r="R2659" s="101" t="s">
        <v>120</v>
      </c>
      <c r="S2659" s="94"/>
    </row>
    <row r="2660" spans="1:19" ht="18" customHeight="1">
      <c r="A2660" s="17">
        <v>6</v>
      </c>
      <c r="B2660" s="18" t="s">
        <v>2825</v>
      </c>
      <c r="C2660" s="18">
        <v>1</v>
      </c>
      <c r="D2660" s="18" t="s">
        <v>2826</v>
      </c>
      <c r="E2660" s="18">
        <v>3</v>
      </c>
      <c r="F2660" s="18" t="s">
        <v>780</v>
      </c>
      <c r="G2660" s="18">
        <v>8</v>
      </c>
      <c r="H2660" s="18" t="s">
        <v>941</v>
      </c>
      <c r="I2660" s="18">
        <v>11</v>
      </c>
      <c r="J2660" s="25" t="s">
        <v>942</v>
      </c>
      <c r="K2660" s="99"/>
      <c r="L2660" s="99"/>
      <c r="M2660" s="99"/>
      <c r="N2660" s="28" t="s">
        <v>2907</v>
      </c>
      <c r="O2660" s="100"/>
      <c r="P2660" s="27" t="s">
        <v>2910</v>
      </c>
      <c r="Q2660" s="100"/>
      <c r="R2660" s="101" t="s">
        <v>120</v>
      </c>
      <c r="S2660" s="94"/>
    </row>
    <row r="2661" spans="1:19" ht="18" customHeight="1">
      <c r="A2661" s="17">
        <v>6</v>
      </c>
      <c r="B2661" s="18" t="s">
        <v>2825</v>
      </c>
      <c r="C2661" s="18">
        <v>1</v>
      </c>
      <c r="D2661" s="18" t="s">
        <v>2826</v>
      </c>
      <c r="E2661" s="18">
        <v>3</v>
      </c>
      <c r="F2661" s="18" t="s">
        <v>780</v>
      </c>
      <c r="G2661" s="18">
        <v>8</v>
      </c>
      <c r="H2661" s="18" t="s">
        <v>941</v>
      </c>
      <c r="I2661" s="18">
        <v>11</v>
      </c>
      <c r="J2661" s="25" t="s">
        <v>942</v>
      </c>
      <c r="K2661" s="99"/>
      <c r="L2661" s="99"/>
      <c r="M2661" s="99"/>
      <c r="N2661" s="28" t="s">
        <v>2909</v>
      </c>
      <c r="O2661" s="100">
        <v>6000</v>
      </c>
      <c r="P2661" s="27" t="s">
        <v>2912</v>
      </c>
      <c r="Q2661" s="100">
        <v>40</v>
      </c>
      <c r="R2661" s="101" t="s">
        <v>120</v>
      </c>
      <c r="S2661" s="94"/>
    </row>
    <row r="2662" spans="1:19" ht="18" customHeight="1">
      <c r="A2662" s="17">
        <v>6</v>
      </c>
      <c r="B2662" s="18" t="s">
        <v>2825</v>
      </c>
      <c r="C2662" s="18">
        <v>1</v>
      </c>
      <c r="D2662" s="18" t="s">
        <v>2826</v>
      </c>
      <c r="E2662" s="18">
        <v>3</v>
      </c>
      <c r="F2662" s="18" t="s">
        <v>780</v>
      </c>
      <c r="G2662" s="18">
        <v>8</v>
      </c>
      <c r="H2662" s="18" t="s">
        <v>941</v>
      </c>
      <c r="I2662" s="19">
        <v>31</v>
      </c>
      <c r="J2662" s="24" t="s">
        <v>1306</v>
      </c>
      <c r="K2662" s="99">
        <v>115</v>
      </c>
      <c r="L2662" s="99">
        <v>115</v>
      </c>
      <c r="M2662" s="99">
        <f>K2662-L2662</f>
        <v>0</v>
      </c>
      <c r="N2662" s="28" t="s">
        <v>2911</v>
      </c>
      <c r="O2662" s="100">
        <v>15000</v>
      </c>
      <c r="P2662" s="27" t="s">
        <v>2914</v>
      </c>
      <c r="Q2662" s="100"/>
      <c r="R2662" s="101" t="s">
        <v>120</v>
      </c>
      <c r="S2662" s="94"/>
    </row>
    <row r="2663" spans="1:19" ht="18" customHeight="1">
      <c r="A2663" s="17">
        <v>6</v>
      </c>
      <c r="B2663" s="18" t="s">
        <v>2825</v>
      </c>
      <c r="C2663" s="18">
        <v>1</v>
      </c>
      <c r="D2663" s="18" t="s">
        <v>2826</v>
      </c>
      <c r="E2663" s="18">
        <v>3</v>
      </c>
      <c r="F2663" s="18" t="s">
        <v>780</v>
      </c>
      <c r="G2663" s="18">
        <v>8</v>
      </c>
      <c r="H2663" s="18" t="s">
        <v>941</v>
      </c>
      <c r="I2663" s="18">
        <v>31</v>
      </c>
      <c r="J2663" s="25" t="s">
        <v>1306</v>
      </c>
      <c r="K2663" s="99"/>
      <c r="L2663" s="99"/>
      <c r="M2663" s="99"/>
      <c r="N2663" s="28" t="s">
        <v>2913</v>
      </c>
      <c r="O2663" s="100">
        <v>100000</v>
      </c>
      <c r="P2663" s="27" t="s">
        <v>2915</v>
      </c>
      <c r="Q2663" s="100">
        <v>6600</v>
      </c>
      <c r="R2663" s="101" t="s">
        <v>120</v>
      </c>
      <c r="S2663" s="94"/>
    </row>
    <row r="2664" spans="1:19" ht="18" customHeight="1">
      <c r="A2664" s="17">
        <v>6</v>
      </c>
      <c r="B2664" s="18" t="s">
        <v>2825</v>
      </c>
      <c r="C2664" s="18">
        <v>1</v>
      </c>
      <c r="D2664" s="18" t="s">
        <v>2826</v>
      </c>
      <c r="E2664" s="18">
        <v>3</v>
      </c>
      <c r="F2664" s="18" t="s">
        <v>780</v>
      </c>
      <c r="G2664" s="19">
        <v>9</v>
      </c>
      <c r="H2664" s="19" t="s">
        <v>944</v>
      </c>
      <c r="I2664" s="19"/>
      <c r="J2664" s="24"/>
      <c r="K2664" s="99"/>
      <c r="L2664" s="99"/>
      <c r="M2664" s="99"/>
      <c r="N2664" s="28"/>
      <c r="O2664" s="100"/>
      <c r="P2664" s="27" t="s">
        <v>2916</v>
      </c>
      <c r="Q2664" s="100"/>
      <c r="R2664" s="101" t="s">
        <v>120</v>
      </c>
      <c r="S2664" s="94"/>
    </row>
    <row r="2665" spans="1:19" ht="18" customHeight="1">
      <c r="A2665" s="17">
        <v>6</v>
      </c>
      <c r="B2665" s="18" t="s">
        <v>2825</v>
      </c>
      <c r="C2665" s="18">
        <v>1</v>
      </c>
      <c r="D2665" s="18" t="s">
        <v>2826</v>
      </c>
      <c r="E2665" s="18">
        <v>3</v>
      </c>
      <c r="F2665" s="18" t="s">
        <v>780</v>
      </c>
      <c r="G2665" s="18">
        <v>9</v>
      </c>
      <c r="H2665" s="18" t="s">
        <v>944</v>
      </c>
      <c r="I2665" s="19">
        <v>2</v>
      </c>
      <c r="J2665" s="24" t="s">
        <v>978</v>
      </c>
      <c r="K2665" s="99">
        <v>23</v>
      </c>
      <c r="L2665" s="99">
        <v>23</v>
      </c>
      <c r="M2665" s="99">
        <f>K2665-L2665</f>
        <v>0</v>
      </c>
      <c r="N2665" s="28" t="s">
        <v>978</v>
      </c>
      <c r="O2665" s="100"/>
      <c r="P2665" s="27" t="s">
        <v>502</v>
      </c>
      <c r="Q2665" s="100">
        <v>20</v>
      </c>
      <c r="R2665" s="101" t="s">
        <v>120</v>
      </c>
      <c r="S2665" s="94"/>
    </row>
    <row r="2666" spans="1:19" ht="18" customHeight="1">
      <c r="A2666" s="17">
        <v>6</v>
      </c>
      <c r="B2666" s="18" t="s">
        <v>2825</v>
      </c>
      <c r="C2666" s="18">
        <v>1</v>
      </c>
      <c r="D2666" s="18" t="s">
        <v>2826</v>
      </c>
      <c r="E2666" s="18">
        <v>3</v>
      </c>
      <c r="F2666" s="18" t="s">
        <v>780</v>
      </c>
      <c r="G2666" s="18">
        <v>9</v>
      </c>
      <c r="H2666" s="18" t="s">
        <v>944</v>
      </c>
      <c r="I2666" s="18">
        <v>2</v>
      </c>
      <c r="J2666" s="25" t="s">
        <v>978</v>
      </c>
      <c r="K2666" s="99"/>
      <c r="L2666" s="99"/>
      <c r="M2666" s="99"/>
      <c r="N2666" s="28" t="s">
        <v>2917</v>
      </c>
      <c r="O2666" s="100">
        <v>18000</v>
      </c>
      <c r="P2666" s="27" t="s">
        <v>1287</v>
      </c>
      <c r="Q2666" s="100">
        <v>1810</v>
      </c>
      <c r="R2666" s="101" t="s">
        <v>120</v>
      </c>
      <c r="S2666" s="94"/>
    </row>
    <row r="2667" spans="1:19" ht="18" customHeight="1">
      <c r="A2667" s="17">
        <v>6</v>
      </c>
      <c r="B2667" s="18" t="s">
        <v>2825</v>
      </c>
      <c r="C2667" s="18">
        <v>1</v>
      </c>
      <c r="D2667" s="18" t="s">
        <v>2826</v>
      </c>
      <c r="E2667" s="18">
        <v>3</v>
      </c>
      <c r="F2667" s="18" t="s">
        <v>780</v>
      </c>
      <c r="G2667" s="18">
        <v>9</v>
      </c>
      <c r="H2667" s="18" t="s">
        <v>944</v>
      </c>
      <c r="I2667" s="18">
        <v>2</v>
      </c>
      <c r="J2667" s="25" t="s">
        <v>978</v>
      </c>
      <c r="K2667" s="99"/>
      <c r="L2667" s="99"/>
      <c r="M2667" s="99"/>
      <c r="N2667" s="28" t="s">
        <v>2918</v>
      </c>
      <c r="O2667" s="100">
        <v>4200</v>
      </c>
      <c r="P2667" s="27" t="s">
        <v>2920</v>
      </c>
      <c r="Q2667" s="100"/>
      <c r="R2667" s="101" t="s">
        <v>120</v>
      </c>
      <c r="S2667" s="94"/>
    </row>
    <row r="2668" spans="1:19" ht="18" customHeight="1">
      <c r="A2668" s="17">
        <v>6</v>
      </c>
      <c r="B2668" s="18" t="s">
        <v>2825</v>
      </c>
      <c r="C2668" s="18">
        <v>1</v>
      </c>
      <c r="D2668" s="18" t="s">
        <v>2826</v>
      </c>
      <c r="E2668" s="18">
        <v>3</v>
      </c>
      <c r="F2668" s="18" t="s">
        <v>780</v>
      </c>
      <c r="G2668" s="18">
        <v>9</v>
      </c>
      <c r="H2668" s="18" t="s">
        <v>944</v>
      </c>
      <c r="I2668" s="19">
        <v>3</v>
      </c>
      <c r="J2668" s="24" t="s">
        <v>987</v>
      </c>
      <c r="K2668" s="99">
        <v>16</v>
      </c>
      <c r="L2668" s="99">
        <v>16</v>
      </c>
      <c r="M2668" s="99">
        <f>K2668-L2668</f>
        <v>0</v>
      </c>
      <c r="N2668" s="28" t="s">
        <v>2919</v>
      </c>
      <c r="O2668" s="100">
        <v>8400</v>
      </c>
      <c r="P2668" s="27" t="s">
        <v>2922</v>
      </c>
      <c r="Q2668" s="100">
        <v>3019</v>
      </c>
      <c r="R2668" s="101" t="s">
        <v>120</v>
      </c>
      <c r="S2668" s="94"/>
    </row>
    <row r="2669" spans="1:19" ht="18" customHeight="1">
      <c r="A2669" s="17">
        <v>6</v>
      </c>
      <c r="B2669" s="18" t="s">
        <v>2825</v>
      </c>
      <c r="C2669" s="18">
        <v>1</v>
      </c>
      <c r="D2669" s="18" t="s">
        <v>2826</v>
      </c>
      <c r="E2669" s="18">
        <v>3</v>
      </c>
      <c r="F2669" s="18" t="s">
        <v>780</v>
      </c>
      <c r="G2669" s="18">
        <v>9</v>
      </c>
      <c r="H2669" s="18" t="s">
        <v>944</v>
      </c>
      <c r="I2669" s="18">
        <v>3</v>
      </c>
      <c r="J2669" s="25" t="s">
        <v>987</v>
      </c>
      <c r="K2669" s="99"/>
      <c r="L2669" s="99"/>
      <c r="M2669" s="99"/>
      <c r="N2669" s="28" t="s">
        <v>2921</v>
      </c>
      <c r="O2669" s="100">
        <v>7200</v>
      </c>
      <c r="P2669" s="27" t="s">
        <v>2923</v>
      </c>
      <c r="Q2669" s="100"/>
      <c r="R2669" s="101" t="s">
        <v>120</v>
      </c>
      <c r="S2669" s="94"/>
    </row>
    <row r="2670" spans="1:19" ht="18" customHeight="1">
      <c r="A2670" s="17">
        <v>6</v>
      </c>
      <c r="B2670" s="18" t="s">
        <v>2825</v>
      </c>
      <c r="C2670" s="18">
        <v>1</v>
      </c>
      <c r="D2670" s="18" t="s">
        <v>2826</v>
      </c>
      <c r="E2670" s="18">
        <v>3</v>
      </c>
      <c r="F2670" s="18" t="s">
        <v>780</v>
      </c>
      <c r="G2670" s="19">
        <v>11</v>
      </c>
      <c r="H2670" s="19" t="s">
        <v>1002</v>
      </c>
      <c r="I2670" s="19"/>
      <c r="J2670" s="24"/>
      <c r="K2670" s="99"/>
      <c r="L2670" s="99"/>
      <c r="M2670" s="99"/>
      <c r="N2670" s="28"/>
      <c r="O2670" s="100"/>
      <c r="P2670" s="27" t="s">
        <v>2925</v>
      </c>
      <c r="Q2670" s="100">
        <v>2080</v>
      </c>
      <c r="R2670" s="101" t="s">
        <v>120</v>
      </c>
      <c r="S2670" s="94"/>
    </row>
    <row r="2671" spans="1:19" ht="18" customHeight="1">
      <c r="A2671" s="17">
        <v>6</v>
      </c>
      <c r="B2671" s="18" t="s">
        <v>2825</v>
      </c>
      <c r="C2671" s="18">
        <v>1</v>
      </c>
      <c r="D2671" s="18" t="s">
        <v>2826</v>
      </c>
      <c r="E2671" s="18">
        <v>3</v>
      </c>
      <c r="F2671" s="18" t="s">
        <v>780</v>
      </c>
      <c r="G2671" s="18">
        <v>11</v>
      </c>
      <c r="H2671" s="18" t="s">
        <v>1002</v>
      </c>
      <c r="I2671" s="19">
        <v>1</v>
      </c>
      <c r="J2671" s="24" t="s">
        <v>1003</v>
      </c>
      <c r="K2671" s="99">
        <v>214</v>
      </c>
      <c r="L2671" s="99">
        <v>432</v>
      </c>
      <c r="M2671" s="99">
        <f>K2671-L2671</f>
        <v>-218</v>
      </c>
      <c r="N2671" s="28" t="s">
        <v>2924</v>
      </c>
      <c r="O2671" s="100">
        <v>84000</v>
      </c>
      <c r="P2671" s="27" t="s">
        <v>2927</v>
      </c>
      <c r="Q2671" s="100"/>
      <c r="R2671" s="101" t="s">
        <v>120</v>
      </c>
      <c r="S2671" s="94"/>
    </row>
    <row r="2672" spans="1:19" ht="18" customHeight="1">
      <c r="A2672" s="17">
        <v>6</v>
      </c>
      <c r="B2672" s="18" t="s">
        <v>2825</v>
      </c>
      <c r="C2672" s="18">
        <v>1</v>
      </c>
      <c r="D2672" s="18" t="s">
        <v>2826</v>
      </c>
      <c r="E2672" s="18">
        <v>3</v>
      </c>
      <c r="F2672" s="18" t="s">
        <v>780</v>
      </c>
      <c r="G2672" s="18">
        <v>11</v>
      </c>
      <c r="H2672" s="18" t="s">
        <v>1002</v>
      </c>
      <c r="I2672" s="18">
        <v>1</v>
      </c>
      <c r="J2672" s="25" t="s">
        <v>1003</v>
      </c>
      <c r="K2672" s="99"/>
      <c r="L2672" s="99"/>
      <c r="M2672" s="99"/>
      <c r="N2672" s="28" t="s">
        <v>2926</v>
      </c>
      <c r="O2672" s="100"/>
      <c r="P2672" s="27" t="s">
        <v>614</v>
      </c>
      <c r="Q2672" s="100">
        <v>372</v>
      </c>
      <c r="R2672" s="101" t="s">
        <v>120</v>
      </c>
      <c r="S2672" s="94"/>
    </row>
    <row r="2673" spans="1:19" ht="18" customHeight="1">
      <c r="A2673" s="17">
        <v>6</v>
      </c>
      <c r="B2673" s="18" t="s">
        <v>2825</v>
      </c>
      <c r="C2673" s="18">
        <v>1</v>
      </c>
      <c r="D2673" s="18" t="s">
        <v>2826</v>
      </c>
      <c r="E2673" s="18">
        <v>3</v>
      </c>
      <c r="F2673" s="18" t="s">
        <v>780</v>
      </c>
      <c r="G2673" s="18">
        <v>11</v>
      </c>
      <c r="H2673" s="18" t="s">
        <v>1002</v>
      </c>
      <c r="I2673" s="18">
        <v>1</v>
      </c>
      <c r="J2673" s="25" t="s">
        <v>1003</v>
      </c>
      <c r="K2673" s="99"/>
      <c r="L2673" s="99"/>
      <c r="M2673" s="99"/>
      <c r="N2673" s="28" t="s">
        <v>2928</v>
      </c>
      <c r="O2673" s="100"/>
      <c r="P2673" s="27"/>
      <c r="Q2673" s="100"/>
      <c r="R2673" s="101" t="s">
        <v>120</v>
      </c>
      <c r="S2673" s="94"/>
    </row>
    <row r="2674" spans="1:19" ht="18" customHeight="1">
      <c r="A2674" s="17">
        <v>6</v>
      </c>
      <c r="B2674" s="18" t="s">
        <v>2825</v>
      </c>
      <c r="C2674" s="18">
        <v>1</v>
      </c>
      <c r="D2674" s="18" t="s">
        <v>2826</v>
      </c>
      <c r="E2674" s="18">
        <v>3</v>
      </c>
      <c r="F2674" s="18" t="s">
        <v>780</v>
      </c>
      <c r="G2674" s="18">
        <v>11</v>
      </c>
      <c r="H2674" s="18" t="s">
        <v>1002</v>
      </c>
      <c r="I2674" s="18">
        <v>1</v>
      </c>
      <c r="J2674" s="25" t="s">
        <v>1003</v>
      </c>
      <c r="K2674" s="99"/>
      <c r="L2674" s="99"/>
      <c r="M2674" s="99"/>
      <c r="N2674" s="28" t="s">
        <v>2929</v>
      </c>
      <c r="O2674" s="100">
        <v>130000</v>
      </c>
      <c r="P2674" s="27"/>
      <c r="Q2674" s="100"/>
      <c r="R2674" s="101" t="s">
        <v>120</v>
      </c>
      <c r="S2674" s="94"/>
    </row>
    <row r="2675" spans="1:19" ht="18" customHeight="1">
      <c r="A2675" s="17">
        <v>6</v>
      </c>
      <c r="B2675" s="18" t="s">
        <v>2825</v>
      </c>
      <c r="C2675" s="18">
        <v>1</v>
      </c>
      <c r="D2675" s="18" t="s">
        <v>2826</v>
      </c>
      <c r="E2675" s="18">
        <v>3</v>
      </c>
      <c r="F2675" s="18" t="s">
        <v>780</v>
      </c>
      <c r="G2675" s="18">
        <v>11</v>
      </c>
      <c r="H2675" s="18" t="s">
        <v>1002</v>
      </c>
      <c r="I2675" s="19">
        <v>2</v>
      </c>
      <c r="J2675" s="24" t="s">
        <v>1208</v>
      </c>
      <c r="K2675" s="99">
        <v>40</v>
      </c>
      <c r="L2675" s="99">
        <v>40</v>
      </c>
      <c r="M2675" s="99">
        <f>K2675-L2675</f>
        <v>0</v>
      </c>
      <c r="N2675" s="339" t="s">
        <v>7209</v>
      </c>
      <c r="O2675" s="100">
        <v>20000</v>
      </c>
      <c r="P2675" s="27"/>
      <c r="Q2675" s="100"/>
      <c r="R2675" s="101" t="s">
        <v>120</v>
      </c>
      <c r="S2675" s="94"/>
    </row>
    <row r="2676" spans="1:19" ht="18" customHeight="1">
      <c r="A2676" s="17">
        <v>6</v>
      </c>
      <c r="B2676" s="18" t="s">
        <v>2825</v>
      </c>
      <c r="C2676" s="18">
        <v>1</v>
      </c>
      <c r="D2676" s="18" t="s">
        <v>2826</v>
      </c>
      <c r="E2676" s="18">
        <v>3</v>
      </c>
      <c r="F2676" s="18" t="s">
        <v>780</v>
      </c>
      <c r="G2676" s="18">
        <v>11</v>
      </c>
      <c r="H2676" s="18" t="s">
        <v>1002</v>
      </c>
      <c r="I2676" s="18">
        <v>2</v>
      </c>
      <c r="J2676" s="25" t="s">
        <v>1208</v>
      </c>
      <c r="K2676" s="99"/>
      <c r="L2676" s="99"/>
      <c r="M2676" s="99"/>
      <c r="N2676" s="339" t="s">
        <v>7210</v>
      </c>
      <c r="O2676" s="100">
        <v>20000</v>
      </c>
      <c r="P2676" s="27"/>
      <c r="Q2676" s="100"/>
      <c r="R2676" s="101" t="s">
        <v>120</v>
      </c>
      <c r="S2676" s="94"/>
    </row>
    <row r="2677" spans="1:19" ht="18" customHeight="1">
      <c r="A2677" s="17">
        <v>6</v>
      </c>
      <c r="B2677" s="18" t="s">
        <v>2825</v>
      </c>
      <c r="C2677" s="18">
        <v>1</v>
      </c>
      <c r="D2677" s="18" t="s">
        <v>2826</v>
      </c>
      <c r="E2677" s="18">
        <v>3</v>
      </c>
      <c r="F2677" s="18" t="s">
        <v>780</v>
      </c>
      <c r="G2677" s="18">
        <v>11</v>
      </c>
      <c r="H2677" s="18" t="s">
        <v>1002</v>
      </c>
      <c r="I2677" s="19">
        <v>3</v>
      </c>
      <c r="J2677" s="24" t="s">
        <v>1021</v>
      </c>
      <c r="K2677" s="99">
        <v>36</v>
      </c>
      <c r="L2677" s="99">
        <v>166</v>
      </c>
      <c r="M2677" s="99">
        <f>K2677-L2677</f>
        <v>-130</v>
      </c>
      <c r="N2677" s="28" t="s">
        <v>2930</v>
      </c>
      <c r="O2677" s="100">
        <v>20000</v>
      </c>
      <c r="P2677" s="27"/>
      <c r="Q2677" s="100"/>
      <c r="R2677" s="101" t="s">
        <v>120</v>
      </c>
      <c r="S2677" s="94"/>
    </row>
    <row r="2678" spans="1:19" ht="18" customHeight="1">
      <c r="A2678" s="17">
        <v>6</v>
      </c>
      <c r="B2678" s="18" t="s">
        <v>2825</v>
      </c>
      <c r="C2678" s="18">
        <v>1</v>
      </c>
      <c r="D2678" s="18" t="s">
        <v>2826</v>
      </c>
      <c r="E2678" s="18">
        <v>3</v>
      </c>
      <c r="F2678" s="18" t="s">
        <v>780</v>
      </c>
      <c r="G2678" s="18">
        <v>11</v>
      </c>
      <c r="H2678" s="18" t="s">
        <v>1002</v>
      </c>
      <c r="I2678" s="18">
        <v>3</v>
      </c>
      <c r="J2678" s="25" t="s">
        <v>1021</v>
      </c>
      <c r="K2678" s="99"/>
      <c r="L2678" s="99"/>
      <c r="M2678" s="99"/>
      <c r="N2678" s="28" t="s">
        <v>2931</v>
      </c>
      <c r="O2678" s="100">
        <v>6000</v>
      </c>
      <c r="P2678" s="27"/>
      <c r="Q2678" s="100"/>
      <c r="R2678" s="101" t="s">
        <v>120</v>
      </c>
      <c r="S2678" s="94"/>
    </row>
    <row r="2679" spans="1:19" ht="18" customHeight="1">
      <c r="A2679" s="17">
        <v>6</v>
      </c>
      <c r="B2679" s="18" t="s">
        <v>2825</v>
      </c>
      <c r="C2679" s="18">
        <v>1</v>
      </c>
      <c r="D2679" s="18" t="s">
        <v>2826</v>
      </c>
      <c r="E2679" s="18">
        <v>3</v>
      </c>
      <c r="F2679" s="18" t="s">
        <v>780</v>
      </c>
      <c r="G2679" s="18">
        <v>11</v>
      </c>
      <c r="H2679" s="18" t="s">
        <v>1002</v>
      </c>
      <c r="I2679" s="18">
        <v>3</v>
      </c>
      <c r="J2679" s="25" t="s">
        <v>1021</v>
      </c>
      <c r="K2679" s="99"/>
      <c r="L2679" s="99"/>
      <c r="M2679" s="99"/>
      <c r="N2679" s="28" t="s">
        <v>2932</v>
      </c>
      <c r="O2679" s="100">
        <v>10000</v>
      </c>
      <c r="P2679" s="27"/>
      <c r="Q2679" s="100"/>
      <c r="R2679" s="101" t="s">
        <v>120</v>
      </c>
      <c r="S2679" s="94"/>
    </row>
    <row r="2680" spans="1:19" ht="18" customHeight="1">
      <c r="A2680" s="17">
        <v>6</v>
      </c>
      <c r="B2680" s="18" t="s">
        <v>2825</v>
      </c>
      <c r="C2680" s="18">
        <v>1</v>
      </c>
      <c r="D2680" s="18" t="s">
        <v>2826</v>
      </c>
      <c r="E2680" s="18">
        <v>3</v>
      </c>
      <c r="F2680" s="18" t="s">
        <v>780</v>
      </c>
      <c r="G2680" s="18">
        <v>11</v>
      </c>
      <c r="H2680" s="18" t="s">
        <v>1002</v>
      </c>
      <c r="I2680" s="19">
        <v>4</v>
      </c>
      <c r="J2680" s="24" t="s">
        <v>1023</v>
      </c>
      <c r="K2680" s="99">
        <v>130</v>
      </c>
      <c r="L2680" s="99">
        <v>130</v>
      </c>
      <c r="M2680" s="99">
        <f>K2680-L2680</f>
        <v>0</v>
      </c>
      <c r="N2680" s="28" t="s">
        <v>2933</v>
      </c>
      <c r="O2680" s="100">
        <v>40000</v>
      </c>
      <c r="P2680" s="27"/>
      <c r="Q2680" s="100"/>
      <c r="R2680" s="101" t="s">
        <v>120</v>
      </c>
      <c r="S2680" s="94"/>
    </row>
    <row r="2681" spans="1:19" ht="18" customHeight="1">
      <c r="A2681" s="17">
        <v>6</v>
      </c>
      <c r="B2681" s="18" t="s">
        <v>2825</v>
      </c>
      <c r="C2681" s="18">
        <v>1</v>
      </c>
      <c r="D2681" s="18" t="s">
        <v>2826</v>
      </c>
      <c r="E2681" s="18">
        <v>3</v>
      </c>
      <c r="F2681" s="18" t="s">
        <v>780</v>
      </c>
      <c r="G2681" s="18">
        <v>11</v>
      </c>
      <c r="H2681" s="18" t="s">
        <v>1002</v>
      </c>
      <c r="I2681" s="18">
        <v>4</v>
      </c>
      <c r="J2681" s="25" t="s">
        <v>1023</v>
      </c>
      <c r="K2681" s="99"/>
      <c r="L2681" s="99"/>
      <c r="M2681" s="99"/>
      <c r="N2681" s="28" t="s">
        <v>2934</v>
      </c>
      <c r="O2681" s="100">
        <v>20000</v>
      </c>
      <c r="P2681" s="27"/>
      <c r="Q2681" s="100"/>
      <c r="R2681" s="101" t="s">
        <v>120</v>
      </c>
      <c r="S2681" s="94"/>
    </row>
    <row r="2682" spans="1:19" ht="18" customHeight="1">
      <c r="A2682" s="17">
        <v>6</v>
      </c>
      <c r="B2682" s="18" t="s">
        <v>2825</v>
      </c>
      <c r="C2682" s="18">
        <v>1</v>
      </c>
      <c r="D2682" s="18" t="s">
        <v>2826</v>
      </c>
      <c r="E2682" s="18">
        <v>3</v>
      </c>
      <c r="F2682" s="18" t="s">
        <v>780</v>
      </c>
      <c r="G2682" s="18">
        <v>11</v>
      </c>
      <c r="H2682" s="18" t="s">
        <v>1002</v>
      </c>
      <c r="I2682" s="18">
        <v>4</v>
      </c>
      <c r="J2682" s="25" t="s">
        <v>1023</v>
      </c>
      <c r="K2682" s="99"/>
      <c r="L2682" s="99"/>
      <c r="M2682" s="99"/>
      <c r="N2682" s="28" t="s">
        <v>2935</v>
      </c>
      <c r="O2682" s="100">
        <v>30000</v>
      </c>
      <c r="P2682" s="27"/>
      <c r="Q2682" s="100"/>
      <c r="R2682" s="101" t="s">
        <v>120</v>
      </c>
      <c r="S2682" s="94"/>
    </row>
    <row r="2683" spans="1:19" ht="18" customHeight="1">
      <c r="A2683" s="17">
        <v>6</v>
      </c>
      <c r="B2683" s="18" t="s">
        <v>2825</v>
      </c>
      <c r="C2683" s="18">
        <v>1</v>
      </c>
      <c r="D2683" s="18" t="s">
        <v>2826</v>
      </c>
      <c r="E2683" s="18">
        <v>3</v>
      </c>
      <c r="F2683" s="18" t="s">
        <v>780</v>
      </c>
      <c r="G2683" s="18">
        <v>11</v>
      </c>
      <c r="H2683" s="18" t="s">
        <v>1002</v>
      </c>
      <c r="I2683" s="18">
        <v>4</v>
      </c>
      <c r="J2683" s="25" t="s">
        <v>1023</v>
      </c>
      <c r="K2683" s="99"/>
      <c r="L2683" s="99"/>
      <c r="M2683" s="99"/>
      <c r="N2683" s="28" t="s">
        <v>2936</v>
      </c>
      <c r="O2683" s="100">
        <v>20000</v>
      </c>
      <c r="P2683" s="27"/>
      <c r="Q2683" s="100"/>
      <c r="R2683" s="101" t="s">
        <v>120</v>
      </c>
      <c r="S2683" s="94"/>
    </row>
    <row r="2684" spans="1:19" ht="18" customHeight="1">
      <c r="A2684" s="17">
        <v>6</v>
      </c>
      <c r="B2684" s="18" t="s">
        <v>2825</v>
      </c>
      <c r="C2684" s="18">
        <v>1</v>
      </c>
      <c r="D2684" s="18" t="s">
        <v>2826</v>
      </c>
      <c r="E2684" s="18">
        <v>3</v>
      </c>
      <c r="F2684" s="18" t="s">
        <v>780</v>
      </c>
      <c r="G2684" s="18">
        <v>11</v>
      </c>
      <c r="H2684" s="18" t="s">
        <v>1002</v>
      </c>
      <c r="I2684" s="18">
        <v>4</v>
      </c>
      <c r="J2684" s="25" t="s">
        <v>1023</v>
      </c>
      <c r="K2684" s="99"/>
      <c r="L2684" s="99"/>
      <c r="M2684" s="99"/>
      <c r="N2684" s="28" t="s">
        <v>2937</v>
      </c>
      <c r="O2684" s="100">
        <v>20000</v>
      </c>
      <c r="P2684" s="27"/>
      <c r="Q2684" s="100"/>
      <c r="R2684" s="101" t="s">
        <v>120</v>
      </c>
      <c r="S2684" s="94"/>
    </row>
    <row r="2685" spans="1:19" ht="18" customHeight="1">
      <c r="A2685" s="17">
        <v>6</v>
      </c>
      <c r="B2685" s="18" t="s">
        <v>2825</v>
      </c>
      <c r="C2685" s="18">
        <v>1</v>
      </c>
      <c r="D2685" s="18" t="s">
        <v>2826</v>
      </c>
      <c r="E2685" s="18">
        <v>3</v>
      </c>
      <c r="F2685" s="18" t="s">
        <v>780</v>
      </c>
      <c r="G2685" s="18">
        <v>11</v>
      </c>
      <c r="H2685" s="18" t="s">
        <v>1002</v>
      </c>
      <c r="I2685" s="19">
        <v>7</v>
      </c>
      <c r="J2685" s="24" t="s">
        <v>2044</v>
      </c>
      <c r="K2685" s="99">
        <v>90</v>
      </c>
      <c r="L2685" s="99">
        <v>0</v>
      </c>
      <c r="M2685" s="99">
        <f>K2685-L2685</f>
        <v>90</v>
      </c>
      <c r="N2685" s="28" t="s">
        <v>2938</v>
      </c>
      <c r="O2685" s="100">
        <v>30000</v>
      </c>
      <c r="P2685" s="27"/>
      <c r="Q2685" s="100"/>
      <c r="R2685" s="101" t="s">
        <v>120</v>
      </c>
      <c r="S2685" s="94"/>
    </row>
    <row r="2686" spans="1:19" ht="18" customHeight="1">
      <c r="A2686" s="17">
        <v>6</v>
      </c>
      <c r="B2686" s="18" t="s">
        <v>2825</v>
      </c>
      <c r="C2686" s="18">
        <v>1</v>
      </c>
      <c r="D2686" s="18" t="s">
        <v>2826</v>
      </c>
      <c r="E2686" s="18">
        <v>3</v>
      </c>
      <c r="F2686" s="18" t="s">
        <v>780</v>
      </c>
      <c r="G2686" s="18">
        <v>11</v>
      </c>
      <c r="H2686" s="18" t="s">
        <v>1002</v>
      </c>
      <c r="I2686" s="18">
        <v>7</v>
      </c>
      <c r="J2686" s="25" t="s">
        <v>2044</v>
      </c>
      <c r="K2686" s="99"/>
      <c r="L2686" s="99"/>
      <c r="M2686" s="99"/>
      <c r="N2686" s="28" t="s">
        <v>2939</v>
      </c>
      <c r="O2686" s="100">
        <v>30000</v>
      </c>
      <c r="P2686" s="27"/>
      <c r="Q2686" s="100"/>
      <c r="R2686" s="101" t="s">
        <v>120</v>
      </c>
      <c r="S2686" s="94"/>
    </row>
    <row r="2687" spans="1:19" ht="18" customHeight="1">
      <c r="A2687" s="17">
        <v>6</v>
      </c>
      <c r="B2687" s="18" t="s">
        <v>2825</v>
      </c>
      <c r="C2687" s="18">
        <v>1</v>
      </c>
      <c r="D2687" s="18" t="s">
        <v>2826</v>
      </c>
      <c r="E2687" s="18">
        <v>3</v>
      </c>
      <c r="F2687" s="18" t="s">
        <v>780</v>
      </c>
      <c r="G2687" s="18">
        <v>11</v>
      </c>
      <c r="H2687" s="18" t="s">
        <v>1002</v>
      </c>
      <c r="I2687" s="18">
        <v>7</v>
      </c>
      <c r="J2687" s="25" t="s">
        <v>2044</v>
      </c>
      <c r="K2687" s="99"/>
      <c r="L2687" s="99"/>
      <c r="M2687" s="99"/>
      <c r="N2687" s="28" t="s">
        <v>2940</v>
      </c>
      <c r="O2687" s="100">
        <v>30000</v>
      </c>
      <c r="P2687" s="27"/>
      <c r="Q2687" s="100"/>
      <c r="R2687" s="101" t="s">
        <v>120</v>
      </c>
      <c r="S2687" s="94"/>
    </row>
    <row r="2688" spans="1:19" ht="18" customHeight="1">
      <c r="A2688" s="17">
        <v>6</v>
      </c>
      <c r="B2688" s="18" t="s">
        <v>2825</v>
      </c>
      <c r="C2688" s="18">
        <v>1</v>
      </c>
      <c r="D2688" s="18" t="s">
        <v>2826</v>
      </c>
      <c r="E2688" s="18">
        <v>3</v>
      </c>
      <c r="F2688" s="18" t="s">
        <v>780</v>
      </c>
      <c r="G2688" s="19">
        <v>12</v>
      </c>
      <c r="H2688" s="19" t="s">
        <v>1026</v>
      </c>
      <c r="I2688" s="19"/>
      <c r="J2688" s="24"/>
      <c r="K2688" s="99"/>
      <c r="L2688" s="99"/>
      <c r="M2688" s="99"/>
      <c r="N2688" s="28"/>
      <c r="O2688" s="100"/>
      <c r="P2688" s="27"/>
      <c r="Q2688" s="100"/>
      <c r="R2688" s="101" t="s">
        <v>120</v>
      </c>
      <c r="S2688" s="94"/>
    </row>
    <row r="2689" spans="1:19" ht="18" customHeight="1">
      <c r="A2689" s="17">
        <v>6</v>
      </c>
      <c r="B2689" s="18" t="s">
        <v>2825</v>
      </c>
      <c r="C2689" s="18">
        <v>1</v>
      </c>
      <c r="D2689" s="18" t="s">
        <v>2826</v>
      </c>
      <c r="E2689" s="18">
        <v>3</v>
      </c>
      <c r="F2689" s="18" t="s">
        <v>780</v>
      </c>
      <c r="G2689" s="18">
        <v>12</v>
      </c>
      <c r="H2689" s="18" t="s">
        <v>1026</v>
      </c>
      <c r="I2689" s="19">
        <v>1</v>
      </c>
      <c r="J2689" s="24" t="s">
        <v>1027</v>
      </c>
      <c r="K2689" s="99">
        <v>202</v>
      </c>
      <c r="L2689" s="99">
        <v>202</v>
      </c>
      <c r="M2689" s="99">
        <f>K2689-L2689</f>
        <v>0</v>
      </c>
      <c r="N2689" s="28" t="s">
        <v>2941</v>
      </c>
      <c r="O2689" s="100">
        <v>120000</v>
      </c>
      <c r="P2689" s="27"/>
      <c r="Q2689" s="100"/>
      <c r="R2689" s="101" t="s">
        <v>120</v>
      </c>
      <c r="S2689" s="94"/>
    </row>
    <row r="2690" spans="1:19" ht="18" customHeight="1">
      <c r="A2690" s="17">
        <v>6</v>
      </c>
      <c r="B2690" s="18" t="s">
        <v>2825</v>
      </c>
      <c r="C2690" s="18">
        <v>1</v>
      </c>
      <c r="D2690" s="18" t="s">
        <v>2826</v>
      </c>
      <c r="E2690" s="18">
        <v>3</v>
      </c>
      <c r="F2690" s="18" t="s">
        <v>780</v>
      </c>
      <c r="G2690" s="18">
        <v>12</v>
      </c>
      <c r="H2690" s="18" t="s">
        <v>1026</v>
      </c>
      <c r="I2690" s="18">
        <v>1</v>
      </c>
      <c r="J2690" s="25" t="s">
        <v>1027</v>
      </c>
      <c r="K2690" s="99"/>
      <c r="L2690" s="99"/>
      <c r="M2690" s="99"/>
      <c r="N2690" s="28" t="s">
        <v>2942</v>
      </c>
      <c r="O2690" s="100">
        <v>82000</v>
      </c>
      <c r="P2690" s="27"/>
      <c r="Q2690" s="100"/>
      <c r="R2690" s="101" t="s">
        <v>120</v>
      </c>
      <c r="S2690" s="94"/>
    </row>
    <row r="2691" spans="1:19" ht="18" customHeight="1">
      <c r="A2691" s="17">
        <v>6</v>
      </c>
      <c r="B2691" s="18" t="s">
        <v>2825</v>
      </c>
      <c r="C2691" s="18">
        <v>1</v>
      </c>
      <c r="D2691" s="18" t="s">
        <v>2826</v>
      </c>
      <c r="E2691" s="18">
        <v>3</v>
      </c>
      <c r="F2691" s="18" t="s">
        <v>780</v>
      </c>
      <c r="G2691" s="18">
        <v>12</v>
      </c>
      <c r="H2691" s="18" t="s">
        <v>1026</v>
      </c>
      <c r="I2691" s="19">
        <v>2</v>
      </c>
      <c r="J2691" s="24" t="s">
        <v>1029</v>
      </c>
      <c r="K2691" s="99">
        <v>450</v>
      </c>
      <c r="L2691" s="99">
        <v>450</v>
      </c>
      <c r="M2691" s="99">
        <f>K2691-L2691</f>
        <v>0</v>
      </c>
      <c r="N2691" s="28" t="s">
        <v>2943</v>
      </c>
      <c r="O2691" s="100">
        <v>150000</v>
      </c>
      <c r="P2691" s="27"/>
      <c r="Q2691" s="100"/>
      <c r="R2691" s="101" t="s">
        <v>120</v>
      </c>
      <c r="S2691" s="94"/>
    </row>
    <row r="2692" spans="1:19" ht="18" customHeight="1">
      <c r="A2692" s="17">
        <v>6</v>
      </c>
      <c r="B2692" s="18" t="s">
        <v>2825</v>
      </c>
      <c r="C2692" s="18">
        <v>1</v>
      </c>
      <c r="D2692" s="18" t="s">
        <v>2826</v>
      </c>
      <c r="E2692" s="18">
        <v>3</v>
      </c>
      <c r="F2692" s="18" t="s">
        <v>780</v>
      </c>
      <c r="G2692" s="18">
        <v>12</v>
      </c>
      <c r="H2692" s="18" t="s">
        <v>1026</v>
      </c>
      <c r="I2692" s="18">
        <v>2</v>
      </c>
      <c r="J2692" s="25" t="s">
        <v>1029</v>
      </c>
      <c r="K2692" s="99"/>
      <c r="L2692" s="99"/>
      <c r="M2692" s="99"/>
      <c r="N2692" s="28" t="s">
        <v>2944</v>
      </c>
      <c r="O2692" s="100">
        <v>150000</v>
      </c>
      <c r="P2692" s="27"/>
      <c r="Q2692" s="100"/>
      <c r="R2692" s="101" t="s">
        <v>120</v>
      </c>
      <c r="S2692" s="94"/>
    </row>
    <row r="2693" spans="1:19" ht="18" customHeight="1">
      <c r="A2693" s="17">
        <v>6</v>
      </c>
      <c r="B2693" s="18" t="s">
        <v>2825</v>
      </c>
      <c r="C2693" s="18">
        <v>1</v>
      </c>
      <c r="D2693" s="18" t="s">
        <v>2826</v>
      </c>
      <c r="E2693" s="18">
        <v>3</v>
      </c>
      <c r="F2693" s="18" t="s">
        <v>780</v>
      </c>
      <c r="G2693" s="18">
        <v>12</v>
      </c>
      <c r="H2693" s="18" t="s">
        <v>1026</v>
      </c>
      <c r="I2693" s="18">
        <v>2</v>
      </c>
      <c r="J2693" s="25" t="s">
        <v>1029</v>
      </c>
      <c r="K2693" s="99"/>
      <c r="L2693" s="99"/>
      <c r="M2693" s="99"/>
      <c r="N2693" s="28" t="s">
        <v>2945</v>
      </c>
      <c r="O2693" s="100">
        <v>150000</v>
      </c>
      <c r="P2693" s="27"/>
      <c r="Q2693" s="100"/>
      <c r="R2693" s="101" t="s">
        <v>120</v>
      </c>
      <c r="S2693" s="94"/>
    </row>
    <row r="2694" spans="1:19" ht="18" customHeight="1">
      <c r="A2694" s="17">
        <v>6</v>
      </c>
      <c r="B2694" s="18" t="s">
        <v>2825</v>
      </c>
      <c r="C2694" s="18">
        <v>1</v>
      </c>
      <c r="D2694" s="18" t="s">
        <v>2826</v>
      </c>
      <c r="E2694" s="18">
        <v>3</v>
      </c>
      <c r="F2694" s="18" t="s">
        <v>780</v>
      </c>
      <c r="G2694" s="18">
        <v>12</v>
      </c>
      <c r="H2694" s="18" t="s">
        <v>1026</v>
      </c>
      <c r="I2694" s="19">
        <v>3</v>
      </c>
      <c r="J2694" s="24" t="s">
        <v>202</v>
      </c>
      <c r="K2694" s="99">
        <v>59</v>
      </c>
      <c r="L2694" s="99">
        <v>59</v>
      </c>
      <c r="M2694" s="99">
        <f>K2694-L2694</f>
        <v>0</v>
      </c>
      <c r="N2694" s="28" t="s">
        <v>2946</v>
      </c>
      <c r="O2694" s="100">
        <v>46400</v>
      </c>
      <c r="P2694" s="27"/>
      <c r="Q2694" s="100"/>
      <c r="R2694" s="101" t="s">
        <v>120</v>
      </c>
      <c r="S2694" s="94"/>
    </row>
    <row r="2695" spans="1:19" ht="18" customHeight="1">
      <c r="A2695" s="17">
        <v>6</v>
      </c>
      <c r="B2695" s="18" t="s">
        <v>2825</v>
      </c>
      <c r="C2695" s="18">
        <v>1</v>
      </c>
      <c r="D2695" s="18" t="s">
        <v>2826</v>
      </c>
      <c r="E2695" s="18">
        <v>3</v>
      </c>
      <c r="F2695" s="18" t="s">
        <v>780</v>
      </c>
      <c r="G2695" s="18">
        <v>12</v>
      </c>
      <c r="H2695" s="18" t="s">
        <v>1026</v>
      </c>
      <c r="I2695" s="18">
        <v>3</v>
      </c>
      <c r="J2695" s="25" t="s">
        <v>202</v>
      </c>
      <c r="K2695" s="99"/>
      <c r="L2695" s="99"/>
      <c r="M2695" s="99"/>
      <c r="N2695" s="28" t="s">
        <v>2947</v>
      </c>
      <c r="O2695" s="100">
        <v>2000</v>
      </c>
      <c r="P2695" s="27"/>
      <c r="Q2695" s="100"/>
      <c r="R2695" s="101" t="s">
        <v>120</v>
      </c>
      <c r="S2695" s="94"/>
    </row>
    <row r="2696" spans="1:19" ht="18" customHeight="1">
      <c r="A2696" s="17">
        <v>6</v>
      </c>
      <c r="B2696" s="18" t="s">
        <v>2825</v>
      </c>
      <c r="C2696" s="18">
        <v>1</v>
      </c>
      <c r="D2696" s="18" t="s">
        <v>2826</v>
      </c>
      <c r="E2696" s="18">
        <v>3</v>
      </c>
      <c r="F2696" s="18" t="s">
        <v>780</v>
      </c>
      <c r="G2696" s="18">
        <v>12</v>
      </c>
      <c r="H2696" s="18" t="s">
        <v>1026</v>
      </c>
      <c r="I2696" s="18">
        <v>3</v>
      </c>
      <c r="J2696" s="25" t="s">
        <v>202</v>
      </c>
      <c r="K2696" s="99"/>
      <c r="L2696" s="99"/>
      <c r="M2696" s="99"/>
      <c r="N2696" s="28" t="s">
        <v>2948</v>
      </c>
      <c r="O2696" s="100">
        <v>10000</v>
      </c>
      <c r="P2696" s="27"/>
      <c r="Q2696" s="100"/>
      <c r="R2696" s="101" t="s">
        <v>120</v>
      </c>
      <c r="S2696" s="94"/>
    </row>
    <row r="2697" spans="1:19" ht="18" customHeight="1">
      <c r="A2697" s="17">
        <v>6</v>
      </c>
      <c r="B2697" s="18" t="s">
        <v>2825</v>
      </c>
      <c r="C2697" s="18">
        <v>1</v>
      </c>
      <c r="D2697" s="18" t="s">
        <v>2826</v>
      </c>
      <c r="E2697" s="18">
        <v>3</v>
      </c>
      <c r="F2697" s="18" t="s">
        <v>780</v>
      </c>
      <c r="G2697" s="19">
        <v>13</v>
      </c>
      <c r="H2697" s="19" t="s">
        <v>1045</v>
      </c>
      <c r="I2697" s="19"/>
      <c r="J2697" s="24"/>
      <c r="K2697" s="99"/>
      <c r="L2697" s="99"/>
      <c r="M2697" s="99"/>
      <c r="N2697" s="28"/>
      <c r="O2697" s="100"/>
      <c r="P2697" s="27"/>
      <c r="Q2697" s="100"/>
      <c r="R2697" s="101" t="s">
        <v>120</v>
      </c>
      <c r="S2697" s="94"/>
    </row>
    <row r="2698" spans="1:19" ht="18" customHeight="1">
      <c r="A2698" s="17">
        <v>6</v>
      </c>
      <c r="B2698" s="18" t="s">
        <v>2825</v>
      </c>
      <c r="C2698" s="18">
        <v>1</v>
      </c>
      <c r="D2698" s="18" t="s">
        <v>2826</v>
      </c>
      <c r="E2698" s="18">
        <v>3</v>
      </c>
      <c r="F2698" s="18" t="s">
        <v>780</v>
      </c>
      <c r="G2698" s="18">
        <v>13</v>
      </c>
      <c r="H2698" s="18" t="s">
        <v>1045</v>
      </c>
      <c r="I2698" s="19">
        <v>21</v>
      </c>
      <c r="J2698" s="24" t="s">
        <v>1046</v>
      </c>
      <c r="K2698" s="99">
        <v>500</v>
      </c>
      <c r="L2698" s="99">
        <v>500</v>
      </c>
      <c r="M2698" s="99">
        <f>K2698-L2698</f>
        <v>0</v>
      </c>
      <c r="N2698" s="28" t="s">
        <v>2949</v>
      </c>
      <c r="O2698" s="100">
        <v>500000</v>
      </c>
      <c r="P2698" s="27"/>
      <c r="Q2698" s="100"/>
      <c r="R2698" s="101" t="s">
        <v>120</v>
      </c>
      <c r="S2698" s="94"/>
    </row>
    <row r="2699" spans="1:19" ht="18" customHeight="1">
      <c r="A2699" s="17">
        <v>6</v>
      </c>
      <c r="B2699" s="18" t="s">
        <v>2825</v>
      </c>
      <c r="C2699" s="18">
        <v>1</v>
      </c>
      <c r="D2699" s="18" t="s">
        <v>2826</v>
      </c>
      <c r="E2699" s="18">
        <v>3</v>
      </c>
      <c r="F2699" s="18" t="s">
        <v>780</v>
      </c>
      <c r="G2699" s="19">
        <v>14</v>
      </c>
      <c r="H2699" s="19" t="s">
        <v>1050</v>
      </c>
      <c r="I2699" s="19"/>
      <c r="J2699" s="24"/>
      <c r="K2699" s="99"/>
      <c r="L2699" s="99"/>
      <c r="M2699" s="99"/>
      <c r="N2699" s="28"/>
      <c r="O2699" s="100"/>
      <c r="P2699" s="27"/>
      <c r="Q2699" s="100"/>
      <c r="R2699" s="101" t="s">
        <v>120</v>
      </c>
      <c r="S2699" s="94"/>
    </row>
    <row r="2700" spans="1:19" ht="18" customHeight="1">
      <c r="A2700" s="17">
        <v>6</v>
      </c>
      <c r="B2700" s="18" t="s">
        <v>2825</v>
      </c>
      <c r="C2700" s="18">
        <v>1</v>
      </c>
      <c r="D2700" s="18" t="s">
        <v>2826</v>
      </c>
      <c r="E2700" s="18">
        <v>3</v>
      </c>
      <c r="F2700" s="18" t="s">
        <v>780</v>
      </c>
      <c r="G2700" s="18">
        <v>14</v>
      </c>
      <c r="H2700" s="18" t="s">
        <v>1050</v>
      </c>
      <c r="I2700" s="19">
        <v>1</v>
      </c>
      <c r="J2700" s="24" t="s">
        <v>1051</v>
      </c>
      <c r="K2700" s="99">
        <v>50</v>
      </c>
      <c r="L2700" s="99">
        <v>50</v>
      </c>
      <c r="M2700" s="99">
        <f>K2700-L2700</f>
        <v>0</v>
      </c>
      <c r="N2700" s="28" t="s">
        <v>1051</v>
      </c>
      <c r="O2700" s="100">
        <v>10000</v>
      </c>
      <c r="P2700" s="27"/>
      <c r="Q2700" s="100"/>
      <c r="R2700" s="101" t="s">
        <v>120</v>
      </c>
      <c r="S2700" s="94"/>
    </row>
    <row r="2701" spans="1:19" ht="18" customHeight="1">
      <c r="A2701" s="17">
        <v>6</v>
      </c>
      <c r="B2701" s="18" t="s">
        <v>2825</v>
      </c>
      <c r="C2701" s="18">
        <v>1</v>
      </c>
      <c r="D2701" s="18" t="s">
        <v>2826</v>
      </c>
      <c r="E2701" s="18">
        <v>3</v>
      </c>
      <c r="F2701" s="18" t="s">
        <v>780</v>
      </c>
      <c r="G2701" s="18">
        <v>14</v>
      </c>
      <c r="H2701" s="18" t="s">
        <v>1050</v>
      </c>
      <c r="I2701" s="18">
        <v>1</v>
      </c>
      <c r="J2701" s="25" t="s">
        <v>1051</v>
      </c>
      <c r="K2701" s="99"/>
      <c r="L2701" s="99"/>
      <c r="M2701" s="99"/>
      <c r="N2701" s="28" t="s">
        <v>2950</v>
      </c>
      <c r="O2701" s="100">
        <v>15000</v>
      </c>
      <c r="P2701" s="27"/>
      <c r="Q2701" s="100"/>
      <c r="R2701" s="101" t="s">
        <v>120</v>
      </c>
      <c r="S2701" s="94"/>
    </row>
    <row r="2702" spans="1:19" ht="18" customHeight="1">
      <c r="A2702" s="17">
        <v>6</v>
      </c>
      <c r="B2702" s="18" t="s">
        <v>2825</v>
      </c>
      <c r="C2702" s="18">
        <v>1</v>
      </c>
      <c r="D2702" s="18" t="s">
        <v>2826</v>
      </c>
      <c r="E2702" s="18">
        <v>3</v>
      </c>
      <c r="F2702" s="18" t="s">
        <v>780</v>
      </c>
      <c r="G2702" s="18">
        <v>14</v>
      </c>
      <c r="H2702" s="18" t="s">
        <v>1050</v>
      </c>
      <c r="I2702" s="18">
        <v>1</v>
      </c>
      <c r="J2702" s="25" t="s">
        <v>1051</v>
      </c>
      <c r="K2702" s="99"/>
      <c r="L2702" s="99"/>
      <c r="M2702" s="99"/>
      <c r="N2702" s="28" t="s">
        <v>2951</v>
      </c>
      <c r="O2702" s="100">
        <v>5000</v>
      </c>
      <c r="P2702" s="27"/>
      <c r="Q2702" s="100"/>
      <c r="R2702" s="101" t="s">
        <v>120</v>
      </c>
      <c r="S2702" s="94"/>
    </row>
    <row r="2703" spans="1:19" ht="18" customHeight="1">
      <c r="A2703" s="17">
        <v>6</v>
      </c>
      <c r="B2703" s="18" t="s">
        <v>2825</v>
      </c>
      <c r="C2703" s="18">
        <v>1</v>
      </c>
      <c r="D2703" s="18" t="s">
        <v>2826</v>
      </c>
      <c r="E2703" s="18">
        <v>3</v>
      </c>
      <c r="F2703" s="18" t="s">
        <v>780</v>
      </c>
      <c r="G2703" s="18">
        <v>14</v>
      </c>
      <c r="H2703" s="18" t="s">
        <v>1050</v>
      </c>
      <c r="I2703" s="18">
        <v>1</v>
      </c>
      <c r="J2703" s="25" t="s">
        <v>1051</v>
      </c>
      <c r="K2703" s="99"/>
      <c r="L2703" s="99"/>
      <c r="M2703" s="99"/>
      <c r="N2703" s="28" t="s">
        <v>2952</v>
      </c>
      <c r="O2703" s="100">
        <v>20000</v>
      </c>
      <c r="P2703" s="27"/>
      <c r="Q2703" s="100"/>
      <c r="R2703" s="101" t="s">
        <v>120</v>
      </c>
      <c r="S2703" s="94"/>
    </row>
    <row r="2704" spans="1:19" ht="18" customHeight="1">
      <c r="A2704" s="17">
        <v>6</v>
      </c>
      <c r="B2704" s="18" t="s">
        <v>2825</v>
      </c>
      <c r="C2704" s="18">
        <v>1</v>
      </c>
      <c r="D2704" s="18" t="s">
        <v>2826</v>
      </c>
      <c r="E2704" s="18">
        <v>3</v>
      </c>
      <c r="F2704" s="18" t="s">
        <v>780</v>
      </c>
      <c r="G2704" s="18">
        <v>14</v>
      </c>
      <c r="H2704" s="18" t="s">
        <v>1050</v>
      </c>
      <c r="I2704" s="19">
        <v>21</v>
      </c>
      <c r="J2704" s="24" t="s">
        <v>1349</v>
      </c>
      <c r="K2704" s="99">
        <v>81</v>
      </c>
      <c r="L2704" s="99">
        <v>81</v>
      </c>
      <c r="M2704" s="99">
        <f t="shared" ref="M2704:M2705" si="174">K2704-L2704</f>
        <v>0</v>
      </c>
      <c r="N2704" s="28" t="s">
        <v>2953</v>
      </c>
      <c r="O2704" s="100">
        <v>80604</v>
      </c>
      <c r="P2704" s="27"/>
      <c r="Q2704" s="100"/>
      <c r="R2704" s="101" t="s">
        <v>120</v>
      </c>
      <c r="S2704" s="94"/>
    </row>
    <row r="2705" spans="1:19" ht="18" customHeight="1">
      <c r="A2705" s="17">
        <v>6</v>
      </c>
      <c r="B2705" s="18" t="s">
        <v>2825</v>
      </c>
      <c r="C2705" s="18">
        <v>1</v>
      </c>
      <c r="D2705" s="18" t="s">
        <v>2826</v>
      </c>
      <c r="E2705" s="18">
        <v>3</v>
      </c>
      <c r="F2705" s="18" t="s">
        <v>780</v>
      </c>
      <c r="G2705" s="18">
        <v>14</v>
      </c>
      <c r="H2705" s="18" t="s">
        <v>1050</v>
      </c>
      <c r="I2705" s="19">
        <v>31</v>
      </c>
      <c r="J2705" s="24" t="s">
        <v>1132</v>
      </c>
      <c r="K2705" s="99">
        <v>450</v>
      </c>
      <c r="L2705" s="99">
        <v>450</v>
      </c>
      <c r="M2705" s="99">
        <f t="shared" si="174"/>
        <v>0</v>
      </c>
      <c r="N2705" s="28" t="s">
        <v>2954</v>
      </c>
      <c r="O2705" s="100">
        <v>260000</v>
      </c>
      <c r="P2705" s="27"/>
      <c r="Q2705" s="100"/>
      <c r="R2705" s="101" t="s">
        <v>120</v>
      </c>
      <c r="S2705" s="94"/>
    </row>
    <row r="2706" spans="1:19" ht="18" customHeight="1">
      <c r="A2706" s="17">
        <v>6</v>
      </c>
      <c r="B2706" s="18" t="s">
        <v>2825</v>
      </c>
      <c r="C2706" s="18">
        <v>1</v>
      </c>
      <c r="D2706" s="18" t="s">
        <v>2826</v>
      </c>
      <c r="E2706" s="18">
        <v>3</v>
      </c>
      <c r="F2706" s="18" t="s">
        <v>780</v>
      </c>
      <c r="G2706" s="18">
        <v>14</v>
      </c>
      <c r="H2706" s="18" t="s">
        <v>1050</v>
      </c>
      <c r="I2706" s="18">
        <v>31</v>
      </c>
      <c r="J2706" s="25" t="s">
        <v>1132</v>
      </c>
      <c r="K2706" s="99"/>
      <c r="L2706" s="99"/>
      <c r="M2706" s="99"/>
      <c r="N2706" s="28" t="s">
        <v>2955</v>
      </c>
      <c r="O2706" s="100">
        <v>30000</v>
      </c>
      <c r="P2706" s="27"/>
      <c r="Q2706" s="100"/>
      <c r="R2706" s="101" t="s">
        <v>120</v>
      </c>
      <c r="S2706" s="94"/>
    </row>
    <row r="2707" spans="1:19" ht="18" customHeight="1">
      <c r="A2707" s="17">
        <v>6</v>
      </c>
      <c r="B2707" s="18" t="s">
        <v>2825</v>
      </c>
      <c r="C2707" s="18">
        <v>1</v>
      </c>
      <c r="D2707" s="18" t="s">
        <v>2826</v>
      </c>
      <c r="E2707" s="18">
        <v>3</v>
      </c>
      <c r="F2707" s="18" t="s">
        <v>780</v>
      </c>
      <c r="G2707" s="18">
        <v>14</v>
      </c>
      <c r="H2707" s="18" t="s">
        <v>1050</v>
      </c>
      <c r="I2707" s="18">
        <v>31</v>
      </c>
      <c r="J2707" s="25" t="s">
        <v>1132</v>
      </c>
      <c r="K2707" s="99"/>
      <c r="L2707" s="99"/>
      <c r="M2707" s="99"/>
      <c r="N2707" s="28" t="s">
        <v>2956</v>
      </c>
      <c r="O2707" s="100">
        <v>160000</v>
      </c>
      <c r="P2707" s="27"/>
      <c r="Q2707" s="100"/>
      <c r="R2707" s="101" t="s">
        <v>120</v>
      </c>
      <c r="S2707" s="94"/>
    </row>
    <row r="2708" spans="1:19" ht="18" customHeight="1">
      <c r="A2708" s="17">
        <v>6</v>
      </c>
      <c r="B2708" s="18" t="s">
        <v>2825</v>
      </c>
      <c r="C2708" s="18">
        <v>1</v>
      </c>
      <c r="D2708" s="18" t="s">
        <v>2826</v>
      </c>
      <c r="E2708" s="18">
        <v>3</v>
      </c>
      <c r="F2708" s="18" t="s">
        <v>780</v>
      </c>
      <c r="G2708" s="19">
        <v>16</v>
      </c>
      <c r="H2708" s="19" t="s">
        <v>1263</v>
      </c>
      <c r="I2708" s="19"/>
      <c r="J2708" s="24"/>
      <c r="K2708" s="99"/>
      <c r="L2708" s="99"/>
      <c r="M2708" s="99"/>
      <c r="N2708" s="28"/>
      <c r="O2708" s="100"/>
      <c r="P2708" s="27"/>
      <c r="Q2708" s="100"/>
      <c r="R2708" s="101" t="s">
        <v>120</v>
      </c>
      <c r="S2708" s="94"/>
    </row>
    <row r="2709" spans="1:19" ht="18" customHeight="1">
      <c r="A2709" s="17">
        <v>6</v>
      </c>
      <c r="B2709" s="18" t="s">
        <v>2825</v>
      </c>
      <c r="C2709" s="18">
        <v>1</v>
      </c>
      <c r="D2709" s="18" t="s">
        <v>2826</v>
      </c>
      <c r="E2709" s="18">
        <v>3</v>
      </c>
      <c r="F2709" s="18" t="s">
        <v>780</v>
      </c>
      <c r="G2709" s="18">
        <v>16</v>
      </c>
      <c r="H2709" s="18" t="s">
        <v>1263</v>
      </c>
      <c r="I2709" s="19">
        <v>1</v>
      </c>
      <c r="J2709" s="24" t="s">
        <v>1264</v>
      </c>
      <c r="K2709" s="99">
        <v>50</v>
      </c>
      <c r="L2709" s="99">
        <v>50</v>
      </c>
      <c r="M2709" s="99">
        <f t="shared" ref="M2709:M2710" si="175">K2709-L2709</f>
        <v>0</v>
      </c>
      <c r="N2709" s="28" t="s">
        <v>2957</v>
      </c>
      <c r="O2709" s="100">
        <v>50000</v>
      </c>
      <c r="P2709" s="27"/>
      <c r="Q2709" s="100"/>
      <c r="R2709" s="101" t="s">
        <v>120</v>
      </c>
      <c r="S2709" s="94"/>
    </row>
    <row r="2710" spans="1:19" ht="18" customHeight="1">
      <c r="A2710" s="17">
        <v>6</v>
      </c>
      <c r="B2710" s="18" t="s">
        <v>2825</v>
      </c>
      <c r="C2710" s="18">
        <v>1</v>
      </c>
      <c r="D2710" s="18" t="s">
        <v>2826</v>
      </c>
      <c r="E2710" s="18">
        <v>3</v>
      </c>
      <c r="F2710" s="18" t="s">
        <v>780</v>
      </c>
      <c r="G2710" s="18">
        <v>16</v>
      </c>
      <c r="H2710" s="18" t="s">
        <v>1263</v>
      </c>
      <c r="I2710" s="19">
        <v>11</v>
      </c>
      <c r="J2710" s="24" t="s">
        <v>2683</v>
      </c>
      <c r="K2710" s="99">
        <v>200</v>
      </c>
      <c r="L2710" s="99">
        <v>401</v>
      </c>
      <c r="M2710" s="99">
        <f t="shared" si="175"/>
        <v>-201</v>
      </c>
      <c r="N2710" s="28" t="s">
        <v>2958</v>
      </c>
      <c r="O2710" s="100">
        <v>200000</v>
      </c>
      <c r="P2710" s="27"/>
      <c r="Q2710" s="100"/>
      <c r="R2710" s="101" t="s">
        <v>120</v>
      </c>
      <c r="S2710" s="94"/>
    </row>
    <row r="2711" spans="1:19" ht="18" customHeight="1">
      <c r="A2711" s="17">
        <v>6</v>
      </c>
      <c r="B2711" s="18" t="s">
        <v>2825</v>
      </c>
      <c r="C2711" s="18">
        <v>1</v>
      </c>
      <c r="D2711" s="18" t="s">
        <v>2826</v>
      </c>
      <c r="E2711" s="18">
        <v>3</v>
      </c>
      <c r="F2711" s="18" t="s">
        <v>780</v>
      </c>
      <c r="G2711" s="19">
        <v>19</v>
      </c>
      <c r="H2711" s="19" t="s">
        <v>1056</v>
      </c>
      <c r="I2711" s="19"/>
      <c r="J2711" s="24"/>
      <c r="K2711" s="99"/>
      <c r="L2711" s="99"/>
      <c r="M2711" s="99"/>
      <c r="N2711" s="28"/>
      <c r="O2711" s="100"/>
      <c r="P2711" s="27"/>
      <c r="Q2711" s="100"/>
      <c r="R2711" s="101" t="s">
        <v>120</v>
      </c>
      <c r="S2711" s="94"/>
    </row>
    <row r="2712" spans="1:19" ht="18" customHeight="1">
      <c r="A2712" s="17">
        <v>6</v>
      </c>
      <c r="B2712" s="18" t="s">
        <v>2825</v>
      </c>
      <c r="C2712" s="18">
        <v>1</v>
      </c>
      <c r="D2712" s="18" t="s">
        <v>2826</v>
      </c>
      <c r="E2712" s="18">
        <v>3</v>
      </c>
      <c r="F2712" s="18" t="s">
        <v>780</v>
      </c>
      <c r="G2712" s="18">
        <v>19</v>
      </c>
      <c r="H2712" s="18" t="s">
        <v>1056</v>
      </c>
      <c r="I2712" s="19">
        <v>11</v>
      </c>
      <c r="J2712" s="24" t="s">
        <v>1057</v>
      </c>
      <c r="K2712" s="99">
        <v>3128</v>
      </c>
      <c r="L2712" s="99">
        <v>2920</v>
      </c>
      <c r="M2712" s="99">
        <f>K2712-L2712</f>
        <v>208</v>
      </c>
      <c r="N2712" s="28" t="s">
        <v>2959</v>
      </c>
      <c r="O2712" s="100">
        <v>400000</v>
      </c>
      <c r="P2712" s="27"/>
      <c r="Q2712" s="100"/>
      <c r="R2712" s="101" t="s">
        <v>120</v>
      </c>
      <c r="S2712" s="94"/>
    </row>
    <row r="2713" spans="1:19" ht="18" customHeight="1">
      <c r="A2713" s="17">
        <v>6</v>
      </c>
      <c r="B2713" s="18" t="s">
        <v>2825</v>
      </c>
      <c r="C2713" s="18">
        <v>1</v>
      </c>
      <c r="D2713" s="18" t="s">
        <v>2826</v>
      </c>
      <c r="E2713" s="18">
        <v>3</v>
      </c>
      <c r="F2713" s="18" t="s">
        <v>780</v>
      </c>
      <c r="G2713" s="18">
        <v>19</v>
      </c>
      <c r="H2713" s="18" t="s">
        <v>1056</v>
      </c>
      <c r="I2713" s="18">
        <v>11</v>
      </c>
      <c r="J2713" s="25" t="s">
        <v>1057</v>
      </c>
      <c r="K2713" s="99"/>
      <c r="L2713" s="99"/>
      <c r="M2713" s="99"/>
      <c r="N2713" s="28" t="s">
        <v>2960</v>
      </c>
      <c r="O2713" s="100">
        <v>2728000</v>
      </c>
      <c r="P2713" s="27"/>
      <c r="Q2713" s="100"/>
      <c r="R2713" s="101" t="s">
        <v>120</v>
      </c>
      <c r="S2713" s="94"/>
    </row>
    <row r="2714" spans="1:19" ht="18" customHeight="1">
      <c r="A2714" s="17">
        <v>6</v>
      </c>
      <c r="B2714" s="18" t="s">
        <v>2825</v>
      </c>
      <c r="C2714" s="18">
        <v>1</v>
      </c>
      <c r="D2714" s="18" t="s">
        <v>2826</v>
      </c>
      <c r="E2714" s="18">
        <v>3</v>
      </c>
      <c r="F2714" s="18" t="s">
        <v>780</v>
      </c>
      <c r="G2714" s="18">
        <v>19</v>
      </c>
      <c r="H2714" s="18" t="s">
        <v>1056</v>
      </c>
      <c r="I2714" s="19">
        <v>21</v>
      </c>
      <c r="J2714" s="24" t="s">
        <v>1492</v>
      </c>
      <c r="K2714" s="99">
        <v>20093</v>
      </c>
      <c r="L2714" s="99">
        <v>20082</v>
      </c>
      <c r="M2714" s="99">
        <f>K2714-L2714</f>
        <v>11</v>
      </c>
      <c r="N2714" s="28" t="s">
        <v>2961</v>
      </c>
      <c r="O2714" s="100"/>
      <c r="P2714" s="27"/>
      <c r="Q2714" s="100"/>
      <c r="R2714" s="101" t="s">
        <v>120</v>
      </c>
      <c r="S2714" s="94"/>
    </row>
    <row r="2715" spans="1:19" ht="18" customHeight="1">
      <c r="A2715" s="17">
        <v>6</v>
      </c>
      <c r="B2715" s="18" t="s">
        <v>2825</v>
      </c>
      <c r="C2715" s="18">
        <v>1</v>
      </c>
      <c r="D2715" s="18" t="s">
        <v>2826</v>
      </c>
      <c r="E2715" s="18">
        <v>3</v>
      </c>
      <c r="F2715" s="18" t="s">
        <v>780</v>
      </c>
      <c r="G2715" s="18">
        <v>19</v>
      </c>
      <c r="H2715" s="18" t="s">
        <v>1056</v>
      </c>
      <c r="I2715" s="18">
        <v>21</v>
      </c>
      <c r="J2715" s="25" t="s">
        <v>1492</v>
      </c>
      <c r="K2715" s="99"/>
      <c r="L2715" s="99"/>
      <c r="M2715" s="99"/>
      <c r="N2715" s="28" t="s">
        <v>2962</v>
      </c>
      <c r="O2715" s="100">
        <v>48912</v>
      </c>
      <c r="P2715" s="27"/>
      <c r="Q2715" s="100"/>
      <c r="R2715" s="101" t="s">
        <v>120</v>
      </c>
      <c r="S2715" s="94"/>
    </row>
    <row r="2716" spans="1:19" ht="18" customHeight="1">
      <c r="A2716" s="17">
        <v>6</v>
      </c>
      <c r="B2716" s="18" t="s">
        <v>2825</v>
      </c>
      <c r="C2716" s="18">
        <v>1</v>
      </c>
      <c r="D2716" s="18" t="s">
        <v>2826</v>
      </c>
      <c r="E2716" s="18">
        <v>3</v>
      </c>
      <c r="F2716" s="18" t="s">
        <v>780</v>
      </c>
      <c r="G2716" s="18">
        <v>19</v>
      </c>
      <c r="H2716" s="18" t="s">
        <v>1056</v>
      </c>
      <c r="I2716" s="18">
        <v>21</v>
      </c>
      <c r="J2716" s="25" t="s">
        <v>1492</v>
      </c>
      <c r="K2716" s="99"/>
      <c r="L2716" s="99"/>
      <c r="M2716" s="99"/>
      <c r="N2716" s="28" t="s">
        <v>2963</v>
      </c>
      <c r="O2716" s="100">
        <v>100000</v>
      </c>
      <c r="P2716" s="27"/>
      <c r="Q2716" s="100"/>
      <c r="R2716" s="101" t="s">
        <v>120</v>
      </c>
      <c r="S2716" s="94"/>
    </row>
    <row r="2717" spans="1:19" ht="18" customHeight="1">
      <c r="A2717" s="17">
        <v>6</v>
      </c>
      <c r="B2717" s="18" t="s">
        <v>2825</v>
      </c>
      <c r="C2717" s="18">
        <v>1</v>
      </c>
      <c r="D2717" s="18" t="s">
        <v>2826</v>
      </c>
      <c r="E2717" s="18">
        <v>3</v>
      </c>
      <c r="F2717" s="18" t="s">
        <v>780</v>
      </c>
      <c r="G2717" s="18">
        <v>19</v>
      </c>
      <c r="H2717" s="18" t="s">
        <v>1056</v>
      </c>
      <c r="I2717" s="18">
        <v>21</v>
      </c>
      <c r="J2717" s="25" t="s">
        <v>1492</v>
      </c>
      <c r="K2717" s="99"/>
      <c r="L2717" s="99"/>
      <c r="M2717" s="99"/>
      <c r="N2717" s="28" t="s">
        <v>2964</v>
      </c>
      <c r="O2717" s="100"/>
      <c r="P2717" s="27"/>
      <c r="Q2717" s="100"/>
      <c r="R2717" s="101" t="s">
        <v>120</v>
      </c>
      <c r="S2717" s="94"/>
    </row>
    <row r="2718" spans="1:19" ht="18" customHeight="1">
      <c r="A2718" s="17">
        <v>6</v>
      </c>
      <c r="B2718" s="18" t="s">
        <v>2825</v>
      </c>
      <c r="C2718" s="18">
        <v>1</v>
      </c>
      <c r="D2718" s="18" t="s">
        <v>2826</v>
      </c>
      <c r="E2718" s="18">
        <v>3</v>
      </c>
      <c r="F2718" s="18" t="s">
        <v>780</v>
      </c>
      <c r="G2718" s="18">
        <v>19</v>
      </c>
      <c r="H2718" s="18" t="s">
        <v>1056</v>
      </c>
      <c r="I2718" s="18">
        <v>21</v>
      </c>
      <c r="J2718" s="25" t="s">
        <v>1492</v>
      </c>
      <c r="K2718" s="99"/>
      <c r="L2718" s="99"/>
      <c r="M2718" s="99"/>
      <c r="N2718" s="28" t="s">
        <v>2965</v>
      </c>
      <c r="O2718" s="100">
        <v>74200</v>
      </c>
      <c r="P2718" s="27"/>
      <c r="Q2718" s="100"/>
      <c r="R2718" s="101" t="s">
        <v>120</v>
      </c>
      <c r="S2718" s="94"/>
    </row>
    <row r="2719" spans="1:19" ht="18" customHeight="1">
      <c r="A2719" s="17">
        <v>6</v>
      </c>
      <c r="B2719" s="18" t="s">
        <v>2825</v>
      </c>
      <c r="C2719" s="18">
        <v>1</v>
      </c>
      <c r="D2719" s="18" t="s">
        <v>2826</v>
      </c>
      <c r="E2719" s="18">
        <v>3</v>
      </c>
      <c r="F2719" s="18" t="s">
        <v>780</v>
      </c>
      <c r="G2719" s="18">
        <v>19</v>
      </c>
      <c r="H2719" s="18" t="s">
        <v>1056</v>
      </c>
      <c r="I2719" s="18">
        <v>21</v>
      </c>
      <c r="J2719" s="25" t="s">
        <v>1492</v>
      </c>
      <c r="K2719" s="99"/>
      <c r="L2719" s="99"/>
      <c r="M2719" s="99"/>
      <c r="N2719" s="28" t="s">
        <v>2966</v>
      </c>
      <c r="O2719" s="100">
        <v>109000</v>
      </c>
      <c r="P2719" s="27"/>
      <c r="Q2719" s="100"/>
      <c r="R2719" s="101" t="s">
        <v>120</v>
      </c>
      <c r="S2719" s="94"/>
    </row>
    <row r="2720" spans="1:19" ht="18" customHeight="1">
      <c r="A2720" s="17">
        <v>6</v>
      </c>
      <c r="B2720" s="18" t="s">
        <v>2825</v>
      </c>
      <c r="C2720" s="18">
        <v>1</v>
      </c>
      <c r="D2720" s="18" t="s">
        <v>2826</v>
      </c>
      <c r="E2720" s="18">
        <v>3</v>
      </c>
      <c r="F2720" s="18" t="s">
        <v>780</v>
      </c>
      <c r="G2720" s="18">
        <v>19</v>
      </c>
      <c r="H2720" s="18" t="s">
        <v>1056</v>
      </c>
      <c r="I2720" s="18">
        <v>21</v>
      </c>
      <c r="J2720" s="25" t="s">
        <v>1492</v>
      </c>
      <c r="K2720" s="99"/>
      <c r="L2720" s="99"/>
      <c r="M2720" s="99"/>
      <c r="N2720" s="28" t="s">
        <v>2967</v>
      </c>
      <c r="O2720" s="100">
        <v>1810000</v>
      </c>
      <c r="P2720" s="27"/>
      <c r="Q2720" s="100"/>
      <c r="R2720" s="101" t="s">
        <v>120</v>
      </c>
      <c r="S2720" s="94"/>
    </row>
    <row r="2721" spans="1:19" ht="18" customHeight="1">
      <c r="A2721" s="17">
        <v>6</v>
      </c>
      <c r="B2721" s="18" t="s">
        <v>2825</v>
      </c>
      <c r="C2721" s="18">
        <v>1</v>
      </c>
      <c r="D2721" s="18" t="s">
        <v>2826</v>
      </c>
      <c r="E2721" s="18">
        <v>3</v>
      </c>
      <c r="F2721" s="18" t="s">
        <v>780</v>
      </c>
      <c r="G2721" s="18">
        <v>19</v>
      </c>
      <c r="H2721" s="18" t="s">
        <v>1056</v>
      </c>
      <c r="I2721" s="18">
        <v>21</v>
      </c>
      <c r="J2721" s="25" t="s">
        <v>1492</v>
      </c>
      <c r="K2721" s="99"/>
      <c r="L2721" s="99"/>
      <c r="M2721" s="99"/>
      <c r="N2721" s="28" t="s">
        <v>2968</v>
      </c>
      <c r="O2721" s="100"/>
      <c r="P2721" s="27"/>
      <c r="Q2721" s="100"/>
      <c r="R2721" s="101" t="s">
        <v>120</v>
      </c>
      <c r="S2721" s="94"/>
    </row>
    <row r="2722" spans="1:19" ht="18" customHeight="1">
      <c r="A2722" s="17">
        <v>6</v>
      </c>
      <c r="B2722" s="18" t="s">
        <v>2825</v>
      </c>
      <c r="C2722" s="18">
        <v>1</v>
      </c>
      <c r="D2722" s="18" t="s">
        <v>2826</v>
      </c>
      <c r="E2722" s="18">
        <v>3</v>
      </c>
      <c r="F2722" s="18" t="s">
        <v>780</v>
      </c>
      <c r="G2722" s="18">
        <v>19</v>
      </c>
      <c r="H2722" s="18" t="s">
        <v>1056</v>
      </c>
      <c r="I2722" s="18">
        <v>21</v>
      </c>
      <c r="J2722" s="25" t="s">
        <v>1492</v>
      </c>
      <c r="K2722" s="99"/>
      <c r="L2722" s="99"/>
      <c r="M2722" s="99"/>
      <c r="N2722" s="28" t="s">
        <v>2969</v>
      </c>
      <c r="O2722" s="100"/>
      <c r="P2722" s="27"/>
      <c r="Q2722" s="100"/>
      <c r="R2722" s="101" t="s">
        <v>120</v>
      </c>
      <c r="S2722" s="94"/>
    </row>
    <row r="2723" spans="1:19" ht="18" customHeight="1">
      <c r="A2723" s="17">
        <v>6</v>
      </c>
      <c r="B2723" s="18" t="s">
        <v>2825</v>
      </c>
      <c r="C2723" s="18">
        <v>1</v>
      </c>
      <c r="D2723" s="18" t="s">
        <v>2826</v>
      </c>
      <c r="E2723" s="18">
        <v>3</v>
      </c>
      <c r="F2723" s="18" t="s">
        <v>780</v>
      </c>
      <c r="G2723" s="18">
        <v>19</v>
      </c>
      <c r="H2723" s="18" t="s">
        <v>1056</v>
      </c>
      <c r="I2723" s="18">
        <v>21</v>
      </c>
      <c r="J2723" s="25" t="s">
        <v>1492</v>
      </c>
      <c r="K2723" s="99"/>
      <c r="L2723" s="99"/>
      <c r="M2723" s="99"/>
      <c r="N2723" s="28" t="s">
        <v>2970</v>
      </c>
      <c r="O2723" s="100">
        <v>11250000</v>
      </c>
      <c r="P2723" s="27"/>
      <c r="Q2723" s="100"/>
      <c r="R2723" s="101" t="s">
        <v>120</v>
      </c>
      <c r="S2723" s="94"/>
    </row>
    <row r="2724" spans="1:19" ht="18" customHeight="1">
      <c r="A2724" s="17">
        <v>6</v>
      </c>
      <c r="B2724" s="18" t="s">
        <v>2825</v>
      </c>
      <c r="C2724" s="18">
        <v>1</v>
      </c>
      <c r="D2724" s="18" t="s">
        <v>2826</v>
      </c>
      <c r="E2724" s="18">
        <v>3</v>
      </c>
      <c r="F2724" s="18" t="s">
        <v>780</v>
      </c>
      <c r="G2724" s="18">
        <v>19</v>
      </c>
      <c r="H2724" s="18" t="s">
        <v>1056</v>
      </c>
      <c r="I2724" s="18">
        <v>21</v>
      </c>
      <c r="J2724" s="25" t="s">
        <v>1492</v>
      </c>
      <c r="K2724" s="99"/>
      <c r="L2724" s="99"/>
      <c r="M2724" s="99"/>
      <c r="N2724" s="28" t="s">
        <v>2971</v>
      </c>
      <c r="O2724" s="100"/>
      <c r="P2724" s="27"/>
      <c r="Q2724" s="100"/>
      <c r="R2724" s="101" t="s">
        <v>120</v>
      </c>
      <c r="S2724" s="94"/>
    </row>
    <row r="2725" spans="1:19" ht="18" customHeight="1">
      <c r="A2725" s="17">
        <v>6</v>
      </c>
      <c r="B2725" s="18" t="s">
        <v>2825</v>
      </c>
      <c r="C2725" s="18">
        <v>1</v>
      </c>
      <c r="D2725" s="18" t="s">
        <v>2826</v>
      </c>
      <c r="E2725" s="18">
        <v>3</v>
      </c>
      <c r="F2725" s="18" t="s">
        <v>780</v>
      </c>
      <c r="G2725" s="18">
        <v>19</v>
      </c>
      <c r="H2725" s="18" t="s">
        <v>1056</v>
      </c>
      <c r="I2725" s="18">
        <v>21</v>
      </c>
      <c r="J2725" s="25" t="s">
        <v>1492</v>
      </c>
      <c r="K2725" s="99"/>
      <c r="L2725" s="99"/>
      <c r="M2725" s="99"/>
      <c r="N2725" s="28" t="s">
        <v>2972</v>
      </c>
      <c r="O2725" s="100"/>
      <c r="P2725" s="27"/>
      <c r="Q2725" s="100"/>
      <c r="R2725" s="101" t="s">
        <v>120</v>
      </c>
      <c r="S2725" s="94"/>
    </row>
    <row r="2726" spans="1:19" ht="18" customHeight="1">
      <c r="A2726" s="17">
        <v>6</v>
      </c>
      <c r="B2726" s="18" t="s">
        <v>2825</v>
      </c>
      <c r="C2726" s="18">
        <v>1</v>
      </c>
      <c r="D2726" s="18" t="s">
        <v>2826</v>
      </c>
      <c r="E2726" s="18">
        <v>3</v>
      </c>
      <c r="F2726" s="18" t="s">
        <v>780</v>
      </c>
      <c r="G2726" s="18">
        <v>19</v>
      </c>
      <c r="H2726" s="18" t="s">
        <v>1056</v>
      </c>
      <c r="I2726" s="18">
        <v>21</v>
      </c>
      <c r="J2726" s="25" t="s">
        <v>1492</v>
      </c>
      <c r="K2726" s="99"/>
      <c r="L2726" s="99"/>
      <c r="M2726" s="99"/>
      <c r="N2726" s="28" t="s">
        <v>2973</v>
      </c>
      <c r="O2726" s="100">
        <v>6600000</v>
      </c>
      <c r="P2726" s="27"/>
      <c r="Q2726" s="100"/>
      <c r="R2726" s="101" t="s">
        <v>120</v>
      </c>
      <c r="S2726" s="94"/>
    </row>
    <row r="2727" spans="1:19" ht="18" customHeight="1">
      <c r="A2727" s="17">
        <v>6</v>
      </c>
      <c r="B2727" s="18" t="s">
        <v>2825</v>
      </c>
      <c r="C2727" s="18">
        <v>1</v>
      </c>
      <c r="D2727" s="18" t="s">
        <v>2826</v>
      </c>
      <c r="E2727" s="18">
        <v>3</v>
      </c>
      <c r="F2727" s="18" t="s">
        <v>780</v>
      </c>
      <c r="G2727" s="18">
        <v>19</v>
      </c>
      <c r="H2727" s="18" t="s">
        <v>1056</v>
      </c>
      <c r="I2727" s="18">
        <v>21</v>
      </c>
      <c r="J2727" s="25" t="s">
        <v>1492</v>
      </c>
      <c r="K2727" s="99"/>
      <c r="L2727" s="99"/>
      <c r="M2727" s="99"/>
      <c r="N2727" s="28" t="s">
        <v>2974</v>
      </c>
      <c r="O2727" s="100"/>
      <c r="P2727" s="27"/>
      <c r="Q2727" s="100"/>
      <c r="R2727" s="101" t="s">
        <v>120</v>
      </c>
      <c r="S2727" s="94"/>
    </row>
    <row r="2728" spans="1:19" ht="18" customHeight="1">
      <c r="A2728" s="17">
        <v>6</v>
      </c>
      <c r="B2728" s="18" t="s">
        <v>2825</v>
      </c>
      <c r="C2728" s="18">
        <v>1</v>
      </c>
      <c r="D2728" s="18" t="s">
        <v>2826</v>
      </c>
      <c r="E2728" s="18">
        <v>3</v>
      </c>
      <c r="F2728" s="18" t="s">
        <v>780</v>
      </c>
      <c r="G2728" s="18">
        <v>19</v>
      </c>
      <c r="H2728" s="18" t="s">
        <v>1056</v>
      </c>
      <c r="I2728" s="18">
        <v>21</v>
      </c>
      <c r="J2728" s="25" t="s">
        <v>1492</v>
      </c>
      <c r="K2728" s="99"/>
      <c r="L2728" s="99"/>
      <c r="M2728" s="99"/>
      <c r="N2728" s="28" t="s">
        <v>2975</v>
      </c>
      <c r="O2728" s="100"/>
      <c r="P2728" s="27"/>
      <c r="Q2728" s="100"/>
      <c r="R2728" s="101" t="s">
        <v>120</v>
      </c>
      <c r="S2728" s="94"/>
    </row>
    <row r="2729" spans="1:19" ht="18" customHeight="1">
      <c r="A2729" s="17">
        <v>6</v>
      </c>
      <c r="B2729" s="18" t="s">
        <v>2825</v>
      </c>
      <c r="C2729" s="18">
        <v>1</v>
      </c>
      <c r="D2729" s="18" t="s">
        <v>2826</v>
      </c>
      <c r="E2729" s="18">
        <v>3</v>
      </c>
      <c r="F2729" s="18" t="s">
        <v>780</v>
      </c>
      <c r="G2729" s="18">
        <v>19</v>
      </c>
      <c r="H2729" s="18" t="s">
        <v>1056</v>
      </c>
      <c r="I2729" s="18">
        <v>21</v>
      </c>
      <c r="J2729" s="25" t="s">
        <v>1492</v>
      </c>
      <c r="K2729" s="99"/>
      <c r="L2729" s="99"/>
      <c r="M2729" s="99"/>
      <c r="N2729" s="28" t="s">
        <v>2976</v>
      </c>
      <c r="O2729" s="100"/>
      <c r="P2729" s="27"/>
      <c r="Q2729" s="100"/>
      <c r="R2729" s="101" t="s">
        <v>120</v>
      </c>
      <c r="S2729" s="94"/>
    </row>
    <row r="2730" spans="1:19" ht="18" customHeight="1">
      <c r="A2730" s="17">
        <v>6</v>
      </c>
      <c r="B2730" s="18" t="s">
        <v>2825</v>
      </c>
      <c r="C2730" s="18">
        <v>1</v>
      </c>
      <c r="D2730" s="18" t="s">
        <v>2826</v>
      </c>
      <c r="E2730" s="18">
        <v>3</v>
      </c>
      <c r="F2730" s="18" t="s">
        <v>780</v>
      </c>
      <c r="G2730" s="18">
        <v>19</v>
      </c>
      <c r="H2730" s="18" t="s">
        <v>1056</v>
      </c>
      <c r="I2730" s="18">
        <v>21</v>
      </c>
      <c r="J2730" s="25" t="s">
        <v>1492</v>
      </c>
      <c r="K2730" s="99"/>
      <c r="L2730" s="99"/>
      <c r="M2730" s="99"/>
      <c r="N2730" s="28" t="s">
        <v>421</v>
      </c>
      <c r="O2730" s="100"/>
      <c r="P2730" s="27"/>
      <c r="Q2730" s="100"/>
      <c r="R2730" s="101" t="s">
        <v>120</v>
      </c>
      <c r="S2730" s="94"/>
    </row>
    <row r="2731" spans="1:19" ht="18" customHeight="1">
      <c r="A2731" s="17">
        <v>6</v>
      </c>
      <c r="B2731" s="18" t="s">
        <v>2825</v>
      </c>
      <c r="C2731" s="18">
        <v>1</v>
      </c>
      <c r="D2731" s="18" t="s">
        <v>2826</v>
      </c>
      <c r="E2731" s="18">
        <v>3</v>
      </c>
      <c r="F2731" s="18" t="s">
        <v>780</v>
      </c>
      <c r="G2731" s="18">
        <v>19</v>
      </c>
      <c r="H2731" s="18" t="s">
        <v>1056</v>
      </c>
      <c r="I2731" s="18">
        <v>21</v>
      </c>
      <c r="J2731" s="25" t="s">
        <v>1492</v>
      </c>
      <c r="K2731" s="99"/>
      <c r="L2731" s="99"/>
      <c r="M2731" s="99"/>
      <c r="N2731" s="28" t="s">
        <v>2977</v>
      </c>
      <c r="O2731" s="100">
        <v>100000</v>
      </c>
      <c r="P2731" s="27"/>
      <c r="Q2731" s="100"/>
      <c r="R2731" s="101" t="s">
        <v>120</v>
      </c>
      <c r="S2731" s="94"/>
    </row>
    <row r="2732" spans="1:19" ht="18" customHeight="1">
      <c r="A2732" s="17">
        <v>6</v>
      </c>
      <c r="B2732" s="18" t="s">
        <v>2825</v>
      </c>
      <c r="C2732" s="18">
        <v>1</v>
      </c>
      <c r="D2732" s="18" t="s">
        <v>2826</v>
      </c>
      <c r="E2732" s="18">
        <v>3</v>
      </c>
      <c r="F2732" s="18" t="s">
        <v>780</v>
      </c>
      <c r="G2732" s="18">
        <v>19</v>
      </c>
      <c r="H2732" s="18" t="s">
        <v>1056</v>
      </c>
      <c r="I2732" s="19">
        <v>31</v>
      </c>
      <c r="J2732" s="24" t="s">
        <v>1366</v>
      </c>
      <c r="K2732" s="99">
        <v>27724</v>
      </c>
      <c r="L2732" s="99">
        <v>34538</v>
      </c>
      <c r="M2732" s="99">
        <f>K2732-L2732</f>
        <v>-6814</v>
      </c>
      <c r="N2732" s="28" t="s">
        <v>2978</v>
      </c>
      <c r="O2732" s="100">
        <v>2632304</v>
      </c>
      <c r="P2732" s="27"/>
      <c r="Q2732" s="100"/>
      <c r="R2732" s="101" t="s">
        <v>120</v>
      </c>
      <c r="S2732" s="94"/>
    </row>
    <row r="2733" spans="1:19" ht="18" customHeight="1">
      <c r="A2733" s="17">
        <v>6</v>
      </c>
      <c r="B2733" s="18" t="s">
        <v>2825</v>
      </c>
      <c r="C2733" s="18">
        <v>1</v>
      </c>
      <c r="D2733" s="18" t="s">
        <v>2826</v>
      </c>
      <c r="E2733" s="18">
        <v>3</v>
      </c>
      <c r="F2733" s="18" t="s">
        <v>780</v>
      </c>
      <c r="G2733" s="18">
        <v>19</v>
      </c>
      <c r="H2733" s="18" t="s">
        <v>1056</v>
      </c>
      <c r="I2733" s="18">
        <v>31</v>
      </c>
      <c r="J2733" s="25" t="s">
        <v>1366</v>
      </c>
      <c r="K2733" s="99"/>
      <c r="L2733" s="99"/>
      <c r="M2733" s="99"/>
      <c r="N2733" s="28" t="s">
        <v>2979</v>
      </c>
      <c r="O2733" s="100"/>
      <c r="P2733" s="27"/>
      <c r="Q2733" s="100"/>
      <c r="R2733" s="101" t="s">
        <v>120</v>
      </c>
      <c r="S2733" s="94"/>
    </row>
    <row r="2734" spans="1:19" ht="18" customHeight="1">
      <c r="A2734" s="17">
        <v>6</v>
      </c>
      <c r="B2734" s="18" t="s">
        <v>2825</v>
      </c>
      <c r="C2734" s="18">
        <v>1</v>
      </c>
      <c r="D2734" s="18" t="s">
        <v>2826</v>
      </c>
      <c r="E2734" s="18">
        <v>3</v>
      </c>
      <c r="F2734" s="18" t="s">
        <v>780</v>
      </c>
      <c r="G2734" s="18">
        <v>19</v>
      </c>
      <c r="H2734" s="18" t="s">
        <v>1056</v>
      </c>
      <c r="I2734" s="18">
        <v>31</v>
      </c>
      <c r="J2734" s="25" t="s">
        <v>1366</v>
      </c>
      <c r="K2734" s="99"/>
      <c r="L2734" s="99"/>
      <c r="M2734" s="99"/>
      <c r="N2734" s="28" t="s">
        <v>2980</v>
      </c>
      <c r="O2734" s="100">
        <v>8729000</v>
      </c>
      <c r="P2734" s="27"/>
      <c r="Q2734" s="100"/>
      <c r="R2734" s="101" t="s">
        <v>120</v>
      </c>
      <c r="S2734" s="94"/>
    </row>
    <row r="2735" spans="1:19" ht="18" customHeight="1">
      <c r="A2735" s="17">
        <v>6</v>
      </c>
      <c r="B2735" s="18" t="s">
        <v>2825</v>
      </c>
      <c r="C2735" s="18">
        <v>1</v>
      </c>
      <c r="D2735" s="18" t="s">
        <v>2826</v>
      </c>
      <c r="E2735" s="18">
        <v>3</v>
      </c>
      <c r="F2735" s="18" t="s">
        <v>780</v>
      </c>
      <c r="G2735" s="18">
        <v>19</v>
      </c>
      <c r="H2735" s="18" t="s">
        <v>1056</v>
      </c>
      <c r="I2735" s="18">
        <v>31</v>
      </c>
      <c r="J2735" s="25" t="s">
        <v>1366</v>
      </c>
      <c r="K2735" s="99"/>
      <c r="L2735" s="99"/>
      <c r="M2735" s="99"/>
      <c r="N2735" s="28" t="s">
        <v>2981</v>
      </c>
      <c r="O2735" s="100"/>
      <c r="P2735" s="27"/>
      <c r="Q2735" s="100"/>
      <c r="R2735" s="101" t="s">
        <v>120</v>
      </c>
      <c r="S2735" s="94"/>
    </row>
    <row r="2736" spans="1:19" ht="18" customHeight="1">
      <c r="A2736" s="17">
        <v>6</v>
      </c>
      <c r="B2736" s="18" t="s">
        <v>2825</v>
      </c>
      <c r="C2736" s="18">
        <v>1</v>
      </c>
      <c r="D2736" s="18" t="s">
        <v>2826</v>
      </c>
      <c r="E2736" s="18">
        <v>3</v>
      </c>
      <c r="F2736" s="18" t="s">
        <v>780</v>
      </c>
      <c r="G2736" s="18">
        <v>19</v>
      </c>
      <c r="H2736" s="18" t="s">
        <v>1056</v>
      </c>
      <c r="I2736" s="18">
        <v>31</v>
      </c>
      <c r="J2736" s="25" t="s">
        <v>1366</v>
      </c>
      <c r="K2736" s="99"/>
      <c r="L2736" s="99"/>
      <c r="M2736" s="99"/>
      <c r="N2736" s="28" t="s">
        <v>2982</v>
      </c>
      <c r="O2736" s="100"/>
      <c r="P2736" s="27"/>
      <c r="Q2736" s="100"/>
      <c r="R2736" s="101" t="s">
        <v>120</v>
      </c>
      <c r="S2736" s="94"/>
    </row>
    <row r="2737" spans="1:19" ht="18" customHeight="1">
      <c r="A2737" s="17">
        <v>6</v>
      </c>
      <c r="B2737" s="18" t="s">
        <v>2825</v>
      </c>
      <c r="C2737" s="18">
        <v>1</v>
      </c>
      <c r="D2737" s="18" t="s">
        <v>2826</v>
      </c>
      <c r="E2737" s="18">
        <v>3</v>
      </c>
      <c r="F2737" s="18" t="s">
        <v>780</v>
      </c>
      <c r="G2737" s="18">
        <v>19</v>
      </c>
      <c r="H2737" s="18" t="s">
        <v>1056</v>
      </c>
      <c r="I2737" s="18">
        <v>31</v>
      </c>
      <c r="J2737" s="25" t="s">
        <v>1366</v>
      </c>
      <c r="K2737" s="99"/>
      <c r="L2737" s="99"/>
      <c r="M2737" s="99"/>
      <c r="N2737" s="28" t="s">
        <v>2983</v>
      </c>
      <c r="O2737" s="100">
        <v>3384400</v>
      </c>
      <c r="P2737" s="27"/>
      <c r="Q2737" s="100"/>
      <c r="R2737" s="101" t="s">
        <v>120</v>
      </c>
      <c r="S2737" s="94"/>
    </row>
    <row r="2738" spans="1:19" ht="18" customHeight="1">
      <c r="A2738" s="17">
        <v>6</v>
      </c>
      <c r="B2738" s="18" t="s">
        <v>2825</v>
      </c>
      <c r="C2738" s="18">
        <v>1</v>
      </c>
      <c r="D2738" s="18" t="s">
        <v>2826</v>
      </c>
      <c r="E2738" s="18">
        <v>3</v>
      </c>
      <c r="F2738" s="18" t="s">
        <v>780</v>
      </c>
      <c r="G2738" s="18">
        <v>19</v>
      </c>
      <c r="H2738" s="18" t="s">
        <v>1056</v>
      </c>
      <c r="I2738" s="18">
        <v>31</v>
      </c>
      <c r="J2738" s="25" t="s">
        <v>1366</v>
      </c>
      <c r="K2738" s="99"/>
      <c r="L2738" s="99"/>
      <c r="M2738" s="99"/>
      <c r="N2738" s="28" t="s">
        <v>2984</v>
      </c>
      <c r="O2738" s="100"/>
      <c r="P2738" s="27"/>
      <c r="Q2738" s="100"/>
      <c r="R2738" s="101" t="s">
        <v>120</v>
      </c>
      <c r="S2738" s="94"/>
    </row>
    <row r="2739" spans="1:19" ht="18" customHeight="1">
      <c r="A2739" s="17">
        <v>6</v>
      </c>
      <c r="B2739" s="18" t="s">
        <v>2825</v>
      </c>
      <c r="C2739" s="18">
        <v>1</v>
      </c>
      <c r="D2739" s="18" t="s">
        <v>2826</v>
      </c>
      <c r="E2739" s="18">
        <v>3</v>
      </c>
      <c r="F2739" s="18" t="s">
        <v>780</v>
      </c>
      <c r="G2739" s="18">
        <v>19</v>
      </c>
      <c r="H2739" s="18" t="s">
        <v>1056</v>
      </c>
      <c r="I2739" s="18">
        <v>31</v>
      </c>
      <c r="J2739" s="25" t="s">
        <v>1366</v>
      </c>
      <c r="K2739" s="99"/>
      <c r="L2739" s="99"/>
      <c r="M2739" s="99"/>
      <c r="N2739" s="28" t="s">
        <v>2985</v>
      </c>
      <c r="O2739" s="100"/>
      <c r="P2739" s="27"/>
      <c r="Q2739" s="100"/>
      <c r="R2739" s="101" t="s">
        <v>120</v>
      </c>
      <c r="S2739" s="94"/>
    </row>
    <row r="2740" spans="1:19" ht="18" customHeight="1">
      <c r="A2740" s="17">
        <v>6</v>
      </c>
      <c r="B2740" s="18" t="s">
        <v>2825</v>
      </c>
      <c r="C2740" s="18">
        <v>1</v>
      </c>
      <c r="D2740" s="18" t="s">
        <v>2826</v>
      </c>
      <c r="E2740" s="18">
        <v>3</v>
      </c>
      <c r="F2740" s="18" t="s">
        <v>780</v>
      </c>
      <c r="G2740" s="18">
        <v>19</v>
      </c>
      <c r="H2740" s="18" t="s">
        <v>1056</v>
      </c>
      <c r="I2740" s="18">
        <v>31</v>
      </c>
      <c r="J2740" s="25" t="s">
        <v>1366</v>
      </c>
      <c r="K2740" s="99"/>
      <c r="L2740" s="99"/>
      <c r="M2740" s="99"/>
      <c r="N2740" s="28" t="s">
        <v>2986</v>
      </c>
      <c r="O2740" s="100"/>
      <c r="P2740" s="27"/>
      <c r="Q2740" s="100"/>
      <c r="R2740" s="101" t="s">
        <v>120</v>
      </c>
      <c r="S2740" s="94"/>
    </row>
    <row r="2741" spans="1:19" ht="18" customHeight="1">
      <c r="A2741" s="17">
        <v>6</v>
      </c>
      <c r="B2741" s="18" t="s">
        <v>2825</v>
      </c>
      <c r="C2741" s="18">
        <v>1</v>
      </c>
      <c r="D2741" s="18" t="s">
        <v>2826</v>
      </c>
      <c r="E2741" s="18">
        <v>3</v>
      </c>
      <c r="F2741" s="18" t="s">
        <v>780</v>
      </c>
      <c r="G2741" s="18">
        <v>19</v>
      </c>
      <c r="H2741" s="18" t="s">
        <v>1056</v>
      </c>
      <c r="I2741" s="18">
        <v>31</v>
      </c>
      <c r="J2741" s="25" t="s">
        <v>1366</v>
      </c>
      <c r="K2741" s="99"/>
      <c r="L2741" s="99"/>
      <c r="M2741" s="99"/>
      <c r="N2741" s="28" t="s">
        <v>2987</v>
      </c>
      <c r="O2741" s="100"/>
      <c r="P2741" s="27"/>
      <c r="Q2741" s="100"/>
      <c r="R2741" s="101" t="s">
        <v>120</v>
      </c>
      <c r="S2741" s="94"/>
    </row>
    <row r="2742" spans="1:19" ht="18" customHeight="1">
      <c r="A2742" s="17">
        <v>6</v>
      </c>
      <c r="B2742" s="18" t="s">
        <v>2825</v>
      </c>
      <c r="C2742" s="18">
        <v>1</v>
      </c>
      <c r="D2742" s="18" t="s">
        <v>2826</v>
      </c>
      <c r="E2742" s="18">
        <v>3</v>
      </c>
      <c r="F2742" s="18" t="s">
        <v>780</v>
      </c>
      <c r="G2742" s="18">
        <v>19</v>
      </c>
      <c r="H2742" s="18" t="s">
        <v>1056</v>
      </c>
      <c r="I2742" s="18">
        <v>31</v>
      </c>
      <c r="J2742" s="25" t="s">
        <v>1366</v>
      </c>
      <c r="K2742" s="99"/>
      <c r="L2742" s="99"/>
      <c r="M2742" s="99"/>
      <c r="N2742" s="339" t="s">
        <v>6869</v>
      </c>
      <c r="O2742" s="100"/>
      <c r="P2742" s="27"/>
      <c r="Q2742" s="100"/>
      <c r="R2742" s="101" t="s">
        <v>120</v>
      </c>
      <c r="S2742" s="94"/>
    </row>
    <row r="2743" spans="1:19" ht="18" customHeight="1">
      <c r="A2743" s="17">
        <v>6</v>
      </c>
      <c r="B2743" s="18" t="s">
        <v>2825</v>
      </c>
      <c r="C2743" s="18">
        <v>1</v>
      </c>
      <c r="D2743" s="18" t="s">
        <v>2826</v>
      </c>
      <c r="E2743" s="18">
        <v>3</v>
      </c>
      <c r="F2743" s="18" t="s">
        <v>780</v>
      </c>
      <c r="G2743" s="18">
        <v>19</v>
      </c>
      <c r="H2743" s="18" t="s">
        <v>1056</v>
      </c>
      <c r="I2743" s="18">
        <v>31</v>
      </c>
      <c r="J2743" s="25" t="s">
        <v>1366</v>
      </c>
      <c r="K2743" s="99"/>
      <c r="L2743" s="99"/>
      <c r="M2743" s="99"/>
      <c r="N2743" s="28" t="s">
        <v>2988</v>
      </c>
      <c r="O2743" s="100"/>
      <c r="P2743" s="27"/>
      <c r="Q2743" s="100"/>
      <c r="R2743" s="101" t="s">
        <v>120</v>
      </c>
      <c r="S2743" s="94"/>
    </row>
    <row r="2744" spans="1:19" ht="18" customHeight="1">
      <c r="A2744" s="17">
        <v>6</v>
      </c>
      <c r="B2744" s="18" t="s">
        <v>2825</v>
      </c>
      <c r="C2744" s="18">
        <v>1</v>
      </c>
      <c r="D2744" s="18" t="s">
        <v>2826</v>
      </c>
      <c r="E2744" s="18">
        <v>3</v>
      </c>
      <c r="F2744" s="18" t="s">
        <v>780</v>
      </c>
      <c r="G2744" s="18">
        <v>19</v>
      </c>
      <c r="H2744" s="18" t="s">
        <v>1056</v>
      </c>
      <c r="I2744" s="18">
        <v>31</v>
      </c>
      <c r="J2744" s="25" t="s">
        <v>1366</v>
      </c>
      <c r="K2744" s="99"/>
      <c r="L2744" s="99"/>
      <c r="M2744" s="99"/>
      <c r="N2744" s="28" t="s">
        <v>2989</v>
      </c>
      <c r="O2744" s="100">
        <v>2080000</v>
      </c>
      <c r="P2744" s="27"/>
      <c r="Q2744" s="100"/>
      <c r="R2744" s="101" t="s">
        <v>120</v>
      </c>
      <c r="S2744" s="94"/>
    </row>
    <row r="2745" spans="1:19" ht="18" customHeight="1">
      <c r="A2745" s="17">
        <v>6</v>
      </c>
      <c r="B2745" s="18" t="s">
        <v>2825</v>
      </c>
      <c r="C2745" s="18">
        <v>1</v>
      </c>
      <c r="D2745" s="18" t="s">
        <v>2826</v>
      </c>
      <c r="E2745" s="18">
        <v>3</v>
      </c>
      <c r="F2745" s="18" t="s">
        <v>780</v>
      </c>
      <c r="G2745" s="18">
        <v>19</v>
      </c>
      <c r="H2745" s="18" t="s">
        <v>1056</v>
      </c>
      <c r="I2745" s="18">
        <v>31</v>
      </c>
      <c r="J2745" s="25" t="s">
        <v>1366</v>
      </c>
      <c r="K2745" s="99"/>
      <c r="L2745" s="99"/>
      <c r="M2745" s="99"/>
      <c r="N2745" s="28" t="s">
        <v>2990</v>
      </c>
      <c r="O2745" s="100"/>
      <c r="P2745" s="27"/>
      <c r="Q2745" s="100"/>
      <c r="R2745" s="101" t="s">
        <v>120</v>
      </c>
      <c r="S2745" s="94"/>
    </row>
    <row r="2746" spans="1:19" ht="18" customHeight="1">
      <c r="A2746" s="17">
        <v>6</v>
      </c>
      <c r="B2746" s="18" t="s">
        <v>2825</v>
      </c>
      <c r="C2746" s="18">
        <v>1</v>
      </c>
      <c r="D2746" s="18" t="s">
        <v>2826</v>
      </c>
      <c r="E2746" s="18">
        <v>3</v>
      </c>
      <c r="F2746" s="18" t="s">
        <v>780</v>
      </c>
      <c r="G2746" s="18">
        <v>19</v>
      </c>
      <c r="H2746" s="18" t="s">
        <v>1056</v>
      </c>
      <c r="I2746" s="18">
        <v>31</v>
      </c>
      <c r="J2746" s="25" t="s">
        <v>1366</v>
      </c>
      <c r="K2746" s="99"/>
      <c r="L2746" s="99"/>
      <c r="M2746" s="99"/>
      <c r="N2746" s="28" t="s">
        <v>2991</v>
      </c>
      <c r="O2746" s="100">
        <v>300000</v>
      </c>
      <c r="P2746" s="27"/>
      <c r="Q2746" s="100"/>
      <c r="R2746" s="101" t="s">
        <v>120</v>
      </c>
      <c r="S2746" s="94"/>
    </row>
    <row r="2747" spans="1:19" ht="18" customHeight="1">
      <c r="A2747" s="17">
        <v>6</v>
      </c>
      <c r="B2747" s="18" t="s">
        <v>2825</v>
      </c>
      <c r="C2747" s="18">
        <v>1</v>
      </c>
      <c r="D2747" s="18" t="s">
        <v>2826</v>
      </c>
      <c r="E2747" s="18">
        <v>3</v>
      </c>
      <c r="F2747" s="18" t="s">
        <v>780</v>
      </c>
      <c r="G2747" s="18">
        <v>19</v>
      </c>
      <c r="H2747" s="18" t="s">
        <v>1056</v>
      </c>
      <c r="I2747" s="18">
        <v>31</v>
      </c>
      <c r="J2747" s="25" t="s">
        <v>1366</v>
      </c>
      <c r="K2747" s="99"/>
      <c r="L2747" s="99"/>
      <c r="M2747" s="99"/>
      <c r="N2747" s="28" t="s">
        <v>2992</v>
      </c>
      <c r="O2747" s="100">
        <v>90000</v>
      </c>
      <c r="P2747" s="27"/>
      <c r="Q2747" s="100"/>
      <c r="R2747" s="101" t="s">
        <v>120</v>
      </c>
      <c r="S2747" s="94"/>
    </row>
    <row r="2748" spans="1:19" ht="18" customHeight="1">
      <c r="A2748" s="17">
        <v>6</v>
      </c>
      <c r="B2748" s="18" t="s">
        <v>2825</v>
      </c>
      <c r="C2748" s="18">
        <v>1</v>
      </c>
      <c r="D2748" s="18" t="s">
        <v>2826</v>
      </c>
      <c r="E2748" s="18">
        <v>3</v>
      </c>
      <c r="F2748" s="18" t="s">
        <v>780</v>
      </c>
      <c r="G2748" s="18">
        <v>19</v>
      </c>
      <c r="H2748" s="18" t="s">
        <v>1056</v>
      </c>
      <c r="I2748" s="18">
        <v>31</v>
      </c>
      <c r="J2748" s="25" t="s">
        <v>1366</v>
      </c>
      <c r="K2748" s="99"/>
      <c r="L2748" s="99"/>
      <c r="M2748" s="99"/>
      <c r="N2748" s="28" t="s">
        <v>2993</v>
      </c>
      <c r="O2748" s="100">
        <v>1058000</v>
      </c>
      <c r="P2748" s="27"/>
      <c r="Q2748" s="100"/>
      <c r="R2748" s="101" t="s">
        <v>120</v>
      </c>
      <c r="S2748" s="94"/>
    </row>
    <row r="2749" spans="1:19" ht="18" customHeight="1">
      <c r="A2749" s="17">
        <v>6</v>
      </c>
      <c r="B2749" s="18" t="s">
        <v>2825</v>
      </c>
      <c r="C2749" s="18">
        <v>1</v>
      </c>
      <c r="D2749" s="18" t="s">
        <v>2826</v>
      </c>
      <c r="E2749" s="18">
        <v>3</v>
      </c>
      <c r="F2749" s="18" t="s">
        <v>780</v>
      </c>
      <c r="G2749" s="18">
        <v>19</v>
      </c>
      <c r="H2749" s="18" t="s">
        <v>1056</v>
      </c>
      <c r="I2749" s="18">
        <v>31</v>
      </c>
      <c r="J2749" s="25" t="s">
        <v>1366</v>
      </c>
      <c r="K2749" s="99"/>
      <c r="L2749" s="99"/>
      <c r="M2749" s="99"/>
      <c r="N2749" s="28" t="s">
        <v>2994</v>
      </c>
      <c r="O2749" s="100"/>
      <c r="P2749" s="27"/>
      <c r="Q2749" s="100"/>
      <c r="R2749" s="101" t="s">
        <v>120</v>
      </c>
      <c r="S2749" s="94"/>
    </row>
    <row r="2750" spans="1:19" ht="18" customHeight="1">
      <c r="A2750" s="17">
        <v>6</v>
      </c>
      <c r="B2750" s="18" t="s">
        <v>2825</v>
      </c>
      <c r="C2750" s="18">
        <v>1</v>
      </c>
      <c r="D2750" s="18" t="s">
        <v>2826</v>
      </c>
      <c r="E2750" s="18">
        <v>3</v>
      </c>
      <c r="F2750" s="18" t="s">
        <v>780</v>
      </c>
      <c r="G2750" s="18">
        <v>19</v>
      </c>
      <c r="H2750" s="18" t="s">
        <v>1056</v>
      </c>
      <c r="I2750" s="18">
        <v>31</v>
      </c>
      <c r="J2750" s="25" t="s">
        <v>1366</v>
      </c>
      <c r="K2750" s="99"/>
      <c r="L2750" s="99"/>
      <c r="M2750" s="99"/>
      <c r="N2750" s="28" t="s">
        <v>2995</v>
      </c>
      <c r="O2750" s="100"/>
      <c r="P2750" s="27"/>
      <c r="Q2750" s="100"/>
      <c r="R2750" s="101" t="s">
        <v>120</v>
      </c>
      <c r="S2750" s="94"/>
    </row>
    <row r="2751" spans="1:19" ht="18" customHeight="1">
      <c r="A2751" s="17">
        <v>6</v>
      </c>
      <c r="B2751" s="18" t="s">
        <v>2825</v>
      </c>
      <c r="C2751" s="18">
        <v>1</v>
      </c>
      <c r="D2751" s="18" t="s">
        <v>2826</v>
      </c>
      <c r="E2751" s="18">
        <v>3</v>
      </c>
      <c r="F2751" s="18" t="s">
        <v>780</v>
      </c>
      <c r="G2751" s="18">
        <v>19</v>
      </c>
      <c r="H2751" s="18" t="s">
        <v>1056</v>
      </c>
      <c r="I2751" s="18">
        <v>31</v>
      </c>
      <c r="J2751" s="25" t="s">
        <v>1366</v>
      </c>
      <c r="K2751" s="99"/>
      <c r="L2751" s="99"/>
      <c r="M2751" s="99"/>
      <c r="N2751" s="28" t="s">
        <v>2996</v>
      </c>
      <c r="O2751" s="100">
        <v>3000000</v>
      </c>
      <c r="P2751" s="27"/>
      <c r="Q2751" s="100"/>
      <c r="R2751" s="101" t="s">
        <v>120</v>
      </c>
      <c r="S2751" s="94"/>
    </row>
    <row r="2752" spans="1:19" ht="18" customHeight="1">
      <c r="A2752" s="17">
        <v>6</v>
      </c>
      <c r="B2752" s="18" t="s">
        <v>2825</v>
      </c>
      <c r="C2752" s="18">
        <v>1</v>
      </c>
      <c r="D2752" s="18" t="s">
        <v>2826</v>
      </c>
      <c r="E2752" s="18">
        <v>3</v>
      </c>
      <c r="F2752" s="18" t="s">
        <v>780</v>
      </c>
      <c r="G2752" s="18">
        <v>19</v>
      </c>
      <c r="H2752" s="18" t="s">
        <v>1056</v>
      </c>
      <c r="I2752" s="18">
        <v>31</v>
      </c>
      <c r="J2752" s="25" t="s">
        <v>1366</v>
      </c>
      <c r="K2752" s="99"/>
      <c r="L2752" s="99"/>
      <c r="M2752" s="99"/>
      <c r="N2752" s="28" t="s">
        <v>2997</v>
      </c>
      <c r="O2752" s="100"/>
      <c r="P2752" s="27"/>
      <c r="Q2752" s="100"/>
      <c r="R2752" s="101" t="s">
        <v>120</v>
      </c>
      <c r="S2752" s="94"/>
    </row>
    <row r="2753" spans="1:19" ht="18" customHeight="1">
      <c r="A2753" s="17">
        <v>6</v>
      </c>
      <c r="B2753" s="18" t="s">
        <v>2825</v>
      </c>
      <c r="C2753" s="18">
        <v>1</v>
      </c>
      <c r="D2753" s="18" t="s">
        <v>2826</v>
      </c>
      <c r="E2753" s="18">
        <v>3</v>
      </c>
      <c r="F2753" s="18" t="s">
        <v>780</v>
      </c>
      <c r="G2753" s="18">
        <v>19</v>
      </c>
      <c r="H2753" s="18" t="s">
        <v>1056</v>
      </c>
      <c r="I2753" s="18">
        <v>31</v>
      </c>
      <c r="J2753" s="25" t="s">
        <v>1366</v>
      </c>
      <c r="K2753" s="99"/>
      <c r="L2753" s="99"/>
      <c r="M2753" s="99"/>
      <c r="N2753" s="28" t="s">
        <v>2998</v>
      </c>
      <c r="O2753" s="100">
        <v>300000</v>
      </c>
      <c r="P2753" s="27"/>
      <c r="Q2753" s="100"/>
      <c r="R2753" s="101" t="s">
        <v>120</v>
      </c>
      <c r="S2753" s="94"/>
    </row>
    <row r="2754" spans="1:19" ht="18" customHeight="1">
      <c r="A2754" s="17">
        <v>6</v>
      </c>
      <c r="B2754" s="18" t="s">
        <v>2825</v>
      </c>
      <c r="C2754" s="18">
        <v>1</v>
      </c>
      <c r="D2754" s="18" t="s">
        <v>2826</v>
      </c>
      <c r="E2754" s="18">
        <v>3</v>
      </c>
      <c r="F2754" s="18" t="s">
        <v>780</v>
      </c>
      <c r="G2754" s="18">
        <v>19</v>
      </c>
      <c r="H2754" s="18" t="s">
        <v>1056</v>
      </c>
      <c r="I2754" s="18">
        <v>31</v>
      </c>
      <c r="J2754" s="25" t="s">
        <v>1366</v>
      </c>
      <c r="K2754" s="99"/>
      <c r="L2754" s="99"/>
      <c r="M2754" s="99"/>
      <c r="N2754" s="28" t="s">
        <v>2999</v>
      </c>
      <c r="O2754" s="100"/>
      <c r="P2754" s="27"/>
      <c r="Q2754" s="100"/>
      <c r="R2754" s="101" t="s">
        <v>120</v>
      </c>
      <c r="S2754" s="94"/>
    </row>
    <row r="2755" spans="1:19" ht="18" customHeight="1">
      <c r="A2755" s="17">
        <v>6</v>
      </c>
      <c r="B2755" s="18" t="s">
        <v>2825</v>
      </c>
      <c r="C2755" s="18">
        <v>1</v>
      </c>
      <c r="D2755" s="18" t="s">
        <v>2826</v>
      </c>
      <c r="E2755" s="18">
        <v>3</v>
      </c>
      <c r="F2755" s="18" t="s">
        <v>780</v>
      </c>
      <c r="G2755" s="18">
        <v>19</v>
      </c>
      <c r="H2755" s="18" t="s">
        <v>1056</v>
      </c>
      <c r="I2755" s="18">
        <v>31</v>
      </c>
      <c r="J2755" s="25" t="s">
        <v>1366</v>
      </c>
      <c r="K2755" s="99"/>
      <c r="L2755" s="99"/>
      <c r="M2755" s="99"/>
      <c r="N2755" s="28" t="s">
        <v>3000</v>
      </c>
      <c r="O2755" s="100">
        <v>4500000</v>
      </c>
      <c r="P2755" s="27"/>
      <c r="Q2755" s="100"/>
      <c r="R2755" s="101" t="s">
        <v>120</v>
      </c>
      <c r="S2755" s="94"/>
    </row>
    <row r="2756" spans="1:19" ht="18" customHeight="1">
      <c r="A2756" s="17">
        <v>6</v>
      </c>
      <c r="B2756" s="18" t="s">
        <v>2825</v>
      </c>
      <c r="C2756" s="18">
        <v>1</v>
      </c>
      <c r="D2756" s="18" t="s">
        <v>2826</v>
      </c>
      <c r="E2756" s="18">
        <v>3</v>
      </c>
      <c r="F2756" s="18" t="s">
        <v>780</v>
      </c>
      <c r="G2756" s="18">
        <v>19</v>
      </c>
      <c r="H2756" s="18" t="s">
        <v>1056</v>
      </c>
      <c r="I2756" s="18">
        <v>31</v>
      </c>
      <c r="J2756" s="25" t="s">
        <v>1366</v>
      </c>
      <c r="K2756" s="99"/>
      <c r="L2756" s="99"/>
      <c r="M2756" s="99"/>
      <c r="N2756" s="28" t="s">
        <v>3001</v>
      </c>
      <c r="O2756" s="100"/>
      <c r="P2756" s="27"/>
      <c r="Q2756" s="100"/>
      <c r="R2756" s="101" t="s">
        <v>120</v>
      </c>
      <c r="S2756" s="94"/>
    </row>
    <row r="2757" spans="1:19" ht="18" customHeight="1">
      <c r="A2757" s="17">
        <v>6</v>
      </c>
      <c r="B2757" s="18" t="s">
        <v>2825</v>
      </c>
      <c r="C2757" s="18">
        <v>1</v>
      </c>
      <c r="D2757" s="18" t="s">
        <v>2826</v>
      </c>
      <c r="E2757" s="18">
        <v>3</v>
      </c>
      <c r="F2757" s="18" t="s">
        <v>780</v>
      </c>
      <c r="G2757" s="18">
        <v>19</v>
      </c>
      <c r="H2757" s="18" t="s">
        <v>1056</v>
      </c>
      <c r="I2757" s="18">
        <v>31</v>
      </c>
      <c r="J2757" s="25" t="s">
        <v>1366</v>
      </c>
      <c r="K2757" s="99"/>
      <c r="L2757" s="99"/>
      <c r="M2757" s="99"/>
      <c r="N2757" s="28" t="s">
        <v>3002</v>
      </c>
      <c r="O2757" s="100">
        <v>1400000</v>
      </c>
      <c r="P2757" s="27"/>
      <c r="Q2757" s="100"/>
      <c r="R2757" s="101" t="s">
        <v>120</v>
      </c>
      <c r="S2757" s="94"/>
    </row>
    <row r="2758" spans="1:19" ht="18" customHeight="1">
      <c r="A2758" s="17">
        <v>6</v>
      </c>
      <c r="B2758" s="18" t="s">
        <v>2825</v>
      </c>
      <c r="C2758" s="18">
        <v>1</v>
      </c>
      <c r="D2758" s="18" t="s">
        <v>2826</v>
      </c>
      <c r="E2758" s="18">
        <v>3</v>
      </c>
      <c r="F2758" s="18" t="s">
        <v>780</v>
      </c>
      <c r="G2758" s="18">
        <v>19</v>
      </c>
      <c r="H2758" s="18" t="s">
        <v>1056</v>
      </c>
      <c r="I2758" s="18">
        <v>31</v>
      </c>
      <c r="J2758" s="25" t="s">
        <v>1366</v>
      </c>
      <c r="K2758" s="99"/>
      <c r="L2758" s="99"/>
      <c r="M2758" s="99"/>
      <c r="N2758" s="28" t="s">
        <v>3003</v>
      </c>
      <c r="O2758" s="100"/>
      <c r="P2758" s="27"/>
      <c r="Q2758" s="100"/>
      <c r="R2758" s="101" t="s">
        <v>120</v>
      </c>
      <c r="S2758" s="94"/>
    </row>
    <row r="2759" spans="1:19" ht="18" customHeight="1">
      <c r="A2759" s="17">
        <v>6</v>
      </c>
      <c r="B2759" s="18" t="s">
        <v>2825</v>
      </c>
      <c r="C2759" s="18">
        <v>1</v>
      </c>
      <c r="D2759" s="18" t="s">
        <v>2826</v>
      </c>
      <c r="E2759" s="18">
        <v>3</v>
      </c>
      <c r="F2759" s="18" t="s">
        <v>780</v>
      </c>
      <c r="G2759" s="18">
        <v>19</v>
      </c>
      <c r="H2759" s="18" t="s">
        <v>1056</v>
      </c>
      <c r="I2759" s="18">
        <v>31</v>
      </c>
      <c r="J2759" s="25" t="s">
        <v>1366</v>
      </c>
      <c r="K2759" s="99"/>
      <c r="L2759" s="99"/>
      <c r="M2759" s="99"/>
      <c r="N2759" s="28" t="s">
        <v>3004</v>
      </c>
      <c r="O2759" s="100"/>
      <c r="P2759" s="27"/>
      <c r="Q2759" s="100"/>
      <c r="R2759" s="101" t="s">
        <v>120</v>
      </c>
      <c r="S2759" s="94"/>
    </row>
    <row r="2760" spans="1:19" ht="18" customHeight="1">
      <c r="A2760" s="17">
        <v>6</v>
      </c>
      <c r="B2760" s="18" t="s">
        <v>2825</v>
      </c>
      <c r="C2760" s="18">
        <v>1</v>
      </c>
      <c r="D2760" s="18" t="s">
        <v>2826</v>
      </c>
      <c r="E2760" s="18">
        <v>3</v>
      </c>
      <c r="F2760" s="18" t="s">
        <v>780</v>
      </c>
      <c r="G2760" s="18">
        <v>19</v>
      </c>
      <c r="H2760" s="18" t="s">
        <v>1056</v>
      </c>
      <c r="I2760" s="18">
        <v>31</v>
      </c>
      <c r="J2760" s="25" t="s">
        <v>1366</v>
      </c>
      <c r="K2760" s="99"/>
      <c r="L2760" s="99"/>
      <c r="M2760" s="99"/>
      <c r="N2760" s="28" t="s">
        <v>3005</v>
      </c>
      <c r="O2760" s="100">
        <v>250000</v>
      </c>
      <c r="P2760" s="27"/>
      <c r="Q2760" s="100"/>
      <c r="R2760" s="101" t="s">
        <v>120</v>
      </c>
      <c r="S2760" s="94"/>
    </row>
    <row r="2761" spans="1:19" ht="18" customHeight="1">
      <c r="A2761" s="17">
        <v>6</v>
      </c>
      <c r="B2761" s="18" t="s">
        <v>2825</v>
      </c>
      <c r="C2761" s="18">
        <v>1</v>
      </c>
      <c r="D2761" s="18" t="s">
        <v>2826</v>
      </c>
      <c r="E2761" s="18">
        <v>3</v>
      </c>
      <c r="F2761" s="18" t="s">
        <v>780</v>
      </c>
      <c r="G2761" s="18">
        <v>19</v>
      </c>
      <c r="H2761" s="18" t="s">
        <v>1056</v>
      </c>
      <c r="I2761" s="18">
        <v>31</v>
      </c>
      <c r="J2761" s="25" t="s">
        <v>1366</v>
      </c>
      <c r="K2761" s="99"/>
      <c r="L2761" s="99"/>
      <c r="M2761" s="99"/>
      <c r="N2761" s="28" t="s">
        <v>3006</v>
      </c>
      <c r="O2761" s="100"/>
      <c r="P2761" s="27"/>
      <c r="Q2761" s="100"/>
      <c r="R2761" s="101" t="s">
        <v>120</v>
      </c>
      <c r="S2761" s="94"/>
    </row>
    <row r="2762" spans="1:19" ht="18" customHeight="1">
      <c r="A2762" s="17">
        <v>6</v>
      </c>
      <c r="B2762" s="18" t="s">
        <v>2825</v>
      </c>
      <c r="C2762" s="18">
        <v>1</v>
      </c>
      <c r="D2762" s="18" t="s">
        <v>2826</v>
      </c>
      <c r="E2762" s="18">
        <v>3</v>
      </c>
      <c r="F2762" s="18" t="s">
        <v>780</v>
      </c>
      <c r="G2762" s="18">
        <v>19</v>
      </c>
      <c r="H2762" s="18" t="s">
        <v>1056</v>
      </c>
      <c r="I2762" s="18">
        <v>31</v>
      </c>
      <c r="J2762" s="25" t="s">
        <v>1366</v>
      </c>
      <c r="K2762" s="99"/>
      <c r="L2762" s="99"/>
      <c r="M2762" s="99"/>
      <c r="N2762" s="28" t="s">
        <v>3007</v>
      </c>
      <c r="O2762" s="100"/>
      <c r="P2762" s="27"/>
      <c r="Q2762" s="100"/>
      <c r="R2762" s="101" t="s">
        <v>120</v>
      </c>
      <c r="S2762" s="94"/>
    </row>
    <row r="2763" spans="1:19" ht="18" customHeight="1">
      <c r="A2763" s="17">
        <v>6</v>
      </c>
      <c r="B2763" s="18" t="s">
        <v>2825</v>
      </c>
      <c r="C2763" s="18">
        <v>1</v>
      </c>
      <c r="D2763" s="18" t="s">
        <v>2826</v>
      </c>
      <c r="E2763" s="18">
        <v>3</v>
      </c>
      <c r="F2763" s="18" t="s">
        <v>780</v>
      </c>
      <c r="G2763" s="18">
        <v>19</v>
      </c>
      <c r="H2763" s="18" t="s">
        <v>1056</v>
      </c>
      <c r="I2763" s="18">
        <v>31</v>
      </c>
      <c r="J2763" s="25" t="s">
        <v>1366</v>
      </c>
      <c r="K2763" s="99"/>
      <c r="L2763" s="99"/>
      <c r="M2763" s="99"/>
      <c r="N2763" s="28" t="s">
        <v>3008</v>
      </c>
      <c r="O2763" s="100"/>
      <c r="P2763" s="27"/>
      <c r="Q2763" s="100"/>
      <c r="R2763" s="101" t="s">
        <v>120</v>
      </c>
      <c r="S2763" s="94"/>
    </row>
    <row r="2764" spans="1:19" ht="18" customHeight="1">
      <c r="A2764" s="17">
        <v>6</v>
      </c>
      <c r="B2764" s="18" t="s">
        <v>2825</v>
      </c>
      <c r="C2764" s="18">
        <v>1</v>
      </c>
      <c r="D2764" s="18" t="s">
        <v>2826</v>
      </c>
      <c r="E2764" s="18">
        <v>3</v>
      </c>
      <c r="F2764" s="18" t="s">
        <v>780</v>
      </c>
      <c r="G2764" s="19">
        <v>25</v>
      </c>
      <c r="H2764" s="19" t="s">
        <v>1276</v>
      </c>
      <c r="I2764" s="19"/>
      <c r="J2764" s="24"/>
      <c r="K2764" s="99"/>
      <c r="L2764" s="99"/>
      <c r="M2764" s="99"/>
      <c r="N2764" s="28"/>
      <c r="O2764" s="100"/>
      <c r="P2764" s="27"/>
      <c r="Q2764" s="100"/>
      <c r="R2764" s="101" t="s">
        <v>120</v>
      </c>
      <c r="S2764" s="94"/>
    </row>
    <row r="2765" spans="1:19" ht="18" customHeight="1">
      <c r="A2765" s="17">
        <v>6</v>
      </c>
      <c r="B2765" s="18" t="s">
        <v>2825</v>
      </c>
      <c r="C2765" s="18">
        <v>1</v>
      </c>
      <c r="D2765" s="18" t="s">
        <v>2826</v>
      </c>
      <c r="E2765" s="18">
        <v>3</v>
      </c>
      <c r="F2765" s="18" t="s">
        <v>780</v>
      </c>
      <c r="G2765" s="18">
        <v>25</v>
      </c>
      <c r="H2765" s="18" t="s">
        <v>1276</v>
      </c>
      <c r="I2765" s="19">
        <v>6</v>
      </c>
      <c r="J2765" s="24" t="s">
        <v>3010</v>
      </c>
      <c r="K2765" s="99">
        <v>50</v>
      </c>
      <c r="L2765" s="99">
        <v>50</v>
      </c>
      <c r="M2765" s="99">
        <f>K2765-L2765</f>
        <v>0</v>
      </c>
      <c r="N2765" s="28" t="s">
        <v>3011</v>
      </c>
      <c r="O2765" s="100">
        <v>50000</v>
      </c>
      <c r="P2765" s="27"/>
      <c r="Q2765" s="100"/>
      <c r="R2765" s="101" t="s">
        <v>120</v>
      </c>
      <c r="S2765" s="94"/>
    </row>
    <row r="2766" spans="1:19" ht="18" customHeight="1">
      <c r="A2766" s="43">
        <v>6</v>
      </c>
      <c r="B2766" s="44" t="s">
        <v>2825</v>
      </c>
      <c r="C2766" s="52">
        <v>1</v>
      </c>
      <c r="D2766" s="44" t="s">
        <v>2826</v>
      </c>
      <c r="E2766" s="53">
        <v>4</v>
      </c>
      <c r="F2766" s="54" t="s">
        <v>3012</v>
      </c>
      <c r="G2766" s="53"/>
      <c r="H2766" s="54"/>
      <c r="I2766" s="53"/>
      <c r="J2766" s="53"/>
      <c r="K2766" s="97">
        <f>IF(C2766="",SUMIFS($K2767:$K$5645,$A2767:$A$5645,A2766,$E2767:$E$5645,""),IF(E2766="",SUMIFS($K2767:$K$5645,$A2767:$A$5645,A2766,$C2767:$C$5645,C2766,$G2767:$G$5645,""),IF(G2766="",SUMIFS($K2767:$K$5645,$A2767:$A$5645,A2766,$C2767:$C$5645,C2766,$E2767:$E$5645,E2766,$R2767:$R$5645,R2766),0)))</f>
        <v>1063</v>
      </c>
      <c r="L2766" s="97">
        <f>IF(C2766="",SUMIFS($L2767:$L$5645,$A2767:$A$5645,A2766,$E2767:$E$5645,""),IF(E2766="",SUMIFS($L2767:$L$5645,$A2767:$A$5645,A2766,$C2767:$C$5645,C2766,$G2767:$G$5645,""),IF(G2766="",SUMIFS($L2767:$L$5645,$A2767:$A$5645,A2766,$C2767:$C$5645,C2766,$E2767:$E$5645,E2766,$R2767:$R$5645,R2766),0)))</f>
        <v>5633</v>
      </c>
      <c r="M2766" s="98">
        <f t="shared" ref="M2766" si="176">K2766-L2766</f>
        <v>-4570</v>
      </c>
      <c r="N2766" s="55"/>
      <c r="O2766" s="56"/>
      <c r="P2766" s="57"/>
      <c r="Q2766" s="58">
        <f>IF(C2766="",SUMIFS($Q$3:$Q$5514,$A$3:$A$5514,A2766,$C$3:$C$5514,"&gt;0",$E$3:$E$5514,""),IF(E2766="",SUMIFS($Q$3:$Q$5514,$A$3:$A$5514,A2766,$C$3:$C$5514,C2766,$E$3:$E$5514,"&gt;0",$G$3:$G$5514,""),IF(G2766="",SUMIFS($Q$3:$Q$5514,$A$3:$A$5514,A2766,$C$3:$C$5514,C2766,$E$3:$E$5514,E2766,$G$3:$G$5514,"&gt;0",$R$3:$R$5514,R2766))))</f>
        <v>0</v>
      </c>
      <c r="R2766" s="59" t="s">
        <v>120</v>
      </c>
      <c r="S2766" s="94"/>
    </row>
    <row r="2767" spans="1:19" ht="18" customHeight="1">
      <c r="A2767" s="17">
        <v>6</v>
      </c>
      <c r="B2767" s="18" t="s">
        <v>2825</v>
      </c>
      <c r="C2767" s="18">
        <v>1</v>
      </c>
      <c r="D2767" s="18" t="s">
        <v>2826</v>
      </c>
      <c r="E2767" s="18">
        <v>4</v>
      </c>
      <c r="F2767" s="18" t="s">
        <v>3012</v>
      </c>
      <c r="G2767" s="19">
        <v>8</v>
      </c>
      <c r="H2767" s="19" t="s">
        <v>941</v>
      </c>
      <c r="I2767" s="19"/>
      <c r="J2767" s="24"/>
      <c r="K2767" s="99"/>
      <c r="L2767" s="99"/>
      <c r="M2767" s="99"/>
      <c r="N2767" s="28"/>
      <c r="O2767" s="100"/>
      <c r="P2767" s="27"/>
      <c r="Q2767" s="100"/>
      <c r="R2767" s="101" t="s">
        <v>120</v>
      </c>
      <c r="S2767" s="94"/>
    </row>
    <row r="2768" spans="1:19" ht="18" customHeight="1">
      <c r="A2768" s="17">
        <v>6</v>
      </c>
      <c r="B2768" s="18" t="s">
        <v>2825</v>
      </c>
      <c r="C2768" s="18">
        <v>1</v>
      </c>
      <c r="D2768" s="18" t="s">
        <v>2826</v>
      </c>
      <c r="E2768" s="18">
        <v>4</v>
      </c>
      <c r="F2768" s="18" t="s">
        <v>3012</v>
      </c>
      <c r="G2768" s="18">
        <v>8</v>
      </c>
      <c r="H2768" s="18" t="s">
        <v>941</v>
      </c>
      <c r="I2768" s="19">
        <v>11</v>
      </c>
      <c r="J2768" s="24" t="s">
        <v>942</v>
      </c>
      <c r="K2768" s="99">
        <v>35</v>
      </c>
      <c r="L2768" s="99">
        <v>35</v>
      </c>
      <c r="M2768" s="99">
        <f>K2768-L2768</f>
        <v>0</v>
      </c>
      <c r="N2768" s="28" t="s">
        <v>3013</v>
      </c>
      <c r="O2768" s="100">
        <v>35000</v>
      </c>
      <c r="P2768" s="27"/>
      <c r="Q2768" s="100"/>
      <c r="R2768" s="101" t="s">
        <v>120</v>
      </c>
      <c r="S2768" s="94"/>
    </row>
    <row r="2769" spans="1:19" ht="18" customHeight="1">
      <c r="A2769" s="17">
        <v>6</v>
      </c>
      <c r="B2769" s="18" t="s">
        <v>2825</v>
      </c>
      <c r="C2769" s="18">
        <v>1</v>
      </c>
      <c r="D2769" s="18" t="s">
        <v>2826</v>
      </c>
      <c r="E2769" s="18">
        <v>4</v>
      </c>
      <c r="F2769" s="18" t="s">
        <v>3012</v>
      </c>
      <c r="G2769" s="19">
        <v>9</v>
      </c>
      <c r="H2769" s="19" t="s">
        <v>944</v>
      </c>
      <c r="I2769" s="19"/>
      <c r="J2769" s="24"/>
      <c r="K2769" s="99"/>
      <c r="L2769" s="99"/>
      <c r="M2769" s="99"/>
      <c r="N2769" s="28"/>
      <c r="O2769" s="100"/>
      <c r="P2769" s="27"/>
      <c r="Q2769" s="100"/>
      <c r="R2769" s="101" t="s">
        <v>120</v>
      </c>
      <c r="S2769" s="94"/>
    </row>
    <row r="2770" spans="1:19" ht="18" customHeight="1">
      <c r="A2770" s="17">
        <v>6</v>
      </c>
      <c r="B2770" s="18" t="s">
        <v>2825</v>
      </c>
      <c r="C2770" s="18">
        <v>1</v>
      </c>
      <c r="D2770" s="18" t="s">
        <v>2826</v>
      </c>
      <c r="E2770" s="18">
        <v>4</v>
      </c>
      <c r="F2770" s="18" t="s">
        <v>3012</v>
      </c>
      <c r="G2770" s="18">
        <v>9</v>
      </c>
      <c r="H2770" s="18" t="s">
        <v>944</v>
      </c>
      <c r="I2770" s="19">
        <v>2</v>
      </c>
      <c r="J2770" s="24" t="s">
        <v>978</v>
      </c>
      <c r="K2770" s="99">
        <v>9</v>
      </c>
      <c r="L2770" s="99">
        <v>9</v>
      </c>
      <c r="M2770" s="99">
        <f>K2770-L2770</f>
        <v>0</v>
      </c>
      <c r="N2770" s="28" t="s">
        <v>3014</v>
      </c>
      <c r="O2770" s="100">
        <v>9000</v>
      </c>
      <c r="P2770" s="27"/>
      <c r="Q2770" s="100"/>
      <c r="R2770" s="101" t="s">
        <v>120</v>
      </c>
      <c r="S2770" s="94"/>
    </row>
    <row r="2771" spans="1:19" ht="18" customHeight="1">
      <c r="A2771" s="17">
        <v>6</v>
      </c>
      <c r="B2771" s="18" t="s">
        <v>2825</v>
      </c>
      <c r="C2771" s="18">
        <v>1</v>
      </c>
      <c r="D2771" s="18" t="s">
        <v>2826</v>
      </c>
      <c r="E2771" s="18">
        <v>4</v>
      </c>
      <c r="F2771" s="18" t="s">
        <v>3012</v>
      </c>
      <c r="G2771" s="19">
        <v>11</v>
      </c>
      <c r="H2771" s="19" t="s">
        <v>1002</v>
      </c>
      <c r="I2771" s="19"/>
      <c r="J2771" s="24"/>
      <c r="K2771" s="99"/>
      <c r="L2771" s="99"/>
      <c r="M2771" s="99"/>
      <c r="N2771" s="28"/>
      <c r="O2771" s="100"/>
      <c r="P2771" s="27"/>
      <c r="Q2771" s="100"/>
      <c r="R2771" s="101" t="s">
        <v>120</v>
      </c>
      <c r="S2771" s="94"/>
    </row>
    <row r="2772" spans="1:19" ht="18" customHeight="1">
      <c r="A2772" s="17">
        <v>6</v>
      </c>
      <c r="B2772" s="18" t="s">
        <v>2825</v>
      </c>
      <c r="C2772" s="18">
        <v>1</v>
      </c>
      <c r="D2772" s="18" t="s">
        <v>2826</v>
      </c>
      <c r="E2772" s="18">
        <v>4</v>
      </c>
      <c r="F2772" s="18" t="s">
        <v>3012</v>
      </c>
      <c r="G2772" s="18">
        <v>11</v>
      </c>
      <c r="H2772" s="18" t="s">
        <v>1002</v>
      </c>
      <c r="I2772" s="19">
        <v>2</v>
      </c>
      <c r="J2772" s="24" t="s">
        <v>1208</v>
      </c>
      <c r="K2772" s="99">
        <v>53</v>
      </c>
      <c r="L2772" s="99">
        <v>62</v>
      </c>
      <c r="M2772" s="99">
        <f t="shared" ref="M2772:M2774" si="177">K2772-L2772</f>
        <v>-9</v>
      </c>
      <c r="N2772" s="28" t="s">
        <v>3015</v>
      </c>
      <c r="O2772" s="100">
        <v>52200</v>
      </c>
      <c r="P2772" s="27"/>
      <c r="Q2772" s="100"/>
      <c r="R2772" s="101" t="s">
        <v>120</v>
      </c>
      <c r="S2772" s="94"/>
    </row>
    <row r="2773" spans="1:19" ht="18" customHeight="1">
      <c r="A2773" s="17">
        <v>6</v>
      </c>
      <c r="B2773" s="18" t="s">
        <v>2825</v>
      </c>
      <c r="C2773" s="18">
        <v>1</v>
      </c>
      <c r="D2773" s="18" t="s">
        <v>2826</v>
      </c>
      <c r="E2773" s="18">
        <v>4</v>
      </c>
      <c r="F2773" s="18" t="s">
        <v>3012</v>
      </c>
      <c r="G2773" s="18">
        <v>11</v>
      </c>
      <c r="H2773" s="18" t="s">
        <v>1002</v>
      </c>
      <c r="I2773" s="19">
        <v>3</v>
      </c>
      <c r="J2773" s="24" t="s">
        <v>1021</v>
      </c>
      <c r="K2773" s="99">
        <v>5</v>
      </c>
      <c r="L2773" s="99">
        <v>5</v>
      </c>
      <c r="M2773" s="99">
        <f t="shared" si="177"/>
        <v>0</v>
      </c>
      <c r="N2773" s="28" t="s">
        <v>3016</v>
      </c>
      <c r="O2773" s="100">
        <v>4500</v>
      </c>
      <c r="P2773" s="27"/>
      <c r="Q2773" s="100"/>
      <c r="R2773" s="101" t="s">
        <v>120</v>
      </c>
      <c r="S2773" s="94"/>
    </row>
    <row r="2774" spans="1:19" ht="18" customHeight="1">
      <c r="A2774" s="17">
        <v>6</v>
      </c>
      <c r="B2774" s="18" t="s">
        <v>2825</v>
      </c>
      <c r="C2774" s="18">
        <v>1</v>
      </c>
      <c r="D2774" s="18" t="s">
        <v>2826</v>
      </c>
      <c r="E2774" s="18">
        <v>4</v>
      </c>
      <c r="F2774" s="18" t="s">
        <v>3012</v>
      </c>
      <c r="G2774" s="18">
        <v>11</v>
      </c>
      <c r="H2774" s="18" t="s">
        <v>1002</v>
      </c>
      <c r="I2774" s="19">
        <v>8</v>
      </c>
      <c r="J2774" s="24" t="s">
        <v>1891</v>
      </c>
      <c r="K2774" s="99">
        <v>300</v>
      </c>
      <c r="L2774" s="99">
        <v>339</v>
      </c>
      <c r="M2774" s="99">
        <f t="shared" si="177"/>
        <v>-39</v>
      </c>
      <c r="N2774" s="28" t="s">
        <v>3017</v>
      </c>
      <c r="O2774" s="100">
        <v>299250</v>
      </c>
      <c r="P2774" s="27"/>
      <c r="Q2774" s="100"/>
      <c r="R2774" s="101" t="s">
        <v>120</v>
      </c>
      <c r="S2774" s="94"/>
    </row>
    <row r="2775" spans="1:19" ht="18" customHeight="1">
      <c r="A2775" s="17">
        <v>6</v>
      </c>
      <c r="B2775" s="18" t="s">
        <v>2825</v>
      </c>
      <c r="C2775" s="18">
        <v>1</v>
      </c>
      <c r="D2775" s="18" t="s">
        <v>2826</v>
      </c>
      <c r="E2775" s="18">
        <v>4</v>
      </c>
      <c r="F2775" s="18" t="s">
        <v>3012</v>
      </c>
      <c r="G2775" s="18">
        <v>11</v>
      </c>
      <c r="H2775" s="18" t="s">
        <v>1002</v>
      </c>
      <c r="I2775" s="18">
        <v>8</v>
      </c>
      <c r="J2775" s="25" t="s">
        <v>1891</v>
      </c>
      <c r="K2775" s="99"/>
      <c r="L2775" s="99"/>
      <c r="M2775" s="99"/>
      <c r="N2775" s="28" t="s">
        <v>3018</v>
      </c>
      <c r="O2775" s="100"/>
      <c r="P2775" s="27"/>
      <c r="Q2775" s="100"/>
      <c r="R2775" s="101" t="s">
        <v>120</v>
      </c>
      <c r="S2775" s="94"/>
    </row>
    <row r="2776" spans="1:19" ht="18" customHeight="1">
      <c r="A2776" s="17">
        <v>6</v>
      </c>
      <c r="B2776" s="18" t="s">
        <v>2825</v>
      </c>
      <c r="C2776" s="18">
        <v>1</v>
      </c>
      <c r="D2776" s="18" t="s">
        <v>2826</v>
      </c>
      <c r="E2776" s="18">
        <v>4</v>
      </c>
      <c r="F2776" s="18" t="s">
        <v>3012</v>
      </c>
      <c r="G2776" s="18">
        <v>11</v>
      </c>
      <c r="H2776" s="18" t="s">
        <v>1002</v>
      </c>
      <c r="I2776" s="18">
        <v>8</v>
      </c>
      <c r="J2776" s="25" t="s">
        <v>1891</v>
      </c>
      <c r="K2776" s="99"/>
      <c r="L2776" s="99"/>
      <c r="M2776" s="99"/>
      <c r="N2776" s="28" t="s">
        <v>3009</v>
      </c>
      <c r="O2776" s="100"/>
      <c r="P2776" s="27"/>
      <c r="Q2776" s="100"/>
      <c r="R2776" s="101" t="s">
        <v>120</v>
      </c>
      <c r="S2776" s="94"/>
    </row>
    <row r="2777" spans="1:19" ht="18" customHeight="1">
      <c r="A2777" s="17">
        <v>6</v>
      </c>
      <c r="B2777" s="18" t="s">
        <v>2825</v>
      </c>
      <c r="C2777" s="18">
        <v>1</v>
      </c>
      <c r="D2777" s="18" t="s">
        <v>2826</v>
      </c>
      <c r="E2777" s="18">
        <v>4</v>
      </c>
      <c r="F2777" s="18" t="s">
        <v>3012</v>
      </c>
      <c r="G2777" s="19">
        <v>12</v>
      </c>
      <c r="H2777" s="19" t="s">
        <v>1026</v>
      </c>
      <c r="I2777" s="19"/>
      <c r="J2777" s="24"/>
      <c r="K2777" s="99"/>
      <c r="L2777" s="99"/>
      <c r="M2777" s="99"/>
      <c r="N2777" s="28"/>
      <c r="O2777" s="100"/>
      <c r="P2777" s="27"/>
      <c r="Q2777" s="100"/>
      <c r="R2777" s="101" t="s">
        <v>120</v>
      </c>
      <c r="S2777" s="94"/>
    </row>
    <row r="2778" spans="1:19" ht="18" customHeight="1">
      <c r="A2778" s="17">
        <v>6</v>
      </c>
      <c r="B2778" s="18" t="s">
        <v>2825</v>
      </c>
      <c r="C2778" s="18">
        <v>1</v>
      </c>
      <c r="D2778" s="18" t="s">
        <v>2826</v>
      </c>
      <c r="E2778" s="18">
        <v>4</v>
      </c>
      <c r="F2778" s="18" t="s">
        <v>3012</v>
      </c>
      <c r="G2778" s="18">
        <v>12</v>
      </c>
      <c r="H2778" s="18" t="s">
        <v>1026</v>
      </c>
      <c r="I2778" s="19">
        <v>1</v>
      </c>
      <c r="J2778" s="24" t="s">
        <v>1027</v>
      </c>
      <c r="K2778" s="99">
        <v>19</v>
      </c>
      <c r="L2778" s="99">
        <v>21</v>
      </c>
      <c r="M2778" s="99">
        <f>K2778-L2778</f>
        <v>-2</v>
      </c>
      <c r="N2778" s="28" t="s">
        <v>3019</v>
      </c>
      <c r="O2778" s="100">
        <v>10332</v>
      </c>
      <c r="P2778" s="27"/>
      <c r="Q2778" s="100"/>
      <c r="R2778" s="101" t="s">
        <v>120</v>
      </c>
      <c r="S2778" s="94"/>
    </row>
    <row r="2779" spans="1:19" ht="18" customHeight="1">
      <c r="A2779" s="17">
        <v>6</v>
      </c>
      <c r="B2779" s="18" t="s">
        <v>2825</v>
      </c>
      <c r="C2779" s="18">
        <v>1</v>
      </c>
      <c r="D2779" s="18" t="s">
        <v>2826</v>
      </c>
      <c r="E2779" s="18">
        <v>4</v>
      </c>
      <c r="F2779" s="18" t="s">
        <v>3012</v>
      </c>
      <c r="G2779" s="18">
        <v>12</v>
      </c>
      <c r="H2779" s="18" t="s">
        <v>1026</v>
      </c>
      <c r="I2779" s="18">
        <v>1</v>
      </c>
      <c r="J2779" s="25" t="s">
        <v>1027</v>
      </c>
      <c r="K2779" s="99"/>
      <c r="L2779" s="99"/>
      <c r="M2779" s="99"/>
      <c r="N2779" s="28" t="s">
        <v>3020</v>
      </c>
      <c r="O2779" s="100">
        <v>7728</v>
      </c>
      <c r="P2779" s="27"/>
      <c r="Q2779" s="100"/>
      <c r="R2779" s="101" t="s">
        <v>120</v>
      </c>
      <c r="S2779" s="94"/>
    </row>
    <row r="2780" spans="1:19" ht="18" customHeight="1">
      <c r="A2780" s="17">
        <v>6</v>
      </c>
      <c r="B2780" s="18" t="s">
        <v>2825</v>
      </c>
      <c r="C2780" s="18">
        <v>1</v>
      </c>
      <c r="D2780" s="18" t="s">
        <v>2826</v>
      </c>
      <c r="E2780" s="18">
        <v>4</v>
      </c>
      <c r="F2780" s="18" t="s">
        <v>3012</v>
      </c>
      <c r="G2780" s="19">
        <v>14</v>
      </c>
      <c r="H2780" s="19" t="s">
        <v>1050</v>
      </c>
      <c r="I2780" s="19"/>
      <c r="J2780" s="24"/>
      <c r="K2780" s="99"/>
      <c r="L2780" s="99"/>
      <c r="M2780" s="99"/>
      <c r="N2780" s="28"/>
      <c r="O2780" s="100"/>
      <c r="P2780" s="27"/>
      <c r="Q2780" s="100"/>
      <c r="R2780" s="101" t="s">
        <v>120</v>
      </c>
      <c r="S2780" s="94"/>
    </row>
    <row r="2781" spans="1:19" ht="18" customHeight="1">
      <c r="A2781" s="17">
        <v>6</v>
      </c>
      <c r="B2781" s="18" t="s">
        <v>2825</v>
      </c>
      <c r="C2781" s="18">
        <v>1</v>
      </c>
      <c r="D2781" s="18" t="s">
        <v>2826</v>
      </c>
      <c r="E2781" s="18">
        <v>4</v>
      </c>
      <c r="F2781" s="18" t="s">
        <v>3012</v>
      </c>
      <c r="G2781" s="18">
        <v>14</v>
      </c>
      <c r="H2781" s="18" t="s">
        <v>1050</v>
      </c>
      <c r="I2781" s="19">
        <v>21</v>
      </c>
      <c r="J2781" s="24" t="s">
        <v>1251</v>
      </c>
      <c r="K2781" s="99">
        <v>37</v>
      </c>
      <c r="L2781" s="99">
        <v>37</v>
      </c>
      <c r="M2781" s="99">
        <f>K2781-L2781</f>
        <v>0</v>
      </c>
      <c r="N2781" s="28" t="s">
        <v>3021</v>
      </c>
      <c r="O2781" s="100">
        <v>37000</v>
      </c>
      <c r="P2781" s="27"/>
      <c r="Q2781" s="100"/>
      <c r="R2781" s="101" t="s">
        <v>120</v>
      </c>
      <c r="S2781" s="94"/>
    </row>
    <row r="2782" spans="1:19" ht="18" customHeight="1">
      <c r="A2782" s="17">
        <v>6</v>
      </c>
      <c r="B2782" s="18" t="s">
        <v>2825</v>
      </c>
      <c r="C2782" s="18">
        <v>1</v>
      </c>
      <c r="D2782" s="18" t="s">
        <v>2826</v>
      </c>
      <c r="E2782" s="18">
        <v>4</v>
      </c>
      <c r="F2782" s="18" t="s">
        <v>3012</v>
      </c>
      <c r="G2782" s="18">
        <v>14</v>
      </c>
      <c r="H2782" s="18" t="s">
        <v>1050</v>
      </c>
      <c r="I2782" s="18">
        <v>21</v>
      </c>
      <c r="J2782" s="25" t="s">
        <v>1251</v>
      </c>
      <c r="K2782" s="99"/>
      <c r="L2782" s="99"/>
      <c r="M2782" s="99"/>
      <c r="N2782" s="28" t="s">
        <v>3022</v>
      </c>
      <c r="O2782" s="100"/>
      <c r="P2782" s="27"/>
      <c r="Q2782" s="100"/>
      <c r="R2782" s="101" t="s">
        <v>120</v>
      </c>
      <c r="S2782" s="94"/>
    </row>
    <row r="2783" spans="1:19" ht="18" customHeight="1">
      <c r="A2783" s="17">
        <v>6</v>
      </c>
      <c r="B2783" s="18" t="s">
        <v>2825</v>
      </c>
      <c r="C2783" s="18">
        <v>1</v>
      </c>
      <c r="D2783" s="18" t="s">
        <v>2826</v>
      </c>
      <c r="E2783" s="18">
        <v>4</v>
      </c>
      <c r="F2783" s="18" t="s">
        <v>3012</v>
      </c>
      <c r="G2783" s="19">
        <v>19</v>
      </c>
      <c r="H2783" s="19" t="s">
        <v>1056</v>
      </c>
      <c r="I2783" s="19"/>
      <c r="J2783" s="24"/>
      <c r="K2783" s="99"/>
      <c r="L2783" s="99"/>
      <c r="M2783" s="99"/>
      <c r="N2783" s="28"/>
      <c r="O2783" s="100"/>
      <c r="P2783" s="27"/>
      <c r="Q2783" s="100"/>
      <c r="R2783" s="101" t="s">
        <v>120</v>
      </c>
      <c r="S2783" s="94"/>
    </row>
    <row r="2784" spans="1:19" ht="18" customHeight="1">
      <c r="A2784" s="17">
        <v>6</v>
      </c>
      <c r="B2784" s="18" t="s">
        <v>2825</v>
      </c>
      <c r="C2784" s="18">
        <v>1</v>
      </c>
      <c r="D2784" s="18" t="s">
        <v>2826</v>
      </c>
      <c r="E2784" s="18">
        <v>4</v>
      </c>
      <c r="F2784" s="18" t="s">
        <v>3012</v>
      </c>
      <c r="G2784" s="18">
        <v>19</v>
      </c>
      <c r="H2784" s="18" t="s">
        <v>1056</v>
      </c>
      <c r="I2784" s="19">
        <v>11</v>
      </c>
      <c r="J2784" s="24" t="s">
        <v>1057</v>
      </c>
      <c r="K2784" s="99">
        <v>605</v>
      </c>
      <c r="L2784" s="99">
        <v>1125</v>
      </c>
      <c r="M2784" s="99">
        <f>K2784-L2784</f>
        <v>-520</v>
      </c>
      <c r="N2784" s="28" t="s">
        <v>3023</v>
      </c>
      <c r="O2784" s="100">
        <v>60000</v>
      </c>
      <c r="P2784" s="27"/>
      <c r="Q2784" s="100"/>
      <c r="R2784" s="101" t="s">
        <v>120</v>
      </c>
      <c r="S2784" s="94"/>
    </row>
    <row r="2785" spans="1:19" ht="18" customHeight="1">
      <c r="A2785" s="17">
        <v>6</v>
      </c>
      <c r="B2785" s="18" t="s">
        <v>2825</v>
      </c>
      <c r="C2785" s="18">
        <v>1</v>
      </c>
      <c r="D2785" s="18" t="s">
        <v>2826</v>
      </c>
      <c r="E2785" s="18">
        <v>4</v>
      </c>
      <c r="F2785" s="18" t="s">
        <v>3012</v>
      </c>
      <c r="G2785" s="18">
        <v>19</v>
      </c>
      <c r="H2785" s="18" t="s">
        <v>1056</v>
      </c>
      <c r="I2785" s="18">
        <v>11</v>
      </c>
      <c r="J2785" s="25" t="s">
        <v>1057</v>
      </c>
      <c r="K2785" s="99"/>
      <c r="L2785" s="99"/>
      <c r="M2785" s="99"/>
      <c r="N2785" s="28" t="s">
        <v>3024</v>
      </c>
      <c r="O2785" s="100">
        <v>45000</v>
      </c>
      <c r="P2785" s="27"/>
      <c r="Q2785" s="100"/>
      <c r="R2785" s="101" t="s">
        <v>120</v>
      </c>
      <c r="S2785" s="94"/>
    </row>
    <row r="2786" spans="1:19" ht="18" customHeight="1">
      <c r="A2786" s="17">
        <v>6</v>
      </c>
      <c r="B2786" s="18" t="s">
        <v>2825</v>
      </c>
      <c r="C2786" s="18">
        <v>1</v>
      </c>
      <c r="D2786" s="18" t="s">
        <v>2826</v>
      </c>
      <c r="E2786" s="18">
        <v>4</v>
      </c>
      <c r="F2786" s="18" t="s">
        <v>3012</v>
      </c>
      <c r="G2786" s="18">
        <v>19</v>
      </c>
      <c r="H2786" s="18" t="s">
        <v>1056</v>
      </c>
      <c r="I2786" s="18">
        <v>11</v>
      </c>
      <c r="J2786" s="25" t="s">
        <v>1057</v>
      </c>
      <c r="K2786" s="99"/>
      <c r="L2786" s="99"/>
      <c r="M2786" s="99"/>
      <c r="N2786" s="28" t="s">
        <v>3025</v>
      </c>
      <c r="O2786" s="100">
        <v>500000</v>
      </c>
      <c r="P2786" s="27"/>
      <c r="Q2786" s="100"/>
      <c r="R2786" s="101" t="s">
        <v>120</v>
      </c>
      <c r="S2786" s="94"/>
    </row>
    <row r="2787" spans="1:19" ht="18" customHeight="1">
      <c r="A2787" s="17">
        <v>6</v>
      </c>
      <c r="B2787" s="18" t="s">
        <v>2825</v>
      </c>
      <c r="C2787" s="18">
        <v>1</v>
      </c>
      <c r="D2787" s="18" t="s">
        <v>2826</v>
      </c>
      <c r="E2787" s="18">
        <v>4</v>
      </c>
      <c r="F2787" s="18" t="s">
        <v>3012</v>
      </c>
      <c r="G2787" s="18">
        <v>19</v>
      </c>
      <c r="H2787" s="18" t="s">
        <v>1056</v>
      </c>
      <c r="I2787" s="19">
        <v>21</v>
      </c>
      <c r="J2787" s="24" t="s">
        <v>1492</v>
      </c>
      <c r="K2787" s="99">
        <v>0</v>
      </c>
      <c r="L2787" s="99">
        <v>4000</v>
      </c>
      <c r="M2787" s="99">
        <f>K2787-L2787</f>
        <v>-4000</v>
      </c>
      <c r="N2787" s="28"/>
      <c r="O2787" s="100"/>
      <c r="P2787" s="27"/>
      <c r="Q2787" s="100"/>
      <c r="R2787" s="101" t="s">
        <v>120</v>
      </c>
      <c r="S2787" s="94"/>
    </row>
    <row r="2788" spans="1:19" ht="18" customHeight="1">
      <c r="A2788" s="43">
        <v>6</v>
      </c>
      <c r="B2788" s="44" t="s">
        <v>2825</v>
      </c>
      <c r="C2788" s="52">
        <v>1</v>
      </c>
      <c r="D2788" s="44" t="s">
        <v>2826</v>
      </c>
      <c r="E2788" s="53">
        <v>5</v>
      </c>
      <c r="F2788" s="54" t="s">
        <v>781</v>
      </c>
      <c r="G2788" s="53"/>
      <c r="H2788" s="54"/>
      <c r="I2788" s="53"/>
      <c r="J2788" s="53"/>
      <c r="K2788" s="97">
        <f>IF(C2788="",SUMIFS($K2789:$K$5645,$A2789:$A$5645,A2788,$E2789:$E$5645,""),IF(E2788="",SUMIFS($K2789:$K$5645,$A2789:$A$5645,A2788,$C2789:$C$5645,C2788,$G2789:$G$5645,""),IF(G2788="",SUMIFS($K2789:$K$5645,$A2789:$A$5645,A2788,$C2789:$C$5645,C2788,$E2789:$E$5645,E2788,$R2789:$R$5645,R2788),0)))</f>
        <v>102660</v>
      </c>
      <c r="L2788" s="97">
        <f>IF(C2788="",SUMIFS($L2789:$L$5645,$A2789:$A$5645,A2788,$E2789:$E$5645,""),IF(E2788="",SUMIFS($L2789:$L$5645,$A2789:$A$5645,A2788,$C2789:$C$5645,C2788,$G2789:$G$5645,""),IF(G2788="",SUMIFS($L2789:$L$5645,$A2789:$A$5645,A2788,$C2789:$C$5645,C2788,$E2789:$E$5645,E2788,$R2789:$R$5645,R2788),0)))</f>
        <v>87872</v>
      </c>
      <c r="M2788" s="98">
        <f t="shared" ref="M2788" si="178">K2788-L2788</f>
        <v>14788</v>
      </c>
      <c r="N2788" s="55"/>
      <c r="O2788" s="56"/>
      <c r="P2788" s="57"/>
      <c r="Q2788" s="58">
        <f>IF(C2788="",SUMIFS($Q$3:$Q$5514,$A$3:$A$5514,A2788,$C$3:$C$5514,"&gt;0",$E$3:$E$5514,""),IF(E2788="",SUMIFS($Q$3:$Q$5514,$A$3:$A$5514,A2788,$C$3:$C$5514,C2788,$E$3:$E$5514,"&gt;0",$G$3:$G$5514,""),IF(G2788="",SUMIFS($Q$3:$Q$5514,$A$3:$A$5514,A2788,$C$3:$C$5514,C2788,$E$3:$E$5514,E2788,$G$3:$G$5514,"&gt;0",$R$3:$R$5514,R2788))))</f>
        <v>59890</v>
      </c>
      <c r="R2788" s="59" t="s">
        <v>120</v>
      </c>
      <c r="S2788" s="94"/>
    </row>
    <row r="2789" spans="1:19" ht="18" customHeight="1">
      <c r="A2789" s="17">
        <v>6</v>
      </c>
      <c r="B2789" s="18" t="s">
        <v>2825</v>
      </c>
      <c r="C2789" s="18">
        <v>1</v>
      </c>
      <c r="D2789" s="18" t="s">
        <v>2826</v>
      </c>
      <c r="E2789" s="18">
        <v>5</v>
      </c>
      <c r="F2789" s="18" t="s">
        <v>781</v>
      </c>
      <c r="G2789" s="19">
        <v>7</v>
      </c>
      <c r="H2789" s="19" t="s">
        <v>1093</v>
      </c>
      <c r="I2789" s="19"/>
      <c r="J2789" s="24"/>
      <c r="K2789" s="99"/>
      <c r="L2789" s="99"/>
      <c r="M2789" s="99"/>
      <c r="N2789" s="28"/>
      <c r="O2789" s="100"/>
      <c r="P2789" s="27" t="s">
        <v>119</v>
      </c>
      <c r="Q2789" s="100">
        <v>6290</v>
      </c>
      <c r="R2789" s="101" t="s">
        <v>120</v>
      </c>
      <c r="S2789" s="94"/>
    </row>
    <row r="2790" spans="1:19" ht="18" customHeight="1">
      <c r="A2790" s="17">
        <v>6</v>
      </c>
      <c r="B2790" s="18" t="s">
        <v>2825</v>
      </c>
      <c r="C2790" s="18">
        <v>1</v>
      </c>
      <c r="D2790" s="18" t="s">
        <v>2826</v>
      </c>
      <c r="E2790" s="18">
        <v>5</v>
      </c>
      <c r="F2790" s="18" t="s">
        <v>781</v>
      </c>
      <c r="G2790" s="18">
        <v>7</v>
      </c>
      <c r="H2790" s="18" t="s">
        <v>1093</v>
      </c>
      <c r="I2790" s="19">
        <v>32</v>
      </c>
      <c r="J2790" s="24" t="s">
        <v>2233</v>
      </c>
      <c r="K2790" s="99">
        <v>470</v>
      </c>
      <c r="L2790" s="99">
        <v>372</v>
      </c>
      <c r="M2790" s="99">
        <f>K2790-L2790</f>
        <v>98</v>
      </c>
      <c r="N2790" s="28" t="s">
        <v>3026</v>
      </c>
      <c r="O2790" s="100">
        <v>470000</v>
      </c>
      <c r="P2790" s="27" t="s">
        <v>3027</v>
      </c>
      <c r="Q2790" s="100">
        <v>3300</v>
      </c>
      <c r="R2790" s="101" t="s">
        <v>120</v>
      </c>
      <c r="S2790" s="94"/>
    </row>
    <row r="2791" spans="1:19" ht="18" customHeight="1">
      <c r="A2791" s="17">
        <v>6</v>
      </c>
      <c r="B2791" s="18" t="s">
        <v>2825</v>
      </c>
      <c r="C2791" s="18">
        <v>1</v>
      </c>
      <c r="D2791" s="18" t="s">
        <v>2826</v>
      </c>
      <c r="E2791" s="18">
        <v>5</v>
      </c>
      <c r="F2791" s="18" t="s">
        <v>781</v>
      </c>
      <c r="G2791" s="19">
        <v>9</v>
      </c>
      <c r="H2791" s="19" t="s">
        <v>944</v>
      </c>
      <c r="I2791" s="19"/>
      <c r="J2791" s="24"/>
      <c r="K2791" s="99"/>
      <c r="L2791" s="99"/>
      <c r="M2791" s="99"/>
      <c r="N2791" s="28"/>
      <c r="O2791" s="100"/>
      <c r="P2791" s="27" t="s">
        <v>3029</v>
      </c>
      <c r="Q2791" s="100"/>
      <c r="R2791" s="101" t="s">
        <v>120</v>
      </c>
      <c r="S2791" s="94"/>
    </row>
    <row r="2792" spans="1:19" ht="18" customHeight="1">
      <c r="A2792" s="17">
        <v>6</v>
      </c>
      <c r="B2792" s="18" t="s">
        <v>2825</v>
      </c>
      <c r="C2792" s="18">
        <v>1</v>
      </c>
      <c r="D2792" s="18" t="s">
        <v>2826</v>
      </c>
      <c r="E2792" s="18">
        <v>5</v>
      </c>
      <c r="F2792" s="18" t="s">
        <v>781</v>
      </c>
      <c r="G2792" s="18">
        <v>9</v>
      </c>
      <c r="H2792" s="18" t="s">
        <v>944</v>
      </c>
      <c r="I2792" s="19">
        <v>2</v>
      </c>
      <c r="J2792" s="24" t="s">
        <v>978</v>
      </c>
      <c r="K2792" s="99">
        <v>4</v>
      </c>
      <c r="L2792" s="99">
        <v>4</v>
      </c>
      <c r="M2792" s="99">
        <f>K2792-L2792</f>
        <v>0</v>
      </c>
      <c r="N2792" s="28" t="s">
        <v>3028</v>
      </c>
      <c r="O2792" s="100">
        <v>3600</v>
      </c>
      <c r="P2792" s="27" t="s">
        <v>356</v>
      </c>
      <c r="Q2792" s="100">
        <v>4800</v>
      </c>
      <c r="R2792" s="101" t="s">
        <v>120</v>
      </c>
      <c r="S2792" s="94"/>
    </row>
    <row r="2793" spans="1:19" ht="18" customHeight="1">
      <c r="A2793" s="17">
        <v>6</v>
      </c>
      <c r="B2793" s="18" t="s">
        <v>2825</v>
      </c>
      <c r="C2793" s="18">
        <v>1</v>
      </c>
      <c r="D2793" s="18" t="s">
        <v>2826</v>
      </c>
      <c r="E2793" s="18">
        <v>5</v>
      </c>
      <c r="F2793" s="18" t="s">
        <v>781</v>
      </c>
      <c r="G2793" s="19">
        <v>11</v>
      </c>
      <c r="H2793" s="19" t="s">
        <v>1002</v>
      </c>
      <c r="I2793" s="19"/>
      <c r="J2793" s="24"/>
      <c r="K2793" s="99"/>
      <c r="L2793" s="99"/>
      <c r="M2793" s="99"/>
      <c r="N2793" s="28"/>
      <c r="O2793" s="100"/>
      <c r="P2793" s="27" t="s">
        <v>3031</v>
      </c>
      <c r="Q2793" s="100">
        <v>9067</v>
      </c>
      <c r="R2793" s="101" t="s">
        <v>120</v>
      </c>
      <c r="S2793" s="94"/>
    </row>
    <row r="2794" spans="1:19" ht="18" customHeight="1">
      <c r="A2794" s="17">
        <v>6</v>
      </c>
      <c r="B2794" s="18" t="s">
        <v>2825</v>
      </c>
      <c r="C2794" s="18">
        <v>1</v>
      </c>
      <c r="D2794" s="18" t="s">
        <v>2826</v>
      </c>
      <c r="E2794" s="18">
        <v>5</v>
      </c>
      <c r="F2794" s="18" t="s">
        <v>781</v>
      </c>
      <c r="G2794" s="18">
        <v>11</v>
      </c>
      <c r="H2794" s="18" t="s">
        <v>1002</v>
      </c>
      <c r="I2794" s="19">
        <v>1</v>
      </c>
      <c r="J2794" s="24" t="s">
        <v>1003</v>
      </c>
      <c r="K2794" s="99">
        <v>1700</v>
      </c>
      <c r="L2794" s="99">
        <v>1700</v>
      </c>
      <c r="M2794" s="99">
        <f>K2794-L2794</f>
        <v>0</v>
      </c>
      <c r="N2794" s="28" t="s">
        <v>3030</v>
      </c>
      <c r="O2794" s="100">
        <v>1500000</v>
      </c>
      <c r="P2794" s="27" t="s">
        <v>3033</v>
      </c>
      <c r="Q2794" s="100"/>
      <c r="R2794" s="101" t="s">
        <v>120</v>
      </c>
      <c r="S2794" s="94"/>
    </row>
    <row r="2795" spans="1:19" ht="18" customHeight="1">
      <c r="A2795" s="17">
        <v>6</v>
      </c>
      <c r="B2795" s="18" t="s">
        <v>2825</v>
      </c>
      <c r="C2795" s="18">
        <v>1</v>
      </c>
      <c r="D2795" s="18" t="s">
        <v>2826</v>
      </c>
      <c r="E2795" s="18">
        <v>5</v>
      </c>
      <c r="F2795" s="18" t="s">
        <v>781</v>
      </c>
      <c r="G2795" s="18">
        <v>11</v>
      </c>
      <c r="H2795" s="18" t="s">
        <v>1002</v>
      </c>
      <c r="I2795" s="18">
        <v>1</v>
      </c>
      <c r="J2795" s="25" t="s">
        <v>1003</v>
      </c>
      <c r="K2795" s="99"/>
      <c r="L2795" s="99"/>
      <c r="M2795" s="99"/>
      <c r="N2795" s="28" t="s">
        <v>3032</v>
      </c>
      <c r="O2795" s="100">
        <v>200000</v>
      </c>
      <c r="P2795" s="27" t="s">
        <v>3031</v>
      </c>
      <c r="Q2795" s="100">
        <v>130</v>
      </c>
      <c r="R2795" s="101" t="s">
        <v>120</v>
      </c>
      <c r="S2795" s="94"/>
    </row>
    <row r="2796" spans="1:19" ht="18" customHeight="1">
      <c r="A2796" s="17">
        <v>6</v>
      </c>
      <c r="B2796" s="18" t="s">
        <v>2825</v>
      </c>
      <c r="C2796" s="18">
        <v>1</v>
      </c>
      <c r="D2796" s="18" t="s">
        <v>2826</v>
      </c>
      <c r="E2796" s="18">
        <v>5</v>
      </c>
      <c r="F2796" s="18" t="s">
        <v>781</v>
      </c>
      <c r="G2796" s="18">
        <v>11</v>
      </c>
      <c r="H2796" s="18" t="s">
        <v>1002</v>
      </c>
      <c r="I2796" s="19">
        <v>2</v>
      </c>
      <c r="J2796" s="24" t="s">
        <v>1208</v>
      </c>
      <c r="K2796" s="99">
        <v>283</v>
      </c>
      <c r="L2796" s="99">
        <v>332</v>
      </c>
      <c r="M2796" s="99">
        <f>K2796-L2796</f>
        <v>-49</v>
      </c>
      <c r="N2796" s="28" t="s">
        <v>3034</v>
      </c>
      <c r="O2796" s="100"/>
      <c r="P2796" s="27" t="s">
        <v>3036</v>
      </c>
      <c r="Q2796" s="100"/>
      <c r="R2796" s="101" t="s">
        <v>120</v>
      </c>
      <c r="S2796" s="94"/>
    </row>
    <row r="2797" spans="1:19" ht="18" customHeight="1">
      <c r="A2797" s="17">
        <v>6</v>
      </c>
      <c r="B2797" s="18" t="s">
        <v>2825</v>
      </c>
      <c r="C2797" s="18">
        <v>1</v>
      </c>
      <c r="D2797" s="18" t="s">
        <v>2826</v>
      </c>
      <c r="E2797" s="18">
        <v>5</v>
      </c>
      <c r="F2797" s="18" t="s">
        <v>781</v>
      </c>
      <c r="G2797" s="18">
        <v>11</v>
      </c>
      <c r="H2797" s="18" t="s">
        <v>1002</v>
      </c>
      <c r="I2797" s="18">
        <v>2</v>
      </c>
      <c r="J2797" s="25" t="s">
        <v>1208</v>
      </c>
      <c r="K2797" s="99"/>
      <c r="L2797" s="99"/>
      <c r="M2797" s="99"/>
      <c r="N2797" s="28" t="s">
        <v>3035</v>
      </c>
      <c r="O2797" s="100">
        <v>261000</v>
      </c>
      <c r="P2797" s="27" t="s">
        <v>3038</v>
      </c>
      <c r="Q2797" s="100">
        <v>3</v>
      </c>
      <c r="R2797" s="101" t="s">
        <v>120</v>
      </c>
      <c r="S2797" s="94"/>
    </row>
    <row r="2798" spans="1:19" ht="18" customHeight="1">
      <c r="A2798" s="17">
        <v>6</v>
      </c>
      <c r="B2798" s="18" t="s">
        <v>2825</v>
      </c>
      <c r="C2798" s="18">
        <v>1</v>
      </c>
      <c r="D2798" s="18" t="s">
        <v>2826</v>
      </c>
      <c r="E2798" s="18">
        <v>5</v>
      </c>
      <c r="F2798" s="18" t="s">
        <v>781</v>
      </c>
      <c r="G2798" s="18">
        <v>11</v>
      </c>
      <c r="H2798" s="18" t="s">
        <v>1002</v>
      </c>
      <c r="I2798" s="18">
        <v>2</v>
      </c>
      <c r="J2798" s="25" t="s">
        <v>1208</v>
      </c>
      <c r="K2798" s="99"/>
      <c r="L2798" s="99"/>
      <c r="M2798" s="99"/>
      <c r="N2798" s="28" t="s">
        <v>3037</v>
      </c>
      <c r="O2798" s="100">
        <v>21750</v>
      </c>
      <c r="P2798" s="27" t="s">
        <v>3040</v>
      </c>
      <c r="Q2798" s="100"/>
      <c r="R2798" s="101" t="s">
        <v>120</v>
      </c>
      <c r="S2798" s="94"/>
    </row>
    <row r="2799" spans="1:19" ht="18" customHeight="1">
      <c r="A2799" s="17">
        <v>6</v>
      </c>
      <c r="B2799" s="18" t="s">
        <v>2825</v>
      </c>
      <c r="C2799" s="18">
        <v>1</v>
      </c>
      <c r="D2799" s="18" t="s">
        <v>2826</v>
      </c>
      <c r="E2799" s="18">
        <v>5</v>
      </c>
      <c r="F2799" s="18" t="s">
        <v>781</v>
      </c>
      <c r="G2799" s="18">
        <v>11</v>
      </c>
      <c r="H2799" s="18" t="s">
        <v>1002</v>
      </c>
      <c r="I2799" s="19">
        <v>3</v>
      </c>
      <c r="J2799" s="24" t="s">
        <v>1021</v>
      </c>
      <c r="K2799" s="99">
        <v>16</v>
      </c>
      <c r="L2799" s="99">
        <v>26</v>
      </c>
      <c r="M2799" s="99">
        <f t="shared" ref="M2799:M2800" si="179">K2799-L2799</f>
        <v>-10</v>
      </c>
      <c r="N2799" s="28" t="s">
        <v>3039</v>
      </c>
      <c r="O2799" s="100">
        <v>16000</v>
      </c>
      <c r="P2799" s="27" t="s">
        <v>652</v>
      </c>
      <c r="Q2799" s="100">
        <v>36300</v>
      </c>
      <c r="R2799" s="101" t="s">
        <v>120</v>
      </c>
      <c r="S2799" s="94"/>
    </row>
    <row r="2800" spans="1:19" ht="18" customHeight="1">
      <c r="A2800" s="17">
        <v>6</v>
      </c>
      <c r="B2800" s="18" t="s">
        <v>2825</v>
      </c>
      <c r="C2800" s="18">
        <v>1</v>
      </c>
      <c r="D2800" s="18" t="s">
        <v>2826</v>
      </c>
      <c r="E2800" s="18">
        <v>5</v>
      </c>
      <c r="F2800" s="18" t="s">
        <v>781</v>
      </c>
      <c r="G2800" s="18">
        <v>11</v>
      </c>
      <c r="H2800" s="18" t="s">
        <v>1002</v>
      </c>
      <c r="I2800" s="19">
        <v>5</v>
      </c>
      <c r="J2800" s="24" t="s">
        <v>1214</v>
      </c>
      <c r="K2800" s="99">
        <v>554</v>
      </c>
      <c r="L2800" s="99">
        <v>554</v>
      </c>
      <c r="M2800" s="99">
        <f t="shared" si="179"/>
        <v>0</v>
      </c>
      <c r="N2800" s="28" t="s">
        <v>3041</v>
      </c>
      <c r="O2800" s="100">
        <v>554000</v>
      </c>
      <c r="P2800" s="27"/>
      <c r="Q2800" s="100"/>
      <c r="R2800" s="101" t="s">
        <v>120</v>
      </c>
      <c r="S2800" s="94"/>
    </row>
    <row r="2801" spans="1:19" ht="18" customHeight="1">
      <c r="A2801" s="17">
        <v>6</v>
      </c>
      <c r="B2801" s="18" t="s">
        <v>2825</v>
      </c>
      <c r="C2801" s="18">
        <v>1</v>
      </c>
      <c r="D2801" s="18" t="s">
        <v>2826</v>
      </c>
      <c r="E2801" s="18">
        <v>5</v>
      </c>
      <c r="F2801" s="18" t="s">
        <v>781</v>
      </c>
      <c r="G2801" s="18">
        <v>11</v>
      </c>
      <c r="H2801" s="18" t="s">
        <v>1002</v>
      </c>
      <c r="I2801" s="18">
        <v>5</v>
      </c>
      <c r="J2801" s="25" t="s">
        <v>1214</v>
      </c>
      <c r="K2801" s="99"/>
      <c r="L2801" s="99"/>
      <c r="M2801" s="99"/>
      <c r="N2801" s="28" t="s">
        <v>3042</v>
      </c>
      <c r="O2801" s="100"/>
      <c r="P2801" s="27"/>
      <c r="Q2801" s="100"/>
      <c r="R2801" s="101" t="s">
        <v>120</v>
      </c>
      <c r="S2801" s="94"/>
    </row>
    <row r="2802" spans="1:19" ht="18" customHeight="1">
      <c r="A2802" s="17">
        <v>6</v>
      </c>
      <c r="B2802" s="18" t="s">
        <v>2825</v>
      </c>
      <c r="C2802" s="18">
        <v>1</v>
      </c>
      <c r="D2802" s="18" t="s">
        <v>2826</v>
      </c>
      <c r="E2802" s="18">
        <v>5</v>
      </c>
      <c r="F2802" s="18" t="s">
        <v>781</v>
      </c>
      <c r="G2802" s="18">
        <v>11</v>
      </c>
      <c r="H2802" s="18" t="s">
        <v>1002</v>
      </c>
      <c r="I2802" s="19">
        <v>6</v>
      </c>
      <c r="J2802" s="24" t="s">
        <v>1215</v>
      </c>
      <c r="K2802" s="99">
        <v>600</v>
      </c>
      <c r="L2802" s="99">
        <v>600</v>
      </c>
      <c r="M2802" s="99">
        <f>K2802-L2802</f>
        <v>0</v>
      </c>
      <c r="N2802" s="28" t="s">
        <v>3043</v>
      </c>
      <c r="O2802" s="100">
        <v>500000</v>
      </c>
      <c r="P2802" s="27"/>
      <c r="Q2802" s="100"/>
      <c r="R2802" s="101" t="s">
        <v>120</v>
      </c>
      <c r="S2802" s="94"/>
    </row>
    <row r="2803" spans="1:19" ht="18" customHeight="1">
      <c r="A2803" s="17">
        <v>6</v>
      </c>
      <c r="B2803" s="18" t="s">
        <v>2825</v>
      </c>
      <c r="C2803" s="18">
        <v>1</v>
      </c>
      <c r="D2803" s="18" t="s">
        <v>2826</v>
      </c>
      <c r="E2803" s="18">
        <v>5</v>
      </c>
      <c r="F2803" s="18" t="s">
        <v>781</v>
      </c>
      <c r="G2803" s="18">
        <v>11</v>
      </c>
      <c r="H2803" s="18" t="s">
        <v>1002</v>
      </c>
      <c r="I2803" s="18">
        <v>6</v>
      </c>
      <c r="J2803" s="25" t="s">
        <v>1215</v>
      </c>
      <c r="K2803" s="99"/>
      <c r="L2803" s="99"/>
      <c r="M2803" s="99"/>
      <c r="N2803" s="28" t="s">
        <v>3044</v>
      </c>
      <c r="O2803" s="100">
        <v>100000</v>
      </c>
      <c r="P2803" s="27"/>
      <c r="Q2803" s="100"/>
      <c r="R2803" s="101" t="s">
        <v>120</v>
      </c>
      <c r="S2803" s="94"/>
    </row>
    <row r="2804" spans="1:19" ht="18" customHeight="1">
      <c r="A2804" s="17">
        <v>6</v>
      </c>
      <c r="B2804" s="18" t="s">
        <v>2825</v>
      </c>
      <c r="C2804" s="18">
        <v>1</v>
      </c>
      <c r="D2804" s="18" t="s">
        <v>2826</v>
      </c>
      <c r="E2804" s="18">
        <v>5</v>
      </c>
      <c r="F2804" s="18" t="s">
        <v>781</v>
      </c>
      <c r="G2804" s="19">
        <v>12</v>
      </c>
      <c r="H2804" s="19" t="s">
        <v>1026</v>
      </c>
      <c r="I2804" s="19"/>
      <c r="J2804" s="24"/>
      <c r="K2804" s="99"/>
      <c r="L2804" s="99"/>
      <c r="M2804" s="99"/>
      <c r="N2804" s="28"/>
      <c r="O2804" s="100"/>
      <c r="P2804" s="27"/>
      <c r="Q2804" s="100"/>
      <c r="R2804" s="101" t="s">
        <v>120</v>
      </c>
      <c r="S2804" s="94"/>
    </row>
    <row r="2805" spans="1:19" ht="18" customHeight="1">
      <c r="A2805" s="17">
        <v>6</v>
      </c>
      <c r="B2805" s="18" t="s">
        <v>2825</v>
      </c>
      <c r="C2805" s="18">
        <v>1</v>
      </c>
      <c r="D2805" s="18" t="s">
        <v>2826</v>
      </c>
      <c r="E2805" s="18">
        <v>5</v>
      </c>
      <c r="F2805" s="18" t="s">
        <v>781</v>
      </c>
      <c r="G2805" s="18">
        <v>12</v>
      </c>
      <c r="H2805" s="18" t="s">
        <v>1026</v>
      </c>
      <c r="I2805" s="19">
        <v>1</v>
      </c>
      <c r="J2805" s="24" t="s">
        <v>1027</v>
      </c>
      <c r="K2805" s="99">
        <v>55</v>
      </c>
      <c r="L2805" s="99">
        <v>50</v>
      </c>
      <c r="M2805" s="99">
        <f>K2805-L2805</f>
        <v>5</v>
      </c>
      <c r="N2805" s="28" t="s">
        <v>3045</v>
      </c>
      <c r="O2805" s="100">
        <v>41000</v>
      </c>
      <c r="P2805" s="27"/>
      <c r="Q2805" s="100"/>
      <c r="R2805" s="101" t="s">
        <v>120</v>
      </c>
      <c r="S2805" s="94"/>
    </row>
    <row r="2806" spans="1:19" ht="18" customHeight="1">
      <c r="A2806" s="17">
        <v>6</v>
      </c>
      <c r="B2806" s="18" t="s">
        <v>2825</v>
      </c>
      <c r="C2806" s="18">
        <v>1</v>
      </c>
      <c r="D2806" s="18" t="s">
        <v>2826</v>
      </c>
      <c r="E2806" s="18">
        <v>5</v>
      </c>
      <c r="F2806" s="18" t="s">
        <v>781</v>
      </c>
      <c r="G2806" s="18">
        <v>12</v>
      </c>
      <c r="H2806" s="18" t="s">
        <v>1026</v>
      </c>
      <c r="I2806" s="18">
        <v>1</v>
      </c>
      <c r="J2806" s="25" t="s">
        <v>1027</v>
      </c>
      <c r="K2806" s="99"/>
      <c r="L2806" s="99"/>
      <c r="M2806" s="99"/>
      <c r="N2806" s="28" t="s">
        <v>3046</v>
      </c>
      <c r="O2806" s="100">
        <v>14000</v>
      </c>
      <c r="P2806" s="27"/>
      <c r="Q2806" s="100"/>
      <c r="R2806" s="101" t="s">
        <v>120</v>
      </c>
      <c r="S2806" s="94"/>
    </row>
    <row r="2807" spans="1:19" ht="18" customHeight="1">
      <c r="A2807" s="17">
        <v>6</v>
      </c>
      <c r="B2807" s="18" t="s">
        <v>2825</v>
      </c>
      <c r="C2807" s="18">
        <v>1</v>
      </c>
      <c r="D2807" s="18" t="s">
        <v>2826</v>
      </c>
      <c r="E2807" s="18">
        <v>5</v>
      </c>
      <c r="F2807" s="18" t="s">
        <v>781</v>
      </c>
      <c r="G2807" s="18">
        <v>12</v>
      </c>
      <c r="H2807" s="18" t="s">
        <v>1026</v>
      </c>
      <c r="I2807" s="19">
        <v>3</v>
      </c>
      <c r="J2807" s="24" t="s">
        <v>202</v>
      </c>
      <c r="K2807" s="99">
        <v>20</v>
      </c>
      <c r="L2807" s="99">
        <v>72</v>
      </c>
      <c r="M2807" s="99">
        <f t="shared" ref="M2807:M2808" si="180">K2807-L2807</f>
        <v>-52</v>
      </c>
      <c r="N2807" s="28" t="s">
        <v>3047</v>
      </c>
      <c r="O2807" s="100">
        <v>19800</v>
      </c>
      <c r="P2807" s="27"/>
      <c r="Q2807" s="100"/>
      <c r="R2807" s="101" t="s">
        <v>120</v>
      </c>
      <c r="S2807" s="94"/>
    </row>
    <row r="2808" spans="1:19" ht="18" customHeight="1">
      <c r="A2808" s="17">
        <v>6</v>
      </c>
      <c r="B2808" s="18" t="s">
        <v>2825</v>
      </c>
      <c r="C2808" s="18">
        <v>1</v>
      </c>
      <c r="D2808" s="18" t="s">
        <v>2826</v>
      </c>
      <c r="E2808" s="18">
        <v>5</v>
      </c>
      <c r="F2808" s="18" t="s">
        <v>781</v>
      </c>
      <c r="G2808" s="18">
        <v>12</v>
      </c>
      <c r="H2808" s="18" t="s">
        <v>1026</v>
      </c>
      <c r="I2808" s="19">
        <v>11</v>
      </c>
      <c r="J2808" s="24" t="s">
        <v>1039</v>
      </c>
      <c r="K2808" s="99">
        <v>20</v>
      </c>
      <c r="L2808" s="99">
        <v>58</v>
      </c>
      <c r="M2808" s="99">
        <f t="shared" si="180"/>
        <v>-38</v>
      </c>
      <c r="N2808" s="28" t="s">
        <v>3048</v>
      </c>
      <c r="O2808" s="100">
        <v>19040</v>
      </c>
      <c r="P2808" s="27"/>
      <c r="Q2808" s="100"/>
      <c r="R2808" s="101" t="s">
        <v>120</v>
      </c>
      <c r="S2808" s="94"/>
    </row>
    <row r="2809" spans="1:19" ht="18" customHeight="1">
      <c r="A2809" s="17">
        <v>6</v>
      </c>
      <c r="B2809" s="18" t="s">
        <v>2825</v>
      </c>
      <c r="C2809" s="18">
        <v>1</v>
      </c>
      <c r="D2809" s="18" t="s">
        <v>2826</v>
      </c>
      <c r="E2809" s="18">
        <v>5</v>
      </c>
      <c r="F2809" s="18" t="s">
        <v>781</v>
      </c>
      <c r="G2809" s="19">
        <v>13</v>
      </c>
      <c r="H2809" s="19" t="s">
        <v>1045</v>
      </c>
      <c r="I2809" s="19"/>
      <c r="J2809" s="24"/>
      <c r="K2809" s="99"/>
      <c r="L2809" s="99"/>
      <c r="M2809" s="99"/>
      <c r="N2809" s="28"/>
      <c r="O2809" s="100"/>
      <c r="P2809" s="27"/>
      <c r="Q2809" s="100"/>
      <c r="R2809" s="101" t="s">
        <v>120</v>
      </c>
      <c r="S2809" s="94"/>
    </row>
    <row r="2810" spans="1:19" ht="18" customHeight="1">
      <c r="A2810" s="17">
        <v>6</v>
      </c>
      <c r="B2810" s="18" t="s">
        <v>2825</v>
      </c>
      <c r="C2810" s="18">
        <v>1</v>
      </c>
      <c r="D2810" s="18" t="s">
        <v>2826</v>
      </c>
      <c r="E2810" s="18">
        <v>5</v>
      </c>
      <c r="F2810" s="18" t="s">
        <v>781</v>
      </c>
      <c r="G2810" s="18">
        <v>13</v>
      </c>
      <c r="H2810" s="18" t="s">
        <v>1045</v>
      </c>
      <c r="I2810" s="19">
        <v>13</v>
      </c>
      <c r="J2810" s="24" t="s">
        <v>3049</v>
      </c>
      <c r="K2810" s="99">
        <v>9000</v>
      </c>
      <c r="L2810" s="99">
        <v>2500</v>
      </c>
      <c r="M2810" s="99">
        <f>K2810-L2810</f>
        <v>6500</v>
      </c>
      <c r="N2810" s="28" t="s">
        <v>3050</v>
      </c>
      <c r="O2810" s="100"/>
      <c r="P2810" s="27"/>
      <c r="Q2810" s="100"/>
      <c r="R2810" s="101" t="s">
        <v>120</v>
      </c>
      <c r="S2810" s="94"/>
    </row>
    <row r="2811" spans="1:19" ht="18" customHeight="1">
      <c r="A2811" s="17">
        <v>6</v>
      </c>
      <c r="B2811" s="18" t="s">
        <v>2825</v>
      </c>
      <c r="C2811" s="18">
        <v>1</v>
      </c>
      <c r="D2811" s="18" t="s">
        <v>2826</v>
      </c>
      <c r="E2811" s="18">
        <v>5</v>
      </c>
      <c r="F2811" s="18" t="s">
        <v>781</v>
      </c>
      <c r="G2811" s="18">
        <v>13</v>
      </c>
      <c r="H2811" s="18" t="s">
        <v>1045</v>
      </c>
      <c r="I2811" s="18">
        <v>13</v>
      </c>
      <c r="J2811" s="25" t="s">
        <v>3049</v>
      </c>
      <c r="K2811" s="99"/>
      <c r="L2811" s="99"/>
      <c r="M2811" s="99"/>
      <c r="N2811" s="28" t="s">
        <v>3051</v>
      </c>
      <c r="O2811" s="100">
        <v>6500000</v>
      </c>
      <c r="P2811" s="27"/>
      <c r="Q2811" s="100"/>
      <c r="R2811" s="101" t="s">
        <v>120</v>
      </c>
      <c r="S2811" s="94"/>
    </row>
    <row r="2812" spans="1:19" ht="18" customHeight="1">
      <c r="A2812" s="17">
        <v>6</v>
      </c>
      <c r="B2812" s="18" t="s">
        <v>2825</v>
      </c>
      <c r="C2812" s="18">
        <v>1</v>
      </c>
      <c r="D2812" s="18" t="s">
        <v>2826</v>
      </c>
      <c r="E2812" s="18">
        <v>5</v>
      </c>
      <c r="F2812" s="18" t="s">
        <v>781</v>
      </c>
      <c r="G2812" s="18">
        <v>13</v>
      </c>
      <c r="H2812" s="18" t="s">
        <v>1045</v>
      </c>
      <c r="I2812" s="18">
        <v>13</v>
      </c>
      <c r="J2812" s="25" t="s">
        <v>3049</v>
      </c>
      <c r="K2812" s="99"/>
      <c r="L2812" s="99"/>
      <c r="M2812" s="99"/>
      <c r="N2812" s="28" t="s">
        <v>3052</v>
      </c>
      <c r="O2812" s="100">
        <v>2500000</v>
      </c>
      <c r="P2812" s="27"/>
      <c r="Q2812" s="100"/>
      <c r="R2812" s="101" t="s">
        <v>120</v>
      </c>
      <c r="S2812" s="94"/>
    </row>
    <row r="2813" spans="1:19" ht="18" customHeight="1">
      <c r="A2813" s="17">
        <v>6</v>
      </c>
      <c r="B2813" s="18" t="s">
        <v>2825</v>
      </c>
      <c r="C2813" s="18">
        <v>1</v>
      </c>
      <c r="D2813" s="18" t="s">
        <v>2826</v>
      </c>
      <c r="E2813" s="18">
        <v>5</v>
      </c>
      <c r="F2813" s="18" t="s">
        <v>781</v>
      </c>
      <c r="G2813" s="18">
        <v>13</v>
      </c>
      <c r="H2813" s="18" t="s">
        <v>1045</v>
      </c>
      <c r="I2813" s="19">
        <v>51</v>
      </c>
      <c r="J2813" s="24" t="s">
        <v>1126</v>
      </c>
      <c r="K2813" s="99">
        <v>425</v>
      </c>
      <c r="L2813" s="99">
        <v>426</v>
      </c>
      <c r="M2813" s="99">
        <f>K2813-L2813</f>
        <v>-1</v>
      </c>
      <c r="N2813" s="28" t="s">
        <v>3053</v>
      </c>
      <c r="O2813" s="100">
        <v>392040</v>
      </c>
      <c r="P2813" s="27"/>
      <c r="Q2813" s="100"/>
      <c r="R2813" s="101" t="s">
        <v>120</v>
      </c>
      <c r="S2813" s="94"/>
    </row>
    <row r="2814" spans="1:19" ht="18" customHeight="1">
      <c r="A2814" s="17">
        <v>6</v>
      </c>
      <c r="B2814" s="18" t="s">
        <v>2825</v>
      </c>
      <c r="C2814" s="18">
        <v>1</v>
      </c>
      <c r="D2814" s="18" t="s">
        <v>2826</v>
      </c>
      <c r="E2814" s="18">
        <v>5</v>
      </c>
      <c r="F2814" s="18" t="s">
        <v>781</v>
      </c>
      <c r="G2814" s="18">
        <v>13</v>
      </c>
      <c r="H2814" s="18" t="s">
        <v>1045</v>
      </c>
      <c r="I2814" s="18">
        <v>51</v>
      </c>
      <c r="J2814" s="25" t="s">
        <v>1126</v>
      </c>
      <c r="K2814" s="99"/>
      <c r="L2814" s="99"/>
      <c r="M2814" s="99"/>
      <c r="N2814" s="28" t="s">
        <v>3054</v>
      </c>
      <c r="O2814" s="100">
        <v>32400</v>
      </c>
      <c r="P2814" s="27"/>
      <c r="Q2814" s="100"/>
      <c r="R2814" s="101" t="s">
        <v>120</v>
      </c>
      <c r="S2814" s="94"/>
    </row>
    <row r="2815" spans="1:19" ht="18" customHeight="1">
      <c r="A2815" s="17">
        <v>6</v>
      </c>
      <c r="B2815" s="18" t="s">
        <v>2825</v>
      </c>
      <c r="C2815" s="18">
        <v>1</v>
      </c>
      <c r="D2815" s="18" t="s">
        <v>2826</v>
      </c>
      <c r="E2815" s="18">
        <v>5</v>
      </c>
      <c r="F2815" s="18" t="s">
        <v>781</v>
      </c>
      <c r="G2815" s="19">
        <v>14</v>
      </c>
      <c r="H2815" s="19" t="s">
        <v>1050</v>
      </c>
      <c r="I2815" s="19"/>
      <c r="J2815" s="24"/>
      <c r="K2815" s="99"/>
      <c r="L2815" s="99"/>
      <c r="M2815" s="99"/>
      <c r="N2815" s="28"/>
      <c r="O2815" s="100"/>
      <c r="P2815" s="27"/>
      <c r="Q2815" s="100"/>
      <c r="R2815" s="101" t="s">
        <v>120</v>
      </c>
      <c r="S2815" s="94"/>
    </row>
    <row r="2816" spans="1:19" ht="18" customHeight="1">
      <c r="A2816" s="17">
        <v>6</v>
      </c>
      <c r="B2816" s="18" t="s">
        <v>2825</v>
      </c>
      <c r="C2816" s="18">
        <v>1</v>
      </c>
      <c r="D2816" s="18" t="s">
        <v>2826</v>
      </c>
      <c r="E2816" s="18">
        <v>5</v>
      </c>
      <c r="F2816" s="18" t="s">
        <v>781</v>
      </c>
      <c r="G2816" s="18">
        <v>14</v>
      </c>
      <c r="H2816" s="18" t="s">
        <v>1050</v>
      </c>
      <c r="I2816" s="19">
        <v>11</v>
      </c>
      <c r="J2816" s="24" t="s">
        <v>3055</v>
      </c>
      <c r="K2816" s="99">
        <v>750</v>
      </c>
      <c r="L2816" s="99">
        <v>800</v>
      </c>
      <c r="M2816" s="99">
        <f>K2816-L2816</f>
        <v>-50</v>
      </c>
      <c r="N2816" s="28" t="s">
        <v>3056</v>
      </c>
      <c r="O2816" s="100"/>
      <c r="P2816" s="27"/>
      <c r="Q2816" s="100"/>
      <c r="R2816" s="101" t="s">
        <v>120</v>
      </c>
      <c r="S2816" s="94"/>
    </row>
    <row r="2817" spans="1:19" ht="18" customHeight="1">
      <c r="A2817" s="17">
        <v>6</v>
      </c>
      <c r="B2817" s="18" t="s">
        <v>2825</v>
      </c>
      <c r="C2817" s="18">
        <v>1</v>
      </c>
      <c r="D2817" s="18" t="s">
        <v>2826</v>
      </c>
      <c r="E2817" s="18">
        <v>5</v>
      </c>
      <c r="F2817" s="18" t="s">
        <v>781</v>
      </c>
      <c r="G2817" s="18">
        <v>14</v>
      </c>
      <c r="H2817" s="18" t="s">
        <v>1050</v>
      </c>
      <c r="I2817" s="18">
        <v>11</v>
      </c>
      <c r="J2817" s="25" t="s">
        <v>3055</v>
      </c>
      <c r="K2817" s="99"/>
      <c r="L2817" s="99"/>
      <c r="M2817" s="99"/>
      <c r="N2817" s="28" t="s">
        <v>3057</v>
      </c>
      <c r="O2817" s="100">
        <v>750000</v>
      </c>
      <c r="P2817" s="27"/>
      <c r="Q2817" s="100"/>
      <c r="R2817" s="101" t="s">
        <v>120</v>
      </c>
      <c r="S2817" s="94"/>
    </row>
    <row r="2818" spans="1:19" ht="18" customHeight="1">
      <c r="A2818" s="17">
        <v>6</v>
      </c>
      <c r="B2818" s="18" t="s">
        <v>2825</v>
      </c>
      <c r="C2818" s="18">
        <v>1</v>
      </c>
      <c r="D2818" s="18" t="s">
        <v>2826</v>
      </c>
      <c r="E2818" s="18">
        <v>5</v>
      </c>
      <c r="F2818" s="18" t="s">
        <v>781</v>
      </c>
      <c r="G2818" s="19">
        <v>15</v>
      </c>
      <c r="H2818" s="19" t="s">
        <v>1258</v>
      </c>
      <c r="I2818" s="19"/>
      <c r="J2818" s="24"/>
      <c r="K2818" s="99"/>
      <c r="L2818" s="99"/>
      <c r="M2818" s="99"/>
      <c r="N2818" s="28"/>
      <c r="O2818" s="100"/>
      <c r="P2818" s="27"/>
      <c r="Q2818" s="100"/>
      <c r="R2818" s="101" t="s">
        <v>120</v>
      </c>
      <c r="S2818" s="94"/>
    </row>
    <row r="2819" spans="1:19" ht="18" customHeight="1">
      <c r="A2819" s="17">
        <v>6</v>
      </c>
      <c r="B2819" s="18" t="s">
        <v>2825</v>
      </c>
      <c r="C2819" s="18">
        <v>1</v>
      </c>
      <c r="D2819" s="18" t="s">
        <v>2826</v>
      </c>
      <c r="E2819" s="18">
        <v>5</v>
      </c>
      <c r="F2819" s="18" t="s">
        <v>781</v>
      </c>
      <c r="G2819" s="18">
        <v>15</v>
      </c>
      <c r="H2819" s="18" t="s">
        <v>1258</v>
      </c>
      <c r="I2819" s="19">
        <v>2</v>
      </c>
      <c r="J2819" s="24" t="s">
        <v>1262</v>
      </c>
      <c r="K2819" s="99">
        <v>14300</v>
      </c>
      <c r="L2819" s="99">
        <v>15000</v>
      </c>
      <c r="M2819" s="99">
        <f>K2819-L2819</f>
        <v>-700</v>
      </c>
      <c r="N2819" s="28" t="s">
        <v>3058</v>
      </c>
      <c r="O2819" s="100">
        <v>11000000</v>
      </c>
      <c r="P2819" s="27"/>
      <c r="Q2819" s="100"/>
      <c r="R2819" s="101" t="s">
        <v>120</v>
      </c>
      <c r="S2819" s="94"/>
    </row>
    <row r="2820" spans="1:19" ht="18" customHeight="1">
      <c r="A2820" s="17">
        <v>6</v>
      </c>
      <c r="B2820" s="18" t="s">
        <v>2825</v>
      </c>
      <c r="C2820" s="18">
        <v>1</v>
      </c>
      <c r="D2820" s="18" t="s">
        <v>2826</v>
      </c>
      <c r="E2820" s="18">
        <v>5</v>
      </c>
      <c r="F2820" s="18" t="s">
        <v>781</v>
      </c>
      <c r="G2820" s="18">
        <v>15</v>
      </c>
      <c r="H2820" s="18" t="s">
        <v>1258</v>
      </c>
      <c r="I2820" s="18">
        <v>2</v>
      </c>
      <c r="J2820" s="25" t="s">
        <v>1262</v>
      </c>
      <c r="K2820" s="99"/>
      <c r="L2820" s="99"/>
      <c r="M2820" s="99"/>
      <c r="N2820" s="28" t="s">
        <v>3059</v>
      </c>
      <c r="O2820" s="100">
        <v>400000</v>
      </c>
      <c r="P2820" s="27"/>
      <c r="Q2820" s="100"/>
      <c r="R2820" s="101" t="s">
        <v>120</v>
      </c>
      <c r="S2820" s="94"/>
    </row>
    <row r="2821" spans="1:19" ht="18" customHeight="1">
      <c r="A2821" s="17">
        <v>6</v>
      </c>
      <c r="B2821" s="18" t="s">
        <v>2825</v>
      </c>
      <c r="C2821" s="18">
        <v>1</v>
      </c>
      <c r="D2821" s="18" t="s">
        <v>2826</v>
      </c>
      <c r="E2821" s="18">
        <v>5</v>
      </c>
      <c r="F2821" s="18" t="s">
        <v>781</v>
      </c>
      <c r="G2821" s="18">
        <v>15</v>
      </c>
      <c r="H2821" s="18" t="s">
        <v>1258</v>
      </c>
      <c r="I2821" s="18">
        <v>2</v>
      </c>
      <c r="J2821" s="25" t="s">
        <v>1262</v>
      </c>
      <c r="K2821" s="99"/>
      <c r="L2821" s="99"/>
      <c r="M2821" s="99"/>
      <c r="N2821" s="28" t="s">
        <v>3060</v>
      </c>
      <c r="O2821" s="100">
        <v>600000</v>
      </c>
      <c r="P2821" s="27"/>
      <c r="Q2821" s="100"/>
      <c r="R2821" s="101" t="s">
        <v>120</v>
      </c>
      <c r="S2821" s="94"/>
    </row>
    <row r="2822" spans="1:19" ht="18" customHeight="1">
      <c r="A2822" s="17">
        <v>6</v>
      </c>
      <c r="B2822" s="18" t="s">
        <v>2825</v>
      </c>
      <c r="C2822" s="18">
        <v>1</v>
      </c>
      <c r="D2822" s="18" t="s">
        <v>2826</v>
      </c>
      <c r="E2822" s="18">
        <v>5</v>
      </c>
      <c r="F2822" s="18" t="s">
        <v>781</v>
      </c>
      <c r="G2822" s="18">
        <v>15</v>
      </c>
      <c r="H2822" s="18" t="s">
        <v>1258</v>
      </c>
      <c r="I2822" s="18">
        <v>2</v>
      </c>
      <c r="J2822" s="25" t="s">
        <v>1262</v>
      </c>
      <c r="K2822" s="99"/>
      <c r="L2822" s="99"/>
      <c r="M2822" s="99"/>
      <c r="N2822" s="28" t="s">
        <v>3061</v>
      </c>
      <c r="O2822" s="100">
        <v>300000</v>
      </c>
      <c r="P2822" s="27"/>
      <c r="Q2822" s="100"/>
      <c r="R2822" s="101" t="s">
        <v>120</v>
      </c>
      <c r="S2822" s="94"/>
    </row>
    <row r="2823" spans="1:19" ht="18" customHeight="1">
      <c r="A2823" s="17">
        <v>6</v>
      </c>
      <c r="B2823" s="18" t="s">
        <v>2825</v>
      </c>
      <c r="C2823" s="18">
        <v>1</v>
      </c>
      <c r="D2823" s="18" t="s">
        <v>2826</v>
      </c>
      <c r="E2823" s="18">
        <v>5</v>
      </c>
      <c r="F2823" s="18" t="s">
        <v>781</v>
      </c>
      <c r="G2823" s="18">
        <v>15</v>
      </c>
      <c r="H2823" s="18" t="s">
        <v>1258</v>
      </c>
      <c r="I2823" s="18">
        <v>2</v>
      </c>
      <c r="J2823" s="25" t="s">
        <v>1262</v>
      </c>
      <c r="K2823" s="99"/>
      <c r="L2823" s="99"/>
      <c r="M2823" s="99"/>
      <c r="N2823" s="28" t="s">
        <v>3062</v>
      </c>
      <c r="O2823" s="100">
        <v>2000000</v>
      </c>
      <c r="P2823" s="27"/>
      <c r="Q2823" s="100"/>
      <c r="R2823" s="101" t="s">
        <v>120</v>
      </c>
      <c r="S2823" s="94"/>
    </row>
    <row r="2824" spans="1:19" ht="18" customHeight="1">
      <c r="A2824" s="17">
        <v>6</v>
      </c>
      <c r="B2824" s="18" t="s">
        <v>2825</v>
      </c>
      <c r="C2824" s="18">
        <v>1</v>
      </c>
      <c r="D2824" s="18" t="s">
        <v>2826</v>
      </c>
      <c r="E2824" s="18">
        <v>5</v>
      </c>
      <c r="F2824" s="18" t="s">
        <v>781</v>
      </c>
      <c r="G2824" s="19">
        <v>16</v>
      </c>
      <c r="H2824" s="19" t="s">
        <v>1263</v>
      </c>
      <c r="I2824" s="19"/>
      <c r="J2824" s="24"/>
      <c r="K2824" s="99"/>
      <c r="L2824" s="99"/>
      <c r="M2824" s="99"/>
      <c r="N2824" s="28"/>
      <c r="O2824" s="100"/>
      <c r="P2824" s="27"/>
      <c r="Q2824" s="100"/>
      <c r="R2824" s="101" t="s">
        <v>120</v>
      </c>
      <c r="S2824" s="94"/>
    </row>
    <row r="2825" spans="1:19" ht="18" customHeight="1">
      <c r="A2825" s="17">
        <v>6</v>
      </c>
      <c r="B2825" s="18" t="s">
        <v>2825</v>
      </c>
      <c r="C2825" s="18">
        <v>1</v>
      </c>
      <c r="D2825" s="18" t="s">
        <v>2826</v>
      </c>
      <c r="E2825" s="18">
        <v>5</v>
      </c>
      <c r="F2825" s="18" t="s">
        <v>781</v>
      </c>
      <c r="G2825" s="18">
        <v>16</v>
      </c>
      <c r="H2825" s="18" t="s">
        <v>1263</v>
      </c>
      <c r="I2825" s="19">
        <v>1</v>
      </c>
      <c r="J2825" s="24" t="s">
        <v>1264</v>
      </c>
      <c r="K2825" s="99">
        <v>1315</v>
      </c>
      <c r="L2825" s="99">
        <v>1324</v>
      </c>
      <c r="M2825" s="99">
        <f>K2825-L2825</f>
        <v>-9</v>
      </c>
      <c r="N2825" s="28" t="s">
        <v>3063</v>
      </c>
      <c r="O2825" s="100"/>
      <c r="P2825" s="27"/>
      <c r="Q2825" s="100"/>
      <c r="R2825" s="101" t="s">
        <v>120</v>
      </c>
      <c r="S2825" s="94"/>
    </row>
    <row r="2826" spans="1:19" ht="18" customHeight="1">
      <c r="A2826" s="17">
        <v>6</v>
      </c>
      <c r="B2826" s="18" t="s">
        <v>2825</v>
      </c>
      <c r="C2826" s="18">
        <v>1</v>
      </c>
      <c r="D2826" s="18" t="s">
        <v>2826</v>
      </c>
      <c r="E2826" s="18">
        <v>5</v>
      </c>
      <c r="F2826" s="18" t="s">
        <v>781</v>
      </c>
      <c r="G2826" s="18">
        <v>16</v>
      </c>
      <c r="H2826" s="18" t="s">
        <v>1263</v>
      </c>
      <c r="I2826" s="18">
        <v>1</v>
      </c>
      <c r="J2826" s="25" t="s">
        <v>1264</v>
      </c>
      <c r="K2826" s="99"/>
      <c r="L2826" s="99"/>
      <c r="M2826" s="99"/>
      <c r="N2826" s="28" t="s">
        <v>3064</v>
      </c>
      <c r="O2826" s="100">
        <v>560000</v>
      </c>
      <c r="P2826" s="27"/>
      <c r="Q2826" s="100"/>
      <c r="R2826" s="101" t="s">
        <v>120</v>
      </c>
      <c r="S2826" s="94"/>
    </row>
    <row r="2827" spans="1:19" ht="18" customHeight="1">
      <c r="A2827" s="17">
        <v>6</v>
      </c>
      <c r="B2827" s="18" t="s">
        <v>2825</v>
      </c>
      <c r="C2827" s="18">
        <v>1</v>
      </c>
      <c r="D2827" s="18" t="s">
        <v>2826</v>
      </c>
      <c r="E2827" s="18">
        <v>5</v>
      </c>
      <c r="F2827" s="18" t="s">
        <v>781</v>
      </c>
      <c r="G2827" s="18">
        <v>16</v>
      </c>
      <c r="H2827" s="18" t="s">
        <v>1263</v>
      </c>
      <c r="I2827" s="18">
        <v>1</v>
      </c>
      <c r="J2827" s="25" t="s">
        <v>1264</v>
      </c>
      <c r="K2827" s="99"/>
      <c r="L2827" s="99"/>
      <c r="M2827" s="99"/>
      <c r="N2827" s="28" t="s">
        <v>3065</v>
      </c>
      <c r="O2827" s="100">
        <v>754400</v>
      </c>
      <c r="P2827" s="27"/>
      <c r="Q2827" s="100"/>
      <c r="R2827" s="101" t="s">
        <v>120</v>
      </c>
      <c r="S2827" s="94"/>
    </row>
    <row r="2828" spans="1:19" ht="18" customHeight="1">
      <c r="A2828" s="17">
        <v>6</v>
      </c>
      <c r="B2828" s="18" t="s">
        <v>2825</v>
      </c>
      <c r="C2828" s="18">
        <v>1</v>
      </c>
      <c r="D2828" s="18" t="s">
        <v>2826</v>
      </c>
      <c r="E2828" s="18">
        <v>5</v>
      </c>
      <c r="F2828" s="18" t="s">
        <v>781</v>
      </c>
      <c r="G2828" s="19">
        <v>18</v>
      </c>
      <c r="H2828" s="19" t="s">
        <v>1054</v>
      </c>
      <c r="I2828" s="19"/>
      <c r="J2828" s="24"/>
      <c r="K2828" s="99"/>
      <c r="L2828" s="99"/>
      <c r="M2828" s="99"/>
      <c r="N2828" s="28"/>
      <c r="O2828" s="100"/>
      <c r="P2828" s="27"/>
      <c r="Q2828" s="100"/>
      <c r="R2828" s="101" t="s">
        <v>120</v>
      </c>
      <c r="S2828" s="94"/>
    </row>
    <row r="2829" spans="1:19" ht="18" customHeight="1">
      <c r="A2829" s="17">
        <v>6</v>
      </c>
      <c r="B2829" s="18" t="s">
        <v>2825</v>
      </c>
      <c r="C2829" s="18">
        <v>1</v>
      </c>
      <c r="D2829" s="18" t="s">
        <v>2826</v>
      </c>
      <c r="E2829" s="18">
        <v>5</v>
      </c>
      <c r="F2829" s="18" t="s">
        <v>781</v>
      </c>
      <c r="G2829" s="18">
        <v>18</v>
      </c>
      <c r="H2829" s="18" t="s">
        <v>1054</v>
      </c>
      <c r="I2829" s="19">
        <v>31</v>
      </c>
      <c r="J2829" s="24" t="s">
        <v>1269</v>
      </c>
      <c r="K2829" s="99">
        <v>0</v>
      </c>
      <c r="L2829" s="99">
        <v>1944</v>
      </c>
      <c r="M2829" s="99">
        <f>K2829-L2829</f>
        <v>-1944</v>
      </c>
      <c r="N2829" s="28"/>
      <c r="O2829" s="100"/>
      <c r="P2829" s="27"/>
      <c r="Q2829" s="100"/>
      <c r="R2829" s="101" t="s">
        <v>120</v>
      </c>
      <c r="S2829" s="94"/>
    </row>
    <row r="2830" spans="1:19" ht="18" customHeight="1">
      <c r="A2830" s="17">
        <v>6</v>
      </c>
      <c r="B2830" s="18" t="s">
        <v>2825</v>
      </c>
      <c r="C2830" s="18">
        <v>1</v>
      </c>
      <c r="D2830" s="18" t="s">
        <v>2826</v>
      </c>
      <c r="E2830" s="18">
        <v>5</v>
      </c>
      <c r="F2830" s="18" t="s">
        <v>781</v>
      </c>
      <c r="G2830" s="19">
        <v>19</v>
      </c>
      <c r="H2830" s="19" t="s">
        <v>1056</v>
      </c>
      <c r="I2830" s="19"/>
      <c r="J2830" s="24"/>
      <c r="K2830" s="99"/>
      <c r="L2830" s="99"/>
      <c r="M2830" s="99"/>
      <c r="N2830" s="28"/>
      <c r="O2830" s="100"/>
      <c r="P2830" s="27"/>
      <c r="Q2830" s="100"/>
      <c r="R2830" s="101" t="s">
        <v>120</v>
      </c>
      <c r="S2830" s="94"/>
    </row>
    <row r="2831" spans="1:19" ht="18" customHeight="1">
      <c r="A2831" s="17">
        <v>6</v>
      </c>
      <c r="B2831" s="18" t="s">
        <v>2825</v>
      </c>
      <c r="C2831" s="18">
        <v>1</v>
      </c>
      <c r="D2831" s="18" t="s">
        <v>2826</v>
      </c>
      <c r="E2831" s="18">
        <v>5</v>
      </c>
      <c r="F2831" s="18" t="s">
        <v>781</v>
      </c>
      <c r="G2831" s="18">
        <v>19</v>
      </c>
      <c r="H2831" s="18" t="s">
        <v>1056</v>
      </c>
      <c r="I2831" s="19">
        <v>11</v>
      </c>
      <c r="J2831" s="24" t="s">
        <v>1057</v>
      </c>
      <c r="K2831" s="99">
        <v>172</v>
      </c>
      <c r="L2831" s="99">
        <v>177</v>
      </c>
      <c r="M2831" s="99">
        <f>K2831-L2831</f>
        <v>-5</v>
      </c>
      <c r="N2831" s="28" t="s">
        <v>3066</v>
      </c>
      <c r="O2831" s="100">
        <v>2000</v>
      </c>
      <c r="P2831" s="27"/>
      <c r="Q2831" s="100"/>
      <c r="R2831" s="101" t="s">
        <v>120</v>
      </c>
      <c r="S2831" s="94"/>
    </row>
    <row r="2832" spans="1:19" ht="18" customHeight="1">
      <c r="A2832" s="17">
        <v>6</v>
      </c>
      <c r="B2832" s="18" t="s">
        <v>2825</v>
      </c>
      <c r="C2832" s="18">
        <v>1</v>
      </c>
      <c r="D2832" s="18" t="s">
        <v>2826</v>
      </c>
      <c r="E2832" s="18">
        <v>5</v>
      </c>
      <c r="F2832" s="18" t="s">
        <v>781</v>
      </c>
      <c r="G2832" s="18">
        <v>19</v>
      </c>
      <c r="H2832" s="18" t="s">
        <v>1056</v>
      </c>
      <c r="I2832" s="18">
        <v>11</v>
      </c>
      <c r="J2832" s="25" t="s">
        <v>1057</v>
      </c>
      <c r="K2832" s="99"/>
      <c r="L2832" s="99"/>
      <c r="M2832" s="99"/>
      <c r="N2832" s="28" t="s">
        <v>3067</v>
      </c>
      <c r="O2832" s="100">
        <v>30000</v>
      </c>
      <c r="P2832" s="27"/>
      <c r="Q2832" s="100"/>
      <c r="R2832" s="101" t="s">
        <v>120</v>
      </c>
      <c r="S2832" s="94"/>
    </row>
    <row r="2833" spans="1:19" ht="18" customHeight="1">
      <c r="A2833" s="17">
        <v>6</v>
      </c>
      <c r="B2833" s="18" t="s">
        <v>2825</v>
      </c>
      <c r="C2833" s="18">
        <v>1</v>
      </c>
      <c r="D2833" s="18" t="s">
        <v>2826</v>
      </c>
      <c r="E2833" s="18">
        <v>5</v>
      </c>
      <c r="F2833" s="18" t="s">
        <v>781</v>
      </c>
      <c r="G2833" s="18">
        <v>19</v>
      </c>
      <c r="H2833" s="18" t="s">
        <v>1056</v>
      </c>
      <c r="I2833" s="18">
        <v>11</v>
      </c>
      <c r="J2833" s="25" t="s">
        <v>1057</v>
      </c>
      <c r="K2833" s="99"/>
      <c r="L2833" s="99"/>
      <c r="M2833" s="99"/>
      <c r="N2833" s="28" t="s">
        <v>3068</v>
      </c>
      <c r="O2833" s="100">
        <v>30000</v>
      </c>
      <c r="P2833" s="27"/>
      <c r="Q2833" s="100"/>
      <c r="R2833" s="101" t="s">
        <v>120</v>
      </c>
      <c r="S2833" s="94"/>
    </row>
    <row r="2834" spans="1:19" ht="18" customHeight="1">
      <c r="A2834" s="17">
        <v>6</v>
      </c>
      <c r="B2834" s="18" t="s">
        <v>2825</v>
      </c>
      <c r="C2834" s="18">
        <v>1</v>
      </c>
      <c r="D2834" s="18" t="s">
        <v>2826</v>
      </c>
      <c r="E2834" s="18">
        <v>5</v>
      </c>
      <c r="F2834" s="18" t="s">
        <v>781</v>
      </c>
      <c r="G2834" s="18">
        <v>19</v>
      </c>
      <c r="H2834" s="18" t="s">
        <v>1056</v>
      </c>
      <c r="I2834" s="18">
        <v>11</v>
      </c>
      <c r="J2834" s="25" t="s">
        <v>1057</v>
      </c>
      <c r="K2834" s="99"/>
      <c r="L2834" s="99"/>
      <c r="M2834" s="99"/>
      <c r="N2834" s="28" t="s">
        <v>3069</v>
      </c>
      <c r="O2834" s="100">
        <v>110000</v>
      </c>
      <c r="P2834" s="27"/>
      <c r="Q2834" s="100"/>
      <c r="R2834" s="101" t="s">
        <v>120</v>
      </c>
      <c r="S2834" s="94"/>
    </row>
    <row r="2835" spans="1:19" ht="18" customHeight="1">
      <c r="A2835" s="17">
        <v>6</v>
      </c>
      <c r="B2835" s="18" t="s">
        <v>2825</v>
      </c>
      <c r="C2835" s="18">
        <v>1</v>
      </c>
      <c r="D2835" s="18" t="s">
        <v>2826</v>
      </c>
      <c r="E2835" s="18">
        <v>5</v>
      </c>
      <c r="F2835" s="18" t="s">
        <v>781</v>
      </c>
      <c r="G2835" s="18">
        <v>19</v>
      </c>
      <c r="H2835" s="18" t="s">
        <v>1056</v>
      </c>
      <c r="I2835" s="19">
        <v>12</v>
      </c>
      <c r="J2835" s="24" t="s">
        <v>3070</v>
      </c>
      <c r="K2835" s="99">
        <v>42800</v>
      </c>
      <c r="L2835" s="99">
        <v>32396</v>
      </c>
      <c r="M2835" s="99">
        <f>K2835-L2835</f>
        <v>10404</v>
      </c>
      <c r="N2835" s="28" t="s">
        <v>3071</v>
      </c>
      <c r="O2835" s="100"/>
      <c r="P2835" s="27"/>
      <c r="Q2835" s="100"/>
      <c r="R2835" s="101" t="s">
        <v>120</v>
      </c>
      <c r="S2835" s="94"/>
    </row>
    <row r="2836" spans="1:19" ht="18" customHeight="1">
      <c r="A2836" s="17">
        <v>6</v>
      </c>
      <c r="B2836" s="18" t="s">
        <v>2825</v>
      </c>
      <c r="C2836" s="18">
        <v>1</v>
      </c>
      <c r="D2836" s="18" t="s">
        <v>2826</v>
      </c>
      <c r="E2836" s="18">
        <v>5</v>
      </c>
      <c r="F2836" s="18" t="s">
        <v>781</v>
      </c>
      <c r="G2836" s="18">
        <v>19</v>
      </c>
      <c r="H2836" s="18" t="s">
        <v>1056</v>
      </c>
      <c r="I2836" s="18">
        <v>12</v>
      </c>
      <c r="J2836" s="25" t="s">
        <v>3070</v>
      </c>
      <c r="K2836" s="99"/>
      <c r="L2836" s="99"/>
      <c r="M2836" s="99"/>
      <c r="N2836" s="28" t="s">
        <v>3072</v>
      </c>
      <c r="O2836" s="100">
        <v>27400000</v>
      </c>
      <c r="P2836" s="27"/>
      <c r="Q2836" s="100"/>
      <c r="R2836" s="101" t="s">
        <v>120</v>
      </c>
      <c r="S2836" s="94"/>
    </row>
    <row r="2837" spans="1:19" ht="18" customHeight="1">
      <c r="A2837" s="17">
        <v>6</v>
      </c>
      <c r="B2837" s="18" t="s">
        <v>2825</v>
      </c>
      <c r="C2837" s="18">
        <v>1</v>
      </c>
      <c r="D2837" s="18" t="s">
        <v>2826</v>
      </c>
      <c r="E2837" s="18">
        <v>5</v>
      </c>
      <c r="F2837" s="18" t="s">
        <v>781</v>
      </c>
      <c r="G2837" s="18">
        <v>19</v>
      </c>
      <c r="H2837" s="18" t="s">
        <v>1056</v>
      </c>
      <c r="I2837" s="18">
        <v>12</v>
      </c>
      <c r="J2837" s="25" t="s">
        <v>3070</v>
      </c>
      <c r="K2837" s="99"/>
      <c r="L2837" s="99"/>
      <c r="M2837" s="99"/>
      <c r="N2837" s="28" t="s">
        <v>3073</v>
      </c>
      <c r="O2837" s="100">
        <v>14400000</v>
      </c>
      <c r="P2837" s="27"/>
      <c r="Q2837" s="100"/>
      <c r="R2837" s="101" t="s">
        <v>120</v>
      </c>
      <c r="S2837" s="94"/>
    </row>
    <row r="2838" spans="1:19" ht="18" customHeight="1">
      <c r="A2838" s="17">
        <v>6</v>
      </c>
      <c r="B2838" s="18" t="s">
        <v>2825</v>
      </c>
      <c r="C2838" s="18">
        <v>1</v>
      </c>
      <c r="D2838" s="18" t="s">
        <v>2826</v>
      </c>
      <c r="E2838" s="18">
        <v>5</v>
      </c>
      <c r="F2838" s="18" t="s">
        <v>781</v>
      </c>
      <c r="G2838" s="18">
        <v>19</v>
      </c>
      <c r="H2838" s="18" t="s">
        <v>1056</v>
      </c>
      <c r="I2838" s="18">
        <v>12</v>
      </c>
      <c r="J2838" s="25" t="s">
        <v>3070</v>
      </c>
      <c r="K2838" s="99"/>
      <c r="L2838" s="99"/>
      <c r="M2838" s="99"/>
      <c r="N2838" s="28" t="s">
        <v>3074</v>
      </c>
      <c r="O2838" s="100">
        <v>1000000</v>
      </c>
      <c r="P2838" s="27"/>
      <c r="Q2838" s="100"/>
      <c r="R2838" s="101" t="s">
        <v>120</v>
      </c>
      <c r="S2838" s="94"/>
    </row>
    <row r="2839" spans="1:19" ht="18" customHeight="1">
      <c r="A2839" s="17">
        <v>6</v>
      </c>
      <c r="B2839" s="18" t="s">
        <v>2825</v>
      </c>
      <c r="C2839" s="18">
        <v>1</v>
      </c>
      <c r="D2839" s="18" t="s">
        <v>2826</v>
      </c>
      <c r="E2839" s="18">
        <v>5</v>
      </c>
      <c r="F2839" s="18" t="s">
        <v>781</v>
      </c>
      <c r="G2839" s="18">
        <v>19</v>
      </c>
      <c r="H2839" s="18" t="s">
        <v>1056</v>
      </c>
      <c r="I2839" s="19">
        <v>21</v>
      </c>
      <c r="J2839" s="24" t="s">
        <v>1492</v>
      </c>
      <c r="K2839" s="99">
        <v>30173</v>
      </c>
      <c r="L2839" s="99">
        <v>29535</v>
      </c>
      <c r="M2839" s="99">
        <f>K2839-L2839</f>
        <v>638</v>
      </c>
      <c r="N2839" s="28" t="s">
        <v>3075</v>
      </c>
      <c r="O2839" s="100">
        <v>17000000</v>
      </c>
      <c r="P2839" s="27"/>
      <c r="Q2839" s="100"/>
      <c r="R2839" s="101" t="s">
        <v>120</v>
      </c>
      <c r="S2839" s="94"/>
    </row>
    <row r="2840" spans="1:19" ht="18" customHeight="1">
      <c r="A2840" s="17">
        <v>6</v>
      </c>
      <c r="B2840" s="18" t="s">
        <v>2825</v>
      </c>
      <c r="C2840" s="18">
        <v>1</v>
      </c>
      <c r="D2840" s="18" t="s">
        <v>2826</v>
      </c>
      <c r="E2840" s="18">
        <v>5</v>
      </c>
      <c r="F2840" s="18" t="s">
        <v>781</v>
      </c>
      <c r="G2840" s="18">
        <v>19</v>
      </c>
      <c r="H2840" s="18" t="s">
        <v>1056</v>
      </c>
      <c r="I2840" s="18">
        <v>21</v>
      </c>
      <c r="J2840" s="25" t="s">
        <v>1492</v>
      </c>
      <c r="K2840" s="99"/>
      <c r="L2840" s="99"/>
      <c r="M2840" s="99"/>
      <c r="N2840" s="28" t="s">
        <v>3076</v>
      </c>
      <c r="O2840" s="100">
        <v>693000</v>
      </c>
      <c r="P2840" s="27"/>
      <c r="Q2840" s="100"/>
      <c r="R2840" s="101" t="s">
        <v>120</v>
      </c>
      <c r="S2840" s="94"/>
    </row>
    <row r="2841" spans="1:19" ht="18" customHeight="1">
      <c r="A2841" s="17">
        <v>6</v>
      </c>
      <c r="B2841" s="18" t="s">
        <v>2825</v>
      </c>
      <c r="C2841" s="18">
        <v>1</v>
      </c>
      <c r="D2841" s="18" t="s">
        <v>2826</v>
      </c>
      <c r="E2841" s="18">
        <v>5</v>
      </c>
      <c r="F2841" s="18" t="s">
        <v>781</v>
      </c>
      <c r="G2841" s="18">
        <v>19</v>
      </c>
      <c r="H2841" s="18" t="s">
        <v>1056</v>
      </c>
      <c r="I2841" s="18">
        <v>21</v>
      </c>
      <c r="J2841" s="25" t="s">
        <v>1492</v>
      </c>
      <c r="K2841" s="99"/>
      <c r="L2841" s="99"/>
      <c r="M2841" s="99"/>
      <c r="N2841" s="28" t="s">
        <v>3077</v>
      </c>
      <c r="O2841" s="100">
        <v>120000</v>
      </c>
      <c r="P2841" s="27"/>
      <c r="Q2841" s="100"/>
      <c r="R2841" s="101" t="s">
        <v>120</v>
      </c>
      <c r="S2841" s="94"/>
    </row>
    <row r="2842" spans="1:19" ht="18" customHeight="1">
      <c r="A2842" s="17">
        <v>6</v>
      </c>
      <c r="B2842" s="18" t="s">
        <v>2825</v>
      </c>
      <c r="C2842" s="18">
        <v>1</v>
      </c>
      <c r="D2842" s="18" t="s">
        <v>2826</v>
      </c>
      <c r="E2842" s="18">
        <v>5</v>
      </c>
      <c r="F2842" s="18" t="s">
        <v>781</v>
      </c>
      <c r="G2842" s="18">
        <v>19</v>
      </c>
      <c r="H2842" s="18" t="s">
        <v>1056</v>
      </c>
      <c r="I2842" s="18">
        <v>21</v>
      </c>
      <c r="J2842" s="25" t="s">
        <v>1492</v>
      </c>
      <c r="K2842" s="99"/>
      <c r="L2842" s="99"/>
      <c r="M2842" s="99"/>
      <c r="N2842" s="28" t="s">
        <v>3078</v>
      </c>
      <c r="O2842" s="100">
        <v>270000</v>
      </c>
      <c r="P2842" s="27"/>
      <c r="Q2842" s="100"/>
      <c r="R2842" s="101" t="s">
        <v>120</v>
      </c>
      <c r="S2842" s="94"/>
    </row>
    <row r="2843" spans="1:19" ht="18" customHeight="1">
      <c r="A2843" s="17">
        <v>6</v>
      </c>
      <c r="B2843" s="18" t="s">
        <v>2825</v>
      </c>
      <c r="C2843" s="18">
        <v>1</v>
      </c>
      <c r="D2843" s="18" t="s">
        <v>2826</v>
      </c>
      <c r="E2843" s="18">
        <v>5</v>
      </c>
      <c r="F2843" s="18" t="s">
        <v>781</v>
      </c>
      <c r="G2843" s="18">
        <v>19</v>
      </c>
      <c r="H2843" s="18" t="s">
        <v>1056</v>
      </c>
      <c r="I2843" s="18">
        <v>21</v>
      </c>
      <c r="J2843" s="25" t="s">
        <v>1492</v>
      </c>
      <c r="K2843" s="99"/>
      <c r="L2843" s="99"/>
      <c r="M2843" s="99"/>
      <c r="N2843" s="28" t="s">
        <v>3079</v>
      </c>
      <c r="O2843" s="100">
        <v>12090000</v>
      </c>
      <c r="P2843" s="27"/>
      <c r="Q2843" s="100"/>
      <c r="R2843" s="101" t="s">
        <v>120</v>
      </c>
      <c r="S2843" s="94"/>
    </row>
    <row r="2844" spans="1:19" ht="18" customHeight="1">
      <c r="A2844" s="17">
        <v>6</v>
      </c>
      <c r="B2844" s="18" t="s">
        <v>2825</v>
      </c>
      <c r="C2844" s="18">
        <v>1</v>
      </c>
      <c r="D2844" s="18" t="s">
        <v>2826</v>
      </c>
      <c r="E2844" s="18">
        <v>5</v>
      </c>
      <c r="F2844" s="18" t="s">
        <v>781</v>
      </c>
      <c r="G2844" s="19">
        <v>25</v>
      </c>
      <c r="H2844" s="19" t="s">
        <v>1276</v>
      </c>
      <c r="I2844" s="19"/>
      <c r="J2844" s="24"/>
      <c r="K2844" s="99"/>
      <c r="L2844" s="99"/>
      <c r="M2844" s="99"/>
      <c r="N2844" s="28"/>
      <c r="O2844" s="100"/>
      <c r="P2844" s="27"/>
      <c r="Q2844" s="100"/>
      <c r="R2844" s="101" t="s">
        <v>120</v>
      </c>
      <c r="S2844" s="94"/>
    </row>
    <row r="2845" spans="1:19" ht="18" customHeight="1">
      <c r="A2845" s="17">
        <v>6</v>
      </c>
      <c r="B2845" s="18" t="s">
        <v>2825</v>
      </c>
      <c r="C2845" s="18">
        <v>1</v>
      </c>
      <c r="D2845" s="18" t="s">
        <v>2826</v>
      </c>
      <c r="E2845" s="18">
        <v>5</v>
      </c>
      <c r="F2845" s="18" t="s">
        <v>781</v>
      </c>
      <c r="G2845" s="18">
        <v>25</v>
      </c>
      <c r="H2845" s="18" t="s">
        <v>1276</v>
      </c>
      <c r="I2845" s="19">
        <v>9</v>
      </c>
      <c r="J2845" s="24" t="s">
        <v>3080</v>
      </c>
      <c r="K2845" s="99">
        <v>3</v>
      </c>
      <c r="L2845" s="99">
        <v>2</v>
      </c>
      <c r="M2845" s="99">
        <f>K2845-L2845</f>
        <v>1</v>
      </c>
      <c r="N2845" s="28" t="s">
        <v>3081</v>
      </c>
      <c r="O2845" s="100">
        <v>3000</v>
      </c>
      <c r="P2845" s="27"/>
      <c r="Q2845" s="100"/>
      <c r="R2845" s="101" t="s">
        <v>120</v>
      </c>
      <c r="S2845" s="94"/>
    </row>
    <row r="2846" spans="1:19" ht="18" customHeight="1">
      <c r="A2846" s="43">
        <v>6</v>
      </c>
      <c r="B2846" s="44" t="s">
        <v>2825</v>
      </c>
      <c r="C2846" s="52">
        <v>1</v>
      </c>
      <c r="D2846" s="44" t="s">
        <v>2826</v>
      </c>
      <c r="E2846" s="53">
        <v>6</v>
      </c>
      <c r="F2846" s="54" t="s">
        <v>782</v>
      </c>
      <c r="G2846" s="53"/>
      <c r="H2846" s="54"/>
      <c r="I2846" s="53"/>
      <c r="J2846" s="53"/>
      <c r="K2846" s="97">
        <f>IF(C2846="",SUMIFS($K2847:$K$5645,$A2847:$A$5645,A2846,$E2847:$E$5645,""),IF(E2846="",SUMIFS($K2847:$K$5645,$A2847:$A$5645,A2846,$C2847:$C$5645,C2846,$G2847:$G$5645,""),IF(G2846="",SUMIFS($K2847:$K$5645,$A2847:$A$5645,A2846,$C2847:$C$5645,C2846,$E2847:$E$5645,E2846,$R2847:$R$5645,R2846),0)))</f>
        <v>700</v>
      </c>
      <c r="L2846" s="97">
        <f>IF(C2846="",SUMIFS($L2847:$L$5645,$A2847:$A$5645,A2846,$E2847:$E$5645,""),IF(E2846="",SUMIFS($L2847:$L$5645,$A2847:$A$5645,A2846,$C2847:$C$5645,C2846,$G2847:$G$5645,""),IF(G2846="",SUMIFS($L2847:$L$5645,$A2847:$A$5645,A2846,$C2847:$C$5645,C2846,$E2847:$E$5645,E2846,$R2847:$R$5645,R2846),0)))</f>
        <v>670</v>
      </c>
      <c r="M2846" s="98">
        <f t="shared" ref="M2846" si="181">K2846-L2846</f>
        <v>30</v>
      </c>
      <c r="N2846" s="55"/>
      <c r="O2846" s="56"/>
      <c r="P2846" s="57"/>
      <c r="Q2846" s="58">
        <f>IF(C2846="",SUMIFS($Q$3:$Q$5514,$A$3:$A$5514,A2846,$C$3:$C$5514,"&gt;0",$E$3:$E$5514,""),IF(E2846="",SUMIFS($Q$3:$Q$5514,$A$3:$A$5514,A2846,$C$3:$C$5514,C2846,$E$3:$E$5514,"&gt;0",$G$3:$G$5514,""),IF(G2846="",SUMIFS($Q$3:$Q$5514,$A$3:$A$5514,A2846,$C$3:$C$5514,C2846,$E$3:$E$5514,E2846,$G$3:$G$5514,"&gt;0",$R$3:$R$5514,R2846))))</f>
        <v>427</v>
      </c>
      <c r="R2846" s="59" t="s">
        <v>120</v>
      </c>
      <c r="S2846" s="94"/>
    </row>
    <row r="2847" spans="1:19" ht="18" customHeight="1">
      <c r="A2847" s="17">
        <v>6</v>
      </c>
      <c r="B2847" s="18" t="s">
        <v>2825</v>
      </c>
      <c r="C2847" s="18">
        <v>1</v>
      </c>
      <c r="D2847" s="18" t="s">
        <v>2826</v>
      </c>
      <c r="E2847" s="18">
        <v>6</v>
      </c>
      <c r="F2847" s="18" t="s">
        <v>782</v>
      </c>
      <c r="G2847" s="19">
        <v>8</v>
      </c>
      <c r="H2847" s="19" t="s">
        <v>941</v>
      </c>
      <c r="I2847" s="19"/>
      <c r="J2847" s="24"/>
      <c r="K2847" s="99"/>
      <c r="L2847" s="99"/>
      <c r="M2847" s="99"/>
      <c r="N2847" s="28"/>
      <c r="O2847" s="100"/>
      <c r="P2847" s="27" t="s">
        <v>572</v>
      </c>
      <c r="Q2847" s="100">
        <v>427</v>
      </c>
      <c r="R2847" s="101" t="s">
        <v>120</v>
      </c>
      <c r="S2847" s="94"/>
    </row>
    <row r="2848" spans="1:19" ht="18" customHeight="1">
      <c r="A2848" s="17">
        <v>6</v>
      </c>
      <c r="B2848" s="18" t="s">
        <v>2825</v>
      </c>
      <c r="C2848" s="18">
        <v>1</v>
      </c>
      <c r="D2848" s="18" t="s">
        <v>2826</v>
      </c>
      <c r="E2848" s="18">
        <v>6</v>
      </c>
      <c r="F2848" s="18" t="s">
        <v>782</v>
      </c>
      <c r="G2848" s="18">
        <v>8</v>
      </c>
      <c r="H2848" s="18" t="s">
        <v>941</v>
      </c>
      <c r="I2848" s="19">
        <v>11</v>
      </c>
      <c r="J2848" s="24" t="s">
        <v>942</v>
      </c>
      <c r="K2848" s="99">
        <v>143</v>
      </c>
      <c r="L2848" s="99">
        <v>143</v>
      </c>
      <c r="M2848" s="99">
        <f>K2848-L2848</f>
        <v>0</v>
      </c>
      <c r="N2848" s="28" t="s">
        <v>3082</v>
      </c>
      <c r="O2848" s="100">
        <v>117600</v>
      </c>
      <c r="P2848" s="27"/>
      <c r="Q2848" s="100"/>
      <c r="R2848" s="101" t="s">
        <v>120</v>
      </c>
      <c r="S2848" s="94"/>
    </row>
    <row r="2849" spans="1:19" ht="18" customHeight="1">
      <c r="A2849" s="17">
        <v>6</v>
      </c>
      <c r="B2849" s="18" t="s">
        <v>2825</v>
      </c>
      <c r="C2849" s="18">
        <v>1</v>
      </c>
      <c r="D2849" s="18" t="s">
        <v>2826</v>
      </c>
      <c r="E2849" s="18">
        <v>6</v>
      </c>
      <c r="F2849" s="18" t="s">
        <v>782</v>
      </c>
      <c r="G2849" s="18">
        <v>8</v>
      </c>
      <c r="H2849" s="18" t="s">
        <v>941</v>
      </c>
      <c r="I2849" s="18">
        <v>11</v>
      </c>
      <c r="J2849" s="25" t="s">
        <v>942</v>
      </c>
      <c r="K2849" s="99"/>
      <c r="L2849" s="99"/>
      <c r="M2849" s="99"/>
      <c r="N2849" s="339" t="s">
        <v>7211</v>
      </c>
      <c r="O2849" s="100">
        <v>25200</v>
      </c>
      <c r="P2849" s="27"/>
      <c r="Q2849" s="100"/>
      <c r="R2849" s="101" t="s">
        <v>120</v>
      </c>
      <c r="S2849" s="94"/>
    </row>
    <row r="2850" spans="1:19" ht="18" customHeight="1">
      <c r="A2850" s="17">
        <v>6</v>
      </c>
      <c r="B2850" s="18" t="s">
        <v>2825</v>
      </c>
      <c r="C2850" s="18">
        <v>1</v>
      </c>
      <c r="D2850" s="18" t="s">
        <v>2826</v>
      </c>
      <c r="E2850" s="18">
        <v>6</v>
      </c>
      <c r="F2850" s="18" t="s">
        <v>782</v>
      </c>
      <c r="G2850" s="19">
        <v>9</v>
      </c>
      <c r="H2850" s="19" t="s">
        <v>944</v>
      </c>
      <c r="I2850" s="19"/>
      <c r="J2850" s="24"/>
      <c r="K2850" s="99"/>
      <c r="L2850" s="99"/>
      <c r="M2850" s="99"/>
      <c r="N2850" s="28"/>
      <c r="O2850" s="100"/>
      <c r="P2850" s="27"/>
      <c r="Q2850" s="100"/>
      <c r="R2850" s="101" t="s">
        <v>120</v>
      </c>
      <c r="S2850" s="94"/>
    </row>
    <row r="2851" spans="1:19" ht="18" customHeight="1">
      <c r="A2851" s="17">
        <v>6</v>
      </c>
      <c r="B2851" s="18" t="s">
        <v>2825</v>
      </c>
      <c r="C2851" s="18">
        <v>1</v>
      </c>
      <c r="D2851" s="18" t="s">
        <v>2826</v>
      </c>
      <c r="E2851" s="18">
        <v>6</v>
      </c>
      <c r="F2851" s="18" t="s">
        <v>782</v>
      </c>
      <c r="G2851" s="18">
        <v>9</v>
      </c>
      <c r="H2851" s="18" t="s">
        <v>944</v>
      </c>
      <c r="I2851" s="19">
        <v>1</v>
      </c>
      <c r="J2851" s="24" t="s">
        <v>945</v>
      </c>
      <c r="K2851" s="99">
        <v>0</v>
      </c>
      <c r="L2851" s="99">
        <v>19</v>
      </c>
      <c r="M2851" s="99">
        <f t="shared" ref="M2851:M2852" si="182">K2851-L2851</f>
        <v>-19</v>
      </c>
      <c r="N2851" s="28"/>
      <c r="O2851" s="100"/>
      <c r="P2851" s="27"/>
      <c r="Q2851" s="100"/>
      <c r="R2851" s="101" t="s">
        <v>120</v>
      </c>
      <c r="S2851" s="94"/>
    </row>
    <row r="2852" spans="1:19" ht="18" customHeight="1">
      <c r="A2852" s="17">
        <v>6</v>
      </c>
      <c r="B2852" s="18" t="s">
        <v>2825</v>
      </c>
      <c r="C2852" s="18">
        <v>1</v>
      </c>
      <c r="D2852" s="18" t="s">
        <v>2826</v>
      </c>
      <c r="E2852" s="18">
        <v>6</v>
      </c>
      <c r="F2852" s="18" t="s">
        <v>782</v>
      </c>
      <c r="G2852" s="18">
        <v>9</v>
      </c>
      <c r="H2852" s="18" t="s">
        <v>944</v>
      </c>
      <c r="I2852" s="19">
        <v>2</v>
      </c>
      <c r="J2852" s="24" t="s">
        <v>978</v>
      </c>
      <c r="K2852" s="99">
        <v>35</v>
      </c>
      <c r="L2852" s="99">
        <v>35</v>
      </c>
      <c r="M2852" s="99">
        <f t="shared" si="182"/>
        <v>0</v>
      </c>
      <c r="N2852" s="28" t="s">
        <v>3083</v>
      </c>
      <c r="O2852" s="100">
        <v>6540</v>
      </c>
      <c r="P2852" s="27"/>
      <c r="Q2852" s="100"/>
      <c r="R2852" s="101" t="s">
        <v>120</v>
      </c>
      <c r="S2852" s="94"/>
    </row>
    <row r="2853" spans="1:19" ht="18" customHeight="1">
      <c r="A2853" s="17">
        <v>6</v>
      </c>
      <c r="B2853" s="18" t="s">
        <v>2825</v>
      </c>
      <c r="C2853" s="18">
        <v>1</v>
      </c>
      <c r="D2853" s="18" t="s">
        <v>2826</v>
      </c>
      <c r="E2853" s="18">
        <v>6</v>
      </c>
      <c r="F2853" s="18" t="s">
        <v>782</v>
      </c>
      <c r="G2853" s="18">
        <v>9</v>
      </c>
      <c r="H2853" s="18" t="s">
        <v>944</v>
      </c>
      <c r="I2853" s="18">
        <v>2</v>
      </c>
      <c r="J2853" s="25" t="s">
        <v>978</v>
      </c>
      <c r="K2853" s="99"/>
      <c r="L2853" s="99"/>
      <c r="M2853" s="99"/>
      <c r="N2853" s="28" t="s">
        <v>3084</v>
      </c>
      <c r="O2853" s="100">
        <v>2180</v>
      </c>
      <c r="P2853" s="27"/>
      <c r="Q2853" s="100"/>
      <c r="R2853" s="101" t="s">
        <v>120</v>
      </c>
      <c r="S2853" s="94"/>
    </row>
    <row r="2854" spans="1:19" ht="18" customHeight="1">
      <c r="A2854" s="17">
        <v>6</v>
      </c>
      <c r="B2854" s="18" t="s">
        <v>2825</v>
      </c>
      <c r="C2854" s="18">
        <v>1</v>
      </c>
      <c r="D2854" s="18" t="s">
        <v>2826</v>
      </c>
      <c r="E2854" s="18">
        <v>6</v>
      </c>
      <c r="F2854" s="18" t="s">
        <v>782</v>
      </c>
      <c r="G2854" s="18">
        <v>9</v>
      </c>
      <c r="H2854" s="18" t="s">
        <v>944</v>
      </c>
      <c r="I2854" s="18">
        <v>2</v>
      </c>
      <c r="J2854" s="25" t="s">
        <v>978</v>
      </c>
      <c r="K2854" s="99"/>
      <c r="L2854" s="99"/>
      <c r="M2854" s="99"/>
      <c r="N2854" s="28" t="s">
        <v>3085</v>
      </c>
      <c r="O2854" s="100">
        <v>26160</v>
      </c>
      <c r="P2854" s="27"/>
      <c r="Q2854" s="100"/>
      <c r="R2854" s="101" t="s">
        <v>120</v>
      </c>
      <c r="S2854" s="94"/>
    </row>
    <row r="2855" spans="1:19" ht="18" customHeight="1">
      <c r="A2855" s="17">
        <v>6</v>
      </c>
      <c r="B2855" s="18" t="s">
        <v>2825</v>
      </c>
      <c r="C2855" s="18">
        <v>1</v>
      </c>
      <c r="D2855" s="18" t="s">
        <v>2826</v>
      </c>
      <c r="E2855" s="18">
        <v>6</v>
      </c>
      <c r="F2855" s="18" t="s">
        <v>782</v>
      </c>
      <c r="G2855" s="19">
        <v>11</v>
      </c>
      <c r="H2855" s="19" t="s">
        <v>1002</v>
      </c>
      <c r="I2855" s="19"/>
      <c r="J2855" s="24"/>
      <c r="K2855" s="99"/>
      <c r="L2855" s="99"/>
      <c r="M2855" s="99"/>
      <c r="N2855" s="28"/>
      <c r="O2855" s="100"/>
      <c r="P2855" s="27"/>
      <c r="Q2855" s="100"/>
      <c r="R2855" s="101" t="s">
        <v>120</v>
      </c>
      <c r="S2855" s="94"/>
    </row>
    <row r="2856" spans="1:19" ht="18" customHeight="1">
      <c r="A2856" s="17">
        <v>6</v>
      </c>
      <c r="B2856" s="18" t="s">
        <v>2825</v>
      </c>
      <c r="C2856" s="18">
        <v>1</v>
      </c>
      <c r="D2856" s="18" t="s">
        <v>2826</v>
      </c>
      <c r="E2856" s="18">
        <v>6</v>
      </c>
      <c r="F2856" s="18" t="s">
        <v>782</v>
      </c>
      <c r="G2856" s="18">
        <v>11</v>
      </c>
      <c r="H2856" s="18" t="s">
        <v>1002</v>
      </c>
      <c r="I2856" s="19">
        <v>1</v>
      </c>
      <c r="J2856" s="24" t="s">
        <v>1003</v>
      </c>
      <c r="K2856" s="99">
        <v>409</v>
      </c>
      <c r="L2856" s="99">
        <v>360</v>
      </c>
      <c r="M2856" s="99">
        <f>K2856-L2856</f>
        <v>49</v>
      </c>
      <c r="N2856" s="28" t="s">
        <v>3086</v>
      </c>
      <c r="O2856" s="100">
        <v>18000</v>
      </c>
      <c r="P2856" s="27"/>
      <c r="Q2856" s="100"/>
      <c r="R2856" s="101" t="s">
        <v>120</v>
      </c>
      <c r="S2856" s="94"/>
    </row>
    <row r="2857" spans="1:19" ht="18" customHeight="1">
      <c r="A2857" s="17">
        <v>6</v>
      </c>
      <c r="B2857" s="18" t="s">
        <v>2825</v>
      </c>
      <c r="C2857" s="18">
        <v>1</v>
      </c>
      <c r="D2857" s="18" t="s">
        <v>2826</v>
      </c>
      <c r="E2857" s="18">
        <v>6</v>
      </c>
      <c r="F2857" s="18" t="s">
        <v>782</v>
      </c>
      <c r="G2857" s="18">
        <v>11</v>
      </c>
      <c r="H2857" s="18" t="s">
        <v>1002</v>
      </c>
      <c r="I2857" s="18">
        <v>1</v>
      </c>
      <c r="J2857" s="25" t="s">
        <v>1003</v>
      </c>
      <c r="K2857" s="99"/>
      <c r="L2857" s="99"/>
      <c r="M2857" s="99"/>
      <c r="N2857" s="339" t="s">
        <v>6870</v>
      </c>
      <c r="O2857" s="100">
        <v>100920</v>
      </c>
      <c r="P2857" s="27"/>
      <c r="Q2857" s="100"/>
      <c r="R2857" s="101" t="s">
        <v>120</v>
      </c>
      <c r="S2857" s="94"/>
    </row>
    <row r="2858" spans="1:19" ht="18" customHeight="1">
      <c r="A2858" s="17">
        <v>6</v>
      </c>
      <c r="B2858" s="18" t="s">
        <v>2825</v>
      </c>
      <c r="C2858" s="18">
        <v>1</v>
      </c>
      <c r="D2858" s="18" t="s">
        <v>2826</v>
      </c>
      <c r="E2858" s="18">
        <v>6</v>
      </c>
      <c r="F2858" s="18" t="s">
        <v>782</v>
      </c>
      <c r="G2858" s="18">
        <v>11</v>
      </c>
      <c r="H2858" s="18" t="s">
        <v>1002</v>
      </c>
      <c r="I2858" s="18">
        <v>1</v>
      </c>
      <c r="J2858" s="25" t="s">
        <v>1003</v>
      </c>
      <c r="K2858" s="99"/>
      <c r="L2858" s="99"/>
      <c r="M2858" s="99"/>
      <c r="N2858" s="28" t="s">
        <v>3087</v>
      </c>
      <c r="O2858" s="100">
        <v>270000</v>
      </c>
      <c r="P2858" s="27"/>
      <c r="Q2858" s="100"/>
      <c r="R2858" s="101" t="s">
        <v>120</v>
      </c>
      <c r="S2858" s="94"/>
    </row>
    <row r="2859" spans="1:19" ht="18" customHeight="1">
      <c r="A2859" s="17">
        <v>6</v>
      </c>
      <c r="B2859" s="18" t="s">
        <v>2825</v>
      </c>
      <c r="C2859" s="18">
        <v>1</v>
      </c>
      <c r="D2859" s="18" t="s">
        <v>2826</v>
      </c>
      <c r="E2859" s="18">
        <v>6</v>
      </c>
      <c r="F2859" s="18" t="s">
        <v>782</v>
      </c>
      <c r="G2859" s="18">
        <v>11</v>
      </c>
      <c r="H2859" s="18" t="s">
        <v>1002</v>
      </c>
      <c r="I2859" s="18">
        <v>1</v>
      </c>
      <c r="J2859" s="25" t="s">
        <v>1003</v>
      </c>
      <c r="K2859" s="99"/>
      <c r="L2859" s="99"/>
      <c r="M2859" s="99"/>
      <c r="N2859" s="28" t="s">
        <v>3088</v>
      </c>
      <c r="O2859" s="100">
        <v>20000</v>
      </c>
      <c r="P2859" s="27"/>
      <c r="Q2859" s="100"/>
      <c r="R2859" s="101" t="s">
        <v>120</v>
      </c>
      <c r="S2859" s="94"/>
    </row>
    <row r="2860" spans="1:19" ht="18" customHeight="1">
      <c r="A2860" s="17">
        <v>6</v>
      </c>
      <c r="B2860" s="18" t="s">
        <v>2825</v>
      </c>
      <c r="C2860" s="18">
        <v>1</v>
      </c>
      <c r="D2860" s="18" t="s">
        <v>2826</v>
      </c>
      <c r="E2860" s="18">
        <v>6</v>
      </c>
      <c r="F2860" s="18" t="s">
        <v>782</v>
      </c>
      <c r="G2860" s="18">
        <v>11</v>
      </c>
      <c r="H2860" s="18" t="s">
        <v>1002</v>
      </c>
      <c r="I2860" s="19">
        <v>3</v>
      </c>
      <c r="J2860" s="24" t="s">
        <v>1021</v>
      </c>
      <c r="K2860" s="99">
        <v>8</v>
      </c>
      <c r="L2860" s="99">
        <v>8</v>
      </c>
      <c r="M2860" s="99">
        <f>K2860-L2860</f>
        <v>0</v>
      </c>
      <c r="N2860" s="339" t="s">
        <v>6871</v>
      </c>
      <c r="O2860" s="100">
        <v>7776</v>
      </c>
      <c r="P2860" s="27"/>
      <c r="Q2860" s="100"/>
      <c r="R2860" s="101" t="s">
        <v>120</v>
      </c>
      <c r="S2860" s="94"/>
    </row>
    <row r="2861" spans="1:19" ht="18" customHeight="1">
      <c r="A2861" s="17">
        <v>6</v>
      </c>
      <c r="B2861" s="18" t="s">
        <v>2825</v>
      </c>
      <c r="C2861" s="18">
        <v>1</v>
      </c>
      <c r="D2861" s="18" t="s">
        <v>2826</v>
      </c>
      <c r="E2861" s="18">
        <v>6</v>
      </c>
      <c r="F2861" s="18" t="s">
        <v>782</v>
      </c>
      <c r="G2861" s="19">
        <v>12</v>
      </c>
      <c r="H2861" s="19" t="s">
        <v>1026</v>
      </c>
      <c r="I2861" s="19"/>
      <c r="J2861" s="24"/>
      <c r="K2861" s="99"/>
      <c r="L2861" s="99"/>
      <c r="M2861" s="99"/>
      <c r="N2861" s="28"/>
      <c r="O2861" s="100"/>
      <c r="P2861" s="27"/>
      <c r="Q2861" s="100"/>
      <c r="R2861" s="101" t="s">
        <v>120</v>
      </c>
      <c r="S2861" s="94"/>
    </row>
    <row r="2862" spans="1:19" ht="18" customHeight="1">
      <c r="A2862" s="17">
        <v>6</v>
      </c>
      <c r="B2862" s="18" t="s">
        <v>2825</v>
      </c>
      <c r="C2862" s="18">
        <v>1</v>
      </c>
      <c r="D2862" s="18" t="s">
        <v>2826</v>
      </c>
      <c r="E2862" s="18">
        <v>6</v>
      </c>
      <c r="F2862" s="18" t="s">
        <v>782</v>
      </c>
      <c r="G2862" s="18">
        <v>12</v>
      </c>
      <c r="H2862" s="18" t="s">
        <v>1026</v>
      </c>
      <c r="I2862" s="19">
        <v>1</v>
      </c>
      <c r="J2862" s="24" t="s">
        <v>1027</v>
      </c>
      <c r="K2862" s="99">
        <v>33</v>
      </c>
      <c r="L2862" s="99">
        <v>33</v>
      </c>
      <c r="M2862" s="99">
        <f>K2862-L2862</f>
        <v>0</v>
      </c>
      <c r="N2862" s="28" t="s">
        <v>3089</v>
      </c>
      <c r="O2862" s="100">
        <v>4100</v>
      </c>
      <c r="P2862" s="27"/>
      <c r="Q2862" s="100"/>
      <c r="R2862" s="101" t="s">
        <v>120</v>
      </c>
      <c r="S2862" s="94"/>
    </row>
    <row r="2863" spans="1:19" ht="18" customHeight="1">
      <c r="A2863" s="17">
        <v>6</v>
      </c>
      <c r="B2863" s="18" t="s">
        <v>2825</v>
      </c>
      <c r="C2863" s="18">
        <v>1</v>
      </c>
      <c r="D2863" s="18" t="s">
        <v>2826</v>
      </c>
      <c r="E2863" s="18">
        <v>6</v>
      </c>
      <c r="F2863" s="18" t="s">
        <v>782</v>
      </c>
      <c r="G2863" s="18">
        <v>12</v>
      </c>
      <c r="H2863" s="18" t="s">
        <v>1026</v>
      </c>
      <c r="I2863" s="18">
        <v>1</v>
      </c>
      <c r="J2863" s="25" t="s">
        <v>1027</v>
      </c>
      <c r="K2863" s="99"/>
      <c r="L2863" s="99"/>
      <c r="M2863" s="99"/>
      <c r="N2863" s="28" t="s">
        <v>3090</v>
      </c>
      <c r="O2863" s="100">
        <v>28000</v>
      </c>
      <c r="P2863" s="27"/>
      <c r="Q2863" s="100"/>
      <c r="R2863" s="101" t="s">
        <v>120</v>
      </c>
      <c r="S2863" s="94"/>
    </row>
    <row r="2864" spans="1:19" ht="18" customHeight="1">
      <c r="A2864" s="17">
        <v>6</v>
      </c>
      <c r="B2864" s="18" t="s">
        <v>2825</v>
      </c>
      <c r="C2864" s="18">
        <v>1</v>
      </c>
      <c r="D2864" s="18" t="s">
        <v>2826</v>
      </c>
      <c r="E2864" s="18">
        <v>6</v>
      </c>
      <c r="F2864" s="18" t="s">
        <v>782</v>
      </c>
      <c r="G2864" s="19">
        <v>19</v>
      </c>
      <c r="H2864" s="19" t="s">
        <v>1056</v>
      </c>
      <c r="I2864" s="19"/>
      <c r="J2864" s="24"/>
      <c r="K2864" s="99"/>
      <c r="L2864" s="99"/>
      <c r="M2864" s="99"/>
      <c r="N2864" s="28"/>
      <c r="O2864" s="100"/>
      <c r="P2864" s="27"/>
      <c r="Q2864" s="100"/>
      <c r="R2864" s="101" t="s">
        <v>120</v>
      </c>
      <c r="S2864" s="94"/>
    </row>
    <row r="2865" spans="1:19" ht="18" customHeight="1">
      <c r="A2865" s="17">
        <v>6</v>
      </c>
      <c r="B2865" s="18" t="s">
        <v>2825</v>
      </c>
      <c r="C2865" s="18">
        <v>1</v>
      </c>
      <c r="D2865" s="18" t="s">
        <v>2826</v>
      </c>
      <c r="E2865" s="18">
        <v>6</v>
      </c>
      <c r="F2865" s="18" t="s">
        <v>782</v>
      </c>
      <c r="G2865" s="18">
        <v>19</v>
      </c>
      <c r="H2865" s="18" t="s">
        <v>1056</v>
      </c>
      <c r="I2865" s="19">
        <v>31</v>
      </c>
      <c r="J2865" s="24" t="s">
        <v>1366</v>
      </c>
      <c r="K2865" s="99">
        <v>72</v>
      </c>
      <c r="L2865" s="99">
        <v>72</v>
      </c>
      <c r="M2865" s="99">
        <f>K2865-L2865</f>
        <v>0</v>
      </c>
      <c r="N2865" s="28" t="s">
        <v>3091</v>
      </c>
      <c r="O2865" s="100">
        <v>72000</v>
      </c>
      <c r="P2865" s="27"/>
      <c r="Q2865" s="100"/>
      <c r="R2865" s="101" t="s">
        <v>120</v>
      </c>
      <c r="S2865" s="94"/>
    </row>
    <row r="2866" spans="1:19" ht="18" customHeight="1">
      <c r="A2866" s="43">
        <v>6</v>
      </c>
      <c r="B2866" s="44" t="s">
        <v>2825</v>
      </c>
      <c r="C2866" s="52">
        <v>1</v>
      </c>
      <c r="D2866" s="44" t="s">
        <v>2826</v>
      </c>
      <c r="E2866" s="53">
        <v>7</v>
      </c>
      <c r="F2866" s="54" t="s">
        <v>783</v>
      </c>
      <c r="G2866" s="53"/>
      <c r="H2866" s="54"/>
      <c r="I2866" s="53"/>
      <c r="J2866" s="53"/>
      <c r="K2866" s="97">
        <f>IF(C2866="",SUMIFS($K2867:$K$5645,$A2867:$A$5645,A2866,$E2867:$E$5645,""),IF(E2866="",SUMIFS($K2867:$K$5645,$A2867:$A$5645,A2866,$C2867:$C$5645,C2866,$G2867:$G$5645,""),IF(G2866="",SUMIFS($K2867:$K$5645,$A2867:$A$5645,A2866,$C2867:$C$5645,C2866,$E2867:$E$5645,E2866,$R2867:$R$5645,R2866),0)))</f>
        <v>8078</v>
      </c>
      <c r="L2866" s="97">
        <f>IF(C2866="",SUMIFS($L2867:$L$5645,$A2867:$A$5645,A2866,$E2867:$E$5645,""),IF(E2866="",SUMIFS($L2867:$L$5645,$A2867:$A$5645,A2866,$C2867:$C$5645,C2866,$G2867:$G$5645,""),IF(G2866="",SUMIFS($L2867:$L$5645,$A2867:$A$5645,A2866,$C2867:$C$5645,C2866,$E2867:$E$5645,E2866,$R2867:$R$5645,R2866),0)))</f>
        <v>7861</v>
      </c>
      <c r="M2866" s="98">
        <f t="shared" ref="M2866" si="183">K2866-L2866</f>
        <v>217</v>
      </c>
      <c r="N2866" s="55"/>
      <c r="O2866" s="56"/>
      <c r="P2866" s="57"/>
      <c r="Q2866" s="58">
        <f>IF(C2866="",SUMIFS($Q$3:$Q$5514,$A$3:$A$5514,A2866,$C$3:$C$5514,"&gt;0",$E$3:$E$5514,""),IF(E2866="",SUMIFS($Q$3:$Q$5514,$A$3:$A$5514,A2866,$C$3:$C$5514,C2866,$E$3:$E$5514,"&gt;0",$G$3:$G$5514,""),IF(G2866="",SUMIFS($Q$3:$Q$5514,$A$3:$A$5514,A2866,$C$3:$C$5514,C2866,$E$3:$E$5514,E2866,$G$3:$G$5514,"&gt;0",$R$3:$R$5514,R2866))))</f>
        <v>2837</v>
      </c>
      <c r="R2866" s="59" t="s">
        <v>120</v>
      </c>
      <c r="S2866" s="94"/>
    </row>
    <row r="2867" spans="1:19" ht="18" customHeight="1">
      <c r="A2867" s="17">
        <v>6</v>
      </c>
      <c r="B2867" s="18" t="s">
        <v>2825</v>
      </c>
      <c r="C2867" s="18">
        <v>1</v>
      </c>
      <c r="D2867" s="18" t="s">
        <v>2826</v>
      </c>
      <c r="E2867" s="18">
        <v>7</v>
      </c>
      <c r="F2867" s="18" t="s">
        <v>783</v>
      </c>
      <c r="G2867" s="19">
        <v>9</v>
      </c>
      <c r="H2867" s="19" t="s">
        <v>944</v>
      </c>
      <c r="I2867" s="19"/>
      <c r="J2867" s="24"/>
      <c r="K2867" s="99"/>
      <c r="L2867" s="99"/>
      <c r="M2867" s="99"/>
      <c r="N2867" s="28"/>
      <c r="O2867" s="100"/>
      <c r="P2867" s="27" t="s">
        <v>3093</v>
      </c>
      <c r="Q2867" s="100">
        <v>2837</v>
      </c>
      <c r="R2867" s="101" t="s">
        <v>120</v>
      </c>
      <c r="S2867" s="94"/>
    </row>
    <row r="2868" spans="1:19" ht="18" customHeight="1">
      <c r="A2868" s="17">
        <v>6</v>
      </c>
      <c r="B2868" s="18" t="s">
        <v>2825</v>
      </c>
      <c r="C2868" s="18">
        <v>1</v>
      </c>
      <c r="D2868" s="18" t="s">
        <v>2826</v>
      </c>
      <c r="E2868" s="18">
        <v>7</v>
      </c>
      <c r="F2868" s="18" t="s">
        <v>783</v>
      </c>
      <c r="G2868" s="18">
        <v>9</v>
      </c>
      <c r="H2868" s="18" t="s">
        <v>944</v>
      </c>
      <c r="I2868" s="19">
        <v>2</v>
      </c>
      <c r="J2868" s="24" t="s">
        <v>978</v>
      </c>
      <c r="K2868" s="99">
        <v>8</v>
      </c>
      <c r="L2868" s="99">
        <v>11</v>
      </c>
      <c r="M2868" s="99">
        <f>K2868-L2868</f>
        <v>-3</v>
      </c>
      <c r="N2868" s="28" t="s">
        <v>3092</v>
      </c>
      <c r="O2868" s="100">
        <v>7200</v>
      </c>
      <c r="P2868" s="27" t="s">
        <v>3094</v>
      </c>
      <c r="Q2868" s="100"/>
      <c r="R2868" s="101" t="s">
        <v>120</v>
      </c>
      <c r="S2868" s="94"/>
    </row>
    <row r="2869" spans="1:19" ht="18" customHeight="1">
      <c r="A2869" s="17">
        <v>6</v>
      </c>
      <c r="B2869" s="18" t="s">
        <v>2825</v>
      </c>
      <c r="C2869" s="18">
        <v>1</v>
      </c>
      <c r="D2869" s="18" t="s">
        <v>2826</v>
      </c>
      <c r="E2869" s="18">
        <v>7</v>
      </c>
      <c r="F2869" s="18" t="s">
        <v>783</v>
      </c>
      <c r="G2869" s="19">
        <v>11</v>
      </c>
      <c r="H2869" s="19" t="s">
        <v>1002</v>
      </c>
      <c r="I2869" s="19"/>
      <c r="J2869" s="24"/>
      <c r="K2869" s="99"/>
      <c r="L2869" s="99"/>
      <c r="M2869" s="99"/>
      <c r="N2869" s="28"/>
      <c r="O2869" s="100"/>
      <c r="P2869" s="27"/>
      <c r="Q2869" s="100"/>
      <c r="R2869" s="101" t="s">
        <v>120</v>
      </c>
      <c r="S2869" s="94"/>
    </row>
    <row r="2870" spans="1:19" ht="18" customHeight="1">
      <c r="A2870" s="17">
        <v>6</v>
      </c>
      <c r="B2870" s="18" t="s">
        <v>2825</v>
      </c>
      <c r="C2870" s="18">
        <v>1</v>
      </c>
      <c r="D2870" s="18" t="s">
        <v>2826</v>
      </c>
      <c r="E2870" s="18">
        <v>7</v>
      </c>
      <c r="F2870" s="18" t="s">
        <v>783</v>
      </c>
      <c r="G2870" s="18">
        <v>11</v>
      </c>
      <c r="H2870" s="18" t="s">
        <v>1002</v>
      </c>
      <c r="I2870" s="19">
        <v>1</v>
      </c>
      <c r="J2870" s="24" t="s">
        <v>1003</v>
      </c>
      <c r="K2870" s="99">
        <v>0</v>
      </c>
      <c r="L2870" s="99">
        <v>80</v>
      </c>
      <c r="M2870" s="99">
        <f t="shared" ref="M2870:M2873" si="184">K2870-L2870</f>
        <v>-80</v>
      </c>
      <c r="N2870" s="28"/>
      <c r="O2870" s="100"/>
      <c r="P2870" s="27"/>
      <c r="Q2870" s="100"/>
      <c r="R2870" s="101" t="s">
        <v>120</v>
      </c>
      <c r="S2870" s="94"/>
    </row>
    <row r="2871" spans="1:19" ht="18" customHeight="1">
      <c r="A2871" s="17">
        <v>6</v>
      </c>
      <c r="B2871" s="18" t="s">
        <v>2825</v>
      </c>
      <c r="C2871" s="18">
        <v>1</v>
      </c>
      <c r="D2871" s="18" t="s">
        <v>2826</v>
      </c>
      <c r="E2871" s="18">
        <v>7</v>
      </c>
      <c r="F2871" s="18" t="s">
        <v>783</v>
      </c>
      <c r="G2871" s="18">
        <v>11</v>
      </c>
      <c r="H2871" s="18" t="s">
        <v>1002</v>
      </c>
      <c r="I2871" s="19">
        <v>2</v>
      </c>
      <c r="J2871" s="24" t="s">
        <v>1208</v>
      </c>
      <c r="K2871" s="99">
        <v>174</v>
      </c>
      <c r="L2871" s="99">
        <v>204</v>
      </c>
      <c r="M2871" s="99">
        <f t="shared" si="184"/>
        <v>-30</v>
      </c>
      <c r="N2871" s="28" t="s">
        <v>3095</v>
      </c>
      <c r="O2871" s="100">
        <v>174000</v>
      </c>
      <c r="P2871" s="27"/>
      <c r="Q2871" s="100"/>
      <c r="R2871" s="101" t="s">
        <v>120</v>
      </c>
      <c r="S2871" s="94"/>
    </row>
    <row r="2872" spans="1:19" ht="18" customHeight="1">
      <c r="A2872" s="17">
        <v>6</v>
      </c>
      <c r="B2872" s="18" t="s">
        <v>2825</v>
      </c>
      <c r="C2872" s="18">
        <v>1</v>
      </c>
      <c r="D2872" s="18" t="s">
        <v>2826</v>
      </c>
      <c r="E2872" s="18">
        <v>7</v>
      </c>
      <c r="F2872" s="18" t="s">
        <v>783</v>
      </c>
      <c r="G2872" s="18">
        <v>11</v>
      </c>
      <c r="H2872" s="18" t="s">
        <v>1002</v>
      </c>
      <c r="I2872" s="19">
        <v>3</v>
      </c>
      <c r="J2872" s="24" t="s">
        <v>1021</v>
      </c>
      <c r="K2872" s="99">
        <v>3</v>
      </c>
      <c r="L2872" s="99">
        <v>3</v>
      </c>
      <c r="M2872" s="99">
        <f t="shared" si="184"/>
        <v>0</v>
      </c>
      <c r="N2872" s="28" t="s">
        <v>3096</v>
      </c>
      <c r="O2872" s="100">
        <v>2400</v>
      </c>
      <c r="P2872" s="27"/>
      <c r="Q2872" s="100"/>
      <c r="R2872" s="101" t="s">
        <v>120</v>
      </c>
      <c r="S2872" s="94"/>
    </row>
    <row r="2873" spans="1:19" ht="18" customHeight="1">
      <c r="A2873" s="17">
        <v>6</v>
      </c>
      <c r="B2873" s="18" t="s">
        <v>2825</v>
      </c>
      <c r="C2873" s="18">
        <v>1</v>
      </c>
      <c r="D2873" s="18" t="s">
        <v>2826</v>
      </c>
      <c r="E2873" s="18">
        <v>7</v>
      </c>
      <c r="F2873" s="18" t="s">
        <v>783</v>
      </c>
      <c r="G2873" s="18">
        <v>11</v>
      </c>
      <c r="H2873" s="18" t="s">
        <v>1002</v>
      </c>
      <c r="I2873" s="19">
        <v>6</v>
      </c>
      <c r="J2873" s="24" t="s">
        <v>1215</v>
      </c>
      <c r="K2873" s="99">
        <v>100</v>
      </c>
      <c r="L2873" s="99">
        <v>100</v>
      </c>
      <c r="M2873" s="99">
        <f t="shared" si="184"/>
        <v>0</v>
      </c>
      <c r="N2873" s="28" t="s">
        <v>6772</v>
      </c>
      <c r="O2873" s="100">
        <v>100000</v>
      </c>
      <c r="P2873" s="27"/>
      <c r="Q2873" s="100"/>
      <c r="R2873" s="101" t="s">
        <v>120</v>
      </c>
      <c r="S2873" s="94"/>
    </row>
    <row r="2874" spans="1:19" ht="18" customHeight="1">
      <c r="A2874" s="17">
        <v>6</v>
      </c>
      <c r="B2874" s="18" t="s">
        <v>2825</v>
      </c>
      <c r="C2874" s="18">
        <v>1</v>
      </c>
      <c r="D2874" s="18" t="s">
        <v>2826</v>
      </c>
      <c r="E2874" s="18">
        <v>7</v>
      </c>
      <c r="F2874" s="18" t="s">
        <v>783</v>
      </c>
      <c r="G2874" s="19">
        <v>12</v>
      </c>
      <c r="H2874" s="19" t="s">
        <v>1026</v>
      </c>
      <c r="I2874" s="19"/>
      <c r="J2874" s="24"/>
      <c r="K2874" s="99"/>
      <c r="L2874" s="99"/>
      <c r="M2874" s="99"/>
      <c r="N2874" s="28"/>
      <c r="O2874" s="100"/>
      <c r="P2874" s="27"/>
      <c r="Q2874" s="100"/>
      <c r="R2874" s="101" t="s">
        <v>120</v>
      </c>
      <c r="S2874" s="94"/>
    </row>
    <row r="2875" spans="1:19" ht="18" customHeight="1">
      <c r="A2875" s="17">
        <v>6</v>
      </c>
      <c r="B2875" s="18" t="s">
        <v>2825</v>
      </c>
      <c r="C2875" s="18">
        <v>1</v>
      </c>
      <c r="D2875" s="18" t="s">
        <v>2826</v>
      </c>
      <c r="E2875" s="18">
        <v>7</v>
      </c>
      <c r="F2875" s="18" t="s">
        <v>783</v>
      </c>
      <c r="G2875" s="18">
        <v>12</v>
      </c>
      <c r="H2875" s="18" t="s">
        <v>1026</v>
      </c>
      <c r="I2875" s="19">
        <v>1</v>
      </c>
      <c r="J2875" s="24" t="s">
        <v>1027</v>
      </c>
      <c r="K2875" s="99">
        <v>28</v>
      </c>
      <c r="L2875" s="99">
        <v>28</v>
      </c>
      <c r="M2875" s="99">
        <f t="shared" ref="M2875:M2876" si="185">K2875-L2875</f>
        <v>0</v>
      </c>
      <c r="N2875" s="28" t="s">
        <v>3097</v>
      </c>
      <c r="O2875" s="100">
        <v>27600</v>
      </c>
      <c r="P2875" s="27"/>
      <c r="Q2875" s="100"/>
      <c r="R2875" s="101" t="s">
        <v>120</v>
      </c>
      <c r="S2875" s="94"/>
    </row>
    <row r="2876" spans="1:19" ht="18" customHeight="1">
      <c r="A2876" s="17">
        <v>6</v>
      </c>
      <c r="B2876" s="18" t="s">
        <v>2825</v>
      </c>
      <c r="C2876" s="18">
        <v>1</v>
      </c>
      <c r="D2876" s="18" t="s">
        <v>2826</v>
      </c>
      <c r="E2876" s="18">
        <v>7</v>
      </c>
      <c r="F2876" s="18" t="s">
        <v>783</v>
      </c>
      <c r="G2876" s="18">
        <v>12</v>
      </c>
      <c r="H2876" s="18" t="s">
        <v>1026</v>
      </c>
      <c r="I2876" s="19">
        <v>3</v>
      </c>
      <c r="J2876" s="24" t="s">
        <v>202</v>
      </c>
      <c r="K2876" s="99">
        <v>15</v>
      </c>
      <c r="L2876" s="99">
        <v>0</v>
      </c>
      <c r="M2876" s="99">
        <f t="shared" si="185"/>
        <v>15</v>
      </c>
      <c r="N2876" s="28" t="s">
        <v>6765</v>
      </c>
      <c r="O2876" s="100">
        <v>13120</v>
      </c>
      <c r="P2876" s="27"/>
      <c r="Q2876" s="100"/>
      <c r="R2876" s="101" t="s">
        <v>120</v>
      </c>
      <c r="S2876" s="94"/>
    </row>
    <row r="2877" spans="1:19" ht="18" customHeight="1">
      <c r="A2877" s="17">
        <v>6</v>
      </c>
      <c r="B2877" s="18" t="s">
        <v>2825</v>
      </c>
      <c r="C2877" s="18">
        <v>1</v>
      </c>
      <c r="D2877" s="18" t="s">
        <v>2826</v>
      </c>
      <c r="E2877" s="18">
        <v>7</v>
      </c>
      <c r="F2877" s="18" t="s">
        <v>783</v>
      </c>
      <c r="G2877" s="18">
        <v>12</v>
      </c>
      <c r="H2877" s="18" t="s">
        <v>1026</v>
      </c>
      <c r="I2877" s="18">
        <v>3</v>
      </c>
      <c r="J2877" s="25" t="s">
        <v>202</v>
      </c>
      <c r="K2877" s="99"/>
      <c r="L2877" s="99"/>
      <c r="M2877" s="99"/>
      <c r="N2877" s="28" t="s">
        <v>6766</v>
      </c>
      <c r="O2877" s="100">
        <v>1100</v>
      </c>
      <c r="P2877" s="27"/>
      <c r="Q2877" s="100"/>
      <c r="R2877" s="101" t="s">
        <v>120</v>
      </c>
      <c r="S2877" s="94"/>
    </row>
    <row r="2878" spans="1:19" ht="18" customHeight="1">
      <c r="A2878" s="17">
        <v>6</v>
      </c>
      <c r="B2878" s="18" t="s">
        <v>2825</v>
      </c>
      <c r="C2878" s="18">
        <v>1</v>
      </c>
      <c r="D2878" s="18" t="s">
        <v>2826</v>
      </c>
      <c r="E2878" s="18">
        <v>7</v>
      </c>
      <c r="F2878" s="18" t="s">
        <v>783</v>
      </c>
      <c r="G2878" s="18">
        <v>12</v>
      </c>
      <c r="H2878" s="18" t="s">
        <v>1026</v>
      </c>
      <c r="I2878" s="19">
        <v>11</v>
      </c>
      <c r="J2878" s="24" t="s">
        <v>1039</v>
      </c>
      <c r="K2878" s="99">
        <v>42</v>
      </c>
      <c r="L2878" s="99">
        <v>15</v>
      </c>
      <c r="M2878" s="99">
        <f>K2878-L2878</f>
        <v>27</v>
      </c>
      <c r="N2878" s="28" t="s">
        <v>6767</v>
      </c>
      <c r="O2878" s="100">
        <v>14990</v>
      </c>
      <c r="P2878" s="27"/>
      <c r="Q2878" s="100"/>
      <c r="R2878" s="101" t="s">
        <v>120</v>
      </c>
      <c r="S2878" s="94"/>
    </row>
    <row r="2879" spans="1:19" ht="18" customHeight="1">
      <c r="A2879" s="17">
        <v>6</v>
      </c>
      <c r="B2879" s="18" t="s">
        <v>2825</v>
      </c>
      <c r="C2879" s="18">
        <v>1</v>
      </c>
      <c r="D2879" s="18" t="s">
        <v>2826</v>
      </c>
      <c r="E2879" s="18">
        <v>7</v>
      </c>
      <c r="F2879" s="18" t="s">
        <v>783</v>
      </c>
      <c r="G2879" s="18">
        <v>12</v>
      </c>
      <c r="H2879" s="18" t="s">
        <v>1026</v>
      </c>
      <c r="I2879" s="18">
        <v>11</v>
      </c>
      <c r="J2879" s="25" t="s">
        <v>1039</v>
      </c>
      <c r="K2879" s="99"/>
      <c r="L2879" s="99"/>
      <c r="M2879" s="99"/>
      <c r="N2879" s="28" t="s">
        <v>6768</v>
      </c>
      <c r="O2879" s="100">
        <v>26370</v>
      </c>
      <c r="P2879" s="27"/>
      <c r="Q2879" s="100"/>
      <c r="R2879" s="101" t="s">
        <v>120</v>
      </c>
      <c r="S2879" s="94"/>
    </row>
    <row r="2880" spans="1:19" ht="18" customHeight="1">
      <c r="A2880" s="17">
        <v>6</v>
      </c>
      <c r="B2880" s="18" t="s">
        <v>2825</v>
      </c>
      <c r="C2880" s="18">
        <v>1</v>
      </c>
      <c r="D2880" s="18" t="s">
        <v>2826</v>
      </c>
      <c r="E2880" s="18">
        <v>7</v>
      </c>
      <c r="F2880" s="18" t="s">
        <v>783</v>
      </c>
      <c r="G2880" s="19">
        <v>13</v>
      </c>
      <c r="H2880" s="19" t="s">
        <v>1045</v>
      </c>
      <c r="I2880" s="19"/>
      <c r="J2880" s="24"/>
      <c r="K2880" s="99"/>
      <c r="L2880" s="99"/>
      <c r="M2880" s="99"/>
      <c r="N2880" s="28"/>
      <c r="O2880" s="100"/>
      <c r="P2880" s="27"/>
      <c r="Q2880" s="100"/>
      <c r="R2880" s="101" t="s">
        <v>120</v>
      </c>
      <c r="S2880" s="94"/>
    </row>
    <row r="2881" spans="1:19" ht="18" customHeight="1">
      <c r="A2881" s="17">
        <v>6</v>
      </c>
      <c r="B2881" s="18" t="s">
        <v>2825</v>
      </c>
      <c r="C2881" s="18">
        <v>1</v>
      </c>
      <c r="D2881" s="18" t="s">
        <v>2826</v>
      </c>
      <c r="E2881" s="18">
        <v>7</v>
      </c>
      <c r="F2881" s="18" t="s">
        <v>783</v>
      </c>
      <c r="G2881" s="18">
        <v>13</v>
      </c>
      <c r="H2881" s="18" t="s">
        <v>1045</v>
      </c>
      <c r="I2881" s="19">
        <v>51</v>
      </c>
      <c r="J2881" s="24" t="s">
        <v>1126</v>
      </c>
      <c r="K2881" s="99">
        <v>304</v>
      </c>
      <c r="L2881" s="99">
        <v>304</v>
      </c>
      <c r="M2881" s="99">
        <f>K2881-L2881</f>
        <v>0</v>
      </c>
      <c r="N2881" s="28" t="s">
        <v>3098</v>
      </c>
      <c r="O2881" s="100">
        <v>303480</v>
      </c>
      <c r="P2881" s="27"/>
      <c r="Q2881" s="100"/>
      <c r="R2881" s="101" t="s">
        <v>120</v>
      </c>
      <c r="S2881" s="94"/>
    </row>
    <row r="2882" spans="1:19" ht="18" customHeight="1">
      <c r="A2882" s="17">
        <v>6</v>
      </c>
      <c r="B2882" s="18" t="s">
        <v>2825</v>
      </c>
      <c r="C2882" s="18">
        <v>1</v>
      </c>
      <c r="D2882" s="18" t="s">
        <v>2826</v>
      </c>
      <c r="E2882" s="18">
        <v>7</v>
      </c>
      <c r="F2882" s="18" t="s">
        <v>783</v>
      </c>
      <c r="G2882" s="18">
        <v>13</v>
      </c>
      <c r="H2882" s="18" t="s">
        <v>1045</v>
      </c>
      <c r="I2882" s="18">
        <v>51</v>
      </c>
      <c r="J2882" s="25" t="s">
        <v>1126</v>
      </c>
      <c r="K2882" s="99"/>
      <c r="L2882" s="99"/>
      <c r="M2882" s="99"/>
      <c r="N2882" s="28" t="s">
        <v>3099</v>
      </c>
      <c r="O2882" s="100"/>
      <c r="P2882" s="27"/>
      <c r="Q2882" s="100"/>
      <c r="R2882" s="101" t="s">
        <v>120</v>
      </c>
      <c r="S2882" s="94"/>
    </row>
    <row r="2883" spans="1:19" ht="18" customHeight="1">
      <c r="A2883" s="17">
        <v>6</v>
      </c>
      <c r="B2883" s="18" t="s">
        <v>2825</v>
      </c>
      <c r="C2883" s="18">
        <v>1</v>
      </c>
      <c r="D2883" s="18" t="s">
        <v>2826</v>
      </c>
      <c r="E2883" s="18">
        <v>7</v>
      </c>
      <c r="F2883" s="18" t="s">
        <v>783</v>
      </c>
      <c r="G2883" s="19">
        <v>14</v>
      </c>
      <c r="H2883" s="19" t="s">
        <v>1050</v>
      </c>
      <c r="I2883" s="19"/>
      <c r="J2883" s="24"/>
      <c r="K2883" s="99"/>
      <c r="L2883" s="99"/>
      <c r="M2883" s="99"/>
      <c r="N2883" s="28"/>
      <c r="O2883" s="100"/>
      <c r="P2883" s="27"/>
      <c r="Q2883" s="100"/>
      <c r="R2883" s="101" t="s">
        <v>120</v>
      </c>
      <c r="S2883" s="94"/>
    </row>
    <row r="2884" spans="1:19" ht="18" customHeight="1">
      <c r="A2884" s="17">
        <v>6</v>
      </c>
      <c r="B2884" s="18" t="s">
        <v>2825</v>
      </c>
      <c r="C2884" s="18">
        <v>1</v>
      </c>
      <c r="D2884" s="18" t="s">
        <v>2826</v>
      </c>
      <c r="E2884" s="18">
        <v>7</v>
      </c>
      <c r="F2884" s="18" t="s">
        <v>783</v>
      </c>
      <c r="G2884" s="18">
        <v>14</v>
      </c>
      <c r="H2884" s="18" t="s">
        <v>1050</v>
      </c>
      <c r="I2884" s="19">
        <v>1</v>
      </c>
      <c r="J2884" s="24" t="s">
        <v>1051</v>
      </c>
      <c r="K2884" s="99">
        <v>10</v>
      </c>
      <c r="L2884" s="99">
        <v>10</v>
      </c>
      <c r="M2884" s="99">
        <f>K2884-L2884</f>
        <v>0</v>
      </c>
      <c r="N2884" s="28" t="s">
        <v>1051</v>
      </c>
      <c r="O2884" s="100">
        <v>10000</v>
      </c>
      <c r="P2884" s="27"/>
      <c r="Q2884" s="100"/>
      <c r="R2884" s="101" t="s">
        <v>120</v>
      </c>
      <c r="S2884" s="94"/>
    </row>
    <row r="2885" spans="1:19" ht="18" customHeight="1">
      <c r="A2885" s="17">
        <v>6</v>
      </c>
      <c r="B2885" s="18" t="s">
        <v>2825</v>
      </c>
      <c r="C2885" s="18">
        <v>1</v>
      </c>
      <c r="D2885" s="18" t="s">
        <v>2826</v>
      </c>
      <c r="E2885" s="18">
        <v>7</v>
      </c>
      <c r="F2885" s="18" t="s">
        <v>783</v>
      </c>
      <c r="G2885" s="19">
        <v>19</v>
      </c>
      <c r="H2885" s="19" t="s">
        <v>1056</v>
      </c>
      <c r="I2885" s="19"/>
      <c r="J2885" s="24"/>
      <c r="K2885" s="99"/>
      <c r="L2885" s="99"/>
      <c r="M2885" s="99"/>
      <c r="N2885" s="28"/>
      <c r="O2885" s="100"/>
      <c r="P2885" s="27"/>
      <c r="Q2885" s="100"/>
      <c r="R2885" s="101" t="s">
        <v>120</v>
      </c>
      <c r="S2885" s="94"/>
    </row>
    <row r="2886" spans="1:19" ht="18" customHeight="1">
      <c r="A2886" s="17">
        <v>6</v>
      </c>
      <c r="B2886" s="18" t="s">
        <v>2825</v>
      </c>
      <c r="C2886" s="18">
        <v>1</v>
      </c>
      <c r="D2886" s="18" t="s">
        <v>2826</v>
      </c>
      <c r="E2886" s="18">
        <v>7</v>
      </c>
      <c r="F2886" s="18" t="s">
        <v>783</v>
      </c>
      <c r="G2886" s="18">
        <v>19</v>
      </c>
      <c r="H2886" s="18" t="s">
        <v>1056</v>
      </c>
      <c r="I2886" s="19">
        <v>11</v>
      </c>
      <c r="J2886" s="24" t="s">
        <v>1057</v>
      </c>
      <c r="K2886" s="99">
        <v>80</v>
      </c>
      <c r="L2886" s="99">
        <v>80</v>
      </c>
      <c r="M2886" s="99">
        <f t="shared" ref="M2886:M2887" si="186">K2886-L2886</f>
        <v>0</v>
      </c>
      <c r="N2886" s="28" t="s">
        <v>3100</v>
      </c>
      <c r="O2886" s="100">
        <v>80000</v>
      </c>
      <c r="P2886" s="27"/>
      <c r="Q2886" s="100"/>
      <c r="R2886" s="101" t="s">
        <v>120</v>
      </c>
      <c r="S2886" s="94"/>
    </row>
    <row r="2887" spans="1:19" ht="18" customHeight="1">
      <c r="A2887" s="17">
        <v>6</v>
      </c>
      <c r="B2887" s="18" t="s">
        <v>2825</v>
      </c>
      <c r="C2887" s="18">
        <v>1</v>
      </c>
      <c r="D2887" s="18" t="s">
        <v>2826</v>
      </c>
      <c r="E2887" s="18">
        <v>7</v>
      </c>
      <c r="F2887" s="18" t="s">
        <v>783</v>
      </c>
      <c r="G2887" s="18">
        <v>19</v>
      </c>
      <c r="H2887" s="18" t="s">
        <v>1056</v>
      </c>
      <c r="I2887" s="19">
        <v>21</v>
      </c>
      <c r="J2887" s="24" t="s">
        <v>1492</v>
      </c>
      <c r="K2887" s="99">
        <v>5057</v>
      </c>
      <c r="L2887" s="99">
        <v>4776</v>
      </c>
      <c r="M2887" s="99">
        <f t="shared" si="186"/>
        <v>281</v>
      </c>
      <c r="N2887" s="28" t="s">
        <v>3101</v>
      </c>
      <c r="O2887" s="100">
        <v>2220000</v>
      </c>
      <c r="P2887" s="27"/>
      <c r="Q2887" s="100"/>
      <c r="R2887" s="101" t="s">
        <v>120</v>
      </c>
      <c r="S2887" s="94"/>
    </row>
    <row r="2888" spans="1:19" ht="18" customHeight="1">
      <c r="A2888" s="17">
        <v>6</v>
      </c>
      <c r="B2888" s="18" t="s">
        <v>2825</v>
      </c>
      <c r="C2888" s="18">
        <v>1</v>
      </c>
      <c r="D2888" s="18" t="s">
        <v>2826</v>
      </c>
      <c r="E2888" s="18">
        <v>7</v>
      </c>
      <c r="F2888" s="18" t="s">
        <v>783</v>
      </c>
      <c r="G2888" s="18">
        <v>19</v>
      </c>
      <c r="H2888" s="18" t="s">
        <v>1056</v>
      </c>
      <c r="I2888" s="18">
        <v>21</v>
      </c>
      <c r="J2888" s="25" t="s">
        <v>1492</v>
      </c>
      <c r="K2888" s="99"/>
      <c r="L2888" s="99"/>
      <c r="M2888" s="99"/>
      <c r="N2888" s="28" t="s">
        <v>3102</v>
      </c>
      <c r="O2888" s="100">
        <v>2837000</v>
      </c>
      <c r="P2888" s="27"/>
      <c r="Q2888" s="100"/>
      <c r="R2888" s="101" t="s">
        <v>120</v>
      </c>
      <c r="S2888" s="94"/>
    </row>
    <row r="2889" spans="1:19" ht="18" customHeight="1">
      <c r="A2889" s="17">
        <v>6</v>
      </c>
      <c r="B2889" s="18" t="s">
        <v>2825</v>
      </c>
      <c r="C2889" s="18">
        <v>1</v>
      </c>
      <c r="D2889" s="18" t="s">
        <v>2826</v>
      </c>
      <c r="E2889" s="18">
        <v>7</v>
      </c>
      <c r="F2889" s="18" t="s">
        <v>783</v>
      </c>
      <c r="G2889" s="18">
        <v>19</v>
      </c>
      <c r="H2889" s="18" t="s">
        <v>1056</v>
      </c>
      <c r="I2889" s="19">
        <v>31</v>
      </c>
      <c r="J2889" s="24" t="s">
        <v>1366</v>
      </c>
      <c r="K2889" s="99">
        <v>2250</v>
      </c>
      <c r="L2889" s="99">
        <v>2250</v>
      </c>
      <c r="M2889" s="99">
        <f>K2889-L2889</f>
        <v>0</v>
      </c>
      <c r="N2889" s="28" t="s">
        <v>3103</v>
      </c>
      <c r="O2889" s="100">
        <v>2250000</v>
      </c>
      <c r="P2889" s="27"/>
      <c r="Q2889" s="100"/>
      <c r="R2889" s="101" t="s">
        <v>120</v>
      </c>
      <c r="S2889" s="94"/>
    </row>
    <row r="2890" spans="1:19" ht="18" customHeight="1">
      <c r="A2890" s="17">
        <v>6</v>
      </c>
      <c r="B2890" s="18" t="s">
        <v>2825</v>
      </c>
      <c r="C2890" s="18">
        <v>1</v>
      </c>
      <c r="D2890" s="18" t="s">
        <v>2826</v>
      </c>
      <c r="E2890" s="18">
        <v>7</v>
      </c>
      <c r="F2890" s="18" t="s">
        <v>783</v>
      </c>
      <c r="G2890" s="18">
        <v>19</v>
      </c>
      <c r="H2890" s="18" t="s">
        <v>1056</v>
      </c>
      <c r="I2890" s="18">
        <v>31</v>
      </c>
      <c r="J2890" s="25" t="s">
        <v>1366</v>
      </c>
      <c r="K2890" s="99"/>
      <c r="L2890" s="99"/>
      <c r="M2890" s="99"/>
      <c r="N2890" s="28" t="s">
        <v>3104</v>
      </c>
      <c r="O2890" s="100"/>
      <c r="P2890" s="27"/>
      <c r="Q2890" s="100"/>
      <c r="R2890" s="101" t="s">
        <v>120</v>
      </c>
      <c r="S2890" s="94"/>
    </row>
    <row r="2891" spans="1:19" ht="18" customHeight="1">
      <c r="A2891" s="17">
        <v>6</v>
      </c>
      <c r="B2891" s="18" t="s">
        <v>2825</v>
      </c>
      <c r="C2891" s="18">
        <v>1</v>
      </c>
      <c r="D2891" s="18" t="s">
        <v>2826</v>
      </c>
      <c r="E2891" s="18">
        <v>7</v>
      </c>
      <c r="F2891" s="18" t="s">
        <v>783</v>
      </c>
      <c r="G2891" s="19">
        <v>27</v>
      </c>
      <c r="H2891" s="19" t="s">
        <v>1273</v>
      </c>
      <c r="I2891" s="19"/>
      <c r="J2891" s="24"/>
      <c r="K2891" s="99"/>
      <c r="L2891" s="99"/>
      <c r="M2891" s="99"/>
      <c r="N2891" s="28"/>
      <c r="O2891" s="100"/>
      <c r="P2891" s="27"/>
      <c r="Q2891" s="100"/>
      <c r="R2891" s="101" t="s">
        <v>120</v>
      </c>
      <c r="S2891" s="94"/>
    </row>
    <row r="2892" spans="1:19" ht="18" customHeight="1">
      <c r="A2892" s="17">
        <v>6</v>
      </c>
      <c r="B2892" s="18" t="s">
        <v>2825</v>
      </c>
      <c r="C2892" s="18">
        <v>1</v>
      </c>
      <c r="D2892" s="18" t="s">
        <v>2826</v>
      </c>
      <c r="E2892" s="18">
        <v>7</v>
      </c>
      <c r="F2892" s="18" t="s">
        <v>783</v>
      </c>
      <c r="G2892" s="18">
        <v>27</v>
      </c>
      <c r="H2892" s="18" t="s">
        <v>1273</v>
      </c>
      <c r="I2892" s="19">
        <v>1</v>
      </c>
      <c r="J2892" s="24" t="s">
        <v>1274</v>
      </c>
      <c r="K2892" s="99">
        <v>7</v>
      </c>
      <c r="L2892" s="99">
        <v>0</v>
      </c>
      <c r="M2892" s="99">
        <f>K2892-L2892</f>
        <v>7</v>
      </c>
      <c r="N2892" s="28" t="s">
        <v>6769</v>
      </c>
      <c r="O2892" s="100">
        <v>6600</v>
      </c>
      <c r="P2892" s="27"/>
      <c r="Q2892" s="100"/>
      <c r="R2892" s="101" t="s">
        <v>120</v>
      </c>
      <c r="S2892" s="94"/>
    </row>
    <row r="2893" spans="1:19" ht="18" customHeight="1">
      <c r="A2893" s="43">
        <v>6</v>
      </c>
      <c r="B2893" s="44" t="s">
        <v>2825</v>
      </c>
      <c r="C2893" s="52">
        <v>1</v>
      </c>
      <c r="D2893" s="44" t="s">
        <v>2826</v>
      </c>
      <c r="E2893" s="53">
        <v>8</v>
      </c>
      <c r="F2893" s="54" t="s">
        <v>784</v>
      </c>
      <c r="G2893" s="53"/>
      <c r="H2893" s="54"/>
      <c r="I2893" s="53"/>
      <c r="J2893" s="53"/>
      <c r="K2893" s="97">
        <f>IF(C2893="",SUMIFS($K2894:$K$5645,$A2894:$A$5645,A2893,$E2894:$E$5645,""),IF(E2893="",SUMIFS($K2894:$K$5645,$A2894:$A$5645,A2893,$C2894:$C$5645,C2893,$G2894:$G$5645,""),IF(G2893="",SUMIFS($K2894:$K$5645,$A2894:$A$5645,A2893,$C2894:$C$5645,C2893,$E2894:$E$5645,E2893,$R2894:$R$5645,R2893),0)))</f>
        <v>16726</v>
      </c>
      <c r="L2893" s="97">
        <f>IF(C2893="",SUMIFS($L2894:$L$5645,$A2894:$A$5645,A2893,$E2894:$E$5645,""),IF(E2893="",SUMIFS($L2894:$L$5645,$A2894:$A$5645,A2893,$C2894:$C$5645,C2893,$G2894:$G$5645,""),IF(G2893="",SUMIFS($L2894:$L$5645,$A2894:$A$5645,A2893,$C2894:$C$5645,C2893,$E2894:$E$5645,E2893,$R2894:$R$5645,R2893),0)))</f>
        <v>13188</v>
      </c>
      <c r="M2893" s="98">
        <f t="shared" ref="M2893" si="187">K2893-L2893</f>
        <v>3538</v>
      </c>
      <c r="N2893" s="55"/>
      <c r="O2893" s="56"/>
      <c r="P2893" s="57"/>
      <c r="Q2893" s="58">
        <f>IF(C2893="",SUMIFS($Q$3:$Q$5514,$A$3:$A$5514,A2893,$C$3:$C$5514,"&gt;0",$E$3:$E$5514,""),IF(E2893="",SUMIFS($Q$3:$Q$5514,$A$3:$A$5514,A2893,$C$3:$C$5514,C2893,$E$3:$E$5514,"&gt;0",$G$3:$G$5514,""),IF(G2893="",SUMIFS($Q$3:$Q$5514,$A$3:$A$5514,A2893,$C$3:$C$5514,C2893,$E$3:$E$5514,E2893,$G$3:$G$5514,"&gt;0",$R$3:$R$5514,R2893))))</f>
        <v>648</v>
      </c>
      <c r="R2893" s="59" t="s">
        <v>120</v>
      </c>
      <c r="S2893" s="94"/>
    </row>
    <row r="2894" spans="1:19" ht="18" customHeight="1">
      <c r="A2894" s="17">
        <v>6</v>
      </c>
      <c r="B2894" s="18" t="s">
        <v>2825</v>
      </c>
      <c r="C2894" s="18">
        <v>1</v>
      </c>
      <c r="D2894" s="18" t="s">
        <v>2826</v>
      </c>
      <c r="E2894" s="18">
        <v>8</v>
      </c>
      <c r="F2894" s="18" t="s">
        <v>784</v>
      </c>
      <c r="G2894" s="19">
        <v>9</v>
      </c>
      <c r="H2894" s="19" t="s">
        <v>944</v>
      </c>
      <c r="I2894" s="19"/>
      <c r="J2894" s="24"/>
      <c r="K2894" s="99"/>
      <c r="L2894" s="99"/>
      <c r="M2894" s="99"/>
      <c r="N2894" s="28"/>
      <c r="O2894" s="100"/>
      <c r="P2894" s="27" t="s">
        <v>3106</v>
      </c>
      <c r="Q2894" s="100">
        <v>100</v>
      </c>
      <c r="R2894" s="101" t="s">
        <v>120</v>
      </c>
      <c r="S2894" s="94"/>
    </row>
    <row r="2895" spans="1:19" ht="18" customHeight="1">
      <c r="A2895" s="17">
        <v>6</v>
      </c>
      <c r="B2895" s="18" t="s">
        <v>2825</v>
      </c>
      <c r="C2895" s="18">
        <v>1</v>
      </c>
      <c r="D2895" s="18" t="s">
        <v>2826</v>
      </c>
      <c r="E2895" s="18">
        <v>8</v>
      </c>
      <c r="F2895" s="18" t="s">
        <v>784</v>
      </c>
      <c r="G2895" s="18">
        <v>9</v>
      </c>
      <c r="H2895" s="18" t="s">
        <v>944</v>
      </c>
      <c r="I2895" s="19">
        <v>3</v>
      </c>
      <c r="J2895" s="24" t="s">
        <v>987</v>
      </c>
      <c r="K2895" s="99">
        <v>19</v>
      </c>
      <c r="L2895" s="99">
        <v>19</v>
      </c>
      <c r="M2895" s="99">
        <f>K2895-L2895</f>
        <v>0</v>
      </c>
      <c r="N2895" s="28" t="s">
        <v>3105</v>
      </c>
      <c r="O2895" s="100">
        <v>18800</v>
      </c>
      <c r="P2895" s="27" t="s">
        <v>3107</v>
      </c>
      <c r="Q2895" s="100"/>
      <c r="R2895" s="101" t="s">
        <v>120</v>
      </c>
      <c r="S2895" s="94"/>
    </row>
    <row r="2896" spans="1:19" ht="18" customHeight="1">
      <c r="A2896" s="17">
        <v>6</v>
      </c>
      <c r="B2896" s="18" t="s">
        <v>2825</v>
      </c>
      <c r="C2896" s="18">
        <v>1</v>
      </c>
      <c r="D2896" s="18" t="s">
        <v>2826</v>
      </c>
      <c r="E2896" s="18">
        <v>8</v>
      </c>
      <c r="F2896" s="18" t="s">
        <v>784</v>
      </c>
      <c r="G2896" s="19">
        <v>11</v>
      </c>
      <c r="H2896" s="19" t="s">
        <v>1002</v>
      </c>
      <c r="I2896" s="19"/>
      <c r="J2896" s="24"/>
      <c r="K2896" s="99"/>
      <c r="L2896" s="99"/>
      <c r="M2896" s="99"/>
      <c r="N2896" s="28"/>
      <c r="O2896" s="100"/>
      <c r="P2896" s="27" t="s">
        <v>626</v>
      </c>
      <c r="Q2896" s="100">
        <v>548</v>
      </c>
      <c r="R2896" s="101" t="s">
        <v>120</v>
      </c>
      <c r="S2896" s="94"/>
    </row>
    <row r="2897" spans="1:19" ht="18" customHeight="1">
      <c r="A2897" s="17">
        <v>6</v>
      </c>
      <c r="B2897" s="18" t="s">
        <v>2825</v>
      </c>
      <c r="C2897" s="18">
        <v>1</v>
      </c>
      <c r="D2897" s="18" t="s">
        <v>2826</v>
      </c>
      <c r="E2897" s="18">
        <v>8</v>
      </c>
      <c r="F2897" s="18" t="s">
        <v>784</v>
      </c>
      <c r="G2897" s="18">
        <v>11</v>
      </c>
      <c r="H2897" s="18" t="s">
        <v>1002</v>
      </c>
      <c r="I2897" s="19">
        <v>1</v>
      </c>
      <c r="J2897" s="24" t="s">
        <v>1003</v>
      </c>
      <c r="K2897" s="99">
        <v>104</v>
      </c>
      <c r="L2897" s="99">
        <v>104</v>
      </c>
      <c r="M2897" s="99">
        <f>K2897-L2897</f>
        <v>0</v>
      </c>
      <c r="N2897" s="28" t="s">
        <v>3108</v>
      </c>
      <c r="O2897" s="100"/>
      <c r="P2897" s="27"/>
      <c r="Q2897" s="100"/>
      <c r="R2897" s="101" t="s">
        <v>120</v>
      </c>
      <c r="S2897" s="94"/>
    </row>
    <row r="2898" spans="1:19" ht="18" customHeight="1">
      <c r="A2898" s="17">
        <v>6</v>
      </c>
      <c r="B2898" s="18" t="s">
        <v>2825</v>
      </c>
      <c r="C2898" s="18">
        <v>1</v>
      </c>
      <c r="D2898" s="18" t="s">
        <v>2826</v>
      </c>
      <c r="E2898" s="18">
        <v>8</v>
      </c>
      <c r="F2898" s="18" t="s">
        <v>784</v>
      </c>
      <c r="G2898" s="18">
        <v>11</v>
      </c>
      <c r="H2898" s="18" t="s">
        <v>1002</v>
      </c>
      <c r="I2898" s="18">
        <v>1</v>
      </c>
      <c r="J2898" s="25" t="s">
        <v>1003</v>
      </c>
      <c r="K2898" s="99"/>
      <c r="L2898" s="99"/>
      <c r="M2898" s="99"/>
      <c r="N2898" s="28" t="s">
        <v>3109</v>
      </c>
      <c r="O2898" s="100">
        <v>84000</v>
      </c>
      <c r="P2898" s="27"/>
      <c r="Q2898" s="100"/>
      <c r="R2898" s="101" t="s">
        <v>120</v>
      </c>
      <c r="S2898" s="94"/>
    </row>
    <row r="2899" spans="1:19" ht="18" customHeight="1">
      <c r="A2899" s="17">
        <v>6</v>
      </c>
      <c r="B2899" s="18" t="s">
        <v>2825</v>
      </c>
      <c r="C2899" s="18">
        <v>1</v>
      </c>
      <c r="D2899" s="18" t="s">
        <v>2826</v>
      </c>
      <c r="E2899" s="18">
        <v>8</v>
      </c>
      <c r="F2899" s="18" t="s">
        <v>784</v>
      </c>
      <c r="G2899" s="18">
        <v>11</v>
      </c>
      <c r="H2899" s="18" t="s">
        <v>1002</v>
      </c>
      <c r="I2899" s="18">
        <v>1</v>
      </c>
      <c r="J2899" s="25" t="s">
        <v>1003</v>
      </c>
      <c r="K2899" s="99"/>
      <c r="L2899" s="99"/>
      <c r="M2899" s="99"/>
      <c r="N2899" s="28" t="s">
        <v>3110</v>
      </c>
      <c r="O2899" s="100">
        <v>20000</v>
      </c>
      <c r="P2899" s="27"/>
      <c r="Q2899" s="100"/>
      <c r="R2899" s="101" t="s">
        <v>120</v>
      </c>
      <c r="S2899" s="94"/>
    </row>
    <row r="2900" spans="1:19" ht="18" customHeight="1">
      <c r="A2900" s="17">
        <v>6</v>
      </c>
      <c r="B2900" s="18" t="s">
        <v>2825</v>
      </c>
      <c r="C2900" s="18">
        <v>1</v>
      </c>
      <c r="D2900" s="18" t="s">
        <v>2826</v>
      </c>
      <c r="E2900" s="18">
        <v>8</v>
      </c>
      <c r="F2900" s="18" t="s">
        <v>784</v>
      </c>
      <c r="G2900" s="18">
        <v>11</v>
      </c>
      <c r="H2900" s="18" t="s">
        <v>1002</v>
      </c>
      <c r="I2900" s="19">
        <v>2</v>
      </c>
      <c r="J2900" s="24" t="s">
        <v>1208</v>
      </c>
      <c r="K2900" s="99">
        <v>1270</v>
      </c>
      <c r="L2900" s="99">
        <v>1278</v>
      </c>
      <c r="M2900" s="99">
        <f>K2900-L2900</f>
        <v>-8</v>
      </c>
      <c r="N2900" s="339" t="s">
        <v>7212</v>
      </c>
      <c r="O2900" s="100">
        <v>86400</v>
      </c>
      <c r="P2900" s="27"/>
      <c r="Q2900" s="100"/>
      <c r="R2900" s="101" t="s">
        <v>120</v>
      </c>
      <c r="S2900" s="94"/>
    </row>
    <row r="2901" spans="1:19" ht="18" customHeight="1">
      <c r="A2901" s="17">
        <v>6</v>
      </c>
      <c r="B2901" s="18" t="s">
        <v>2825</v>
      </c>
      <c r="C2901" s="18">
        <v>1</v>
      </c>
      <c r="D2901" s="18" t="s">
        <v>2826</v>
      </c>
      <c r="E2901" s="18">
        <v>8</v>
      </c>
      <c r="F2901" s="18" t="s">
        <v>784</v>
      </c>
      <c r="G2901" s="18">
        <v>11</v>
      </c>
      <c r="H2901" s="18" t="s">
        <v>1002</v>
      </c>
      <c r="I2901" s="18">
        <v>2</v>
      </c>
      <c r="J2901" s="25" t="s">
        <v>1208</v>
      </c>
      <c r="K2901" s="99"/>
      <c r="L2901" s="99"/>
      <c r="M2901" s="99"/>
      <c r="N2901" s="28" t="s">
        <v>3111</v>
      </c>
      <c r="O2901" s="100">
        <v>316800</v>
      </c>
      <c r="P2901" s="27"/>
      <c r="Q2901" s="100"/>
      <c r="R2901" s="101" t="s">
        <v>120</v>
      </c>
      <c r="S2901" s="94"/>
    </row>
    <row r="2902" spans="1:19" ht="18" customHeight="1">
      <c r="A2902" s="17">
        <v>6</v>
      </c>
      <c r="B2902" s="18" t="s">
        <v>2825</v>
      </c>
      <c r="C2902" s="18">
        <v>1</v>
      </c>
      <c r="D2902" s="18" t="s">
        <v>2826</v>
      </c>
      <c r="E2902" s="18">
        <v>8</v>
      </c>
      <c r="F2902" s="18" t="s">
        <v>784</v>
      </c>
      <c r="G2902" s="18">
        <v>11</v>
      </c>
      <c r="H2902" s="18" t="s">
        <v>1002</v>
      </c>
      <c r="I2902" s="18">
        <v>2</v>
      </c>
      <c r="J2902" s="25" t="s">
        <v>1208</v>
      </c>
      <c r="K2902" s="99"/>
      <c r="L2902" s="99"/>
      <c r="M2902" s="99"/>
      <c r="N2902" s="28" t="s">
        <v>3112</v>
      </c>
      <c r="O2902" s="100">
        <v>49200</v>
      </c>
      <c r="P2902" s="27"/>
      <c r="Q2902" s="100"/>
      <c r="R2902" s="101" t="s">
        <v>120</v>
      </c>
      <c r="S2902" s="94"/>
    </row>
    <row r="2903" spans="1:19" ht="18" customHeight="1">
      <c r="A2903" s="17">
        <v>6</v>
      </c>
      <c r="B2903" s="18" t="s">
        <v>2825</v>
      </c>
      <c r="C2903" s="18">
        <v>1</v>
      </c>
      <c r="D2903" s="18" t="s">
        <v>2826</v>
      </c>
      <c r="E2903" s="18">
        <v>8</v>
      </c>
      <c r="F2903" s="18" t="s">
        <v>784</v>
      </c>
      <c r="G2903" s="18">
        <v>11</v>
      </c>
      <c r="H2903" s="18" t="s">
        <v>1002</v>
      </c>
      <c r="I2903" s="18">
        <v>2</v>
      </c>
      <c r="J2903" s="25" t="s">
        <v>1208</v>
      </c>
      <c r="K2903" s="99"/>
      <c r="L2903" s="99"/>
      <c r="M2903" s="99"/>
      <c r="N2903" s="28" t="s">
        <v>3113</v>
      </c>
      <c r="O2903" s="100">
        <v>75000</v>
      </c>
      <c r="P2903" s="27"/>
      <c r="Q2903" s="100"/>
      <c r="R2903" s="101" t="s">
        <v>120</v>
      </c>
      <c r="S2903" s="94"/>
    </row>
    <row r="2904" spans="1:19" ht="18" customHeight="1">
      <c r="A2904" s="17">
        <v>6</v>
      </c>
      <c r="B2904" s="18" t="s">
        <v>2825</v>
      </c>
      <c r="C2904" s="18">
        <v>1</v>
      </c>
      <c r="D2904" s="18" t="s">
        <v>2826</v>
      </c>
      <c r="E2904" s="18">
        <v>8</v>
      </c>
      <c r="F2904" s="18" t="s">
        <v>784</v>
      </c>
      <c r="G2904" s="18">
        <v>11</v>
      </c>
      <c r="H2904" s="18" t="s">
        <v>1002</v>
      </c>
      <c r="I2904" s="18">
        <v>2</v>
      </c>
      <c r="J2904" s="25" t="s">
        <v>1208</v>
      </c>
      <c r="K2904" s="99"/>
      <c r="L2904" s="99"/>
      <c r="M2904" s="99"/>
      <c r="N2904" s="339" t="s">
        <v>7213</v>
      </c>
      <c r="O2904" s="100">
        <v>510000</v>
      </c>
      <c r="P2904" s="27"/>
      <c r="Q2904" s="100"/>
      <c r="R2904" s="101" t="s">
        <v>120</v>
      </c>
      <c r="S2904" s="94"/>
    </row>
    <row r="2905" spans="1:19" ht="18" customHeight="1">
      <c r="A2905" s="17">
        <v>6</v>
      </c>
      <c r="B2905" s="18" t="s">
        <v>2825</v>
      </c>
      <c r="C2905" s="18">
        <v>1</v>
      </c>
      <c r="D2905" s="18" t="s">
        <v>2826</v>
      </c>
      <c r="E2905" s="18">
        <v>8</v>
      </c>
      <c r="F2905" s="18" t="s">
        <v>784</v>
      </c>
      <c r="G2905" s="18">
        <v>11</v>
      </c>
      <c r="H2905" s="18" t="s">
        <v>1002</v>
      </c>
      <c r="I2905" s="18">
        <v>2</v>
      </c>
      <c r="J2905" s="25" t="s">
        <v>1208</v>
      </c>
      <c r="K2905" s="99"/>
      <c r="L2905" s="99"/>
      <c r="M2905" s="99"/>
      <c r="N2905" s="28" t="s">
        <v>3114</v>
      </c>
      <c r="O2905" s="100">
        <v>201960</v>
      </c>
      <c r="P2905" s="27"/>
      <c r="Q2905" s="100"/>
      <c r="R2905" s="101" t="s">
        <v>120</v>
      </c>
      <c r="S2905" s="94"/>
    </row>
    <row r="2906" spans="1:19" ht="18" customHeight="1">
      <c r="A2906" s="17">
        <v>6</v>
      </c>
      <c r="B2906" s="18" t="s">
        <v>2825</v>
      </c>
      <c r="C2906" s="18">
        <v>1</v>
      </c>
      <c r="D2906" s="18" t="s">
        <v>2826</v>
      </c>
      <c r="E2906" s="18">
        <v>8</v>
      </c>
      <c r="F2906" s="18" t="s">
        <v>784</v>
      </c>
      <c r="G2906" s="18">
        <v>11</v>
      </c>
      <c r="H2906" s="18" t="s">
        <v>1002</v>
      </c>
      <c r="I2906" s="18">
        <v>2</v>
      </c>
      <c r="J2906" s="25" t="s">
        <v>1208</v>
      </c>
      <c r="K2906" s="99"/>
      <c r="L2906" s="99"/>
      <c r="M2906" s="99"/>
      <c r="N2906" s="28" t="s">
        <v>3115</v>
      </c>
      <c r="O2906" s="100">
        <v>30600</v>
      </c>
      <c r="P2906" s="27"/>
      <c r="Q2906" s="100"/>
      <c r="R2906" s="101" t="s">
        <v>120</v>
      </c>
      <c r="S2906" s="94"/>
    </row>
    <row r="2907" spans="1:19" ht="18" customHeight="1">
      <c r="A2907" s="17">
        <v>6</v>
      </c>
      <c r="B2907" s="18" t="s">
        <v>2825</v>
      </c>
      <c r="C2907" s="18">
        <v>1</v>
      </c>
      <c r="D2907" s="18" t="s">
        <v>2826</v>
      </c>
      <c r="E2907" s="18">
        <v>8</v>
      </c>
      <c r="F2907" s="18" t="s">
        <v>784</v>
      </c>
      <c r="G2907" s="18">
        <v>11</v>
      </c>
      <c r="H2907" s="18" t="s">
        <v>1002</v>
      </c>
      <c r="I2907" s="19">
        <v>5</v>
      </c>
      <c r="J2907" s="24" t="s">
        <v>1214</v>
      </c>
      <c r="K2907" s="99">
        <v>6320</v>
      </c>
      <c r="L2907" s="99">
        <v>5388</v>
      </c>
      <c r="M2907" s="99">
        <f>K2907-L2907</f>
        <v>932</v>
      </c>
      <c r="N2907" s="28" t="s">
        <v>3116</v>
      </c>
      <c r="O2907" s="100">
        <v>5280000</v>
      </c>
      <c r="P2907" s="27"/>
      <c r="Q2907" s="100"/>
      <c r="R2907" s="101" t="s">
        <v>120</v>
      </c>
      <c r="S2907" s="94"/>
    </row>
    <row r="2908" spans="1:19" ht="18" customHeight="1">
      <c r="A2908" s="17">
        <v>6</v>
      </c>
      <c r="B2908" s="18" t="s">
        <v>2825</v>
      </c>
      <c r="C2908" s="18">
        <v>1</v>
      </c>
      <c r="D2908" s="18" t="s">
        <v>2826</v>
      </c>
      <c r="E2908" s="18">
        <v>8</v>
      </c>
      <c r="F2908" s="18" t="s">
        <v>784</v>
      </c>
      <c r="G2908" s="18">
        <v>11</v>
      </c>
      <c r="H2908" s="18" t="s">
        <v>1002</v>
      </c>
      <c r="I2908" s="18">
        <v>5</v>
      </c>
      <c r="J2908" s="25" t="s">
        <v>1214</v>
      </c>
      <c r="K2908" s="99"/>
      <c r="L2908" s="99"/>
      <c r="M2908" s="99"/>
      <c r="N2908" s="28" t="s">
        <v>3117</v>
      </c>
      <c r="O2908" s="100">
        <v>283200</v>
      </c>
      <c r="P2908" s="27"/>
      <c r="Q2908" s="100"/>
      <c r="R2908" s="101" t="s">
        <v>120</v>
      </c>
      <c r="S2908" s="94"/>
    </row>
    <row r="2909" spans="1:19" ht="18" customHeight="1">
      <c r="A2909" s="17">
        <v>6</v>
      </c>
      <c r="B2909" s="18" t="s">
        <v>2825</v>
      </c>
      <c r="C2909" s="18">
        <v>1</v>
      </c>
      <c r="D2909" s="18" t="s">
        <v>2826</v>
      </c>
      <c r="E2909" s="18">
        <v>8</v>
      </c>
      <c r="F2909" s="18" t="s">
        <v>784</v>
      </c>
      <c r="G2909" s="18">
        <v>11</v>
      </c>
      <c r="H2909" s="18" t="s">
        <v>1002</v>
      </c>
      <c r="I2909" s="18">
        <v>5</v>
      </c>
      <c r="J2909" s="25" t="s">
        <v>1214</v>
      </c>
      <c r="K2909" s="99"/>
      <c r="L2909" s="99"/>
      <c r="M2909" s="99"/>
      <c r="N2909" s="28" t="s">
        <v>3118</v>
      </c>
      <c r="O2909" s="100">
        <v>504000</v>
      </c>
      <c r="P2909" s="27"/>
      <c r="Q2909" s="100"/>
      <c r="R2909" s="101" t="s">
        <v>120</v>
      </c>
      <c r="S2909" s="94"/>
    </row>
    <row r="2910" spans="1:19" ht="18" customHeight="1">
      <c r="A2910" s="17">
        <v>6</v>
      </c>
      <c r="B2910" s="18" t="s">
        <v>2825</v>
      </c>
      <c r="C2910" s="18">
        <v>1</v>
      </c>
      <c r="D2910" s="18" t="s">
        <v>2826</v>
      </c>
      <c r="E2910" s="18">
        <v>8</v>
      </c>
      <c r="F2910" s="18" t="s">
        <v>784</v>
      </c>
      <c r="G2910" s="18">
        <v>11</v>
      </c>
      <c r="H2910" s="18" t="s">
        <v>1002</v>
      </c>
      <c r="I2910" s="18">
        <v>5</v>
      </c>
      <c r="J2910" s="25" t="s">
        <v>1214</v>
      </c>
      <c r="K2910" s="99"/>
      <c r="L2910" s="99"/>
      <c r="M2910" s="99"/>
      <c r="N2910" s="28" t="s">
        <v>3119</v>
      </c>
      <c r="O2910" s="100"/>
      <c r="P2910" s="27"/>
      <c r="Q2910" s="100"/>
      <c r="R2910" s="101" t="s">
        <v>120</v>
      </c>
      <c r="S2910" s="94"/>
    </row>
    <row r="2911" spans="1:19" ht="18" customHeight="1">
      <c r="A2911" s="17">
        <v>6</v>
      </c>
      <c r="B2911" s="18" t="s">
        <v>2825</v>
      </c>
      <c r="C2911" s="18">
        <v>1</v>
      </c>
      <c r="D2911" s="18" t="s">
        <v>2826</v>
      </c>
      <c r="E2911" s="18">
        <v>8</v>
      </c>
      <c r="F2911" s="18" t="s">
        <v>784</v>
      </c>
      <c r="G2911" s="18">
        <v>11</v>
      </c>
      <c r="H2911" s="18" t="s">
        <v>1002</v>
      </c>
      <c r="I2911" s="18">
        <v>5</v>
      </c>
      <c r="J2911" s="25" t="s">
        <v>1214</v>
      </c>
      <c r="K2911" s="99"/>
      <c r="L2911" s="99"/>
      <c r="M2911" s="99"/>
      <c r="N2911" s="28" t="s">
        <v>3120</v>
      </c>
      <c r="O2911" s="100">
        <v>156000</v>
      </c>
      <c r="P2911" s="27"/>
      <c r="Q2911" s="100"/>
      <c r="R2911" s="101" t="s">
        <v>120</v>
      </c>
      <c r="S2911" s="94"/>
    </row>
    <row r="2912" spans="1:19" ht="18" customHeight="1">
      <c r="A2912" s="17">
        <v>6</v>
      </c>
      <c r="B2912" s="18" t="s">
        <v>2825</v>
      </c>
      <c r="C2912" s="18">
        <v>1</v>
      </c>
      <c r="D2912" s="18" t="s">
        <v>2826</v>
      </c>
      <c r="E2912" s="18">
        <v>8</v>
      </c>
      <c r="F2912" s="18" t="s">
        <v>784</v>
      </c>
      <c r="G2912" s="18">
        <v>11</v>
      </c>
      <c r="H2912" s="18" t="s">
        <v>1002</v>
      </c>
      <c r="I2912" s="18">
        <v>5</v>
      </c>
      <c r="J2912" s="25" t="s">
        <v>1214</v>
      </c>
      <c r="K2912" s="99"/>
      <c r="L2912" s="99"/>
      <c r="M2912" s="99"/>
      <c r="N2912" s="28" t="s">
        <v>3121</v>
      </c>
      <c r="O2912" s="100">
        <v>96000</v>
      </c>
      <c r="P2912" s="27"/>
      <c r="Q2912" s="100"/>
      <c r="R2912" s="101" t="s">
        <v>120</v>
      </c>
      <c r="S2912" s="94"/>
    </row>
    <row r="2913" spans="1:19" ht="18" customHeight="1">
      <c r="A2913" s="17">
        <v>6</v>
      </c>
      <c r="B2913" s="18" t="s">
        <v>2825</v>
      </c>
      <c r="C2913" s="18">
        <v>1</v>
      </c>
      <c r="D2913" s="18" t="s">
        <v>2826</v>
      </c>
      <c r="E2913" s="18">
        <v>8</v>
      </c>
      <c r="F2913" s="18" t="s">
        <v>784</v>
      </c>
      <c r="G2913" s="18">
        <v>11</v>
      </c>
      <c r="H2913" s="18" t="s">
        <v>1002</v>
      </c>
      <c r="I2913" s="19">
        <v>6</v>
      </c>
      <c r="J2913" s="24" t="s">
        <v>1215</v>
      </c>
      <c r="K2913" s="99">
        <v>4450</v>
      </c>
      <c r="L2913" s="99">
        <v>1500</v>
      </c>
      <c r="M2913" s="99">
        <f>K2913-L2913</f>
        <v>2950</v>
      </c>
      <c r="N2913" s="28" t="s">
        <v>3122</v>
      </c>
      <c r="O2913" s="100">
        <v>1500000</v>
      </c>
      <c r="P2913" s="27"/>
      <c r="Q2913" s="100"/>
      <c r="R2913" s="101" t="s">
        <v>120</v>
      </c>
      <c r="S2913" s="94"/>
    </row>
    <row r="2914" spans="1:19" ht="18" customHeight="1">
      <c r="A2914" s="17">
        <v>6</v>
      </c>
      <c r="B2914" s="18" t="s">
        <v>2825</v>
      </c>
      <c r="C2914" s="18">
        <v>1</v>
      </c>
      <c r="D2914" s="18" t="s">
        <v>2826</v>
      </c>
      <c r="E2914" s="18">
        <v>8</v>
      </c>
      <c r="F2914" s="18" t="s">
        <v>784</v>
      </c>
      <c r="G2914" s="18">
        <v>11</v>
      </c>
      <c r="H2914" s="18" t="s">
        <v>1002</v>
      </c>
      <c r="I2914" s="18">
        <v>6</v>
      </c>
      <c r="J2914" s="25" t="s">
        <v>1215</v>
      </c>
      <c r="K2914" s="99"/>
      <c r="L2914" s="99"/>
      <c r="M2914" s="99"/>
      <c r="N2914" s="28" t="s">
        <v>3123</v>
      </c>
      <c r="O2914" s="100">
        <v>1450000</v>
      </c>
      <c r="P2914" s="27"/>
      <c r="Q2914" s="100"/>
      <c r="R2914" s="101" t="s">
        <v>120</v>
      </c>
      <c r="S2914" s="94"/>
    </row>
    <row r="2915" spans="1:19" ht="18" customHeight="1">
      <c r="A2915" s="17">
        <v>6</v>
      </c>
      <c r="B2915" s="18" t="s">
        <v>2825</v>
      </c>
      <c r="C2915" s="18">
        <v>1</v>
      </c>
      <c r="D2915" s="18" t="s">
        <v>2826</v>
      </c>
      <c r="E2915" s="18">
        <v>8</v>
      </c>
      <c r="F2915" s="18" t="s">
        <v>784</v>
      </c>
      <c r="G2915" s="18">
        <v>11</v>
      </c>
      <c r="H2915" s="18" t="s">
        <v>1002</v>
      </c>
      <c r="I2915" s="18">
        <v>6</v>
      </c>
      <c r="J2915" s="25" t="s">
        <v>1215</v>
      </c>
      <c r="K2915" s="99"/>
      <c r="L2915" s="99"/>
      <c r="M2915" s="99"/>
      <c r="N2915" s="28" t="s">
        <v>3124</v>
      </c>
      <c r="O2915" s="100">
        <v>1500000</v>
      </c>
      <c r="P2915" s="27"/>
      <c r="Q2915" s="100"/>
      <c r="R2915" s="101" t="s">
        <v>120</v>
      </c>
      <c r="S2915" s="94"/>
    </row>
    <row r="2916" spans="1:19" ht="18" customHeight="1">
      <c r="A2916" s="17">
        <v>6</v>
      </c>
      <c r="B2916" s="18" t="s">
        <v>2825</v>
      </c>
      <c r="C2916" s="18">
        <v>1</v>
      </c>
      <c r="D2916" s="18" t="s">
        <v>2826</v>
      </c>
      <c r="E2916" s="18">
        <v>8</v>
      </c>
      <c r="F2916" s="18" t="s">
        <v>784</v>
      </c>
      <c r="G2916" s="19">
        <v>12</v>
      </c>
      <c r="H2916" s="19" t="s">
        <v>1026</v>
      </c>
      <c r="I2916" s="19"/>
      <c r="J2916" s="24"/>
      <c r="K2916" s="99"/>
      <c r="L2916" s="99"/>
      <c r="M2916" s="99"/>
      <c r="N2916" s="28"/>
      <c r="O2916" s="100"/>
      <c r="P2916" s="27"/>
      <c r="Q2916" s="100"/>
      <c r="R2916" s="101" t="s">
        <v>120</v>
      </c>
      <c r="S2916" s="94"/>
    </row>
    <row r="2917" spans="1:19" ht="18" customHeight="1">
      <c r="A2917" s="17">
        <v>6</v>
      </c>
      <c r="B2917" s="18" t="s">
        <v>2825</v>
      </c>
      <c r="C2917" s="18">
        <v>1</v>
      </c>
      <c r="D2917" s="18" t="s">
        <v>2826</v>
      </c>
      <c r="E2917" s="18">
        <v>8</v>
      </c>
      <c r="F2917" s="18" t="s">
        <v>784</v>
      </c>
      <c r="G2917" s="18">
        <v>12</v>
      </c>
      <c r="H2917" s="18" t="s">
        <v>1026</v>
      </c>
      <c r="I2917" s="19">
        <v>3</v>
      </c>
      <c r="J2917" s="24" t="s">
        <v>202</v>
      </c>
      <c r="K2917" s="99">
        <v>214</v>
      </c>
      <c r="L2917" s="99">
        <v>214</v>
      </c>
      <c r="M2917" s="99">
        <f>K2917-L2917</f>
        <v>0</v>
      </c>
      <c r="N2917" s="28" t="s">
        <v>3125</v>
      </c>
      <c r="O2917" s="100">
        <v>25000</v>
      </c>
      <c r="P2917" s="27"/>
      <c r="Q2917" s="100"/>
      <c r="R2917" s="101" t="s">
        <v>120</v>
      </c>
      <c r="S2917" s="94"/>
    </row>
    <row r="2918" spans="1:19" ht="18" customHeight="1">
      <c r="A2918" s="17">
        <v>6</v>
      </c>
      <c r="B2918" s="18" t="s">
        <v>2825</v>
      </c>
      <c r="C2918" s="18">
        <v>1</v>
      </c>
      <c r="D2918" s="18" t="s">
        <v>2826</v>
      </c>
      <c r="E2918" s="18">
        <v>8</v>
      </c>
      <c r="F2918" s="18" t="s">
        <v>784</v>
      </c>
      <c r="G2918" s="18">
        <v>12</v>
      </c>
      <c r="H2918" s="18" t="s">
        <v>1026</v>
      </c>
      <c r="I2918" s="18">
        <v>3</v>
      </c>
      <c r="J2918" s="25" t="s">
        <v>202</v>
      </c>
      <c r="K2918" s="99"/>
      <c r="L2918" s="99"/>
      <c r="M2918" s="99"/>
      <c r="N2918" s="28" t="s">
        <v>3126</v>
      </c>
      <c r="O2918" s="100">
        <v>164592</v>
      </c>
      <c r="P2918" s="27"/>
      <c r="Q2918" s="100"/>
      <c r="R2918" s="101" t="s">
        <v>120</v>
      </c>
      <c r="S2918" s="94"/>
    </row>
    <row r="2919" spans="1:19" ht="18" customHeight="1">
      <c r="A2919" s="17">
        <v>6</v>
      </c>
      <c r="B2919" s="18" t="s">
        <v>2825</v>
      </c>
      <c r="C2919" s="18">
        <v>1</v>
      </c>
      <c r="D2919" s="18" t="s">
        <v>2826</v>
      </c>
      <c r="E2919" s="18">
        <v>8</v>
      </c>
      <c r="F2919" s="18" t="s">
        <v>784</v>
      </c>
      <c r="G2919" s="18">
        <v>12</v>
      </c>
      <c r="H2919" s="18" t="s">
        <v>1026</v>
      </c>
      <c r="I2919" s="18">
        <v>3</v>
      </c>
      <c r="J2919" s="25" t="s">
        <v>202</v>
      </c>
      <c r="K2919" s="99"/>
      <c r="L2919" s="99"/>
      <c r="M2919" s="99"/>
      <c r="N2919" s="28" t="s">
        <v>3127</v>
      </c>
      <c r="O2919" s="100">
        <v>24000</v>
      </c>
      <c r="P2919" s="27"/>
      <c r="Q2919" s="100"/>
      <c r="R2919" s="101" t="s">
        <v>120</v>
      </c>
      <c r="S2919" s="94"/>
    </row>
    <row r="2920" spans="1:19" ht="18" customHeight="1">
      <c r="A2920" s="17">
        <v>6</v>
      </c>
      <c r="B2920" s="18" t="s">
        <v>2825</v>
      </c>
      <c r="C2920" s="18">
        <v>1</v>
      </c>
      <c r="D2920" s="18" t="s">
        <v>2826</v>
      </c>
      <c r="E2920" s="18">
        <v>8</v>
      </c>
      <c r="F2920" s="18" t="s">
        <v>784</v>
      </c>
      <c r="G2920" s="18">
        <v>12</v>
      </c>
      <c r="H2920" s="18" t="s">
        <v>1026</v>
      </c>
      <c r="I2920" s="19">
        <v>11</v>
      </c>
      <c r="J2920" s="24" t="s">
        <v>1039</v>
      </c>
      <c r="K2920" s="99">
        <v>658</v>
      </c>
      <c r="L2920" s="99">
        <v>658</v>
      </c>
      <c r="M2920" s="99">
        <f>K2920-L2920</f>
        <v>0</v>
      </c>
      <c r="N2920" s="28" t="s">
        <v>3128</v>
      </c>
      <c r="O2920" s="100"/>
      <c r="P2920" s="27"/>
      <c r="Q2920" s="100"/>
      <c r="R2920" s="101" t="s">
        <v>120</v>
      </c>
      <c r="S2920" s="94"/>
    </row>
    <row r="2921" spans="1:19" ht="18" customHeight="1">
      <c r="A2921" s="17">
        <v>6</v>
      </c>
      <c r="B2921" s="18" t="s">
        <v>2825</v>
      </c>
      <c r="C2921" s="18">
        <v>1</v>
      </c>
      <c r="D2921" s="18" t="s">
        <v>2826</v>
      </c>
      <c r="E2921" s="18">
        <v>8</v>
      </c>
      <c r="F2921" s="18" t="s">
        <v>784</v>
      </c>
      <c r="G2921" s="18">
        <v>12</v>
      </c>
      <c r="H2921" s="18" t="s">
        <v>1026</v>
      </c>
      <c r="I2921" s="18">
        <v>11</v>
      </c>
      <c r="J2921" s="25" t="s">
        <v>1039</v>
      </c>
      <c r="K2921" s="99"/>
      <c r="L2921" s="99"/>
      <c r="M2921" s="99"/>
      <c r="N2921" s="28" t="s">
        <v>3129</v>
      </c>
      <c r="O2921" s="100">
        <v>91402</v>
      </c>
      <c r="P2921" s="27"/>
      <c r="Q2921" s="100"/>
      <c r="R2921" s="101" t="s">
        <v>120</v>
      </c>
      <c r="S2921" s="94"/>
    </row>
    <row r="2922" spans="1:19" ht="18" customHeight="1">
      <c r="A2922" s="17">
        <v>6</v>
      </c>
      <c r="B2922" s="18" t="s">
        <v>2825</v>
      </c>
      <c r="C2922" s="18">
        <v>1</v>
      </c>
      <c r="D2922" s="18" t="s">
        <v>2826</v>
      </c>
      <c r="E2922" s="18">
        <v>8</v>
      </c>
      <c r="F2922" s="18" t="s">
        <v>784</v>
      </c>
      <c r="G2922" s="18">
        <v>12</v>
      </c>
      <c r="H2922" s="18" t="s">
        <v>1026</v>
      </c>
      <c r="I2922" s="18">
        <v>11</v>
      </c>
      <c r="J2922" s="25" t="s">
        <v>1039</v>
      </c>
      <c r="K2922" s="99"/>
      <c r="L2922" s="99"/>
      <c r="M2922" s="99"/>
      <c r="N2922" s="28" t="s">
        <v>3130</v>
      </c>
      <c r="O2922" s="100">
        <v>160135</v>
      </c>
      <c r="P2922" s="27"/>
      <c r="Q2922" s="100"/>
      <c r="R2922" s="101" t="s">
        <v>120</v>
      </c>
      <c r="S2922" s="94"/>
    </row>
    <row r="2923" spans="1:19" ht="18" customHeight="1">
      <c r="A2923" s="17">
        <v>6</v>
      </c>
      <c r="B2923" s="18" t="s">
        <v>2825</v>
      </c>
      <c r="C2923" s="18">
        <v>1</v>
      </c>
      <c r="D2923" s="18" t="s">
        <v>2826</v>
      </c>
      <c r="E2923" s="18">
        <v>8</v>
      </c>
      <c r="F2923" s="18" t="s">
        <v>784</v>
      </c>
      <c r="G2923" s="18">
        <v>12</v>
      </c>
      <c r="H2923" s="18" t="s">
        <v>1026</v>
      </c>
      <c r="I2923" s="18">
        <v>11</v>
      </c>
      <c r="J2923" s="25" t="s">
        <v>1039</v>
      </c>
      <c r="K2923" s="99"/>
      <c r="L2923" s="99"/>
      <c r="M2923" s="99"/>
      <c r="N2923" s="28" t="s">
        <v>3131</v>
      </c>
      <c r="O2923" s="100">
        <v>405690</v>
      </c>
      <c r="P2923" s="27"/>
      <c r="Q2923" s="100"/>
      <c r="R2923" s="101" t="s">
        <v>120</v>
      </c>
      <c r="S2923" s="94"/>
    </row>
    <row r="2924" spans="1:19" ht="18" customHeight="1">
      <c r="A2924" s="17">
        <v>6</v>
      </c>
      <c r="B2924" s="18" t="s">
        <v>2825</v>
      </c>
      <c r="C2924" s="18">
        <v>1</v>
      </c>
      <c r="D2924" s="18" t="s">
        <v>2826</v>
      </c>
      <c r="E2924" s="18">
        <v>8</v>
      </c>
      <c r="F2924" s="18" t="s">
        <v>784</v>
      </c>
      <c r="G2924" s="19">
        <v>13</v>
      </c>
      <c r="H2924" s="19" t="s">
        <v>1045</v>
      </c>
      <c r="I2924" s="19"/>
      <c r="J2924" s="24"/>
      <c r="K2924" s="99"/>
      <c r="L2924" s="99"/>
      <c r="M2924" s="99"/>
      <c r="N2924" s="28"/>
      <c r="O2924" s="100"/>
      <c r="P2924" s="27"/>
      <c r="Q2924" s="100"/>
      <c r="R2924" s="101" t="s">
        <v>120</v>
      </c>
      <c r="S2924" s="94"/>
    </row>
    <row r="2925" spans="1:19" ht="18" customHeight="1">
      <c r="A2925" s="17">
        <v>6</v>
      </c>
      <c r="B2925" s="18" t="s">
        <v>2825</v>
      </c>
      <c r="C2925" s="18">
        <v>1</v>
      </c>
      <c r="D2925" s="18" t="s">
        <v>2826</v>
      </c>
      <c r="E2925" s="18">
        <v>8</v>
      </c>
      <c r="F2925" s="18" t="s">
        <v>784</v>
      </c>
      <c r="G2925" s="18">
        <v>13</v>
      </c>
      <c r="H2925" s="18" t="s">
        <v>1045</v>
      </c>
      <c r="I2925" s="19">
        <v>31</v>
      </c>
      <c r="J2925" s="24" t="s">
        <v>1234</v>
      </c>
      <c r="K2925" s="99">
        <v>584</v>
      </c>
      <c r="L2925" s="99">
        <v>584</v>
      </c>
      <c r="M2925" s="99">
        <f t="shared" ref="M2925:M2926" si="188">K2925-L2925</f>
        <v>0</v>
      </c>
      <c r="N2925" s="28" t="s">
        <v>3132</v>
      </c>
      <c r="O2925" s="100">
        <v>583200</v>
      </c>
      <c r="P2925" s="27"/>
      <c r="Q2925" s="100"/>
      <c r="R2925" s="101" t="s">
        <v>120</v>
      </c>
      <c r="S2925" s="94"/>
    </row>
    <row r="2926" spans="1:19" ht="18" customHeight="1">
      <c r="A2926" s="17">
        <v>6</v>
      </c>
      <c r="B2926" s="18" t="s">
        <v>2825</v>
      </c>
      <c r="C2926" s="18">
        <v>1</v>
      </c>
      <c r="D2926" s="18" t="s">
        <v>2826</v>
      </c>
      <c r="E2926" s="18">
        <v>8</v>
      </c>
      <c r="F2926" s="18" t="s">
        <v>784</v>
      </c>
      <c r="G2926" s="18">
        <v>13</v>
      </c>
      <c r="H2926" s="18" t="s">
        <v>1045</v>
      </c>
      <c r="I2926" s="19">
        <v>32</v>
      </c>
      <c r="J2926" s="24" t="s">
        <v>1235</v>
      </c>
      <c r="K2926" s="99">
        <v>449</v>
      </c>
      <c r="L2926" s="99">
        <v>449</v>
      </c>
      <c r="M2926" s="99">
        <f t="shared" si="188"/>
        <v>0</v>
      </c>
      <c r="N2926" s="28" t="s">
        <v>3133</v>
      </c>
      <c r="O2926" s="100">
        <v>448200</v>
      </c>
      <c r="P2926" s="27"/>
      <c r="Q2926" s="100"/>
      <c r="R2926" s="101" t="s">
        <v>120</v>
      </c>
      <c r="S2926" s="94"/>
    </row>
    <row r="2927" spans="1:19" ht="18" customHeight="1">
      <c r="A2927" s="17">
        <v>6</v>
      </c>
      <c r="B2927" s="18" t="s">
        <v>2825</v>
      </c>
      <c r="C2927" s="18">
        <v>1</v>
      </c>
      <c r="D2927" s="18" t="s">
        <v>2826</v>
      </c>
      <c r="E2927" s="18">
        <v>8</v>
      </c>
      <c r="F2927" s="18" t="s">
        <v>784</v>
      </c>
      <c r="G2927" s="18">
        <v>13</v>
      </c>
      <c r="H2927" s="18" t="s">
        <v>1045</v>
      </c>
      <c r="I2927" s="18">
        <v>32</v>
      </c>
      <c r="J2927" s="25" t="s">
        <v>1235</v>
      </c>
      <c r="K2927" s="99"/>
      <c r="L2927" s="99"/>
      <c r="M2927" s="99"/>
      <c r="N2927" s="28" t="s">
        <v>3134</v>
      </c>
      <c r="O2927" s="100"/>
      <c r="P2927" s="27"/>
      <c r="Q2927" s="100"/>
      <c r="R2927" s="101" t="s">
        <v>120</v>
      </c>
      <c r="S2927" s="94"/>
    </row>
    <row r="2928" spans="1:19" ht="18" customHeight="1">
      <c r="A2928" s="17">
        <v>6</v>
      </c>
      <c r="B2928" s="18" t="s">
        <v>2825</v>
      </c>
      <c r="C2928" s="18">
        <v>1</v>
      </c>
      <c r="D2928" s="18" t="s">
        <v>2826</v>
      </c>
      <c r="E2928" s="18">
        <v>8</v>
      </c>
      <c r="F2928" s="18" t="s">
        <v>784</v>
      </c>
      <c r="G2928" s="18">
        <v>13</v>
      </c>
      <c r="H2928" s="18" t="s">
        <v>1045</v>
      </c>
      <c r="I2928" s="18">
        <v>32</v>
      </c>
      <c r="J2928" s="25" t="s">
        <v>1235</v>
      </c>
      <c r="K2928" s="99"/>
      <c r="L2928" s="99"/>
      <c r="M2928" s="99"/>
      <c r="N2928" s="28" t="s">
        <v>3135</v>
      </c>
      <c r="O2928" s="100"/>
      <c r="P2928" s="27"/>
      <c r="Q2928" s="100"/>
      <c r="R2928" s="101" t="s">
        <v>120</v>
      </c>
      <c r="S2928" s="94"/>
    </row>
    <row r="2929" spans="1:19" ht="18" customHeight="1">
      <c r="A2929" s="17">
        <v>6</v>
      </c>
      <c r="B2929" s="18" t="s">
        <v>2825</v>
      </c>
      <c r="C2929" s="18">
        <v>1</v>
      </c>
      <c r="D2929" s="18" t="s">
        <v>2826</v>
      </c>
      <c r="E2929" s="18">
        <v>8</v>
      </c>
      <c r="F2929" s="18" t="s">
        <v>784</v>
      </c>
      <c r="G2929" s="18">
        <v>13</v>
      </c>
      <c r="H2929" s="18" t="s">
        <v>1045</v>
      </c>
      <c r="I2929" s="19">
        <v>33</v>
      </c>
      <c r="J2929" s="24" t="s">
        <v>1243</v>
      </c>
      <c r="K2929" s="99">
        <v>2262</v>
      </c>
      <c r="L2929" s="99">
        <v>2398</v>
      </c>
      <c r="M2929" s="99">
        <f>K2929-L2929</f>
        <v>-136</v>
      </c>
      <c r="N2929" s="28" t="s">
        <v>3136</v>
      </c>
      <c r="O2929" s="100">
        <v>173640</v>
      </c>
      <c r="P2929" s="27"/>
      <c r="Q2929" s="100"/>
      <c r="R2929" s="101" t="s">
        <v>120</v>
      </c>
      <c r="S2929" s="94"/>
    </row>
    <row r="2930" spans="1:19" ht="18" customHeight="1">
      <c r="A2930" s="17">
        <v>6</v>
      </c>
      <c r="B2930" s="18" t="s">
        <v>2825</v>
      </c>
      <c r="C2930" s="18">
        <v>1</v>
      </c>
      <c r="D2930" s="18" t="s">
        <v>2826</v>
      </c>
      <c r="E2930" s="18">
        <v>8</v>
      </c>
      <c r="F2930" s="18" t="s">
        <v>784</v>
      </c>
      <c r="G2930" s="18">
        <v>13</v>
      </c>
      <c r="H2930" s="18" t="s">
        <v>1045</v>
      </c>
      <c r="I2930" s="18">
        <v>33</v>
      </c>
      <c r="J2930" s="25" t="s">
        <v>1243</v>
      </c>
      <c r="K2930" s="99"/>
      <c r="L2930" s="99"/>
      <c r="M2930" s="99"/>
      <c r="N2930" s="339" t="s">
        <v>7214</v>
      </c>
      <c r="O2930" s="100">
        <v>65400</v>
      </c>
      <c r="P2930" s="27"/>
      <c r="Q2930" s="100"/>
      <c r="R2930" s="101" t="s">
        <v>120</v>
      </c>
      <c r="S2930" s="94"/>
    </row>
    <row r="2931" spans="1:19" ht="18" customHeight="1">
      <c r="A2931" s="17">
        <v>6</v>
      </c>
      <c r="B2931" s="18" t="s">
        <v>2825</v>
      </c>
      <c r="C2931" s="18">
        <v>1</v>
      </c>
      <c r="D2931" s="18" t="s">
        <v>2826</v>
      </c>
      <c r="E2931" s="18">
        <v>8</v>
      </c>
      <c r="F2931" s="18" t="s">
        <v>784</v>
      </c>
      <c r="G2931" s="18">
        <v>13</v>
      </c>
      <c r="H2931" s="18" t="s">
        <v>1045</v>
      </c>
      <c r="I2931" s="18">
        <v>33</v>
      </c>
      <c r="J2931" s="25" t="s">
        <v>1243</v>
      </c>
      <c r="K2931" s="99"/>
      <c r="L2931" s="99"/>
      <c r="M2931" s="99"/>
      <c r="N2931" s="339" t="s">
        <v>7215</v>
      </c>
      <c r="O2931" s="100">
        <v>64320</v>
      </c>
      <c r="P2931" s="27"/>
      <c r="Q2931" s="100"/>
      <c r="R2931" s="101" t="s">
        <v>120</v>
      </c>
      <c r="S2931" s="94"/>
    </row>
    <row r="2932" spans="1:19" ht="18" customHeight="1">
      <c r="A2932" s="17">
        <v>6</v>
      </c>
      <c r="B2932" s="18" t="s">
        <v>2825</v>
      </c>
      <c r="C2932" s="18">
        <v>1</v>
      </c>
      <c r="D2932" s="18" t="s">
        <v>2826</v>
      </c>
      <c r="E2932" s="18">
        <v>8</v>
      </c>
      <c r="F2932" s="18" t="s">
        <v>784</v>
      </c>
      <c r="G2932" s="18">
        <v>13</v>
      </c>
      <c r="H2932" s="18" t="s">
        <v>1045</v>
      </c>
      <c r="I2932" s="18">
        <v>33</v>
      </c>
      <c r="J2932" s="25" t="s">
        <v>1243</v>
      </c>
      <c r="K2932" s="99"/>
      <c r="L2932" s="99"/>
      <c r="M2932" s="99"/>
      <c r="N2932" s="339" t="s">
        <v>7216</v>
      </c>
      <c r="O2932" s="100">
        <v>64320</v>
      </c>
      <c r="P2932" s="27"/>
      <c r="Q2932" s="100"/>
      <c r="R2932" s="101" t="s">
        <v>120</v>
      </c>
      <c r="S2932" s="94"/>
    </row>
    <row r="2933" spans="1:19" ht="18" customHeight="1">
      <c r="A2933" s="17">
        <v>6</v>
      </c>
      <c r="B2933" s="18" t="s">
        <v>2825</v>
      </c>
      <c r="C2933" s="18">
        <v>1</v>
      </c>
      <c r="D2933" s="18" t="s">
        <v>2826</v>
      </c>
      <c r="E2933" s="18">
        <v>8</v>
      </c>
      <c r="F2933" s="18" t="s">
        <v>784</v>
      </c>
      <c r="G2933" s="18">
        <v>13</v>
      </c>
      <c r="H2933" s="18" t="s">
        <v>1045</v>
      </c>
      <c r="I2933" s="18">
        <v>33</v>
      </c>
      <c r="J2933" s="25" t="s">
        <v>1243</v>
      </c>
      <c r="K2933" s="99"/>
      <c r="L2933" s="99"/>
      <c r="M2933" s="99"/>
      <c r="N2933" s="339" t="s">
        <v>7217</v>
      </c>
      <c r="O2933" s="100">
        <v>64320</v>
      </c>
      <c r="P2933" s="27"/>
      <c r="Q2933" s="100"/>
      <c r="R2933" s="101" t="s">
        <v>120</v>
      </c>
      <c r="S2933" s="94"/>
    </row>
    <row r="2934" spans="1:19" ht="18" customHeight="1">
      <c r="A2934" s="17">
        <v>6</v>
      </c>
      <c r="B2934" s="18" t="s">
        <v>2825</v>
      </c>
      <c r="C2934" s="18">
        <v>1</v>
      </c>
      <c r="D2934" s="18" t="s">
        <v>2826</v>
      </c>
      <c r="E2934" s="18">
        <v>8</v>
      </c>
      <c r="F2934" s="18" t="s">
        <v>784</v>
      </c>
      <c r="G2934" s="18">
        <v>13</v>
      </c>
      <c r="H2934" s="18" t="s">
        <v>1045</v>
      </c>
      <c r="I2934" s="18">
        <v>33</v>
      </c>
      <c r="J2934" s="25" t="s">
        <v>1243</v>
      </c>
      <c r="K2934" s="99"/>
      <c r="L2934" s="99"/>
      <c r="M2934" s="99"/>
      <c r="N2934" s="339" t="s">
        <v>7218</v>
      </c>
      <c r="O2934" s="100">
        <v>65400</v>
      </c>
      <c r="P2934" s="27"/>
      <c r="Q2934" s="100"/>
      <c r="R2934" s="101" t="s">
        <v>120</v>
      </c>
      <c r="S2934" s="94"/>
    </row>
    <row r="2935" spans="1:19" ht="18" customHeight="1">
      <c r="A2935" s="17">
        <v>6</v>
      </c>
      <c r="B2935" s="18" t="s">
        <v>2825</v>
      </c>
      <c r="C2935" s="18">
        <v>1</v>
      </c>
      <c r="D2935" s="18" t="s">
        <v>2826</v>
      </c>
      <c r="E2935" s="18">
        <v>8</v>
      </c>
      <c r="F2935" s="18" t="s">
        <v>784</v>
      </c>
      <c r="G2935" s="18">
        <v>13</v>
      </c>
      <c r="H2935" s="18" t="s">
        <v>1045</v>
      </c>
      <c r="I2935" s="18">
        <v>33</v>
      </c>
      <c r="J2935" s="25" t="s">
        <v>1243</v>
      </c>
      <c r="K2935" s="99"/>
      <c r="L2935" s="99"/>
      <c r="M2935" s="99"/>
      <c r="N2935" s="339" t="s">
        <v>7219</v>
      </c>
      <c r="O2935" s="100">
        <v>64320</v>
      </c>
      <c r="P2935" s="27"/>
      <c r="Q2935" s="100"/>
      <c r="R2935" s="101" t="s">
        <v>120</v>
      </c>
      <c r="S2935" s="94"/>
    </row>
    <row r="2936" spans="1:19" ht="18" customHeight="1">
      <c r="A2936" s="17">
        <v>6</v>
      </c>
      <c r="B2936" s="18" t="s">
        <v>2825</v>
      </c>
      <c r="C2936" s="18">
        <v>1</v>
      </c>
      <c r="D2936" s="18" t="s">
        <v>2826</v>
      </c>
      <c r="E2936" s="18">
        <v>8</v>
      </c>
      <c r="F2936" s="18" t="s">
        <v>784</v>
      </c>
      <c r="G2936" s="18">
        <v>13</v>
      </c>
      <c r="H2936" s="18" t="s">
        <v>1045</v>
      </c>
      <c r="I2936" s="18">
        <v>33</v>
      </c>
      <c r="J2936" s="25" t="s">
        <v>1243</v>
      </c>
      <c r="K2936" s="99"/>
      <c r="L2936" s="99"/>
      <c r="M2936" s="99"/>
      <c r="N2936" s="339" t="s">
        <v>7220</v>
      </c>
      <c r="O2936" s="100">
        <v>65400</v>
      </c>
      <c r="P2936" s="27"/>
      <c r="Q2936" s="100"/>
      <c r="R2936" s="101" t="s">
        <v>120</v>
      </c>
      <c r="S2936" s="94"/>
    </row>
    <row r="2937" spans="1:19" ht="18" customHeight="1">
      <c r="A2937" s="17">
        <v>6</v>
      </c>
      <c r="B2937" s="18" t="s">
        <v>2825</v>
      </c>
      <c r="C2937" s="18">
        <v>1</v>
      </c>
      <c r="D2937" s="18" t="s">
        <v>2826</v>
      </c>
      <c r="E2937" s="18">
        <v>8</v>
      </c>
      <c r="F2937" s="18" t="s">
        <v>784</v>
      </c>
      <c r="G2937" s="18">
        <v>13</v>
      </c>
      <c r="H2937" s="18" t="s">
        <v>1045</v>
      </c>
      <c r="I2937" s="18">
        <v>33</v>
      </c>
      <c r="J2937" s="25" t="s">
        <v>1243</v>
      </c>
      <c r="K2937" s="99"/>
      <c r="L2937" s="99"/>
      <c r="M2937" s="99"/>
      <c r="N2937" s="339" t="s">
        <v>7221</v>
      </c>
      <c r="O2937" s="100">
        <v>64320</v>
      </c>
      <c r="P2937" s="27"/>
      <c r="Q2937" s="100"/>
      <c r="R2937" s="101" t="s">
        <v>120</v>
      </c>
      <c r="S2937" s="94"/>
    </row>
    <row r="2938" spans="1:19" ht="18" customHeight="1">
      <c r="A2938" s="17">
        <v>6</v>
      </c>
      <c r="B2938" s="18" t="s">
        <v>2825</v>
      </c>
      <c r="C2938" s="18">
        <v>1</v>
      </c>
      <c r="D2938" s="18" t="s">
        <v>2826</v>
      </c>
      <c r="E2938" s="18">
        <v>8</v>
      </c>
      <c r="F2938" s="18" t="s">
        <v>784</v>
      </c>
      <c r="G2938" s="18">
        <v>13</v>
      </c>
      <c r="H2938" s="18" t="s">
        <v>1045</v>
      </c>
      <c r="I2938" s="18">
        <v>33</v>
      </c>
      <c r="J2938" s="25" t="s">
        <v>1243</v>
      </c>
      <c r="K2938" s="99"/>
      <c r="L2938" s="99"/>
      <c r="M2938" s="99"/>
      <c r="N2938" s="339" t="s">
        <v>6938</v>
      </c>
      <c r="O2938" s="100">
        <v>490320</v>
      </c>
      <c r="P2938" s="27"/>
      <c r="Q2938" s="100"/>
      <c r="R2938" s="101" t="s">
        <v>120</v>
      </c>
      <c r="S2938" s="94"/>
    </row>
    <row r="2939" spans="1:19" ht="18" customHeight="1">
      <c r="A2939" s="17">
        <v>6</v>
      </c>
      <c r="B2939" s="18" t="s">
        <v>2825</v>
      </c>
      <c r="C2939" s="18">
        <v>1</v>
      </c>
      <c r="D2939" s="18" t="s">
        <v>2826</v>
      </c>
      <c r="E2939" s="18">
        <v>8</v>
      </c>
      <c r="F2939" s="18" t="s">
        <v>784</v>
      </c>
      <c r="G2939" s="18">
        <v>13</v>
      </c>
      <c r="H2939" s="18" t="s">
        <v>1045</v>
      </c>
      <c r="I2939" s="18">
        <v>33</v>
      </c>
      <c r="J2939" s="25" t="s">
        <v>1243</v>
      </c>
      <c r="K2939" s="99"/>
      <c r="L2939" s="99"/>
      <c r="M2939" s="99"/>
      <c r="N2939" s="28" t="s">
        <v>3137</v>
      </c>
      <c r="O2939" s="100"/>
      <c r="P2939" s="27"/>
      <c r="Q2939" s="100"/>
      <c r="R2939" s="101" t="s">
        <v>120</v>
      </c>
      <c r="S2939" s="94"/>
    </row>
    <row r="2940" spans="1:19" ht="18" customHeight="1">
      <c r="A2940" s="17">
        <v>6</v>
      </c>
      <c r="B2940" s="18" t="s">
        <v>2825</v>
      </c>
      <c r="C2940" s="18">
        <v>1</v>
      </c>
      <c r="D2940" s="18" t="s">
        <v>2826</v>
      </c>
      <c r="E2940" s="18">
        <v>8</v>
      </c>
      <c r="F2940" s="18" t="s">
        <v>784</v>
      </c>
      <c r="G2940" s="18">
        <v>13</v>
      </c>
      <c r="H2940" s="18" t="s">
        <v>1045</v>
      </c>
      <c r="I2940" s="18">
        <v>33</v>
      </c>
      <c r="J2940" s="25" t="s">
        <v>1243</v>
      </c>
      <c r="K2940" s="99"/>
      <c r="L2940" s="99"/>
      <c r="M2940" s="99"/>
      <c r="N2940" s="28" t="s">
        <v>3138</v>
      </c>
      <c r="O2940" s="100">
        <v>192000</v>
      </c>
      <c r="P2940" s="27"/>
      <c r="Q2940" s="100"/>
      <c r="R2940" s="101" t="s">
        <v>120</v>
      </c>
      <c r="S2940" s="94"/>
    </row>
    <row r="2941" spans="1:19" ht="18" customHeight="1">
      <c r="A2941" s="17">
        <v>6</v>
      </c>
      <c r="B2941" s="18" t="s">
        <v>2825</v>
      </c>
      <c r="C2941" s="18">
        <v>1</v>
      </c>
      <c r="D2941" s="18" t="s">
        <v>2826</v>
      </c>
      <c r="E2941" s="18">
        <v>8</v>
      </c>
      <c r="F2941" s="18" t="s">
        <v>784</v>
      </c>
      <c r="G2941" s="18">
        <v>13</v>
      </c>
      <c r="H2941" s="18" t="s">
        <v>1045</v>
      </c>
      <c r="I2941" s="18">
        <v>33</v>
      </c>
      <c r="J2941" s="25" t="s">
        <v>1243</v>
      </c>
      <c r="K2941" s="99"/>
      <c r="L2941" s="99"/>
      <c r="M2941" s="99"/>
      <c r="N2941" s="28" t="s">
        <v>3139</v>
      </c>
      <c r="O2941" s="100"/>
      <c r="P2941" s="27"/>
      <c r="Q2941" s="100"/>
      <c r="R2941" s="101" t="s">
        <v>120</v>
      </c>
      <c r="S2941" s="94"/>
    </row>
    <row r="2942" spans="1:19" ht="18" customHeight="1">
      <c r="A2942" s="17">
        <v>6</v>
      </c>
      <c r="B2942" s="18" t="s">
        <v>2825</v>
      </c>
      <c r="C2942" s="18">
        <v>1</v>
      </c>
      <c r="D2942" s="18" t="s">
        <v>2826</v>
      </c>
      <c r="E2942" s="18">
        <v>8</v>
      </c>
      <c r="F2942" s="18" t="s">
        <v>784</v>
      </c>
      <c r="G2942" s="18">
        <v>13</v>
      </c>
      <c r="H2942" s="18" t="s">
        <v>1045</v>
      </c>
      <c r="I2942" s="18">
        <v>33</v>
      </c>
      <c r="J2942" s="25" t="s">
        <v>1243</v>
      </c>
      <c r="K2942" s="99"/>
      <c r="L2942" s="99"/>
      <c r="M2942" s="99"/>
      <c r="N2942" s="28" t="s">
        <v>3140</v>
      </c>
      <c r="O2942" s="100">
        <v>648000</v>
      </c>
      <c r="P2942" s="27"/>
      <c r="Q2942" s="100"/>
      <c r="R2942" s="101" t="s">
        <v>120</v>
      </c>
      <c r="S2942" s="94"/>
    </row>
    <row r="2943" spans="1:19" ht="18" customHeight="1">
      <c r="A2943" s="17">
        <v>6</v>
      </c>
      <c r="B2943" s="18" t="s">
        <v>2825</v>
      </c>
      <c r="C2943" s="18">
        <v>1</v>
      </c>
      <c r="D2943" s="18" t="s">
        <v>2826</v>
      </c>
      <c r="E2943" s="18">
        <v>8</v>
      </c>
      <c r="F2943" s="18" t="s">
        <v>784</v>
      </c>
      <c r="G2943" s="18">
        <v>13</v>
      </c>
      <c r="H2943" s="18" t="s">
        <v>1045</v>
      </c>
      <c r="I2943" s="18">
        <v>33</v>
      </c>
      <c r="J2943" s="25" t="s">
        <v>1243</v>
      </c>
      <c r="K2943" s="99"/>
      <c r="L2943" s="99"/>
      <c r="M2943" s="99"/>
      <c r="N2943" s="28" t="s">
        <v>3141</v>
      </c>
      <c r="O2943" s="100">
        <v>22680</v>
      </c>
      <c r="P2943" s="27"/>
      <c r="Q2943" s="100"/>
      <c r="R2943" s="101" t="s">
        <v>120</v>
      </c>
      <c r="S2943" s="94"/>
    </row>
    <row r="2944" spans="1:19" ht="18" customHeight="1">
      <c r="A2944" s="17">
        <v>6</v>
      </c>
      <c r="B2944" s="18" t="s">
        <v>2825</v>
      </c>
      <c r="C2944" s="18">
        <v>1</v>
      </c>
      <c r="D2944" s="18" t="s">
        <v>2826</v>
      </c>
      <c r="E2944" s="18">
        <v>8</v>
      </c>
      <c r="F2944" s="18" t="s">
        <v>784</v>
      </c>
      <c r="G2944" s="18">
        <v>13</v>
      </c>
      <c r="H2944" s="18" t="s">
        <v>1045</v>
      </c>
      <c r="I2944" s="18">
        <v>33</v>
      </c>
      <c r="J2944" s="25" t="s">
        <v>1243</v>
      </c>
      <c r="K2944" s="99"/>
      <c r="L2944" s="99"/>
      <c r="M2944" s="99"/>
      <c r="N2944" s="28" t="s">
        <v>3142</v>
      </c>
      <c r="O2944" s="100"/>
      <c r="P2944" s="27"/>
      <c r="Q2944" s="100"/>
      <c r="R2944" s="101" t="s">
        <v>120</v>
      </c>
      <c r="S2944" s="94"/>
    </row>
    <row r="2945" spans="1:19" ht="18" customHeight="1">
      <c r="A2945" s="17">
        <v>6</v>
      </c>
      <c r="B2945" s="18" t="s">
        <v>2825</v>
      </c>
      <c r="C2945" s="18">
        <v>1</v>
      </c>
      <c r="D2945" s="18" t="s">
        <v>2826</v>
      </c>
      <c r="E2945" s="18">
        <v>8</v>
      </c>
      <c r="F2945" s="18" t="s">
        <v>784</v>
      </c>
      <c r="G2945" s="18">
        <v>13</v>
      </c>
      <c r="H2945" s="18" t="s">
        <v>1045</v>
      </c>
      <c r="I2945" s="18">
        <v>33</v>
      </c>
      <c r="J2945" s="25" t="s">
        <v>1243</v>
      </c>
      <c r="K2945" s="99"/>
      <c r="L2945" s="99"/>
      <c r="M2945" s="99"/>
      <c r="N2945" s="28" t="s">
        <v>3143</v>
      </c>
      <c r="O2945" s="100">
        <v>190080</v>
      </c>
      <c r="P2945" s="27"/>
      <c r="Q2945" s="100"/>
      <c r="R2945" s="101" t="s">
        <v>120</v>
      </c>
      <c r="S2945" s="94"/>
    </row>
    <row r="2946" spans="1:19" ht="18" customHeight="1">
      <c r="A2946" s="17">
        <v>6</v>
      </c>
      <c r="B2946" s="18" t="s">
        <v>2825</v>
      </c>
      <c r="C2946" s="18">
        <v>1</v>
      </c>
      <c r="D2946" s="18" t="s">
        <v>2826</v>
      </c>
      <c r="E2946" s="18">
        <v>8</v>
      </c>
      <c r="F2946" s="18" t="s">
        <v>784</v>
      </c>
      <c r="G2946" s="18">
        <v>13</v>
      </c>
      <c r="H2946" s="18" t="s">
        <v>1045</v>
      </c>
      <c r="I2946" s="18">
        <v>33</v>
      </c>
      <c r="J2946" s="25" t="s">
        <v>1243</v>
      </c>
      <c r="K2946" s="99"/>
      <c r="L2946" s="99"/>
      <c r="M2946" s="99"/>
      <c r="N2946" s="339" t="s">
        <v>7222</v>
      </c>
      <c r="O2946" s="100">
        <v>27000</v>
      </c>
      <c r="P2946" s="27"/>
      <c r="Q2946" s="100"/>
      <c r="R2946" s="101" t="s">
        <v>120</v>
      </c>
      <c r="S2946" s="94"/>
    </row>
    <row r="2947" spans="1:19" ht="18" customHeight="1">
      <c r="A2947" s="17">
        <v>6</v>
      </c>
      <c r="B2947" s="18" t="s">
        <v>2825</v>
      </c>
      <c r="C2947" s="18">
        <v>1</v>
      </c>
      <c r="D2947" s="18" t="s">
        <v>2826</v>
      </c>
      <c r="E2947" s="18">
        <v>8</v>
      </c>
      <c r="F2947" s="18" t="s">
        <v>784</v>
      </c>
      <c r="G2947" s="19">
        <v>14</v>
      </c>
      <c r="H2947" s="19" t="s">
        <v>1050</v>
      </c>
      <c r="I2947" s="19"/>
      <c r="J2947" s="24"/>
      <c r="K2947" s="99"/>
      <c r="L2947" s="99"/>
      <c r="M2947" s="99"/>
      <c r="N2947" s="28"/>
      <c r="O2947" s="100"/>
      <c r="P2947" s="27"/>
      <c r="Q2947" s="100"/>
      <c r="R2947" s="101" t="s">
        <v>120</v>
      </c>
      <c r="S2947" s="94"/>
    </row>
    <row r="2948" spans="1:19" ht="18" customHeight="1">
      <c r="A2948" s="17">
        <v>6</v>
      </c>
      <c r="B2948" s="18" t="s">
        <v>2825</v>
      </c>
      <c r="C2948" s="18">
        <v>1</v>
      </c>
      <c r="D2948" s="18" t="s">
        <v>2826</v>
      </c>
      <c r="E2948" s="18">
        <v>8</v>
      </c>
      <c r="F2948" s="18" t="s">
        <v>784</v>
      </c>
      <c r="G2948" s="18">
        <v>14</v>
      </c>
      <c r="H2948" s="18" t="s">
        <v>1050</v>
      </c>
      <c r="I2948" s="19">
        <v>2</v>
      </c>
      <c r="J2948" s="24" t="s">
        <v>1130</v>
      </c>
      <c r="K2948" s="99">
        <v>37</v>
      </c>
      <c r="L2948" s="99">
        <v>37</v>
      </c>
      <c r="M2948" s="99">
        <f>K2948-L2948</f>
        <v>0</v>
      </c>
      <c r="N2948" s="28" t="s">
        <v>3144</v>
      </c>
      <c r="O2948" s="100">
        <v>36360</v>
      </c>
      <c r="P2948" s="27"/>
      <c r="Q2948" s="100"/>
      <c r="R2948" s="101" t="s">
        <v>120</v>
      </c>
      <c r="S2948" s="94"/>
    </row>
    <row r="2949" spans="1:19" ht="18" customHeight="1">
      <c r="A2949" s="17">
        <v>6</v>
      </c>
      <c r="B2949" s="18" t="s">
        <v>2825</v>
      </c>
      <c r="C2949" s="18">
        <v>1</v>
      </c>
      <c r="D2949" s="18" t="s">
        <v>2826</v>
      </c>
      <c r="E2949" s="18">
        <v>8</v>
      </c>
      <c r="F2949" s="18" t="s">
        <v>784</v>
      </c>
      <c r="G2949" s="19">
        <v>16</v>
      </c>
      <c r="H2949" s="19" t="s">
        <v>1263</v>
      </c>
      <c r="I2949" s="19"/>
      <c r="J2949" s="24"/>
      <c r="K2949" s="99"/>
      <c r="L2949" s="99"/>
      <c r="M2949" s="99"/>
      <c r="N2949" s="28"/>
      <c r="O2949" s="100"/>
      <c r="P2949" s="27"/>
      <c r="Q2949" s="100"/>
      <c r="R2949" s="101" t="s">
        <v>120</v>
      </c>
      <c r="S2949" s="94"/>
    </row>
    <row r="2950" spans="1:19" ht="18" customHeight="1">
      <c r="A2950" s="17">
        <v>6</v>
      </c>
      <c r="B2950" s="18" t="s">
        <v>2825</v>
      </c>
      <c r="C2950" s="18">
        <v>1</v>
      </c>
      <c r="D2950" s="18" t="s">
        <v>2826</v>
      </c>
      <c r="E2950" s="18">
        <v>8</v>
      </c>
      <c r="F2950" s="18" t="s">
        <v>784</v>
      </c>
      <c r="G2950" s="18">
        <v>16</v>
      </c>
      <c r="H2950" s="18" t="s">
        <v>1263</v>
      </c>
      <c r="I2950" s="19">
        <v>11</v>
      </c>
      <c r="J2950" s="24" t="s">
        <v>2683</v>
      </c>
      <c r="K2950" s="99">
        <v>54</v>
      </c>
      <c r="L2950" s="99">
        <v>54</v>
      </c>
      <c r="M2950" s="99">
        <f>K2950-L2950</f>
        <v>0</v>
      </c>
      <c r="N2950" s="28" t="s">
        <v>3145</v>
      </c>
      <c r="O2950" s="100">
        <v>54000</v>
      </c>
      <c r="P2950" s="27"/>
      <c r="Q2950" s="100"/>
      <c r="R2950" s="101" t="s">
        <v>120</v>
      </c>
      <c r="S2950" s="94"/>
    </row>
    <row r="2951" spans="1:19" ht="18" customHeight="1">
      <c r="A2951" s="17">
        <v>6</v>
      </c>
      <c r="B2951" s="18" t="s">
        <v>2825</v>
      </c>
      <c r="C2951" s="18">
        <v>1</v>
      </c>
      <c r="D2951" s="18" t="s">
        <v>2826</v>
      </c>
      <c r="E2951" s="18">
        <v>8</v>
      </c>
      <c r="F2951" s="18" t="s">
        <v>784</v>
      </c>
      <c r="G2951" s="19">
        <v>18</v>
      </c>
      <c r="H2951" s="19" t="s">
        <v>1054</v>
      </c>
      <c r="I2951" s="19"/>
      <c r="J2951" s="24"/>
      <c r="K2951" s="99"/>
      <c r="L2951" s="99"/>
      <c r="M2951" s="99"/>
      <c r="N2951" s="28"/>
      <c r="O2951" s="100"/>
      <c r="P2951" s="27"/>
      <c r="Q2951" s="100"/>
      <c r="R2951" s="101" t="s">
        <v>120</v>
      </c>
      <c r="S2951" s="94"/>
    </row>
    <row r="2952" spans="1:19" ht="18" customHeight="1">
      <c r="A2952" s="17">
        <v>6</v>
      </c>
      <c r="B2952" s="18" t="s">
        <v>2825</v>
      </c>
      <c r="C2952" s="18">
        <v>1</v>
      </c>
      <c r="D2952" s="18" t="s">
        <v>2826</v>
      </c>
      <c r="E2952" s="18">
        <v>8</v>
      </c>
      <c r="F2952" s="18" t="s">
        <v>784</v>
      </c>
      <c r="G2952" s="18">
        <v>18</v>
      </c>
      <c r="H2952" s="18" t="s">
        <v>1054</v>
      </c>
      <c r="I2952" s="19">
        <v>11</v>
      </c>
      <c r="J2952" s="24" t="s">
        <v>1055</v>
      </c>
      <c r="K2952" s="99">
        <v>300</v>
      </c>
      <c r="L2952" s="99">
        <v>500</v>
      </c>
      <c r="M2952" s="99">
        <f>K2952-L2952</f>
        <v>-200</v>
      </c>
      <c r="N2952" s="28" t="s">
        <v>3146</v>
      </c>
      <c r="O2952" s="100">
        <v>300000</v>
      </c>
      <c r="P2952" s="27"/>
      <c r="Q2952" s="100"/>
      <c r="R2952" s="101" t="s">
        <v>120</v>
      </c>
      <c r="S2952" s="94"/>
    </row>
    <row r="2953" spans="1:19" ht="18" customHeight="1">
      <c r="A2953" s="17">
        <v>6</v>
      </c>
      <c r="B2953" s="18" t="s">
        <v>2825</v>
      </c>
      <c r="C2953" s="18">
        <v>1</v>
      </c>
      <c r="D2953" s="18" t="s">
        <v>2826</v>
      </c>
      <c r="E2953" s="18">
        <v>8</v>
      </c>
      <c r="F2953" s="18" t="s">
        <v>784</v>
      </c>
      <c r="G2953" s="19">
        <v>19</v>
      </c>
      <c r="H2953" s="19" t="s">
        <v>1056</v>
      </c>
      <c r="I2953" s="19"/>
      <c r="J2953" s="24"/>
      <c r="K2953" s="99"/>
      <c r="L2953" s="99"/>
      <c r="M2953" s="99"/>
      <c r="N2953" s="28"/>
      <c r="O2953" s="100"/>
      <c r="P2953" s="27"/>
      <c r="Q2953" s="100"/>
      <c r="R2953" s="101" t="s">
        <v>120</v>
      </c>
      <c r="S2953" s="94"/>
    </row>
    <row r="2954" spans="1:19" ht="18" customHeight="1">
      <c r="A2954" s="17">
        <v>6</v>
      </c>
      <c r="B2954" s="18" t="s">
        <v>2825</v>
      </c>
      <c r="C2954" s="18">
        <v>1</v>
      </c>
      <c r="D2954" s="18" t="s">
        <v>2826</v>
      </c>
      <c r="E2954" s="18">
        <v>8</v>
      </c>
      <c r="F2954" s="18" t="s">
        <v>784</v>
      </c>
      <c r="G2954" s="18">
        <v>19</v>
      </c>
      <c r="H2954" s="18" t="s">
        <v>1056</v>
      </c>
      <c r="I2954" s="19">
        <v>11</v>
      </c>
      <c r="J2954" s="24" t="s">
        <v>1057</v>
      </c>
      <c r="K2954" s="99">
        <v>5</v>
      </c>
      <c r="L2954" s="99">
        <v>5</v>
      </c>
      <c r="M2954" s="99">
        <f>K2954-L2954</f>
        <v>0</v>
      </c>
      <c r="N2954" s="28" t="s">
        <v>2276</v>
      </c>
      <c r="O2954" s="100">
        <v>5000</v>
      </c>
      <c r="P2954" s="27"/>
      <c r="Q2954" s="100"/>
      <c r="R2954" s="101" t="s">
        <v>120</v>
      </c>
      <c r="S2954" s="94"/>
    </row>
    <row r="2955" spans="1:19" ht="18" customHeight="1">
      <c r="A2955" s="43">
        <v>6</v>
      </c>
      <c r="B2955" s="44" t="s">
        <v>2825</v>
      </c>
      <c r="C2955" s="52">
        <v>1</v>
      </c>
      <c r="D2955" s="44" t="s">
        <v>2826</v>
      </c>
      <c r="E2955" s="53">
        <v>9</v>
      </c>
      <c r="F2955" s="54" t="s">
        <v>3147</v>
      </c>
      <c r="G2955" s="53"/>
      <c r="H2955" s="54"/>
      <c r="I2955" s="53"/>
      <c r="J2955" s="53"/>
      <c r="K2955" s="97">
        <f>IF(C2955="",SUMIFS($K2956:$K$5645,$A2956:$A$5645,A2955,$E2956:$E$5645,""),IF(E2955="",SUMIFS($K2956:$K$5645,$A2956:$A$5645,A2955,$C2956:$C$5645,C2955,$G2956:$G$5645,""),IF(G2955="",SUMIFS($K2956:$K$5645,$A2956:$A$5645,A2955,$C2956:$C$5645,C2955,$E2956:$E$5645,E2955,$R2956:$R$5645,R2955),0)))</f>
        <v>0</v>
      </c>
      <c r="L2955" s="97">
        <f>IF(C2955="",SUMIFS($L2956:$L$5645,$A2956:$A$5645,A2955,$E2956:$E$5645,""),IF(E2955="",SUMIFS($L2956:$L$5645,$A2956:$A$5645,A2955,$C2956:$C$5645,C2955,$G2956:$G$5645,""),IF(G2955="",SUMIFS($L2956:$L$5645,$A2956:$A$5645,A2955,$C2956:$C$5645,C2955,$E2956:$E$5645,E2955,$R2956:$R$5645,R2955),0)))</f>
        <v>722</v>
      </c>
      <c r="M2955" s="98">
        <f t="shared" ref="M2955" si="189">K2955-L2955</f>
        <v>-722</v>
      </c>
      <c r="N2955" s="55"/>
      <c r="O2955" s="56"/>
      <c r="P2955" s="57"/>
      <c r="Q2955" s="58">
        <f>IF(C2955="",SUMIFS($Q$3:$Q$5514,$A$3:$A$5514,A2955,$C$3:$C$5514,"&gt;0",$E$3:$E$5514,""),IF(E2955="",SUMIFS($Q$3:$Q$5514,$A$3:$A$5514,A2955,$C$3:$C$5514,C2955,$E$3:$E$5514,"&gt;0",$G$3:$G$5514,""),IF(G2955="",SUMIFS($Q$3:$Q$5514,$A$3:$A$5514,A2955,$C$3:$C$5514,C2955,$E$3:$E$5514,E2955,$G$3:$G$5514,"&gt;0",$R$3:$R$5514,R2955))))</f>
        <v>0</v>
      </c>
      <c r="R2955" s="59" t="s">
        <v>120</v>
      </c>
      <c r="S2955" s="94"/>
    </row>
    <row r="2956" spans="1:19" ht="18" customHeight="1">
      <c r="A2956" s="17">
        <v>6</v>
      </c>
      <c r="B2956" s="18" t="s">
        <v>2825</v>
      </c>
      <c r="C2956" s="18">
        <v>1</v>
      </c>
      <c r="D2956" s="18" t="s">
        <v>2826</v>
      </c>
      <c r="E2956" s="18">
        <v>9</v>
      </c>
      <c r="F2956" s="18" t="s">
        <v>3147</v>
      </c>
      <c r="G2956" s="19">
        <v>8</v>
      </c>
      <c r="H2956" s="19" t="s">
        <v>941</v>
      </c>
      <c r="I2956" s="19"/>
      <c r="J2956" s="24"/>
      <c r="K2956" s="99"/>
      <c r="L2956" s="99"/>
      <c r="M2956" s="99"/>
      <c r="N2956" s="28"/>
      <c r="O2956" s="100"/>
      <c r="P2956" s="27"/>
      <c r="Q2956" s="100"/>
      <c r="R2956" s="101" t="s">
        <v>120</v>
      </c>
      <c r="S2956" s="94"/>
    </row>
    <row r="2957" spans="1:19" ht="18" customHeight="1">
      <c r="A2957" s="17">
        <v>6</v>
      </c>
      <c r="B2957" s="18" t="s">
        <v>2825</v>
      </c>
      <c r="C2957" s="18">
        <v>1</v>
      </c>
      <c r="D2957" s="18" t="s">
        <v>2826</v>
      </c>
      <c r="E2957" s="18">
        <v>9</v>
      </c>
      <c r="F2957" s="18" t="s">
        <v>3147</v>
      </c>
      <c r="G2957" s="18">
        <v>8</v>
      </c>
      <c r="H2957" s="18" t="s">
        <v>941</v>
      </c>
      <c r="I2957" s="19">
        <v>11</v>
      </c>
      <c r="J2957" s="24" t="s">
        <v>3148</v>
      </c>
      <c r="K2957" s="99">
        <v>0</v>
      </c>
      <c r="L2957" s="99">
        <v>676</v>
      </c>
      <c r="M2957" s="99">
        <f>K2957-L2957</f>
        <v>-676</v>
      </c>
      <c r="N2957" s="28"/>
      <c r="O2957" s="100"/>
      <c r="P2957" s="27"/>
      <c r="Q2957" s="100"/>
      <c r="R2957" s="101" t="s">
        <v>120</v>
      </c>
      <c r="S2957" s="94"/>
    </row>
    <row r="2958" spans="1:19" ht="18" customHeight="1">
      <c r="A2958" s="17">
        <v>6</v>
      </c>
      <c r="B2958" s="18" t="s">
        <v>2825</v>
      </c>
      <c r="C2958" s="18">
        <v>1</v>
      </c>
      <c r="D2958" s="18" t="s">
        <v>2826</v>
      </c>
      <c r="E2958" s="18">
        <v>9</v>
      </c>
      <c r="F2958" s="18" t="s">
        <v>3147</v>
      </c>
      <c r="G2958" s="19">
        <v>11</v>
      </c>
      <c r="H2958" s="19" t="s">
        <v>1002</v>
      </c>
      <c r="I2958" s="19"/>
      <c r="J2958" s="24"/>
      <c r="K2958" s="99"/>
      <c r="L2958" s="99"/>
      <c r="M2958" s="99"/>
      <c r="N2958" s="28"/>
      <c r="O2958" s="100"/>
      <c r="P2958" s="27"/>
      <c r="Q2958" s="100"/>
      <c r="R2958" s="101" t="s">
        <v>120</v>
      </c>
      <c r="S2958" s="94"/>
    </row>
    <row r="2959" spans="1:19" ht="18" customHeight="1">
      <c r="A2959" s="17">
        <v>6</v>
      </c>
      <c r="B2959" s="18" t="s">
        <v>2825</v>
      </c>
      <c r="C2959" s="18">
        <v>1</v>
      </c>
      <c r="D2959" s="18" t="s">
        <v>2826</v>
      </c>
      <c r="E2959" s="18">
        <v>9</v>
      </c>
      <c r="F2959" s="18" t="s">
        <v>3147</v>
      </c>
      <c r="G2959" s="18">
        <v>11</v>
      </c>
      <c r="H2959" s="18" t="s">
        <v>1002</v>
      </c>
      <c r="I2959" s="19">
        <v>1</v>
      </c>
      <c r="J2959" s="24" t="s">
        <v>1003</v>
      </c>
      <c r="K2959" s="99">
        <v>0</v>
      </c>
      <c r="L2959" s="99">
        <v>20</v>
      </c>
      <c r="M2959" s="99">
        <f t="shared" ref="M2959:M2961" si="190">K2959-L2959</f>
        <v>-20</v>
      </c>
      <c r="N2959" s="28"/>
      <c r="O2959" s="100"/>
      <c r="P2959" s="27"/>
      <c r="Q2959" s="100"/>
      <c r="R2959" s="101" t="s">
        <v>120</v>
      </c>
      <c r="S2959" s="94"/>
    </row>
    <row r="2960" spans="1:19" ht="18" customHeight="1">
      <c r="A2960" s="17">
        <v>6</v>
      </c>
      <c r="B2960" s="18" t="s">
        <v>2825</v>
      </c>
      <c r="C2960" s="18">
        <v>1</v>
      </c>
      <c r="D2960" s="18" t="s">
        <v>2826</v>
      </c>
      <c r="E2960" s="18">
        <v>9</v>
      </c>
      <c r="F2960" s="18" t="s">
        <v>3147</v>
      </c>
      <c r="G2960" s="18">
        <v>11</v>
      </c>
      <c r="H2960" s="18" t="s">
        <v>1002</v>
      </c>
      <c r="I2960" s="19">
        <v>3</v>
      </c>
      <c r="J2960" s="24" t="s">
        <v>1021</v>
      </c>
      <c r="K2960" s="99">
        <v>0</v>
      </c>
      <c r="L2960" s="99">
        <v>5</v>
      </c>
      <c r="M2960" s="99">
        <f t="shared" si="190"/>
        <v>-5</v>
      </c>
      <c r="N2960" s="28"/>
      <c r="O2960" s="100"/>
      <c r="P2960" s="27"/>
      <c r="Q2960" s="100"/>
      <c r="R2960" s="101" t="s">
        <v>120</v>
      </c>
      <c r="S2960" s="94"/>
    </row>
    <row r="2961" spans="1:19" ht="18" customHeight="1">
      <c r="A2961" s="17">
        <v>6</v>
      </c>
      <c r="B2961" s="18" t="s">
        <v>2825</v>
      </c>
      <c r="C2961" s="18">
        <v>1</v>
      </c>
      <c r="D2961" s="18" t="s">
        <v>2826</v>
      </c>
      <c r="E2961" s="18">
        <v>9</v>
      </c>
      <c r="F2961" s="18" t="s">
        <v>3147</v>
      </c>
      <c r="G2961" s="18">
        <v>11</v>
      </c>
      <c r="H2961" s="18" t="s">
        <v>1002</v>
      </c>
      <c r="I2961" s="19">
        <v>4</v>
      </c>
      <c r="J2961" s="24" t="s">
        <v>1023</v>
      </c>
      <c r="K2961" s="99">
        <v>0</v>
      </c>
      <c r="L2961" s="99">
        <v>1</v>
      </c>
      <c r="M2961" s="99">
        <f t="shared" si="190"/>
        <v>-1</v>
      </c>
      <c r="N2961" s="28"/>
      <c r="O2961" s="100"/>
      <c r="P2961" s="27"/>
      <c r="Q2961" s="100"/>
      <c r="R2961" s="101" t="s">
        <v>120</v>
      </c>
      <c r="S2961" s="94"/>
    </row>
    <row r="2962" spans="1:19" ht="18" customHeight="1">
      <c r="A2962" s="17">
        <v>6</v>
      </c>
      <c r="B2962" s="18" t="s">
        <v>2825</v>
      </c>
      <c r="C2962" s="18">
        <v>1</v>
      </c>
      <c r="D2962" s="18" t="s">
        <v>2826</v>
      </c>
      <c r="E2962" s="18">
        <v>9</v>
      </c>
      <c r="F2962" s="18" t="s">
        <v>3147</v>
      </c>
      <c r="G2962" s="19">
        <v>12</v>
      </c>
      <c r="H2962" s="19" t="s">
        <v>1026</v>
      </c>
      <c r="I2962" s="19"/>
      <c r="J2962" s="24"/>
      <c r="K2962" s="99"/>
      <c r="L2962" s="99"/>
      <c r="M2962" s="99"/>
      <c r="N2962" s="28"/>
      <c r="O2962" s="100"/>
      <c r="P2962" s="27"/>
      <c r="Q2962" s="100"/>
      <c r="R2962" s="101" t="s">
        <v>120</v>
      </c>
      <c r="S2962" s="94"/>
    </row>
    <row r="2963" spans="1:19" ht="18" customHeight="1">
      <c r="A2963" s="17">
        <v>6</v>
      </c>
      <c r="B2963" s="18" t="s">
        <v>2825</v>
      </c>
      <c r="C2963" s="18">
        <v>1</v>
      </c>
      <c r="D2963" s="18" t="s">
        <v>2826</v>
      </c>
      <c r="E2963" s="18">
        <v>9</v>
      </c>
      <c r="F2963" s="18" t="s">
        <v>3147</v>
      </c>
      <c r="G2963" s="18">
        <v>12</v>
      </c>
      <c r="H2963" s="18" t="s">
        <v>1026</v>
      </c>
      <c r="I2963" s="19">
        <v>1</v>
      </c>
      <c r="J2963" s="24" t="s">
        <v>1027</v>
      </c>
      <c r="K2963" s="99">
        <v>0</v>
      </c>
      <c r="L2963" s="99">
        <v>20</v>
      </c>
      <c r="M2963" s="99">
        <f>K2963-L2963</f>
        <v>-20</v>
      </c>
      <c r="N2963" s="28"/>
      <c r="O2963" s="100"/>
      <c r="P2963" s="27"/>
      <c r="Q2963" s="100"/>
      <c r="R2963" s="101" t="s">
        <v>120</v>
      </c>
      <c r="S2963" s="94"/>
    </row>
    <row r="2964" spans="1:19" ht="18" customHeight="1">
      <c r="A2964" s="43">
        <v>6</v>
      </c>
      <c r="B2964" s="44" t="s">
        <v>2825</v>
      </c>
      <c r="C2964" s="45">
        <v>2</v>
      </c>
      <c r="D2964" s="45" t="s">
        <v>3149</v>
      </c>
      <c r="E2964" s="46"/>
      <c r="F2964" s="45"/>
      <c r="G2964" s="46"/>
      <c r="H2964" s="45"/>
      <c r="I2964" s="46"/>
      <c r="J2964" s="46"/>
      <c r="K2964" s="95">
        <f>IF(C2964="",SUMIFS($K2965:$K$5645,$A2965:$A$5645,A2964,$E2965:$E$5645,""),IF(E2964="",SUMIFS($K2965:$K$5645,$A2965:$A$5645,A2964,$C2965:$C$5645,C2964,$G2965:$G$5645,""),IF(G2964="",SUMIFS($K2965:$K$5645,$A2965:$A$5645,A2964,$C2965:$C$5645,C2964,$E2965:$E$5645,E2964,$R2965:$R$5645,R2964),0)))</f>
        <v>31812</v>
      </c>
      <c r="L2964" s="95">
        <f>IF(C2964="",SUMIFS($L2965:$L$5645,$A2965:$A$5645,A2964,$E2965:$E$5645,""),IF(E2964="",SUMIFS($L2965:$L$5645,$A2965:$A$5645,A2964,$C2965:$C$5645,C2964,$G2965:$G$5645,""),IF(G2964="",SUMIFS($L2965:$L$5645,$A2965:$A$5645,A2964,$C2965:$C$5645,C2964,$E2965:$E$5645,E2964,$R2965:$R$5645,R2964),0)))</f>
        <v>33503</v>
      </c>
      <c r="M2964" s="96">
        <f t="shared" ref="M2964:M2965" si="191">K2964-L2964</f>
        <v>-1691</v>
      </c>
      <c r="N2964" s="47"/>
      <c r="O2964" s="48"/>
      <c r="P2964" s="49"/>
      <c r="Q2964" s="50">
        <f>IF(C2964="",SUMIFS($Q$3:$Q$5514,$A$3:$A$5514,A2964,$C$3:$C$5514,"&gt;0",$E$3:$E$5514,""),IF(E2964="",SUMIFS($Q$3:$Q$5514,$A$3:$A$5514,A2964,$C$3:$C$5514,C2964,$E$3:$E$5514,"&gt;0",$G$3:$G$5514,""),IF(G2964="",SUMIFS($Q$3:$Q$5514,$A$3:$A$5514,A2964,$C$3:$C$5514,C2964,$E$3:$E$5514,E2964,$G$3:$G$5514,"&gt;0",$R$3:$R$5514,R2964))))</f>
        <v>12650</v>
      </c>
      <c r="R2964" s="51"/>
      <c r="S2964" s="94"/>
    </row>
    <row r="2965" spans="1:19" ht="18" customHeight="1">
      <c r="A2965" s="43">
        <v>6</v>
      </c>
      <c r="B2965" s="44" t="s">
        <v>2825</v>
      </c>
      <c r="C2965" s="52">
        <v>2</v>
      </c>
      <c r="D2965" s="44" t="s">
        <v>3149</v>
      </c>
      <c r="E2965" s="53">
        <v>1</v>
      </c>
      <c r="F2965" s="54" t="s">
        <v>3150</v>
      </c>
      <c r="G2965" s="53"/>
      <c r="H2965" s="54"/>
      <c r="I2965" s="53"/>
      <c r="J2965" s="53"/>
      <c r="K2965" s="97">
        <f>IF(C2965="",SUMIFS($K2966:$K$5645,$A2966:$A$5645,A2965,$E2966:$E$5645,""),IF(E2965="",SUMIFS($K2966:$K$5645,$A2966:$A$5645,A2965,$C2966:$C$5645,C2965,$G2966:$G$5645,""),IF(G2965="",SUMIFS($K2966:$K$5645,$A2966:$A$5645,A2965,$C2966:$C$5645,C2965,$E2966:$E$5645,E2965,$R2966:$R$5645,R2965),0)))</f>
        <v>4435</v>
      </c>
      <c r="L2965" s="97">
        <f>IF(C2965="",SUMIFS($L2966:$L$5645,$A2966:$A$5645,A2965,$E2966:$E$5645,""),IF(E2965="",SUMIFS($L2966:$L$5645,$A2966:$A$5645,A2965,$C2966:$C$5645,C2965,$G2966:$G$5645,""),IF(G2965="",SUMIFS($L2966:$L$5645,$A2966:$A$5645,A2965,$C2966:$C$5645,C2965,$E2966:$E$5645,E2965,$R2966:$R$5645,R2965),0)))</f>
        <v>4404</v>
      </c>
      <c r="M2965" s="98">
        <f t="shared" si="191"/>
        <v>31</v>
      </c>
      <c r="N2965" s="55"/>
      <c r="O2965" s="56"/>
      <c r="P2965" s="57"/>
      <c r="Q2965" s="58">
        <f>IF(C2965="",SUMIFS($Q$3:$Q$5514,$A$3:$A$5514,A2965,$C$3:$C$5514,"&gt;0",$E$3:$E$5514,""),IF(E2965="",SUMIFS($Q$3:$Q$5514,$A$3:$A$5514,A2965,$C$3:$C$5514,C2965,$E$3:$E$5514,"&gt;0",$G$3:$G$5514,""),IF(G2965="",SUMIFS($Q$3:$Q$5514,$A$3:$A$5514,A2965,$C$3:$C$5514,C2965,$E$3:$E$5514,E2965,$G$3:$G$5514,"&gt;0",$R$3:$R$5514,R2965))))</f>
        <v>0</v>
      </c>
      <c r="R2965" s="59" t="s">
        <v>120</v>
      </c>
      <c r="S2965" s="94"/>
    </row>
    <row r="2966" spans="1:19" ht="18" customHeight="1">
      <c r="A2966" s="17">
        <v>6</v>
      </c>
      <c r="B2966" s="18" t="s">
        <v>2825</v>
      </c>
      <c r="C2966" s="18">
        <v>2</v>
      </c>
      <c r="D2966" s="18" t="s">
        <v>3149</v>
      </c>
      <c r="E2966" s="18">
        <v>1</v>
      </c>
      <c r="F2966" s="18" t="s">
        <v>3150</v>
      </c>
      <c r="G2966" s="19">
        <v>2</v>
      </c>
      <c r="H2966" s="19" t="s">
        <v>916</v>
      </c>
      <c r="I2966" s="19"/>
      <c r="J2966" s="24"/>
      <c r="K2966" s="99"/>
      <c r="L2966" s="99"/>
      <c r="M2966" s="99"/>
      <c r="N2966" s="28"/>
      <c r="O2966" s="100"/>
      <c r="P2966" s="27"/>
      <c r="Q2966" s="100"/>
      <c r="R2966" s="101" t="s">
        <v>120</v>
      </c>
      <c r="S2966" s="94"/>
    </row>
    <row r="2967" spans="1:19" ht="18" customHeight="1">
      <c r="A2967" s="17">
        <v>6</v>
      </c>
      <c r="B2967" s="18" t="s">
        <v>2825</v>
      </c>
      <c r="C2967" s="18">
        <v>2</v>
      </c>
      <c r="D2967" s="18" t="s">
        <v>3149</v>
      </c>
      <c r="E2967" s="18">
        <v>1</v>
      </c>
      <c r="F2967" s="18" t="s">
        <v>3150</v>
      </c>
      <c r="G2967" s="18">
        <v>2</v>
      </c>
      <c r="H2967" s="18" t="s">
        <v>916</v>
      </c>
      <c r="I2967" s="19">
        <v>3</v>
      </c>
      <c r="J2967" s="24" t="s">
        <v>917</v>
      </c>
      <c r="K2967" s="99">
        <v>2385</v>
      </c>
      <c r="L2967" s="99">
        <v>2322</v>
      </c>
      <c r="M2967" s="99">
        <f>K2967-L2967</f>
        <v>63</v>
      </c>
      <c r="N2967" s="28" t="s">
        <v>933</v>
      </c>
      <c r="O2967" s="100">
        <v>2384400</v>
      </c>
      <c r="P2967" s="27"/>
      <c r="Q2967" s="100"/>
      <c r="R2967" s="101" t="s">
        <v>120</v>
      </c>
      <c r="S2967" s="94"/>
    </row>
    <row r="2968" spans="1:19" ht="18" customHeight="1">
      <c r="A2968" s="17">
        <v>6</v>
      </c>
      <c r="B2968" s="18" t="s">
        <v>2825</v>
      </c>
      <c r="C2968" s="18">
        <v>2</v>
      </c>
      <c r="D2968" s="18" t="s">
        <v>3149</v>
      </c>
      <c r="E2968" s="18">
        <v>1</v>
      </c>
      <c r="F2968" s="18" t="s">
        <v>3150</v>
      </c>
      <c r="G2968" s="19">
        <v>3</v>
      </c>
      <c r="H2968" s="19" t="s">
        <v>919</v>
      </c>
      <c r="I2968" s="19"/>
      <c r="J2968" s="24"/>
      <c r="K2968" s="99"/>
      <c r="L2968" s="99"/>
      <c r="M2968" s="99"/>
      <c r="N2968" s="28"/>
      <c r="O2968" s="100"/>
      <c r="P2968" s="27"/>
      <c r="Q2968" s="100"/>
      <c r="R2968" s="101" t="s">
        <v>120</v>
      </c>
      <c r="S2968" s="94"/>
    </row>
    <row r="2969" spans="1:19" ht="18" customHeight="1">
      <c r="A2969" s="17">
        <v>6</v>
      </c>
      <c r="B2969" s="18" t="s">
        <v>2825</v>
      </c>
      <c r="C2969" s="18">
        <v>2</v>
      </c>
      <c r="D2969" s="18" t="s">
        <v>3149</v>
      </c>
      <c r="E2969" s="18">
        <v>1</v>
      </c>
      <c r="F2969" s="18" t="s">
        <v>3150</v>
      </c>
      <c r="G2969" s="18">
        <v>3</v>
      </c>
      <c r="H2969" s="18" t="s">
        <v>919</v>
      </c>
      <c r="I2969" s="19">
        <v>33</v>
      </c>
      <c r="J2969" s="24" t="s">
        <v>1075</v>
      </c>
      <c r="K2969" s="99">
        <v>24</v>
      </c>
      <c r="L2969" s="99">
        <v>38</v>
      </c>
      <c r="M2969" s="99">
        <f t="shared" ref="M2969:M2973" si="192">K2969-L2969</f>
        <v>-14</v>
      </c>
      <c r="N2969" s="28" t="s">
        <v>933</v>
      </c>
      <c r="O2969" s="100">
        <v>24000</v>
      </c>
      <c r="P2969" s="27"/>
      <c r="Q2969" s="100"/>
      <c r="R2969" s="101" t="s">
        <v>120</v>
      </c>
      <c r="S2969" s="94"/>
    </row>
    <row r="2970" spans="1:19" ht="18" customHeight="1">
      <c r="A2970" s="17">
        <v>6</v>
      </c>
      <c r="B2970" s="18" t="s">
        <v>2825</v>
      </c>
      <c r="C2970" s="18">
        <v>2</v>
      </c>
      <c r="D2970" s="18" t="s">
        <v>3149</v>
      </c>
      <c r="E2970" s="18">
        <v>1</v>
      </c>
      <c r="F2970" s="18" t="s">
        <v>3150</v>
      </c>
      <c r="G2970" s="18">
        <v>3</v>
      </c>
      <c r="H2970" s="18" t="s">
        <v>919</v>
      </c>
      <c r="I2970" s="19">
        <v>35</v>
      </c>
      <c r="J2970" s="24" t="s">
        <v>930</v>
      </c>
      <c r="K2970" s="99">
        <v>303</v>
      </c>
      <c r="L2970" s="99">
        <v>286</v>
      </c>
      <c r="M2970" s="99">
        <f t="shared" si="192"/>
        <v>17</v>
      </c>
      <c r="N2970" s="28" t="s">
        <v>3151</v>
      </c>
      <c r="O2970" s="100">
        <v>302400</v>
      </c>
      <c r="P2970" s="27"/>
      <c r="Q2970" s="100"/>
      <c r="R2970" s="101" t="s">
        <v>120</v>
      </c>
      <c r="S2970" s="94"/>
    </row>
    <row r="2971" spans="1:19" ht="18" customHeight="1">
      <c r="A2971" s="17">
        <v>6</v>
      </c>
      <c r="B2971" s="18" t="s">
        <v>2825</v>
      </c>
      <c r="C2971" s="18">
        <v>2</v>
      </c>
      <c r="D2971" s="18" t="s">
        <v>3149</v>
      </c>
      <c r="E2971" s="18">
        <v>1</v>
      </c>
      <c r="F2971" s="18" t="s">
        <v>3150</v>
      </c>
      <c r="G2971" s="18">
        <v>3</v>
      </c>
      <c r="H2971" s="18" t="s">
        <v>919</v>
      </c>
      <c r="I2971" s="19">
        <v>39</v>
      </c>
      <c r="J2971" s="24" t="s">
        <v>934</v>
      </c>
      <c r="K2971" s="99">
        <v>514</v>
      </c>
      <c r="L2971" s="99">
        <v>500</v>
      </c>
      <c r="M2971" s="99">
        <f t="shared" si="192"/>
        <v>14</v>
      </c>
      <c r="N2971" s="28" t="s">
        <v>933</v>
      </c>
      <c r="O2971" s="100">
        <v>513240</v>
      </c>
      <c r="P2971" s="27"/>
      <c r="Q2971" s="100"/>
      <c r="R2971" s="101" t="s">
        <v>120</v>
      </c>
      <c r="S2971" s="94"/>
    </row>
    <row r="2972" spans="1:19" ht="18" customHeight="1">
      <c r="A2972" s="17">
        <v>6</v>
      </c>
      <c r="B2972" s="18" t="s">
        <v>2825</v>
      </c>
      <c r="C2972" s="18">
        <v>2</v>
      </c>
      <c r="D2972" s="18" t="s">
        <v>3149</v>
      </c>
      <c r="E2972" s="18">
        <v>1</v>
      </c>
      <c r="F2972" s="18" t="s">
        <v>3150</v>
      </c>
      <c r="G2972" s="18">
        <v>3</v>
      </c>
      <c r="H2972" s="18" t="s">
        <v>919</v>
      </c>
      <c r="I2972" s="19">
        <v>40</v>
      </c>
      <c r="J2972" s="24" t="s">
        <v>935</v>
      </c>
      <c r="K2972" s="99">
        <v>297</v>
      </c>
      <c r="L2972" s="99">
        <v>289</v>
      </c>
      <c r="M2972" s="99">
        <f t="shared" si="192"/>
        <v>8</v>
      </c>
      <c r="N2972" s="28" t="s">
        <v>933</v>
      </c>
      <c r="O2972" s="100">
        <v>296100</v>
      </c>
      <c r="P2972" s="27"/>
      <c r="Q2972" s="100"/>
      <c r="R2972" s="101" t="s">
        <v>120</v>
      </c>
      <c r="S2972" s="94"/>
    </row>
    <row r="2973" spans="1:19" ht="18" customHeight="1">
      <c r="A2973" s="17">
        <v>6</v>
      </c>
      <c r="B2973" s="18" t="s">
        <v>2825</v>
      </c>
      <c r="C2973" s="18">
        <v>2</v>
      </c>
      <c r="D2973" s="18" t="s">
        <v>3149</v>
      </c>
      <c r="E2973" s="18">
        <v>1</v>
      </c>
      <c r="F2973" s="18" t="s">
        <v>3150</v>
      </c>
      <c r="G2973" s="18">
        <v>3</v>
      </c>
      <c r="H2973" s="18" t="s">
        <v>919</v>
      </c>
      <c r="I2973" s="19">
        <v>41</v>
      </c>
      <c r="J2973" s="24" t="s">
        <v>936</v>
      </c>
      <c r="K2973" s="99">
        <v>37</v>
      </c>
      <c r="L2973" s="99">
        <v>37</v>
      </c>
      <c r="M2973" s="99">
        <f t="shared" si="192"/>
        <v>0</v>
      </c>
      <c r="N2973" s="28" t="s">
        <v>933</v>
      </c>
      <c r="O2973" s="100">
        <v>36800</v>
      </c>
      <c r="P2973" s="27"/>
      <c r="Q2973" s="100"/>
      <c r="R2973" s="101" t="s">
        <v>120</v>
      </c>
      <c r="S2973" s="94"/>
    </row>
    <row r="2974" spans="1:19" ht="18" customHeight="1">
      <c r="A2974" s="17">
        <v>6</v>
      </c>
      <c r="B2974" s="18" t="s">
        <v>2825</v>
      </c>
      <c r="C2974" s="18">
        <v>2</v>
      </c>
      <c r="D2974" s="18" t="s">
        <v>3149</v>
      </c>
      <c r="E2974" s="18">
        <v>1</v>
      </c>
      <c r="F2974" s="18" t="s">
        <v>3150</v>
      </c>
      <c r="G2974" s="19">
        <v>4</v>
      </c>
      <c r="H2974" s="19" t="s">
        <v>937</v>
      </c>
      <c r="I2974" s="19"/>
      <c r="J2974" s="24"/>
      <c r="K2974" s="99"/>
      <c r="L2974" s="99"/>
      <c r="M2974" s="99"/>
      <c r="N2974" s="28"/>
      <c r="O2974" s="100"/>
      <c r="P2974" s="27"/>
      <c r="Q2974" s="100"/>
      <c r="R2974" s="101" t="s">
        <v>120</v>
      </c>
      <c r="S2974" s="94"/>
    </row>
    <row r="2975" spans="1:19" ht="18" customHeight="1">
      <c r="A2975" s="17">
        <v>6</v>
      </c>
      <c r="B2975" s="18" t="s">
        <v>2825</v>
      </c>
      <c r="C2975" s="18">
        <v>2</v>
      </c>
      <c r="D2975" s="18" t="s">
        <v>3149</v>
      </c>
      <c r="E2975" s="18">
        <v>1</v>
      </c>
      <c r="F2975" s="18" t="s">
        <v>3150</v>
      </c>
      <c r="G2975" s="18">
        <v>4</v>
      </c>
      <c r="H2975" s="18" t="s">
        <v>937</v>
      </c>
      <c r="I2975" s="19">
        <v>31</v>
      </c>
      <c r="J2975" s="24" t="s">
        <v>940</v>
      </c>
      <c r="K2975" s="99">
        <v>729</v>
      </c>
      <c r="L2975" s="99">
        <v>739</v>
      </c>
      <c r="M2975" s="99">
        <f>K2975-L2975</f>
        <v>-10</v>
      </c>
      <c r="N2975" s="28" t="s">
        <v>933</v>
      </c>
      <c r="O2975" s="100">
        <v>728760</v>
      </c>
      <c r="P2975" s="27"/>
      <c r="Q2975" s="100"/>
      <c r="R2975" s="101" t="s">
        <v>120</v>
      </c>
      <c r="S2975" s="94"/>
    </row>
    <row r="2976" spans="1:19" ht="18" customHeight="1">
      <c r="A2976" s="17">
        <v>6</v>
      </c>
      <c r="B2976" s="18" t="s">
        <v>2825</v>
      </c>
      <c r="C2976" s="18">
        <v>2</v>
      </c>
      <c r="D2976" s="18" t="s">
        <v>3149</v>
      </c>
      <c r="E2976" s="18">
        <v>1</v>
      </c>
      <c r="F2976" s="18" t="s">
        <v>3150</v>
      </c>
      <c r="G2976" s="19">
        <v>9</v>
      </c>
      <c r="H2976" s="19" t="s">
        <v>944</v>
      </c>
      <c r="I2976" s="19"/>
      <c r="J2976" s="24"/>
      <c r="K2976" s="99"/>
      <c r="L2976" s="99"/>
      <c r="M2976" s="99"/>
      <c r="N2976" s="28"/>
      <c r="O2976" s="100"/>
      <c r="P2976" s="27"/>
      <c r="Q2976" s="100"/>
      <c r="R2976" s="101" t="s">
        <v>120</v>
      </c>
      <c r="S2976" s="94"/>
    </row>
    <row r="2977" spans="1:19" ht="18" customHeight="1">
      <c r="A2977" s="17">
        <v>6</v>
      </c>
      <c r="B2977" s="18" t="s">
        <v>2825</v>
      </c>
      <c r="C2977" s="18">
        <v>2</v>
      </c>
      <c r="D2977" s="18" t="s">
        <v>3149</v>
      </c>
      <c r="E2977" s="18">
        <v>1</v>
      </c>
      <c r="F2977" s="18" t="s">
        <v>3150</v>
      </c>
      <c r="G2977" s="18">
        <v>9</v>
      </c>
      <c r="H2977" s="18" t="s">
        <v>944</v>
      </c>
      <c r="I2977" s="19">
        <v>2</v>
      </c>
      <c r="J2977" s="24" t="s">
        <v>978</v>
      </c>
      <c r="K2977" s="99">
        <v>8</v>
      </c>
      <c r="L2977" s="99">
        <v>8</v>
      </c>
      <c r="M2977" s="99">
        <f>K2977-L2977</f>
        <v>0</v>
      </c>
      <c r="N2977" s="28" t="s">
        <v>3152</v>
      </c>
      <c r="O2977" s="100">
        <v>7200</v>
      </c>
      <c r="P2977" s="27"/>
      <c r="Q2977" s="100"/>
      <c r="R2977" s="101" t="s">
        <v>120</v>
      </c>
      <c r="S2977" s="94"/>
    </row>
    <row r="2978" spans="1:19" ht="18" customHeight="1">
      <c r="A2978" s="17">
        <v>6</v>
      </c>
      <c r="B2978" s="18" t="s">
        <v>2825</v>
      </c>
      <c r="C2978" s="18">
        <v>2</v>
      </c>
      <c r="D2978" s="18" t="s">
        <v>3149</v>
      </c>
      <c r="E2978" s="18">
        <v>1</v>
      </c>
      <c r="F2978" s="18" t="s">
        <v>3150</v>
      </c>
      <c r="G2978" s="19">
        <v>11</v>
      </c>
      <c r="H2978" s="19" t="s">
        <v>1002</v>
      </c>
      <c r="I2978" s="19"/>
      <c r="J2978" s="24"/>
      <c r="K2978" s="99"/>
      <c r="L2978" s="99"/>
      <c r="M2978" s="99"/>
      <c r="N2978" s="28"/>
      <c r="O2978" s="100"/>
      <c r="P2978" s="27"/>
      <c r="Q2978" s="100"/>
      <c r="R2978" s="101" t="s">
        <v>120</v>
      </c>
      <c r="S2978" s="94"/>
    </row>
    <row r="2979" spans="1:19" ht="18" customHeight="1">
      <c r="A2979" s="17">
        <v>6</v>
      </c>
      <c r="B2979" s="18" t="s">
        <v>2825</v>
      </c>
      <c r="C2979" s="18">
        <v>2</v>
      </c>
      <c r="D2979" s="18" t="s">
        <v>3149</v>
      </c>
      <c r="E2979" s="18">
        <v>1</v>
      </c>
      <c r="F2979" s="18" t="s">
        <v>3150</v>
      </c>
      <c r="G2979" s="18">
        <v>11</v>
      </c>
      <c r="H2979" s="18" t="s">
        <v>1002</v>
      </c>
      <c r="I2979" s="19">
        <v>1</v>
      </c>
      <c r="J2979" s="24" t="s">
        <v>1003</v>
      </c>
      <c r="K2979" s="99">
        <v>30</v>
      </c>
      <c r="L2979" s="99">
        <v>60</v>
      </c>
      <c r="M2979" s="99">
        <f>K2979-L2979</f>
        <v>-30</v>
      </c>
      <c r="N2979" s="28" t="s">
        <v>3153</v>
      </c>
      <c r="O2979" s="100">
        <v>30000</v>
      </c>
      <c r="P2979" s="27"/>
      <c r="Q2979" s="100"/>
      <c r="R2979" s="101" t="s">
        <v>120</v>
      </c>
      <c r="S2979" s="94"/>
    </row>
    <row r="2980" spans="1:19" ht="18" customHeight="1">
      <c r="A2980" s="17">
        <v>6</v>
      </c>
      <c r="B2980" s="18" t="s">
        <v>2825</v>
      </c>
      <c r="C2980" s="18">
        <v>2</v>
      </c>
      <c r="D2980" s="18" t="s">
        <v>3149</v>
      </c>
      <c r="E2980" s="18">
        <v>1</v>
      </c>
      <c r="F2980" s="18" t="s">
        <v>3150</v>
      </c>
      <c r="G2980" s="19">
        <v>12</v>
      </c>
      <c r="H2980" s="19" t="s">
        <v>1026</v>
      </c>
      <c r="I2980" s="19"/>
      <c r="J2980" s="24"/>
      <c r="K2980" s="99"/>
      <c r="L2980" s="99"/>
      <c r="M2980" s="99"/>
      <c r="N2980" s="28"/>
      <c r="O2980" s="100"/>
      <c r="P2980" s="27"/>
      <c r="Q2980" s="100"/>
      <c r="R2980" s="101" t="s">
        <v>120</v>
      </c>
      <c r="S2980" s="94"/>
    </row>
    <row r="2981" spans="1:19" ht="18" customHeight="1">
      <c r="A2981" s="17">
        <v>6</v>
      </c>
      <c r="B2981" s="18" t="s">
        <v>2825</v>
      </c>
      <c r="C2981" s="18">
        <v>2</v>
      </c>
      <c r="D2981" s="18" t="s">
        <v>3149</v>
      </c>
      <c r="E2981" s="18">
        <v>1</v>
      </c>
      <c r="F2981" s="18" t="s">
        <v>3150</v>
      </c>
      <c r="G2981" s="18">
        <v>12</v>
      </c>
      <c r="H2981" s="18" t="s">
        <v>1026</v>
      </c>
      <c r="I2981" s="19">
        <v>1</v>
      </c>
      <c r="J2981" s="24" t="s">
        <v>1027</v>
      </c>
      <c r="K2981" s="99">
        <v>9</v>
      </c>
      <c r="L2981" s="99">
        <v>10</v>
      </c>
      <c r="M2981" s="99">
        <f>K2981-L2981</f>
        <v>-1</v>
      </c>
      <c r="N2981" s="28" t="s">
        <v>3154</v>
      </c>
      <c r="O2981" s="100">
        <v>8200</v>
      </c>
      <c r="P2981" s="27"/>
      <c r="Q2981" s="100"/>
      <c r="R2981" s="101" t="s">
        <v>120</v>
      </c>
      <c r="S2981" s="94"/>
    </row>
    <row r="2982" spans="1:19" ht="18" customHeight="1">
      <c r="A2982" s="17">
        <v>6</v>
      </c>
      <c r="B2982" s="18" t="s">
        <v>2825</v>
      </c>
      <c r="C2982" s="18">
        <v>2</v>
      </c>
      <c r="D2982" s="18" t="s">
        <v>3149</v>
      </c>
      <c r="E2982" s="18">
        <v>1</v>
      </c>
      <c r="F2982" s="18" t="s">
        <v>3150</v>
      </c>
      <c r="G2982" s="19">
        <v>14</v>
      </c>
      <c r="H2982" s="19" t="s">
        <v>1050</v>
      </c>
      <c r="I2982" s="19"/>
      <c r="J2982" s="24"/>
      <c r="K2982" s="99"/>
      <c r="L2982" s="99"/>
      <c r="M2982" s="99"/>
      <c r="N2982" s="28"/>
      <c r="O2982" s="100"/>
      <c r="P2982" s="27"/>
      <c r="Q2982" s="100"/>
      <c r="R2982" s="101" t="s">
        <v>120</v>
      </c>
      <c r="S2982" s="94"/>
    </row>
    <row r="2983" spans="1:19" ht="18" customHeight="1">
      <c r="A2983" s="17">
        <v>6</v>
      </c>
      <c r="B2983" s="18" t="s">
        <v>2825</v>
      </c>
      <c r="C2983" s="18">
        <v>2</v>
      </c>
      <c r="D2983" s="18" t="s">
        <v>3149</v>
      </c>
      <c r="E2983" s="18">
        <v>1</v>
      </c>
      <c r="F2983" s="18" t="s">
        <v>3150</v>
      </c>
      <c r="G2983" s="18">
        <v>14</v>
      </c>
      <c r="H2983" s="18" t="s">
        <v>1050</v>
      </c>
      <c r="I2983" s="19">
        <v>1</v>
      </c>
      <c r="J2983" s="24" t="s">
        <v>3155</v>
      </c>
      <c r="K2983" s="99">
        <v>10</v>
      </c>
      <c r="L2983" s="99">
        <v>10</v>
      </c>
      <c r="M2983" s="99">
        <f>K2983-L2983</f>
        <v>0</v>
      </c>
      <c r="N2983" s="28" t="s">
        <v>3156</v>
      </c>
      <c r="O2983" s="100">
        <v>10000</v>
      </c>
      <c r="P2983" s="27"/>
      <c r="Q2983" s="100"/>
      <c r="R2983" s="101" t="s">
        <v>120</v>
      </c>
      <c r="S2983" s="94"/>
    </row>
    <row r="2984" spans="1:19" ht="18" customHeight="1">
      <c r="A2984" s="17">
        <v>6</v>
      </c>
      <c r="B2984" s="18" t="s">
        <v>2825</v>
      </c>
      <c r="C2984" s="18">
        <v>2</v>
      </c>
      <c r="D2984" s="18" t="s">
        <v>3149</v>
      </c>
      <c r="E2984" s="18">
        <v>1</v>
      </c>
      <c r="F2984" s="18" t="s">
        <v>3150</v>
      </c>
      <c r="G2984" s="19">
        <v>19</v>
      </c>
      <c r="H2984" s="19" t="s">
        <v>1056</v>
      </c>
      <c r="I2984" s="19"/>
      <c r="J2984" s="24"/>
      <c r="K2984" s="99"/>
      <c r="L2984" s="99"/>
      <c r="M2984" s="99"/>
      <c r="N2984" s="28"/>
      <c r="O2984" s="100"/>
      <c r="P2984" s="27"/>
      <c r="Q2984" s="100"/>
      <c r="R2984" s="101" t="s">
        <v>120</v>
      </c>
      <c r="S2984" s="94"/>
    </row>
    <row r="2985" spans="1:19" ht="18" customHeight="1">
      <c r="A2985" s="17">
        <v>6</v>
      </c>
      <c r="B2985" s="18" t="s">
        <v>2825</v>
      </c>
      <c r="C2985" s="18">
        <v>2</v>
      </c>
      <c r="D2985" s="18" t="s">
        <v>3149</v>
      </c>
      <c r="E2985" s="18">
        <v>1</v>
      </c>
      <c r="F2985" s="18" t="s">
        <v>3150</v>
      </c>
      <c r="G2985" s="18">
        <v>19</v>
      </c>
      <c r="H2985" s="18" t="s">
        <v>1056</v>
      </c>
      <c r="I2985" s="19">
        <v>11</v>
      </c>
      <c r="J2985" s="24" t="s">
        <v>1057</v>
      </c>
      <c r="K2985" s="99">
        <v>89</v>
      </c>
      <c r="L2985" s="99">
        <v>105</v>
      </c>
      <c r="M2985" s="99">
        <f>K2985-L2985</f>
        <v>-16</v>
      </c>
      <c r="N2985" s="28" t="s">
        <v>3157</v>
      </c>
      <c r="O2985" s="100">
        <v>3000</v>
      </c>
      <c r="P2985" s="27"/>
      <c r="Q2985" s="100"/>
      <c r="R2985" s="101" t="s">
        <v>120</v>
      </c>
      <c r="S2985" s="94"/>
    </row>
    <row r="2986" spans="1:19" ht="18" customHeight="1">
      <c r="A2986" s="17">
        <v>6</v>
      </c>
      <c r="B2986" s="18" t="s">
        <v>2825</v>
      </c>
      <c r="C2986" s="18">
        <v>2</v>
      </c>
      <c r="D2986" s="18" t="s">
        <v>3149</v>
      </c>
      <c r="E2986" s="18">
        <v>1</v>
      </c>
      <c r="F2986" s="18" t="s">
        <v>3150</v>
      </c>
      <c r="G2986" s="18">
        <v>19</v>
      </c>
      <c r="H2986" s="18" t="s">
        <v>1056</v>
      </c>
      <c r="I2986" s="18">
        <v>11</v>
      </c>
      <c r="J2986" s="25" t="s">
        <v>1057</v>
      </c>
      <c r="K2986" s="99"/>
      <c r="L2986" s="99"/>
      <c r="M2986" s="99"/>
      <c r="N2986" s="28" t="s">
        <v>3158</v>
      </c>
      <c r="O2986" s="100">
        <v>2500</v>
      </c>
      <c r="P2986" s="27"/>
      <c r="Q2986" s="100"/>
      <c r="R2986" s="101" t="s">
        <v>120</v>
      </c>
      <c r="S2986" s="94"/>
    </row>
    <row r="2987" spans="1:19" ht="18" customHeight="1">
      <c r="A2987" s="17">
        <v>6</v>
      </c>
      <c r="B2987" s="18" t="s">
        <v>2825</v>
      </c>
      <c r="C2987" s="18">
        <v>2</v>
      </c>
      <c r="D2987" s="18" t="s">
        <v>3149</v>
      </c>
      <c r="E2987" s="18">
        <v>1</v>
      </c>
      <c r="F2987" s="18" t="s">
        <v>3150</v>
      </c>
      <c r="G2987" s="18">
        <v>19</v>
      </c>
      <c r="H2987" s="18" t="s">
        <v>1056</v>
      </c>
      <c r="I2987" s="18">
        <v>11</v>
      </c>
      <c r="J2987" s="25" t="s">
        <v>1057</v>
      </c>
      <c r="K2987" s="99"/>
      <c r="L2987" s="99"/>
      <c r="M2987" s="99"/>
      <c r="N2987" s="28" t="s">
        <v>3159</v>
      </c>
      <c r="O2987" s="100">
        <v>20000</v>
      </c>
      <c r="P2987" s="27"/>
      <c r="Q2987" s="100"/>
      <c r="R2987" s="101" t="s">
        <v>120</v>
      </c>
      <c r="S2987" s="94"/>
    </row>
    <row r="2988" spans="1:19" ht="18" customHeight="1">
      <c r="A2988" s="17">
        <v>6</v>
      </c>
      <c r="B2988" s="18" t="s">
        <v>2825</v>
      </c>
      <c r="C2988" s="18">
        <v>2</v>
      </c>
      <c r="D2988" s="18" t="s">
        <v>3149</v>
      </c>
      <c r="E2988" s="18">
        <v>1</v>
      </c>
      <c r="F2988" s="18" t="s">
        <v>3150</v>
      </c>
      <c r="G2988" s="18">
        <v>19</v>
      </c>
      <c r="H2988" s="18" t="s">
        <v>1056</v>
      </c>
      <c r="I2988" s="18">
        <v>11</v>
      </c>
      <c r="J2988" s="25" t="s">
        <v>1057</v>
      </c>
      <c r="K2988" s="99"/>
      <c r="L2988" s="99"/>
      <c r="M2988" s="99"/>
      <c r="N2988" s="28" t="s">
        <v>3160</v>
      </c>
      <c r="O2988" s="100">
        <v>35000</v>
      </c>
      <c r="P2988" s="27"/>
      <c r="Q2988" s="100"/>
      <c r="R2988" s="101" t="s">
        <v>120</v>
      </c>
      <c r="S2988" s="94"/>
    </row>
    <row r="2989" spans="1:19" ht="18" customHeight="1">
      <c r="A2989" s="17">
        <v>6</v>
      </c>
      <c r="B2989" s="18" t="s">
        <v>2825</v>
      </c>
      <c r="C2989" s="18">
        <v>2</v>
      </c>
      <c r="D2989" s="18" t="s">
        <v>3149</v>
      </c>
      <c r="E2989" s="18">
        <v>1</v>
      </c>
      <c r="F2989" s="18" t="s">
        <v>3150</v>
      </c>
      <c r="G2989" s="18">
        <v>19</v>
      </c>
      <c r="H2989" s="18" t="s">
        <v>1056</v>
      </c>
      <c r="I2989" s="18">
        <v>11</v>
      </c>
      <c r="J2989" s="25" t="s">
        <v>1057</v>
      </c>
      <c r="K2989" s="99"/>
      <c r="L2989" s="99"/>
      <c r="M2989" s="99"/>
      <c r="N2989" s="28" t="s">
        <v>3161</v>
      </c>
      <c r="O2989" s="100">
        <v>28500</v>
      </c>
      <c r="P2989" s="27"/>
      <c r="Q2989" s="100"/>
      <c r="R2989" s="101" t="s">
        <v>120</v>
      </c>
      <c r="S2989" s="94"/>
    </row>
    <row r="2990" spans="1:19" ht="18" customHeight="1">
      <c r="A2990" s="43">
        <v>6</v>
      </c>
      <c r="B2990" s="44" t="s">
        <v>2825</v>
      </c>
      <c r="C2990" s="52">
        <v>2</v>
      </c>
      <c r="D2990" s="44" t="s">
        <v>3149</v>
      </c>
      <c r="E2990" s="53">
        <v>2</v>
      </c>
      <c r="F2990" s="54" t="s">
        <v>785</v>
      </c>
      <c r="G2990" s="53"/>
      <c r="H2990" s="54"/>
      <c r="I2990" s="53"/>
      <c r="J2990" s="53"/>
      <c r="K2990" s="97">
        <f>IF(C2990="",SUMIFS($K2991:$K$5645,$A2991:$A$5645,A2990,$E2991:$E$5645,""),IF(E2990="",SUMIFS($K2991:$K$5645,$A2991:$A$5645,A2990,$C2991:$C$5645,C2990,$G2991:$G$5645,""),IF(G2990="",SUMIFS($K2991:$K$5645,$A2991:$A$5645,A2990,$C2991:$C$5645,C2990,$E2991:$E$5645,E2990,$R2991:$R$5645,R2990),0)))</f>
        <v>20377</v>
      </c>
      <c r="L2990" s="97">
        <f>IF(C2990="",SUMIFS($L2991:$L$5645,$A2991:$A$5645,A2990,$E2991:$E$5645,""),IF(E2990="",SUMIFS($L2991:$L$5645,$A2991:$A$5645,A2990,$C2991:$C$5645,C2990,$G2991:$G$5645,""),IF(G2990="",SUMIFS($L2991:$L$5645,$A2991:$A$5645,A2990,$C2991:$C$5645,C2990,$E2991:$E$5645,E2990,$R2991:$R$5645,R2990),0)))</f>
        <v>21299</v>
      </c>
      <c r="M2990" s="98">
        <f t="shared" ref="M2990" si="193">K2990-L2990</f>
        <v>-922</v>
      </c>
      <c r="N2990" s="55"/>
      <c r="O2990" s="56"/>
      <c r="P2990" s="57"/>
      <c r="Q2990" s="58">
        <f>IF(C2990="",SUMIFS($Q$3:$Q$5514,$A$3:$A$5514,A2990,$C$3:$C$5514,"&gt;0",$E$3:$E$5514,""),IF(E2990="",SUMIFS($Q$3:$Q$5514,$A$3:$A$5514,A2990,$C$3:$C$5514,C2990,$E$3:$E$5514,"&gt;0",$G$3:$G$5514,""),IF(G2990="",SUMIFS($Q$3:$Q$5514,$A$3:$A$5514,A2990,$C$3:$C$5514,C2990,$E$3:$E$5514,E2990,$G$3:$G$5514,"&gt;0",$R$3:$R$5514,R2990))))</f>
        <v>5650</v>
      </c>
      <c r="R2990" s="59" t="s">
        <v>120</v>
      </c>
      <c r="S2990" s="94"/>
    </row>
    <row r="2991" spans="1:19" ht="18" customHeight="1">
      <c r="A2991" s="17">
        <v>6</v>
      </c>
      <c r="B2991" s="18" t="s">
        <v>2825</v>
      </c>
      <c r="C2991" s="18">
        <v>2</v>
      </c>
      <c r="D2991" s="18" t="s">
        <v>3149</v>
      </c>
      <c r="E2991" s="18">
        <v>2</v>
      </c>
      <c r="F2991" s="18" t="s">
        <v>785</v>
      </c>
      <c r="G2991" s="19">
        <v>7</v>
      </c>
      <c r="H2991" s="19" t="s">
        <v>1093</v>
      </c>
      <c r="I2991" s="19"/>
      <c r="J2991" s="24"/>
      <c r="K2991" s="99"/>
      <c r="L2991" s="99"/>
      <c r="M2991" s="99"/>
      <c r="N2991" s="28"/>
      <c r="O2991" s="100"/>
      <c r="P2991" s="27" t="s">
        <v>425</v>
      </c>
      <c r="Q2991" s="100">
        <v>4940</v>
      </c>
      <c r="R2991" s="101" t="s">
        <v>120</v>
      </c>
      <c r="S2991" s="94"/>
    </row>
    <row r="2992" spans="1:19" ht="18" customHeight="1">
      <c r="A2992" s="17">
        <v>6</v>
      </c>
      <c r="B2992" s="18" t="s">
        <v>2825</v>
      </c>
      <c r="C2992" s="18">
        <v>2</v>
      </c>
      <c r="D2992" s="18" t="s">
        <v>3149</v>
      </c>
      <c r="E2992" s="18">
        <v>2</v>
      </c>
      <c r="F2992" s="18" t="s">
        <v>785</v>
      </c>
      <c r="G2992" s="18">
        <v>7</v>
      </c>
      <c r="H2992" s="18" t="s">
        <v>1093</v>
      </c>
      <c r="I2992" s="19">
        <v>32</v>
      </c>
      <c r="J2992" s="24" t="s">
        <v>2233</v>
      </c>
      <c r="K2992" s="99">
        <v>644</v>
      </c>
      <c r="L2992" s="99">
        <v>677</v>
      </c>
      <c r="M2992" s="99">
        <f>K2992-L2992</f>
        <v>-33</v>
      </c>
      <c r="N2992" s="28" t="s">
        <v>3162</v>
      </c>
      <c r="O2992" s="100">
        <v>456000</v>
      </c>
      <c r="P2992" s="27" t="s">
        <v>3164</v>
      </c>
      <c r="Q2992" s="100">
        <v>710</v>
      </c>
      <c r="R2992" s="101" t="s">
        <v>120</v>
      </c>
      <c r="S2992" s="94"/>
    </row>
    <row r="2993" spans="1:19" ht="18" customHeight="1">
      <c r="A2993" s="17">
        <v>6</v>
      </c>
      <c r="B2993" s="18" t="s">
        <v>2825</v>
      </c>
      <c r="C2993" s="18">
        <v>2</v>
      </c>
      <c r="D2993" s="18" t="s">
        <v>3149</v>
      </c>
      <c r="E2993" s="18">
        <v>2</v>
      </c>
      <c r="F2993" s="18" t="s">
        <v>785</v>
      </c>
      <c r="G2993" s="18">
        <v>7</v>
      </c>
      <c r="H2993" s="18" t="s">
        <v>1093</v>
      </c>
      <c r="I2993" s="18">
        <v>32</v>
      </c>
      <c r="J2993" s="25" t="s">
        <v>2233</v>
      </c>
      <c r="K2993" s="99"/>
      <c r="L2993" s="99"/>
      <c r="M2993" s="99"/>
      <c r="N2993" s="28" t="s">
        <v>3163</v>
      </c>
      <c r="O2993" s="100">
        <v>188000</v>
      </c>
      <c r="P2993" s="27" t="s">
        <v>2914</v>
      </c>
      <c r="Q2993" s="100"/>
      <c r="R2993" s="101" t="s">
        <v>120</v>
      </c>
      <c r="S2993" s="94"/>
    </row>
    <row r="2994" spans="1:19" ht="18" customHeight="1">
      <c r="A2994" s="17">
        <v>6</v>
      </c>
      <c r="B2994" s="18" t="s">
        <v>2825</v>
      </c>
      <c r="C2994" s="18">
        <v>2</v>
      </c>
      <c r="D2994" s="18" t="s">
        <v>3149</v>
      </c>
      <c r="E2994" s="18">
        <v>2</v>
      </c>
      <c r="F2994" s="18" t="s">
        <v>785</v>
      </c>
      <c r="G2994" s="19">
        <v>8</v>
      </c>
      <c r="H2994" s="19" t="s">
        <v>941</v>
      </c>
      <c r="I2994" s="19"/>
      <c r="J2994" s="24"/>
      <c r="K2994" s="99"/>
      <c r="L2994" s="99"/>
      <c r="M2994" s="99"/>
      <c r="N2994" s="28"/>
      <c r="O2994" s="100"/>
      <c r="P2994" s="27"/>
      <c r="Q2994" s="100"/>
      <c r="R2994" s="101" t="s">
        <v>120</v>
      </c>
      <c r="S2994" s="94"/>
    </row>
    <row r="2995" spans="1:19" ht="18" customHeight="1">
      <c r="A2995" s="17">
        <v>6</v>
      </c>
      <c r="B2995" s="18" t="s">
        <v>2825</v>
      </c>
      <c r="C2995" s="18">
        <v>2</v>
      </c>
      <c r="D2995" s="18" t="s">
        <v>3149</v>
      </c>
      <c r="E2995" s="18">
        <v>2</v>
      </c>
      <c r="F2995" s="18" t="s">
        <v>785</v>
      </c>
      <c r="G2995" s="18">
        <v>8</v>
      </c>
      <c r="H2995" s="18" t="s">
        <v>941</v>
      </c>
      <c r="I2995" s="19">
        <v>31</v>
      </c>
      <c r="J2995" s="24" t="s">
        <v>1306</v>
      </c>
      <c r="K2995" s="99">
        <v>35</v>
      </c>
      <c r="L2995" s="99">
        <v>31</v>
      </c>
      <c r="M2995" s="99">
        <f>K2995-L2995</f>
        <v>4</v>
      </c>
      <c r="N2995" s="28" t="s">
        <v>3165</v>
      </c>
      <c r="O2995" s="100">
        <v>20000</v>
      </c>
      <c r="P2995" s="27"/>
      <c r="Q2995" s="100"/>
      <c r="R2995" s="101" t="s">
        <v>120</v>
      </c>
      <c r="S2995" s="94"/>
    </row>
    <row r="2996" spans="1:19" ht="18" customHeight="1">
      <c r="A2996" s="17">
        <v>6</v>
      </c>
      <c r="B2996" s="18" t="s">
        <v>2825</v>
      </c>
      <c r="C2996" s="18">
        <v>2</v>
      </c>
      <c r="D2996" s="18" t="s">
        <v>3149</v>
      </c>
      <c r="E2996" s="18">
        <v>2</v>
      </c>
      <c r="F2996" s="18" t="s">
        <v>785</v>
      </c>
      <c r="G2996" s="18">
        <v>8</v>
      </c>
      <c r="H2996" s="18" t="s">
        <v>941</v>
      </c>
      <c r="I2996" s="18">
        <v>31</v>
      </c>
      <c r="J2996" s="25" t="s">
        <v>1306</v>
      </c>
      <c r="K2996" s="99"/>
      <c r="L2996" s="99"/>
      <c r="M2996" s="99"/>
      <c r="N2996" s="28" t="s">
        <v>3166</v>
      </c>
      <c r="O2996" s="100">
        <v>15000</v>
      </c>
      <c r="P2996" s="27"/>
      <c r="Q2996" s="100"/>
      <c r="R2996" s="101" t="s">
        <v>120</v>
      </c>
      <c r="S2996" s="94"/>
    </row>
    <row r="2997" spans="1:19" ht="18" customHeight="1">
      <c r="A2997" s="17">
        <v>6</v>
      </c>
      <c r="B2997" s="18" t="s">
        <v>2825</v>
      </c>
      <c r="C2997" s="18">
        <v>2</v>
      </c>
      <c r="D2997" s="18" t="s">
        <v>3149</v>
      </c>
      <c r="E2997" s="18">
        <v>2</v>
      </c>
      <c r="F2997" s="18" t="s">
        <v>785</v>
      </c>
      <c r="G2997" s="19">
        <v>9</v>
      </c>
      <c r="H2997" s="19" t="s">
        <v>944</v>
      </c>
      <c r="I2997" s="19"/>
      <c r="J2997" s="24"/>
      <c r="K2997" s="99"/>
      <c r="L2997" s="99"/>
      <c r="M2997" s="99"/>
      <c r="N2997" s="28"/>
      <c r="O2997" s="100"/>
      <c r="P2997" s="27"/>
      <c r="Q2997" s="100"/>
      <c r="R2997" s="101" t="s">
        <v>120</v>
      </c>
      <c r="S2997" s="94"/>
    </row>
    <row r="2998" spans="1:19" ht="18" customHeight="1">
      <c r="A2998" s="17">
        <v>6</v>
      </c>
      <c r="B2998" s="18" t="s">
        <v>2825</v>
      </c>
      <c r="C2998" s="18">
        <v>2</v>
      </c>
      <c r="D2998" s="18" t="s">
        <v>3149</v>
      </c>
      <c r="E2998" s="18">
        <v>2</v>
      </c>
      <c r="F2998" s="18" t="s">
        <v>785</v>
      </c>
      <c r="G2998" s="18">
        <v>9</v>
      </c>
      <c r="H2998" s="18" t="s">
        <v>944</v>
      </c>
      <c r="I2998" s="19">
        <v>2</v>
      </c>
      <c r="J2998" s="24" t="s">
        <v>978</v>
      </c>
      <c r="K2998" s="99">
        <v>8</v>
      </c>
      <c r="L2998" s="99">
        <v>8</v>
      </c>
      <c r="M2998" s="99">
        <f>K2998-L2998</f>
        <v>0</v>
      </c>
      <c r="N2998" s="28" t="s">
        <v>3167</v>
      </c>
      <c r="O2998" s="100">
        <v>7200</v>
      </c>
      <c r="P2998" s="27"/>
      <c r="Q2998" s="100"/>
      <c r="R2998" s="101" t="s">
        <v>120</v>
      </c>
      <c r="S2998" s="94"/>
    </row>
    <row r="2999" spans="1:19" ht="18" customHeight="1">
      <c r="A2999" s="17">
        <v>6</v>
      </c>
      <c r="B2999" s="18" t="s">
        <v>2825</v>
      </c>
      <c r="C2999" s="18">
        <v>2</v>
      </c>
      <c r="D2999" s="18" t="s">
        <v>3149</v>
      </c>
      <c r="E2999" s="18">
        <v>2</v>
      </c>
      <c r="F2999" s="18" t="s">
        <v>785</v>
      </c>
      <c r="G2999" s="19">
        <v>11</v>
      </c>
      <c r="H2999" s="19" t="s">
        <v>1002</v>
      </c>
      <c r="I2999" s="19"/>
      <c r="J2999" s="24"/>
      <c r="K2999" s="99"/>
      <c r="L2999" s="99"/>
      <c r="M2999" s="99"/>
      <c r="N2999" s="28"/>
      <c r="O2999" s="100"/>
      <c r="P2999" s="27"/>
      <c r="Q2999" s="100"/>
      <c r="R2999" s="101" t="s">
        <v>120</v>
      </c>
      <c r="S2999" s="94"/>
    </row>
    <row r="3000" spans="1:19" ht="18" customHeight="1">
      <c r="A3000" s="17">
        <v>6</v>
      </c>
      <c r="B3000" s="18" t="s">
        <v>2825</v>
      </c>
      <c r="C3000" s="18">
        <v>2</v>
      </c>
      <c r="D3000" s="18" t="s">
        <v>3149</v>
      </c>
      <c r="E3000" s="18">
        <v>2</v>
      </c>
      <c r="F3000" s="18" t="s">
        <v>785</v>
      </c>
      <c r="G3000" s="18">
        <v>11</v>
      </c>
      <c r="H3000" s="18" t="s">
        <v>1002</v>
      </c>
      <c r="I3000" s="19">
        <v>1</v>
      </c>
      <c r="J3000" s="24" t="s">
        <v>1003</v>
      </c>
      <c r="K3000" s="99">
        <v>120</v>
      </c>
      <c r="L3000" s="99">
        <v>120</v>
      </c>
      <c r="M3000" s="99">
        <f>K3000-L3000</f>
        <v>0</v>
      </c>
      <c r="N3000" s="28" t="s">
        <v>3168</v>
      </c>
      <c r="O3000" s="100">
        <v>80000</v>
      </c>
      <c r="P3000" s="27"/>
      <c r="Q3000" s="100"/>
      <c r="R3000" s="101" t="s">
        <v>120</v>
      </c>
      <c r="S3000" s="94"/>
    </row>
    <row r="3001" spans="1:19" ht="18" customHeight="1">
      <c r="A3001" s="17">
        <v>6</v>
      </c>
      <c r="B3001" s="18" t="s">
        <v>2825</v>
      </c>
      <c r="C3001" s="18">
        <v>2</v>
      </c>
      <c r="D3001" s="18" t="s">
        <v>3149</v>
      </c>
      <c r="E3001" s="18">
        <v>2</v>
      </c>
      <c r="F3001" s="18" t="s">
        <v>785</v>
      </c>
      <c r="G3001" s="18">
        <v>11</v>
      </c>
      <c r="H3001" s="18" t="s">
        <v>1002</v>
      </c>
      <c r="I3001" s="18">
        <v>1</v>
      </c>
      <c r="J3001" s="25" t="s">
        <v>1003</v>
      </c>
      <c r="K3001" s="99"/>
      <c r="L3001" s="99"/>
      <c r="M3001" s="99"/>
      <c r="N3001" s="28" t="s">
        <v>3169</v>
      </c>
      <c r="O3001" s="100">
        <v>40000</v>
      </c>
      <c r="P3001" s="27"/>
      <c r="Q3001" s="100"/>
      <c r="R3001" s="101" t="s">
        <v>120</v>
      </c>
      <c r="S3001" s="94"/>
    </row>
    <row r="3002" spans="1:19" ht="18" customHeight="1">
      <c r="A3002" s="17">
        <v>6</v>
      </c>
      <c r="B3002" s="18" t="s">
        <v>2825</v>
      </c>
      <c r="C3002" s="18">
        <v>2</v>
      </c>
      <c r="D3002" s="18" t="s">
        <v>3149</v>
      </c>
      <c r="E3002" s="18">
        <v>2</v>
      </c>
      <c r="F3002" s="18" t="s">
        <v>785</v>
      </c>
      <c r="G3002" s="18">
        <v>11</v>
      </c>
      <c r="H3002" s="18" t="s">
        <v>1002</v>
      </c>
      <c r="I3002" s="19">
        <v>2</v>
      </c>
      <c r="J3002" s="24" t="s">
        <v>1208</v>
      </c>
      <c r="K3002" s="99">
        <v>102</v>
      </c>
      <c r="L3002" s="99">
        <v>99</v>
      </c>
      <c r="M3002" s="99">
        <f>K3002-L3002</f>
        <v>3</v>
      </c>
      <c r="N3002" s="28" t="s">
        <v>3170</v>
      </c>
      <c r="O3002" s="100">
        <v>87000</v>
      </c>
      <c r="P3002" s="27"/>
      <c r="Q3002" s="100"/>
      <c r="R3002" s="101" t="s">
        <v>120</v>
      </c>
      <c r="S3002" s="94"/>
    </row>
    <row r="3003" spans="1:19" ht="18" customHeight="1">
      <c r="A3003" s="17">
        <v>6</v>
      </c>
      <c r="B3003" s="18" t="s">
        <v>2825</v>
      </c>
      <c r="C3003" s="18">
        <v>2</v>
      </c>
      <c r="D3003" s="18" t="s">
        <v>3149</v>
      </c>
      <c r="E3003" s="18">
        <v>2</v>
      </c>
      <c r="F3003" s="18" t="s">
        <v>785</v>
      </c>
      <c r="G3003" s="18">
        <v>11</v>
      </c>
      <c r="H3003" s="18" t="s">
        <v>1002</v>
      </c>
      <c r="I3003" s="18">
        <v>2</v>
      </c>
      <c r="J3003" s="25" t="s">
        <v>1208</v>
      </c>
      <c r="K3003" s="99"/>
      <c r="L3003" s="99"/>
      <c r="M3003" s="99"/>
      <c r="N3003" s="28" t="s">
        <v>3171</v>
      </c>
      <c r="O3003" s="100">
        <v>14500</v>
      </c>
      <c r="P3003" s="27"/>
      <c r="Q3003" s="100"/>
      <c r="R3003" s="101" t="s">
        <v>120</v>
      </c>
      <c r="S3003" s="94"/>
    </row>
    <row r="3004" spans="1:19" ht="18" customHeight="1">
      <c r="A3004" s="17">
        <v>6</v>
      </c>
      <c r="B3004" s="18" t="s">
        <v>2825</v>
      </c>
      <c r="C3004" s="18">
        <v>2</v>
      </c>
      <c r="D3004" s="18" t="s">
        <v>3149</v>
      </c>
      <c r="E3004" s="18">
        <v>2</v>
      </c>
      <c r="F3004" s="18" t="s">
        <v>785</v>
      </c>
      <c r="G3004" s="18">
        <v>11</v>
      </c>
      <c r="H3004" s="18" t="s">
        <v>1002</v>
      </c>
      <c r="I3004" s="19">
        <v>6</v>
      </c>
      <c r="J3004" s="24" t="s">
        <v>1215</v>
      </c>
      <c r="K3004" s="99">
        <v>100</v>
      </c>
      <c r="L3004" s="99">
        <v>100</v>
      </c>
      <c r="M3004" s="99">
        <f>K3004-L3004</f>
        <v>0</v>
      </c>
      <c r="N3004" s="28" t="s">
        <v>3172</v>
      </c>
      <c r="O3004" s="100">
        <v>100000</v>
      </c>
      <c r="P3004" s="27"/>
      <c r="Q3004" s="100"/>
      <c r="R3004" s="101" t="s">
        <v>120</v>
      </c>
      <c r="S3004" s="94"/>
    </row>
    <row r="3005" spans="1:19" ht="18" customHeight="1">
      <c r="A3005" s="17">
        <v>6</v>
      </c>
      <c r="B3005" s="18" t="s">
        <v>2825</v>
      </c>
      <c r="C3005" s="18">
        <v>2</v>
      </c>
      <c r="D3005" s="18" t="s">
        <v>3149</v>
      </c>
      <c r="E3005" s="18">
        <v>2</v>
      </c>
      <c r="F3005" s="18" t="s">
        <v>785</v>
      </c>
      <c r="G3005" s="19">
        <v>12</v>
      </c>
      <c r="H3005" s="19" t="s">
        <v>1026</v>
      </c>
      <c r="I3005" s="19"/>
      <c r="J3005" s="24"/>
      <c r="K3005" s="99"/>
      <c r="L3005" s="99"/>
      <c r="M3005" s="99"/>
      <c r="N3005" s="28"/>
      <c r="O3005" s="100"/>
      <c r="P3005" s="27"/>
      <c r="Q3005" s="100"/>
      <c r="R3005" s="101" t="s">
        <v>120</v>
      </c>
      <c r="S3005" s="94"/>
    </row>
    <row r="3006" spans="1:19" ht="18" customHeight="1">
      <c r="A3006" s="17">
        <v>6</v>
      </c>
      <c r="B3006" s="18" t="s">
        <v>2825</v>
      </c>
      <c r="C3006" s="18">
        <v>2</v>
      </c>
      <c r="D3006" s="18" t="s">
        <v>3149</v>
      </c>
      <c r="E3006" s="18">
        <v>2</v>
      </c>
      <c r="F3006" s="18" t="s">
        <v>785</v>
      </c>
      <c r="G3006" s="18">
        <v>12</v>
      </c>
      <c r="H3006" s="18" t="s">
        <v>1026</v>
      </c>
      <c r="I3006" s="19">
        <v>1</v>
      </c>
      <c r="J3006" s="24" t="s">
        <v>1027</v>
      </c>
      <c r="K3006" s="99">
        <v>31</v>
      </c>
      <c r="L3006" s="99">
        <v>30</v>
      </c>
      <c r="M3006" s="99">
        <f>K3006-L3006</f>
        <v>1</v>
      </c>
      <c r="N3006" s="28" t="s">
        <v>3173</v>
      </c>
      <c r="O3006" s="100">
        <v>16400</v>
      </c>
      <c r="P3006" s="27"/>
      <c r="Q3006" s="100"/>
      <c r="R3006" s="101" t="s">
        <v>120</v>
      </c>
      <c r="S3006" s="94"/>
    </row>
    <row r="3007" spans="1:19" ht="18" customHeight="1">
      <c r="A3007" s="17">
        <v>6</v>
      </c>
      <c r="B3007" s="18" t="s">
        <v>2825</v>
      </c>
      <c r="C3007" s="18">
        <v>2</v>
      </c>
      <c r="D3007" s="18" t="s">
        <v>3149</v>
      </c>
      <c r="E3007" s="18">
        <v>2</v>
      </c>
      <c r="F3007" s="18" t="s">
        <v>785</v>
      </c>
      <c r="G3007" s="18">
        <v>12</v>
      </c>
      <c r="H3007" s="18" t="s">
        <v>1026</v>
      </c>
      <c r="I3007" s="18">
        <v>1</v>
      </c>
      <c r="J3007" s="25" t="s">
        <v>1027</v>
      </c>
      <c r="K3007" s="99"/>
      <c r="L3007" s="99"/>
      <c r="M3007" s="99"/>
      <c r="N3007" s="28" t="s">
        <v>3174</v>
      </c>
      <c r="O3007" s="100">
        <v>14000</v>
      </c>
      <c r="P3007" s="27"/>
      <c r="Q3007" s="100"/>
      <c r="R3007" s="101" t="s">
        <v>120</v>
      </c>
      <c r="S3007" s="94"/>
    </row>
    <row r="3008" spans="1:19" ht="18" customHeight="1">
      <c r="A3008" s="17">
        <v>6</v>
      </c>
      <c r="B3008" s="18" t="s">
        <v>2825</v>
      </c>
      <c r="C3008" s="18">
        <v>2</v>
      </c>
      <c r="D3008" s="18" t="s">
        <v>3149</v>
      </c>
      <c r="E3008" s="18">
        <v>2</v>
      </c>
      <c r="F3008" s="18" t="s">
        <v>785</v>
      </c>
      <c r="G3008" s="18">
        <v>12</v>
      </c>
      <c r="H3008" s="18" t="s">
        <v>1026</v>
      </c>
      <c r="I3008" s="19">
        <v>3</v>
      </c>
      <c r="J3008" s="24" t="s">
        <v>202</v>
      </c>
      <c r="K3008" s="99">
        <v>9</v>
      </c>
      <c r="L3008" s="99">
        <v>0</v>
      </c>
      <c r="M3008" s="99">
        <f>K3008-L3008</f>
        <v>9</v>
      </c>
      <c r="N3008" s="28" t="s">
        <v>3175</v>
      </c>
      <c r="O3008" s="100">
        <v>7020</v>
      </c>
      <c r="P3008" s="27"/>
      <c r="Q3008" s="100"/>
      <c r="R3008" s="101" t="s">
        <v>120</v>
      </c>
      <c r="S3008" s="94"/>
    </row>
    <row r="3009" spans="1:19" ht="18" customHeight="1">
      <c r="A3009" s="17">
        <v>6</v>
      </c>
      <c r="B3009" s="18" t="s">
        <v>2825</v>
      </c>
      <c r="C3009" s="18">
        <v>2</v>
      </c>
      <c r="D3009" s="18" t="s">
        <v>3149</v>
      </c>
      <c r="E3009" s="18">
        <v>2</v>
      </c>
      <c r="F3009" s="18" t="s">
        <v>785</v>
      </c>
      <c r="G3009" s="18">
        <v>12</v>
      </c>
      <c r="H3009" s="18" t="s">
        <v>1026</v>
      </c>
      <c r="I3009" s="18">
        <v>3</v>
      </c>
      <c r="J3009" s="25" t="s">
        <v>202</v>
      </c>
      <c r="K3009" s="99"/>
      <c r="L3009" s="99"/>
      <c r="M3009" s="99"/>
      <c r="N3009" s="28" t="s">
        <v>3176</v>
      </c>
      <c r="O3009" s="100">
        <v>1100</v>
      </c>
      <c r="P3009" s="27"/>
      <c r="Q3009" s="100"/>
      <c r="R3009" s="101" t="s">
        <v>120</v>
      </c>
      <c r="S3009" s="94"/>
    </row>
    <row r="3010" spans="1:19" ht="18" customHeight="1">
      <c r="A3010" s="17">
        <v>6</v>
      </c>
      <c r="B3010" s="18" t="s">
        <v>2825</v>
      </c>
      <c r="C3010" s="18">
        <v>2</v>
      </c>
      <c r="D3010" s="18" t="s">
        <v>3149</v>
      </c>
      <c r="E3010" s="18">
        <v>2</v>
      </c>
      <c r="F3010" s="18" t="s">
        <v>785</v>
      </c>
      <c r="G3010" s="18">
        <v>12</v>
      </c>
      <c r="H3010" s="18" t="s">
        <v>1026</v>
      </c>
      <c r="I3010" s="19">
        <v>11</v>
      </c>
      <c r="J3010" s="24" t="s">
        <v>1039</v>
      </c>
      <c r="K3010" s="99">
        <v>299</v>
      </c>
      <c r="L3010" s="99">
        <v>1365</v>
      </c>
      <c r="M3010" s="99">
        <f>K3010-L3010</f>
        <v>-1066</v>
      </c>
      <c r="N3010" s="28" t="s">
        <v>3177</v>
      </c>
      <c r="O3010" s="100">
        <v>103727</v>
      </c>
      <c r="P3010" s="27"/>
      <c r="Q3010" s="100"/>
      <c r="R3010" s="101" t="s">
        <v>120</v>
      </c>
      <c r="S3010" s="94"/>
    </row>
    <row r="3011" spans="1:19" ht="18" customHeight="1">
      <c r="A3011" s="17">
        <v>6</v>
      </c>
      <c r="B3011" s="18" t="s">
        <v>2825</v>
      </c>
      <c r="C3011" s="18">
        <v>2</v>
      </c>
      <c r="D3011" s="18" t="s">
        <v>3149</v>
      </c>
      <c r="E3011" s="18">
        <v>2</v>
      </c>
      <c r="F3011" s="18" t="s">
        <v>785</v>
      </c>
      <c r="G3011" s="18">
        <v>12</v>
      </c>
      <c r="H3011" s="18" t="s">
        <v>1026</v>
      </c>
      <c r="I3011" s="18">
        <v>11</v>
      </c>
      <c r="J3011" s="25" t="s">
        <v>1039</v>
      </c>
      <c r="K3011" s="99"/>
      <c r="L3011" s="99"/>
      <c r="M3011" s="99"/>
      <c r="N3011" s="28" t="s">
        <v>3178</v>
      </c>
      <c r="O3011" s="100">
        <v>13983</v>
      </c>
      <c r="P3011" s="27"/>
      <c r="Q3011" s="100"/>
      <c r="R3011" s="101" t="s">
        <v>120</v>
      </c>
      <c r="S3011" s="94"/>
    </row>
    <row r="3012" spans="1:19" ht="18" customHeight="1">
      <c r="A3012" s="17">
        <v>6</v>
      </c>
      <c r="B3012" s="18" t="s">
        <v>2825</v>
      </c>
      <c r="C3012" s="18">
        <v>2</v>
      </c>
      <c r="D3012" s="18" t="s">
        <v>3149</v>
      </c>
      <c r="E3012" s="18">
        <v>2</v>
      </c>
      <c r="F3012" s="18" t="s">
        <v>785</v>
      </c>
      <c r="G3012" s="18">
        <v>12</v>
      </c>
      <c r="H3012" s="18" t="s">
        <v>1026</v>
      </c>
      <c r="I3012" s="18">
        <v>11</v>
      </c>
      <c r="J3012" s="25" t="s">
        <v>1039</v>
      </c>
      <c r="K3012" s="99"/>
      <c r="L3012" s="99"/>
      <c r="M3012" s="99"/>
      <c r="N3012" s="28" t="s">
        <v>3179</v>
      </c>
      <c r="O3012" s="100"/>
      <c r="P3012" s="27"/>
      <c r="Q3012" s="100"/>
      <c r="R3012" s="101" t="s">
        <v>120</v>
      </c>
      <c r="S3012" s="94"/>
    </row>
    <row r="3013" spans="1:19" ht="18" customHeight="1">
      <c r="A3013" s="17">
        <v>6</v>
      </c>
      <c r="B3013" s="18" t="s">
        <v>2825</v>
      </c>
      <c r="C3013" s="18">
        <v>2</v>
      </c>
      <c r="D3013" s="18" t="s">
        <v>3149</v>
      </c>
      <c r="E3013" s="18">
        <v>2</v>
      </c>
      <c r="F3013" s="18" t="s">
        <v>785</v>
      </c>
      <c r="G3013" s="18">
        <v>12</v>
      </c>
      <c r="H3013" s="18" t="s">
        <v>1026</v>
      </c>
      <c r="I3013" s="18">
        <v>11</v>
      </c>
      <c r="J3013" s="25" t="s">
        <v>1039</v>
      </c>
      <c r="K3013" s="99"/>
      <c r="L3013" s="99"/>
      <c r="M3013" s="99"/>
      <c r="N3013" s="28" t="s">
        <v>3180</v>
      </c>
      <c r="O3013" s="100">
        <v>142132</v>
      </c>
      <c r="P3013" s="27"/>
      <c r="Q3013" s="100"/>
      <c r="R3013" s="101" t="s">
        <v>120</v>
      </c>
      <c r="S3013" s="94"/>
    </row>
    <row r="3014" spans="1:19" ht="18" customHeight="1">
      <c r="A3014" s="17">
        <v>6</v>
      </c>
      <c r="B3014" s="18" t="s">
        <v>2825</v>
      </c>
      <c r="C3014" s="18">
        <v>2</v>
      </c>
      <c r="D3014" s="18" t="s">
        <v>3149</v>
      </c>
      <c r="E3014" s="18">
        <v>2</v>
      </c>
      <c r="F3014" s="18" t="s">
        <v>785</v>
      </c>
      <c r="G3014" s="18">
        <v>12</v>
      </c>
      <c r="H3014" s="18" t="s">
        <v>1026</v>
      </c>
      <c r="I3014" s="18">
        <v>11</v>
      </c>
      <c r="J3014" s="25" t="s">
        <v>1039</v>
      </c>
      <c r="K3014" s="99"/>
      <c r="L3014" s="99"/>
      <c r="M3014" s="99"/>
      <c r="N3014" s="28" t="s">
        <v>3181</v>
      </c>
      <c r="O3014" s="100">
        <v>12290</v>
      </c>
      <c r="P3014" s="27"/>
      <c r="Q3014" s="100"/>
      <c r="R3014" s="101" t="s">
        <v>120</v>
      </c>
      <c r="S3014" s="94"/>
    </row>
    <row r="3015" spans="1:19" ht="18" customHeight="1">
      <c r="A3015" s="17">
        <v>6</v>
      </c>
      <c r="B3015" s="18" t="s">
        <v>2825</v>
      </c>
      <c r="C3015" s="18">
        <v>2</v>
      </c>
      <c r="D3015" s="18" t="s">
        <v>3149</v>
      </c>
      <c r="E3015" s="18">
        <v>2</v>
      </c>
      <c r="F3015" s="18" t="s">
        <v>785</v>
      </c>
      <c r="G3015" s="18">
        <v>12</v>
      </c>
      <c r="H3015" s="18" t="s">
        <v>1026</v>
      </c>
      <c r="I3015" s="18">
        <v>11</v>
      </c>
      <c r="J3015" s="25" t="s">
        <v>1039</v>
      </c>
      <c r="K3015" s="99"/>
      <c r="L3015" s="99"/>
      <c r="M3015" s="99"/>
      <c r="N3015" s="28" t="s">
        <v>3182</v>
      </c>
      <c r="O3015" s="100">
        <v>26370</v>
      </c>
      <c r="P3015" s="27"/>
      <c r="Q3015" s="100"/>
      <c r="R3015" s="101" t="s">
        <v>120</v>
      </c>
      <c r="S3015" s="94"/>
    </row>
    <row r="3016" spans="1:19" ht="18" customHeight="1">
      <c r="A3016" s="17">
        <v>6</v>
      </c>
      <c r="B3016" s="18" t="s">
        <v>2825</v>
      </c>
      <c r="C3016" s="18">
        <v>2</v>
      </c>
      <c r="D3016" s="18" t="s">
        <v>3149</v>
      </c>
      <c r="E3016" s="18">
        <v>2</v>
      </c>
      <c r="F3016" s="18" t="s">
        <v>785</v>
      </c>
      <c r="G3016" s="19">
        <v>13</v>
      </c>
      <c r="H3016" s="19" t="s">
        <v>1045</v>
      </c>
      <c r="I3016" s="19"/>
      <c r="J3016" s="24"/>
      <c r="K3016" s="99"/>
      <c r="L3016" s="99"/>
      <c r="M3016" s="99"/>
      <c r="N3016" s="28"/>
      <c r="O3016" s="100"/>
      <c r="P3016" s="27"/>
      <c r="Q3016" s="100"/>
      <c r="R3016" s="101" t="s">
        <v>120</v>
      </c>
      <c r="S3016" s="94"/>
    </row>
    <row r="3017" spans="1:19" ht="18" customHeight="1">
      <c r="A3017" s="17">
        <v>6</v>
      </c>
      <c r="B3017" s="18" t="s">
        <v>2825</v>
      </c>
      <c r="C3017" s="18">
        <v>2</v>
      </c>
      <c r="D3017" s="18" t="s">
        <v>3149</v>
      </c>
      <c r="E3017" s="18">
        <v>2</v>
      </c>
      <c r="F3017" s="18" t="s">
        <v>785</v>
      </c>
      <c r="G3017" s="18">
        <v>13</v>
      </c>
      <c r="H3017" s="18" t="s">
        <v>1045</v>
      </c>
      <c r="I3017" s="19">
        <v>13</v>
      </c>
      <c r="J3017" s="24" t="s">
        <v>3183</v>
      </c>
      <c r="K3017" s="99">
        <v>12190</v>
      </c>
      <c r="L3017" s="99">
        <v>12200</v>
      </c>
      <c r="M3017" s="99">
        <f>K3017-L3017</f>
        <v>-10</v>
      </c>
      <c r="N3017" s="28" t="s">
        <v>3184</v>
      </c>
      <c r="O3017" s="100">
        <v>1350000</v>
      </c>
      <c r="P3017" s="27"/>
      <c r="Q3017" s="100"/>
      <c r="R3017" s="101" t="s">
        <v>120</v>
      </c>
      <c r="S3017" s="94"/>
    </row>
    <row r="3018" spans="1:19" ht="18" customHeight="1">
      <c r="A3018" s="17">
        <v>6</v>
      </c>
      <c r="B3018" s="18" t="s">
        <v>2825</v>
      </c>
      <c r="C3018" s="18">
        <v>2</v>
      </c>
      <c r="D3018" s="18" t="s">
        <v>3149</v>
      </c>
      <c r="E3018" s="18">
        <v>2</v>
      </c>
      <c r="F3018" s="18" t="s">
        <v>785</v>
      </c>
      <c r="G3018" s="18">
        <v>13</v>
      </c>
      <c r="H3018" s="18" t="s">
        <v>1045</v>
      </c>
      <c r="I3018" s="18">
        <v>13</v>
      </c>
      <c r="J3018" s="25" t="s">
        <v>3183</v>
      </c>
      <c r="K3018" s="99"/>
      <c r="L3018" s="99"/>
      <c r="M3018" s="99"/>
      <c r="N3018" s="28" t="s">
        <v>3185</v>
      </c>
      <c r="O3018" s="100">
        <v>4770000</v>
      </c>
      <c r="P3018" s="27"/>
      <c r="Q3018" s="100"/>
      <c r="R3018" s="101" t="s">
        <v>120</v>
      </c>
      <c r="S3018" s="94"/>
    </row>
    <row r="3019" spans="1:19" ht="18" customHeight="1">
      <c r="A3019" s="17">
        <v>6</v>
      </c>
      <c r="B3019" s="18" t="s">
        <v>2825</v>
      </c>
      <c r="C3019" s="18">
        <v>2</v>
      </c>
      <c r="D3019" s="18" t="s">
        <v>3149</v>
      </c>
      <c r="E3019" s="18">
        <v>2</v>
      </c>
      <c r="F3019" s="18" t="s">
        <v>785</v>
      </c>
      <c r="G3019" s="18">
        <v>13</v>
      </c>
      <c r="H3019" s="18" t="s">
        <v>1045</v>
      </c>
      <c r="I3019" s="18">
        <v>13</v>
      </c>
      <c r="J3019" s="25" t="s">
        <v>3183</v>
      </c>
      <c r="K3019" s="99"/>
      <c r="L3019" s="99"/>
      <c r="M3019" s="99"/>
      <c r="N3019" s="28" t="s">
        <v>3186</v>
      </c>
      <c r="O3019" s="100">
        <v>1410000</v>
      </c>
      <c r="P3019" s="27"/>
      <c r="Q3019" s="100"/>
      <c r="R3019" s="101" t="s">
        <v>120</v>
      </c>
      <c r="S3019" s="94"/>
    </row>
    <row r="3020" spans="1:19" ht="18" customHeight="1">
      <c r="A3020" s="17">
        <v>6</v>
      </c>
      <c r="B3020" s="18" t="s">
        <v>2825</v>
      </c>
      <c r="C3020" s="18">
        <v>2</v>
      </c>
      <c r="D3020" s="18" t="s">
        <v>3149</v>
      </c>
      <c r="E3020" s="18">
        <v>2</v>
      </c>
      <c r="F3020" s="18" t="s">
        <v>785</v>
      </c>
      <c r="G3020" s="18">
        <v>13</v>
      </c>
      <c r="H3020" s="18" t="s">
        <v>1045</v>
      </c>
      <c r="I3020" s="18">
        <v>13</v>
      </c>
      <c r="J3020" s="25" t="s">
        <v>3183</v>
      </c>
      <c r="K3020" s="99"/>
      <c r="L3020" s="99"/>
      <c r="M3020" s="99"/>
      <c r="N3020" s="28" t="s">
        <v>3187</v>
      </c>
      <c r="O3020" s="100">
        <v>710000</v>
      </c>
      <c r="P3020" s="27"/>
      <c r="Q3020" s="100"/>
      <c r="R3020" s="101" t="s">
        <v>120</v>
      </c>
      <c r="S3020" s="94"/>
    </row>
    <row r="3021" spans="1:19" ht="18" customHeight="1">
      <c r="A3021" s="17">
        <v>6</v>
      </c>
      <c r="B3021" s="18" t="s">
        <v>2825</v>
      </c>
      <c r="C3021" s="18">
        <v>2</v>
      </c>
      <c r="D3021" s="18" t="s">
        <v>3149</v>
      </c>
      <c r="E3021" s="18">
        <v>2</v>
      </c>
      <c r="F3021" s="18" t="s">
        <v>785</v>
      </c>
      <c r="G3021" s="18">
        <v>13</v>
      </c>
      <c r="H3021" s="18" t="s">
        <v>1045</v>
      </c>
      <c r="I3021" s="18">
        <v>13</v>
      </c>
      <c r="J3021" s="25" t="s">
        <v>3183</v>
      </c>
      <c r="K3021" s="99"/>
      <c r="L3021" s="99"/>
      <c r="M3021" s="99"/>
      <c r="N3021" s="28" t="s">
        <v>3188</v>
      </c>
      <c r="O3021" s="100">
        <v>1860000</v>
      </c>
      <c r="P3021" s="27"/>
      <c r="Q3021" s="100"/>
      <c r="R3021" s="101" t="s">
        <v>120</v>
      </c>
      <c r="S3021" s="94"/>
    </row>
    <row r="3022" spans="1:19" ht="18" customHeight="1">
      <c r="A3022" s="17">
        <v>6</v>
      </c>
      <c r="B3022" s="18" t="s">
        <v>2825</v>
      </c>
      <c r="C3022" s="18">
        <v>2</v>
      </c>
      <c r="D3022" s="18" t="s">
        <v>3149</v>
      </c>
      <c r="E3022" s="18">
        <v>2</v>
      </c>
      <c r="F3022" s="18" t="s">
        <v>785</v>
      </c>
      <c r="G3022" s="18">
        <v>13</v>
      </c>
      <c r="H3022" s="18" t="s">
        <v>1045</v>
      </c>
      <c r="I3022" s="18">
        <v>13</v>
      </c>
      <c r="J3022" s="25" t="s">
        <v>3183</v>
      </c>
      <c r="K3022" s="99"/>
      <c r="L3022" s="99"/>
      <c r="M3022" s="99"/>
      <c r="N3022" s="28" t="s">
        <v>3189</v>
      </c>
      <c r="O3022" s="100">
        <v>2090000</v>
      </c>
      <c r="P3022" s="27"/>
      <c r="Q3022" s="100"/>
      <c r="R3022" s="101" t="s">
        <v>120</v>
      </c>
      <c r="S3022" s="94"/>
    </row>
    <row r="3023" spans="1:19" ht="18" customHeight="1">
      <c r="A3023" s="17">
        <v>6</v>
      </c>
      <c r="B3023" s="18" t="s">
        <v>2825</v>
      </c>
      <c r="C3023" s="18">
        <v>2</v>
      </c>
      <c r="D3023" s="18" t="s">
        <v>3149</v>
      </c>
      <c r="E3023" s="18">
        <v>2</v>
      </c>
      <c r="F3023" s="18" t="s">
        <v>785</v>
      </c>
      <c r="G3023" s="18">
        <v>13</v>
      </c>
      <c r="H3023" s="18" t="s">
        <v>1045</v>
      </c>
      <c r="I3023" s="19">
        <v>21</v>
      </c>
      <c r="J3023" s="24" t="s">
        <v>3190</v>
      </c>
      <c r="K3023" s="99">
        <v>3979</v>
      </c>
      <c r="L3023" s="99">
        <v>3000</v>
      </c>
      <c r="M3023" s="99">
        <f>K3023-L3023</f>
        <v>979</v>
      </c>
      <c r="N3023" s="28" t="s">
        <v>3191</v>
      </c>
      <c r="O3023" s="100"/>
      <c r="P3023" s="27"/>
      <c r="Q3023" s="100"/>
      <c r="R3023" s="101" t="s">
        <v>120</v>
      </c>
      <c r="S3023" s="94"/>
    </row>
    <row r="3024" spans="1:19" ht="18" customHeight="1">
      <c r="A3024" s="17">
        <v>6</v>
      </c>
      <c r="B3024" s="18" t="s">
        <v>2825</v>
      </c>
      <c r="C3024" s="18">
        <v>2</v>
      </c>
      <c r="D3024" s="18" t="s">
        <v>3149</v>
      </c>
      <c r="E3024" s="18">
        <v>2</v>
      </c>
      <c r="F3024" s="18" t="s">
        <v>785</v>
      </c>
      <c r="G3024" s="18">
        <v>13</v>
      </c>
      <c r="H3024" s="18" t="s">
        <v>1045</v>
      </c>
      <c r="I3024" s="18">
        <v>21</v>
      </c>
      <c r="J3024" s="25" t="s">
        <v>3190</v>
      </c>
      <c r="K3024" s="99"/>
      <c r="L3024" s="99"/>
      <c r="M3024" s="99"/>
      <c r="N3024" s="339" t="s">
        <v>6872</v>
      </c>
      <c r="O3024" s="100">
        <v>3978260</v>
      </c>
      <c r="P3024" s="27"/>
      <c r="Q3024" s="100"/>
      <c r="R3024" s="101" t="s">
        <v>120</v>
      </c>
      <c r="S3024" s="94"/>
    </row>
    <row r="3025" spans="1:19" ht="18" customHeight="1">
      <c r="A3025" s="17">
        <v>6</v>
      </c>
      <c r="B3025" s="18" t="s">
        <v>2825</v>
      </c>
      <c r="C3025" s="18">
        <v>2</v>
      </c>
      <c r="D3025" s="18" t="s">
        <v>3149</v>
      </c>
      <c r="E3025" s="18">
        <v>2</v>
      </c>
      <c r="F3025" s="18" t="s">
        <v>785</v>
      </c>
      <c r="G3025" s="18">
        <v>13</v>
      </c>
      <c r="H3025" s="18" t="s">
        <v>1045</v>
      </c>
      <c r="I3025" s="19">
        <v>31</v>
      </c>
      <c r="J3025" s="24" t="s">
        <v>3192</v>
      </c>
      <c r="K3025" s="99">
        <v>567</v>
      </c>
      <c r="L3025" s="99">
        <v>550</v>
      </c>
      <c r="M3025" s="99">
        <f>K3025-L3025</f>
        <v>17</v>
      </c>
      <c r="N3025" s="28" t="s">
        <v>3193</v>
      </c>
      <c r="O3025" s="100"/>
      <c r="P3025" s="27"/>
      <c r="Q3025" s="100"/>
      <c r="R3025" s="101" t="s">
        <v>120</v>
      </c>
      <c r="S3025" s="94"/>
    </row>
    <row r="3026" spans="1:19" ht="18" customHeight="1">
      <c r="A3026" s="17">
        <v>6</v>
      </c>
      <c r="B3026" s="18" t="s">
        <v>2825</v>
      </c>
      <c r="C3026" s="18">
        <v>2</v>
      </c>
      <c r="D3026" s="18" t="s">
        <v>3149</v>
      </c>
      <c r="E3026" s="18">
        <v>2</v>
      </c>
      <c r="F3026" s="18" t="s">
        <v>785</v>
      </c>
      <c r="G3026" s="18">
        <v>13</v>
      </c>
      <c r="H3026" s="18" t="s">
        <v>1045</v>
      </c>
      <c r="I3026" s="18">
        <v>31</v>
      </c>
      <c r="J3026" s="25" t="s">
        <v>3192</v>
      </c>
      <c r="K3026" s="99"/>
      <c r="L3026" s="99"/>
      <c r="M3026" s="99"/>
      <c r="N3026" s="28" t="s">
        <v>3194</v>
      </c>
      <c r="O3026" s="100"/>
      <c r="P3026" s="27"/>
      <c r="Q3026" s="100"/>
      <c r="R3026" s="101" t="s">
        <v>120</v>
      </c>
      <c r="S3026" s="94"/>
    </row>
    <row r="3027" spans="1:19" ht="18" customHeight="1">
      <c r="A3027" s="17">
        <v>6</v>
      </c>
      <c r="B3027" s="18" t="s">
        <v>2825</v>
      </c>
      <c r="C3027" s="18">
        <v>2</v>
      </c>
      <c r="D3027" s="18" t="s">
        <v>3149</v>
      </c>
      <c r="E3027" s="18">
        <v>2</v>
      </c>
      <c r="F3027" s="18" t="s">
        <v>785</v>
      </c>
      <c r="G3027" s="18">
        <v>13</v>
      </c>
      <c r="H3027" s="18" t="s">
        <v>1045</v>
      </c>
      <c r="I3027" s="18">
        <v>31</v>
      </c>
      <c r="J3027" s="25" t="s">
        <v>3192</v>
      </c>
      <c r="K3027" s="99"/>
      <c r="L3027" s="99"/>
      <c r="M3027" s="99"/>
      <c r="N3027" s="28" t="s">
        <v>3195</v>
      </c>
      <c r="O3027" s="100">
        <v>328000</v>
      </c>
      <c r="P3027" s="27"/>
      <c r="Q3027" s="100"/>
      <c r="R3027" s="101" t="s">
        <v>120</v>
      </c>
      <c r="S3027" s="94"/>
    </row>
    <row r="3028" spans="1:19" ht="18" customHeight="1">
      <c r="A3028" s="17">
        <v>6</v>
      </c>
      <c r="B3028" s="18" t="s">
        <v>2825</v>
      </c>
      <c r="C3028" s="18">
        <v>2</v>
      </c>
      <c r="D3028" s="18" t="s">
        <v>3149</v>
      </c>
      <c r="E3028" s="18">
        <v>2</v>
      </c>
      <c r="F3028" s="18" t="s">
        <v>785</v>
      </c>
      <c r="G3028" s="18">
        <v>13</v>
      </c>
      <c r="H3028" s="18" t="s">
        <v>1045</v>
      </c>
      <c r="I3028" s="18">
        <v>31</v>
      </c>
      <c r="J3028" s="25" t="s">
        <v>3192</v>
      </c>
      <c r="K3028" s="99"/>
      <c r="L3028" s="99"/>
      <c r="M3028" s="99"/>
      <c r="N3028" s="339" t="s">
        <v>6940</v>
      </c>
      <c r="O3028" s="100">
        <v>78000</v>
      </c>
      <c r="P3028" s="27"/>
      <c r="Q3028" s="100"/>
      <c r="R3028" s="101" t="s">
        <v>120</v>
      </c>
      <c r="S3028" s="94"/>
    </row>
    <row r="3029" spans="1:19" ht="18" customHeight="1">
      <c r="A3029" s="17">
        <v>6</v>
      </c>
      <c r="B3029" s="18" t="s">
        <v>2825</v>
      </c>
      <c r="C3029" s="18">
        <v>2</v>
      </c>
      <c r="D3029" s="18" t="s">
        <v>3149</v>
      </c>
      <c r="E3029" s="18">
        <v>2</v>
      </c>
      <c r="F3029" s="18" t="s">
        <v>785</v>
      </c>
      <c r="G3029" s="18">
        <v>13</v>
      </c>
      <c r="H3029" s="18" t="s">
        <v>1045</v>
      </c>
      <c r="I3029" s="18">
        <v>31</v>
      </c>
      <c r="J3029" s="25" t="s">
        <v>3192</v>
      </c>
      <c r="K3029" s="99"/>
      <c r="L3029" s="99"/>
      <c r="M3029" s="99"/>
      <c r="N3029" s="339" t="s">
        <v>6939</v>
      </c>
      <c r="O3029" s="100">
        <v>6000</v>
      </c>
      <c r="P3029" s="27"/>
      <c r="Q3029" s="100"/>
      <c r="R3029" s="101" t="s">
        <v>120</v>
      </c>
      <c r="S3029" s="94"/>
    </row>
    <row r="3030" spans="1:19" ht="18" customHeight="1">
      <c r="A3030" s="17">
        <v>6</v>
      </c>
      <c r="B3030" s="18" t="s">
        <v>2825</v>
      </c>
      <c r="C3030" s="18">
        <v>2</v>
      </c>
      <c r="D3030" s="18" t="s">
        <v>3149</v>
      </c>
      <c r="E3030" s="18">
        <v>2</v>
      </c>
      <c r="F3030" s="18" t="s">
        <v>785</v>
      </c>
      <c r="G3030" s="18">
        <v>13</v>
      </c>
      <c r="H3030" s="18" t="s">
        <v>1045</v>
      </c>
      <c r="I3030" s="18">
        <v>31</v>
      </c>
      <c r="J3030" s="25" t="s">
        <v>3192</v>
      </c>
      <c r="K3030" s="99"/>
      <c r="L3030" s="99"/>
      <c r="M3030" s="99"/>
      <c r="N3030" s="28" t="s">
        <v>3196</v>
      </c>
      <c r="O3030" s="100">
        <v>155000</v>
      </c>
      <c r="P3030" s="27"/>
      <c r="Q3030" s="100"/>
      <c r="R3030" s="101" t="s">
        <v>120</v>
      </c>
      <c r="S3030" s="94"/>
    </row>
    <row r="3031" spans="1:19" ht="18" customHeight="1">
      <c r="A3031" s="17">
        <v>6</v>
      </c>
      <c r="B3031" s="18" t="s">
        <v>2825</v>
      </c>
      <c r="C3031" s="18">
        <v>2</v>
      </c>
      <c r="D3031" s="18" t="s">
        <v>3149</v>
      </c>
      <c r="E3031" s="18">
        <v>2</v>
      </c>
      <c r="F3031" s="18" t="s">
        <v>785</v>
      </c>
      <c r="G3031" s="19">
        <v>14</v>
      </c>
      <c r="H3031" s="19" t="s">
        <v>1050</v>
      </c>
      <c r="I3031" s="19"/>
      <c r="J3031" s="24"/>
      <c r="K3031" s="99"/>
      <c r="L3031" s="99"/>
      <c r="M3031" s="99"/>
      <c r="N3031" s="28"/>
      <c r="O3031" s="100"/>
      <c r="P3031" s="27"/>
      <c r="Q3031" s="100"/>
      <c r="R3031" s="101" t="s">
        <v>120</v>
      </c>
      <c r="S3031" s="94"/>
    </row>
    <row r="3032" spans="1:19" ht="18" customHeight="1">
      <c r="A3032" s="17">
        <v>6</v>
      </c>
      <c r="B3032" s="18" t="s">
        <v>2825</v>
      </c>
      <c r="C3032" s="18">
        <v>2</v>
      </c>
      <c r="D3032" s="18" t="s">
        <v>3149</v>
      </c>
      <c r="E3032" s="18">
        <v>2</v>
      </c>
      <c r="F3032" s="18" t="s">
        <v>785</v>
      </c>
      <c r="G3032" s="18">
        <v>14</v>
      </c>
      <c r="H3032" s="18" t="s">
        <v>1050</v>
      </c>
      <c r="I3032" s="19">
        <v>1</v>
      </c>
      <c r="J3032" s="24" t="s">
        <v>1051</v>
      </c>
      <c r="K3032" s="99">
        <v>10</v>
      </c>
      <c r="L3032" s="99">
        <v>10</v>
      </c>
      <c r="M3032" s="99">
        <f t="shared" ref="M3032:M3033" si="194">K3032-L3032</f>
        <v>0</v>
      </c>
      <c r="N3032" s="28" t="s">
        <v>3156</v>
      </c>
      <c r="O3032" s="100">
        <v>10000</v>
      </c>
      <c r="P3032" s="27"/>
      <c r="Q3032" s="100"/>
      <c r="R3032" s="101" t="s">
        <v>120</v>
      </c>
      <c r="S3032" s="94"/>
    </row>
    <row r="3033" spans="1:19" ht="18" customHeight="1">
      <c r="A3033" s="17">
        <v>6</v>
      </c>
      <c r="B3033" s="18" t="s">
        <v>2825</v>
      </c>
      <c r="C3033" s="18">
        <v>2</v>
      </c>
      <c r="D3033" s="18" t="s">
        <v>3149</v>
      </c>
      <c r="E3033" s="18">
        <v>2</v>
      </c>
      <c r="F3033" s="18" t="s">
        <v>785</v>
      </c>
      <c r="G3033" s="18">
        <v>14</v>
      </c>
      <c r="H3033" s="18" t="s">
        <v>1050</v>
      </c>
      <c r="I3033" s="19">
        <v>11</v>
      </c>
      <c r="J3033" s="24" t="s">
        <v>3055</v>
      </c>
      <c r="K3033" s="99">
        <v>700</v>
      </c>
      <c r="L3033" s="99">
        <v>683</v>
      </c>
      <c r="M3033" s="99">
        <f t="shared" si="194"/>
        <v>17</v>
      </c>
      <c r="N3033" s="28" t="s">
        <v>3197</v>
      </c>
      <c r="O3033" s="100">
        <v>350000</v>
      </c>
      <c r="P3033" s="27"/>
      <c r="Q3033" s="100"/>
      <c r="R3033" s="101" t="s">
        <v>120</v>
      </c>
      <c r="S3033" s="94"/>
    </row>
    <row r="3034" spans="1:19" ht="18" customHeight="1">
      <c r="A3034" s="17">
        <v>6</v>
      </c>
      <c r="B3034" s="18" t="s">
        <v>2825</v>
      </c>
      <c r="C3034" s="18">
        <v>2</v>
      </c>
      <c r="D3034" s="18" t="s">
        <v>3149</v>
      </c>
      <c r="E3034" s="18">
        <v>2</v>
      </c>
      <c r="F3034" s="18" t="s">
        <v>785</v>
      </c>
      <c r="G3034" s="18">
        <v>14</v>
      </c>
      <c r="H3034" s="18" t="s">
        <v>1050</v>
      </c>
      <c r="I3034" s="18">
        <v>11</v>
      </c>
      <c r="J3034" s="25" t="s">
        <v>3055</v>
      </c>
      <c r="K3034" s="99"/>
      <c r="L3034" s="99"/>
      <c r="M3034" s="99"/>
      <c r="N3034" s="28" t="s">
        <v>3198</v>
      </c>
      <c r="O3034" s="100">
        <v>350000</v>
      </c>
      <c r="P3034" s="27"/>
      <c r="Q3034" s="100"/>
      <c r="R3034" s="101" t="s">
        <v>120</v>
      </c>
      <c r="S3034" s="94"/>
    </row>
    <row r="3035" spans="1:19" ht="18" customHeight="1">
      <c r="A3035" s="17">
        <v>6</v>
      </c>
      <c r="B3035" s="18" t="s">
        <v>2825</v>
      </c>
      <c r="C3035" s="18">
        <v>2</v>
      </c>
      <c r="D3035" s="18" t="s">
        <v>3149</v>
      </c>
      <c r="E3035" s="18">
        <v>2</v>
      </c>
      <c r="F3035" s="18" t="s">
        <v>785</v>
      </c>
      <c r="G3035" s="19">
        <v>16</v>
      </c>
      <c r="H3035" s="19" t="s">
        <v>1263</v>
      </c>
      <c r="I3035" s="19"/>
      <c r="J3035" s="24"/>
      <c r="K3035" s="99"/>
      <c r="L3035" s="99"/>
      <c r="M3035" s="99"/>
      <c r="N3035" s="28"/>
      <c r="O3035" s="100"/>
      <c r="P3035" s="27"/>
      <c r="Q3035" s="100"/>
      <c r="R3035" s="101" t="s">
        <v>120</v>
      </c>
      <c r="S3035" s="94"/>
    </row>
    <row r="3036" spans="1:19" ht="18" customHeight="1">
      <c r="A3036" s="17">
        <v>6</v>
      </c>
      <c r="B3036" s="18" t="s">
        <v>2825</v>
      </c>
      <c r="C3036" s="18">
        <v>2</v>
      </c>
      <c r="D3036" s="18" t="s">
        <v>3149</v>
      </c>
      <c r="E3036" s="18">
        <v>2</v>
      </c>
      <c r="F3036" s="18" t="s">
        <v>785</v>
      </c>
      <c r="G3036" s="18">
        <v>16</v>
      </c>
      <c r="H3036" s="18" t="s">
        <v>1263</v>
      </c>
      <c r="I3036" s="19">
        <v>1</v>
      </c>
      <c r="J3036" s="24" t="s">
        <v>1264</v>
      </c>
      <c r="K3036" s="99">
        <v>680</v>
      </c>
      <c r="L3036" s="99">
        <v>585</v>
      </c>
      <c r="M3036" s="99">
        <f>K3036-L3036</f>
        <v>95</v>
      </c>
      <c r="N3036" s="28" t="s">
        <v>3199</v>
      </c>
      <c r="O3036" s="100">
        <v>280000</v>
      </c>
      <c r="P3036" s="27"/>
      <c r="Q3036" s="100"/>
      <c r="R3036" s="101" t="s">
        <v>120</v>
      </c>
      <c r="S3036" s="94"/>
    </row>
    <row r="3037" spans="1:19" ht="18" customHeight="1">
      <c r="A3037" s="17">
        <v>6</v>
      </c>
      <c r="B3037" s="18" t="s">
        <v>2825</v>
      </c>
      <c r="C3037" s="18">
        <v>2</v>
      </c>
      <c r="D3037" s="18" t="s">
        <v>3149</v>
      </c>
      <c r="E3037" s="18">
        <v>2</v>
      </c>
      <c r="F3037" s="18" t="s">
        <v>785</v>
      </c>
      <c r="G3037" s="18">
        <v>16</v>
      </c>
      <c r="H3037" s="18" t="s">
        <v>1263</v>
      </c>
      <c r="I3037" s="18">
        <v>1</v>
      </c>
      <c r="J3037" s="25" t="s">
        <v>1264</v>
      </c>
      <c r="K3037" s="99"/>
      <c r="L3037" s="99"/>
      <c r="M3037" s="99"/>
      <c r="N3037" s="28" t="s">
        <v>3200</v>
      </c>
      <c r="O3037" s="100">
        <v>400000</v>
      </c>
      <c r="P3037" s="27"/>
      <c r="Q3037" s="100"/>
      <c r="R3037" s="101" t="s">
        <v>120</v>
      </c>
      <c r="S3037" s="94"/>
    </row>
    <row r="3038" spans="1:19" ht="18" customHeight="1">
      <c r="A3038" s="17">
        <v>6</v>
      </c>
      <c r="B3038" s="18" t="s">
        <v>2825</v>
      </c>
      <c r="C3038" s="18">
        <v>2</v>
      </c>
      <c r="D3038" s="18" t="s">
        <v>3149</v>
      </c>
      <c r="E3038" s="18">
        <v>2</v>
      </c>
      <c r="F3038" s="18" t="s">
        <v>785</v>
      </c>
      <c r="G3038" s="19">
        <v>18</v>
      </c>
      <c r="H3038" s="19" t="s">
        <v>1054</v>
      </c>
      <c r="I3038" s="19"/>
      <c r="J3038" s="24"/>
      <c r="K3038" s="99"/>
      <c r="L3038" s="99"/>
      <c r="M3038" s="99"/>
      <c r="N3038" s="28"/>
      <c r="O3038" s="100"/>
      <c r="P3038" s="27"/>
      <c r="Q3038" s="100"/>
      <c r="R3038" s="101" t="s">
        <v>120</v>
      </c>
      <c r="S3038" s="94"/>
    </row>
    <row r="3039" spans="1:19" ht="18" customHeight="1">
      <c r="A3039" s="17">
        <v>6</v>
      </c>
      <c r="B3039" s="18" t="s">
        <v>2825</v>
      </c>
      <c r="C3039" s="18">
        <v>2</v>
      </c>
      <c r="D3039" s="18" t="s">
        <v>3149</v>
      </c>
      <c r="E3039" s="18">
        <v>2</v>
      </c>
      <c r="F3039" s="18" t="s">
        <v>785</v>
      </c>
      <c r="G3039" s="18">
        <v>18</v>
      </c>
      <c r="H3039" s="18" t="s">
        <v>1054</v>
      </c>
      <c r="I3039" s="19">
        <v>31</v>
      </c>
      <c r="J3039" s="24" t="s">
        <v>1269</v>
      </c>
      <c r="K3039" s="99">
        <v>0</v>
      </c>
      <c r="L3039" s="99">
        <v>195</v>
      </c>
      <c r="M3039" s="99">
        <f>K3039-L3039</f>
        <v>-195</v>
      </c>
      <c r="N3039" s="28"/>
      <c r="O3039" s="100"/>
      <c r="P3039" s="27"/>
      <c r="Q3039" s="100"/>
      <c r="R3039" s="101" t="s">
        <v>120</v>
      </c>
      <c r="S3039" s="94"/>
    </row>
    <row r="3040" spans="1:19" ht="18" customHeight="1">
      <c r="A3040" s="17">
        <v>6</v>
      </c>
      <c r="B3040" s="18" t="s">
        <v>2825</v>
      </c>
      <c r="C3040" s="18">
        <v>2</v>
      </c>
      <c r="D3040" s="18" t="s">
        <v>3149</v>
      </c>
      <c r="E3040" s="18">
        <v>2</v>
      </c>
      <c r="F3040" s="18" t="s">
        <v>785</v>
      </c>
      <c r="G3040" s="19">
        <v>19</v>
      </c>
      <c r="H3040" s="19" t="s">
        <v>1056</v>
      </c>
      <c r="I3040" s="19"/>
      <c r="J3040" s="24"/>
      <c r="K3040" s="99"/>
      <c r="L3040" s="99"/>
      <c r="M3040" s="99"/>
      <c r="N3040" s="28"/>
      <c r="O3040" s="100"/>
      <c r="P3040" s="27"/>
      <c r="Q3040" s="100"/>
      <c r="R3040" s="101" t="s">
        <v>120</v>
      </c>
      <c r="S3040" s="94"/>
    </row>
    <row r="3041" spans="1:19" ht="18" customHeight="1">
      <c r="A3041" s="17">
        <v>6</v>
      </c>
      <c r="B3041" s="18" t="s">
        <v>2825</v>
      </c>
      <c r="C3041" s="18">
        <v>2</v>
      </c>
      <c r="D3041" s="18" t="s">
        <v>3149</v>
      </c>
      <c r="E3041" s="18">
        <v>2</v>
      </c>
      <c r="F3041" s="18" t="s">
        <v>785</v>
      </c>
      <c r="G3041" s="18">
        <v>19</v>
      </c>
      <c r="H3041" s="18" t="s">
        <v>1056</v>
      </c>
      <c r="I3041" s="19">
        <v>11</v>
      </c>
      <c r="J3041" s="24" t="s">
        <v>1057</v>
      </c>
      <c r="K3041" s="99">
        <v>158</v>
      </c>
      <c r="L3041" s="99">
        <v>158</v>
      </c>
      <c r="M3041" s="99">
        <f>K3041-L3041</f>
        <v>0</v>
      </c>
      <c r="N3041" s="28" t="s">
        <v>3201</v>
      </c>
      <c r="O3041" s="100">
        <v>110000</v>
      </c>
      <c r="P3041" s="27"/>
      <c r="Q3041" s="100"/>
      <c r="R3041" s="101" t="s">
        <v>120</v>
      </c>
      <c r="S3041" s="94"/>
    </row>
    <row r="3042" spans="1:19" ht="18" customHeight="1">
      <c r="A3042" s="17">
        <v>6</v>
      </c>
      <c r="B3042" s="18" t="s">
        <v>2825</v>
      </c>
      <c r="C3042" s="18">
        <v>2</v>
      </c>
      <c r="D3042" s="18" t="s">
        <v>3149</v>
      </c>
      <c r="E3042" s="18">
        <v>2</v>
      </c>
      <c r="F3042" s="18" t="s">
        <v>785</v>
      </c>
      <c r="G3042" s="18">
        <v>19</v>
      </c>
      <c r="H3042" s="18" t="s">
        <v>1056</v>
      </c>
      <c r="I3042" s="18">
        <v>11</v>
      </c>
      <c r="J3042" s="25" t="s">
        <v>1057</v>
      </c>
      <c r="K3042" s="99"/>
      <c r="L3042" s="99"/>
      <c r="M3042" s="99"/>
      <c r="N3042" s="28" t="s">
        <v>3202</v>
      </c>
      <c r="O3042" s="100">
        <v>48000</v>
      </c>
      <c r="P3042" s="27"/>
      <c r="Q3042" s="100"/>
      <c r="R3042" s="101" t="s">
        <v>120</v>
      </c>
      <c r="S3042" s="94"/>
    </row>
    <row r="3043" spans="1:19" ht="18" customHeight="1">
      <c r="A3043" s="17">
        <v>6</v>
      </c>
      <c r="B3043" s="18" t="s">
        <v>2825</v>
      </c>
      <c r="C3043" s="18">
        <v>2</v>
      </c>
      <c r="D3043" s="18" t="s">
        <v>3149</v>
      </c>
      <c r="E3043" s="18">
        <v>2</v>
      </c>
      <c r="F3043" s="18" t="s">
        <v>785</v>
      </c>
      <c r="G3043" s="18">
        <v>19</v>
      </c>
      <c r="H3043" s="18" t="s">
        <v>1056</v>
      </c>
      <c r="I3043" s="19">
        <v>21</v>
      </c>
      <c r="J3043" s="24" t="s">
        <v>1492</v>
      </c>
      <c r="K3043" s="99">
        <v>68</v>
      </c>
      <c r="L3043" s="99">
        <v>68</v>
      </c>
      <c r="M3043" s="99">
        <f t="shared" ref="M3043:M3045" si="195">K3043-L3043</f>
        <v>0</v>
      </c>
      <c r="N3043" s="28" t="s">
        <v>3203</v>
      </c>
      <c r="O3043" s="100">
        <v>68000</v>
      </c>
      <c r="P3043" s="27"/>
      <c r="Q3043" s="100"/>
      <c r="R3043" s="101" t="s">
        <v>120</v>
      </c>
      <c r="S3043" s="94"/>
    </row>
    <row r="3044" spans="1:19" ht="18" customHeight="1">
      <c r="A3044" s="17">
        <v>6</v>
      </c>
      <c r="B3044" s="18" t="s">
        <v>2825</v>
      </c>
      <c r="C3044" s="18">
        <v>2</v>
      </c>
      <c r="D3044" s="18" t="s">
        <v>3149</v>
      </c>
      <c r="E3044" s="18">
        <v>2</v>
      </c>
      <c r="F3044" s="18" t="s">
        <v>785</v>
      </c>
      <c r="G3044" s="18">
        <v>19</v>
      </c>
      <c r="H3044" s="18" t="s">
        <v>1056</v>
      </c>
      <c r="I3044" s="19">
        <v>22</v>
      </c>
      <c r="J3044" s="24" t="s">
        <v>3204</v>
      </c>
      <c r="K3044" s="99">
        <v>500</v>
      </c>
      <c r="L3044" s="99">
        <v>500</v>
      </c>
      <c r="M3044" s="99">
        <f t="shared" si="195"/>
        <v>0</v>
      </c>
      <c r="N3044" s="28" t="s">
        <v>3205</v>
      </c>
      <c r="O3044" s="100">
        <v>500000</v>
      </c>
      <c r="P3044" s="27"/>
      <c r="Q3044" s="100"/>
      <c r="R3044" s="101" t="s">
        <v>120</v>
      </c>
      <c r="S3044" s="94"/>
    </row>
    <row r="3045" spans="1:19" ht="18" customHeight="1">
      <c r="A3045" s="17">
        <v>6</v>
      </c>
      <c r="B3045" s="18" t="s">
        <v>2825</v>
      </c>
      <c r="C3045" s="18">
        <v>2</v>
      </c>
      <c r="D3045" s="18" t="s">
        <v>3149</v>
      </c>
      <c r="E3045" s="18">
        <v>2</v>
      </c>
      <c r="F3045" s="18" t="s">
        <v>785</v>
      </c>
      <c r="G3045" s="18">
        <v>19</v>
      </c>
      <c r="H3045" s="18" t="s">
        <v>1056</v>
      </c>
      <c r="I3045" s="19">
        <v>31</v>
      </c>
      <c r="J3045" s="24" t="s">
        <v>1366</v>
      </c>
      <c r="K3045" s="99">
        <v>170</v>
      </c>
      <c r="L3045" s="99">
        <v>920</v>
      </c>
      <c r="M3045" s="99">
        <f t="shared" si="195"/>
        <v>-750</v>
      </c>
      <c r="N3045" s="28" t="s">
        <v>3206</v>
      </c>
      <c r="O3045" s="100">
        <v>120000</v>
      </c>
      <c r="P3045" s="27"/>
      <c r="Q3045" s="100"/>
      <c r="R3045" s="101" t="s">
        <v>120</v>
      </c>
      <c r="S3045" s="94"/>
    </row>
    <row r="3046" spans="1:19" ht="18" customHeight="1">
      <c r="A3046" s="17">
        <v>6</v>
      </c>
      <c r="B3046" s="18" t="s">
        <v>2825</v>
      </c>
      <c r="C3046" s="18">
        <v>2</v>
      </c>
      <c r="D3046" s="18" t="s">
        <v>3149</v>
      </c>
      <c r="E3046" s="18">
        <v>2</v>
      </c>
      <c r="F3046" s="18" t="s">
        <v>785</v>
      </c>
      <c r="G3046" s="18">
        <v>19</v>
      </c>
      <c r="H3046" s="18" t="s">
        <v>1056</v>
      </c>
      <c r="I3046" s="18">
        <v>31</v>
      </c>
      <c r="J3046" s="25" t="s">
        <v>1366</v>
      </c>
      <c r="K3046" s="99"/>
      <c r="L3046" s="99"/>
      <c r="M3046" s="99"/>
      <c r="N3046" s="28" t="s">
        <v>3207</v>
      </c>
      <c r="O3046" s="100">
        <v>50000</v>
      </c>
      <c r="P3046" s="27"/>
      <c r="Q3046" s="100"/>
      <c r="R3046" s="101" t="s">
        <v>120</v>
      </c>
      <c r="S3046" s="94"/>
    </row>
    <row r="3047" spans="1:19" ht="18" customHeight="1">
      <c r="A3047" s="17">
        <v>6</v>
      </c>
      <c r="B3047" s="18" t="s">
        <v>2825</v>
      </c>
      <c r="C3047" s="18">
        <v>2</v>
      </c>
      <c r="D3047" s="18" t="s">
        <v>3149</v>
      </c>
      <c r="E3047" s="18">
        <v>2</v>
      </c>
      <c r="F3047" s="18" t="s">
        <v>785</v>
      </c>
      <c r="G3047" s="19">
        <v>27</v>
      </c>
      <c r="H3047" s="19" t="s">
        <v>1273</v>
      </c>
      <c r="I3047" s="19"/>
      <c r="J3047" s="24"/>
      <c r="K3047" s="99"/>
      <c r="L3047" s="99"/>
      <c r="M3047" s="99"/>
      <c r="N3047" s="28"/>
      <c r="O3047" s="100"/>
      <c r="P3047" s="27"/>
      <c r="Q3047" s="100"/>
      <c r="R3047" s="101" t="s">
        <v>120</v>
      </c>
      <c r="S3047" s="94"/>
    </row>
    <row r="3048" spans="1:19" ht="18" customHeight="1">
      <c r="A3048" s="17">
        <v>6</v>
      </c>
      <c r="B3048" s="18" t="s">
        <v>2825</v>
      </c>
      <c r="C3048" s="18">
        <v>2</v>
      </c>
      <c r="D3048" s="18" t="s">
        <v>3149</v>
      </c>
      <c r="E3048" s="18">
        <v>2</v>
      </c>
      <c r="F3048" s="18" t="s">
        <v>785</v>
      </c>
      <c r="G3048" s="18">
        <v>27</v>
      </c>
      <c r="H3048" s="18" t="s">
        <v>1273</v>
      </c>
      <c r="I3048" s="19">
        <v>1</v>
      </c>
      <c r="J3048" s="24" t="s">
        <v>1274</v>
      </c>
      <c r="K3048" s="99">
        <v>7</v>
      </c>
      <c r="L3048" s="99">
        <v>0</v>
      </c>
      <c r="M3048" s="99">
        <f>K3048-L3048</f>
        <v>7</v>
      </c>
      <c r="N3048" s="28" t="s">
        <v>3208</v>
      </c>
      <c r="O3048" s="100">
        <v>6600</v>
      </c>
      <c r="P3048" s="27"/>
      <c r="Q3048" s="100"/>
      <c r="R3048" s="101" t="s">
        <v>120</v>
      </c>
      <c r="S3048" s="94"/>
    </row>
    <row r="3049" spans="1:19" ht="18" customHeight="1">
      <c r="A3049" s="43">
        <v>6</v>
      </c>
      <c r="B3049" s="44" t="s">
        <v>2825</v>
      </c>
      <c r="C3049" s="52">
        <v>2</v>
      </c>
      <c r="D3049" s="44" t="s">
        <v>3149</v>
      </c>
      <c r="E3049" s="53">
        <v>3</v>
      </c>
      <c r="F3049" s="54" t="s">
        <v>636</v>
      </c>
      <c r="G3049" s="53"/>
      <c r="H3049" s="54"/>
      <c r="I3049" s="53"/>
      <c r="J3049" s="53"/>
      <c r="K3049" s="97">
        <f>IF(C3049="",SUMIFS($K3050:$K$5645,$A3050:$A$5645,A3049,$E3050:$E$5645,""),IF(E3049="",SUMIFS($K3050:$K$5645,$A3050:$A$5645,A3049,$C3050:$C$5645,C3049,$G3050:$G$5645,""),IF(G3049="",SUMIFS($K3050:$K$5645,$A3050:$A$5645,A3049,$C3050:$C$5645,C3049,$E3050:$E$5645,E3049,$R3050:$R$5645,R3049),0)))</f>
        <v>7000</v>
      </c>
      <c r="L3049" s="97">
        <f>IF(C3049="",SUMIFS($L3050:$L$5645,$A3050:$A$5645,A3049,$E3050:$E$5645,""),IF(E3049="",SUMIFS($L3050:$L$5645,$A3050:$A$5645,A3049,$C3050:$C$5645,C3049,$G3050:$G$5645,""),IF(G3049="",SUMIFS($L3050:$L$5645,$A3050:$A$5645,A3049,$C3050:$C$5645,C3049,$E3050:$E$5645,E3049,$R3050:$R$5645,R3049),0)))</f>
        <v>7800</v>
      </c>
      <c r="M3049" s="98">
        <f t="shared" ref="M3049" si="196">K3049-L3049</f>
        <v>-800</v>
      </c>
      <c r="N3049" s="55"/>
      <c r="O3049" s="56"/>
      <c r="P3049" s="57"/>
      <c r="Q3049" s="58">
        <f>IF(C3049="",SUMIFS($Q$3:$Q$5514,$A$3:$A$5514,A3049,$C$3:$C$5514,"&gt;0",$E$3:$E$5514,""),IF(E3049="",SUMIFS($Q$3:$Q$5514,$A$3:$A$5514,A3049,$C$3:$C$5514,C3049,$E$3:$E$5514,"&gt;0",$G$3:$G$5514,""),IF(G3049="",SUMIFS($Q$3:$Q$5514,$A$3:$A$5514,A3049,$C$3:$C$5514,C3049,$E$3:$E$5514,E3049,$G$3:$G$5514,"&gt;0",$R$3:$R$5514,R3049))))</f>
        <v>7000</v>
      </c>
      <c r="R3049" s="59" t="s">
        <v>120</v>
      </c>
      <c r="S3049" s="94"/>
    </row>
    <row r="3050" spans="1:19" ht="18" customHeight="1">
      <c r="A3050" s="17">
        <v>6</v>
      </c>
      <c r="B3050" s="18" t="s">
        <v>2825</v>
      </c>
      <c r="C3050" s="18">
        <v>2</v>
      </c>
      <c r="D3050" s="18" t="s">
        <v>3149</v>
      </c>
      <c r="E3050" s="18">
        <v>3</v>
      </c>
      <c r="F3050" s="18" t="s">
        <v>636</v>
      </c>
      <c r="G3050" s="19">
        <v>13</v>
      </c>
      <c r="H3050" s="19" t="s">
        <v>1045</v>
      </c>
      <c r="I3050" s="19"/>
      <c r="J3050" s="24"/>
      <c r="K3050" s="99"/>
      <c r="L3050" s="99"/>
      <c r="M3050" s="99"/>
      <c r="N3050" s="28"/>
      <c r="O3050" s="100"/>
      <c r="P3050" s="27" t="s">
        <v>636</v>
      </c>
      <c r="Q3050" s="100">
        <v>7000</v>
      </c>
      <c r="R3050" s="101" t="s">
        <v>120</v>
      </c>
      <c r="S3050" s="94"/>
    </row>
    <row r="3051" spans="1:19" ht="18" customHeight="1">
      <c r="A3051" s="17">
        <v>6</v>
      </c>
      <c r="B3051" s="18" t="s">
        <v>2825</v>
      </c>
      <c r="C3051" s="18">
        <v>2</v>
      </c>
      <c r="D3051" s="18" t="s">
        <v>3149</v>
      </c>
      <c r="E3051" s="18">
        <v>3</v>
      </c>
      <c r="F3051" s="18" t="s">
        <v>636</v>
      </c>
      <c r="G3051" s="18">
        <v>13</v>
      </c>
      <c r="H3051" s="18" t="s">
        <v>1045</v>
      </c>
      <c r="I3051" s="19">
        <v>1</v>
      </c>
      <c r="J3051" s="24" t="s">
        <v>3209</v>
      </c>
      <c r="K3051" s="99">
        <v>7000</v>
      </c>
      <c r="L3051" s="99">
        <v>7800</v>
      </c>
      <c r="M3051" s="99">
        <f>K3051-L3051</f>
        <v>-800</v>
      </c>
      <c r="N3051" s="28" t="s">
        <v>3210</v>
      </c>
      <c r="O3051" s="100"/>
      <c r="P3051" s="27"/>
      <c r="Q3051" s="100"/>
      <c r="R3051" s="101" t="s">
        <v>120</v>
      </c>
      <c r="S3051" s="94"/>
    </row>
    <row r="3052" spans="1:19" ht="18" customHeight="1">
      <c r="A3052" s="17">
        <v>6</v>
      </c>
      <c r="B3052" s="18" t="s">
        <v>2825</v>
      </c>
      <c r="C3052" s="18">
        <v>2</v>
      </c>
      <c r="D3052" s="18" t="s">
        <v>3149</v>
      </c>
      <c r="E3052" s="18">
        <v>3</v>
      </c>
      <c r="F3052" s="18" t="s">
        <v>636</v>
      </c>
      <c r="G3052" s="18">
        <v>13</v>
      </c>
      <c r="H3052" s="18" t="s">
        <v>1045</v>
      </c>
      <c r="I3052" s="18">
        <v>1</v>
      </c>
      <c r="J3052" s="25" t="s">
        <v>3209</v>
      </c>
      <c r="K3052" s="99"/>
      <c r="L3052" s="99"/>
      <c r="M3052" s="99"/>
      <c r="N3052" s="28" t="s">
        <v>3211</v>
      </c>
      <c r="O3052" s="100"/>
      <c r="P3052" s="27"/>
      <c r="Q3052" s="100"/>
      <c r="R3052" s="101" t="s">
        <v>120</v>
      </c>
      <c r="S3052" s="94"/>
    </row>
    <row r="3053" spans="1:19" ht="18" customHeight="1">
      <c r="A3053" s="17">
        <v>6</v>
      </c>
      <c r="B3053" s="18" t="s">
        <v>2825</v>
      </c>
      <c r="C3053" s="18">
        <v>2</v>
      </c>
      <c r="D3053" s="18" t="s">
        <v>3149</v>
      </c>
      <c r="E3053" s="18">
        <v>3</v>
      </c>
      <c r="F3053" s="18" t="s">
        <v>636</v>
      </c>
      <c r="G3053" s="18">
        <v>13</v>
      </c>
      <c r="H3053" s="18" t="s">
        <v>1045</v>
      </c>
      <c r="I3053" s="18">
        <v>1</v>
      </c>
      <c r="J3053" s="25" t="s">
        <v>3209</v>
      </c>
      <c r="K3053" s="99"/>
      <c r="L3053" s="99"/>
      <c r="M3053" s="99"/>
      <c r="N3053" s="28" t="s">
        <v>3212</v>
      </c>
      <c r="O3053" s="100">
        <v>1300000</v>
      </c>
      <c r="P3053" s="27"/>
      <c r="Q3053" s="100"/>
      <c r="R3053" s="101" t="s">
        <v>120</v>
      </c>
      <c r="S3053" s="94"/>
    </row>
    <row r="3054" spans="1:19" ht="18" customHeight="1">
      <c r="A3054" s="17">
        <v>6</v>
      </c>
      <c r="B3054" s="18" t="s">
        <v>2825</v>
      </c>
      <c r="C3054" s="18">
        <v>2</v>
      </c>
      <c r="D3054" s="18" t="s">
        <v>3149</v>
      </c>
      <c r="E3054" s="18">
        <v>3</v>
      </c>
      <c r="F3054" s="18" t="s">
        <v>636</v>
      </c>
      <c r="G3054" s="18">
        <v>13</v>
      </c>
      <c r="H3054" s="18" t="s">
        <v>1045</v>
      </c>
      <c r="I3054" s="18">
        <v>1</v>
      </c>
      <c r="J3054" s="25" t="s">
        <v>3209</v>
      </c>
      <c r="K3054" s="99"/>
      <c r="L3054" s="99"/>
      <c r="M3054" s="99"/>
      <c r="N3054" s="28" t="s">
        <v>3213</v>
      </c>
      <c r="O3054" s="100">
        <v>3200000</v>
      </c>
      <c r="P3054" s="27"/>
      <c r="Q3054" s="100"/>
      <c r="R3054" s="101" t="s">
        <v>120</v>
      </c>
      <c r="S3054" s="94"/>
    </row>
    <row r="3055" spans="1:19" ht="18" customHeight="1">
      <c r="A3055" s="17">
        <v>6</v>
      </c>
      <c r="B3055" s="18" t="s">
        <v>2825</v>
      </c>
      <c r="C3055" s="18">
        <v>2</v>
      </c>
      <c r="D3055" s="18" t="s">
        <v>3149</v>
      </c>
      <c r="E3055" s="18">
        <v>3</v>
      </c>
      <c r="F3055" s="18" t="s">
        <v>636</v>
      </c>
      <c r="G3055" s="18">
        <v>13</v>
      </c>
      <c r="H3055" s="18" t="s">
        <v>1045</v>
      </c>
      <c r="I3055" s="18">
        <v>1</v>
      </c>
      <c r="J3055" s="25" t="s">
        <v>3209</v>
      </c>
      <c r="K3055" s="99"/>
      <c r="L3055" s="99"/>
      <c r="M3055" s="99"/>
      <c r="N3055" s="28" t="s">
        <v>3214</v>
      </c>
      <c r="O3055" s="100"/>
      <c r="P3055" s="27"/>
      <c r="Q3055" s="100"/>
      <c r="R3055" s="101" t="s">
        <v>120</v>
      </c>
      <c r="S3055" s="94"/>
    </row>
    <row r="3056" spans="1:19" ht="18" customHeight="1">
      <c r="A3056" s="17">
        <v>6</v>
      </c>
      <c r="B3056" s="18" t="s">
        <v>2825</v>
      </c>
      <c r="C3056" s="18">
        <v>2</v>
      </c>
      <c r="D3056" s="18" t="s">
        <v>3149</v>
      </c>
      <c r="E3056" s="18">
        <v>3</v>
      </c>
      <c r="F3056" s="18" t="s">
        <v>636</v>
      </c>
      <c r="G3056" s="18">
        <v>13</v>
      </c>
      <c r="H3056" s="18" t="s">
        <v>1045</v>
      </c>
      <c r="I3056" s="18">
        <v>1</v>
      </c>
      <c r="J3056" s="25" t="s">
        <v>3209</v>
      </c>
      <c r="K3056" s="99"/>
      <c r="L3056" s="99"/>
      <c r="M3056" s="99"/>
      <c r="N3056" s="339" t="s">
        <v>3215</v>
      </c>
      <c r="O3056" s="100">
        <v>1600000</v>
      </c>
      <c r="P3056" s="27"/>
      <c r="Q3056" s="100"/>
      <c r="R3056" s="101" t="s">
        <v>120</v>
      </c>
      <c r="S3056" s="94"/>
    </row>
    <row r="3057" spans="1:19" ht="18" customHeight="1">
      <c r="A3057" s="17">
        <v>6</v>
      </c>
      <c r="B3057" s="18" t="s">
        <v>2825</v>
      </c>
      <c r="C3057" s="18">
        <v>2</v>
      </c>
      <c r="D3057" s="18" t="s">
        <v>3149</v>
      </c>
      <c r="E3057" s="18">
        <v>3</v>
      </c>
      <c r="F3057" s="18" t="s">
        <v>636</v>
      </c>
      <c r="G3057" s="18">
        <v>13</v>
      </c>
      <c r="H3057" s="18" t="s">
        <v>1045</v>
      </c>
      <c r="I3057" s="18">
        <v>1</v>
      </c>
      <c r="J3057" s="25" t="s">
        <v>3209</v>
      </c>
      <c r="K3057" s="99"/>
      <c r="L3057" s="99"/>
      <c r="M3057" s="99"/>
      <c r="N3057" s="339" t="s">
        <v>6873</v>
      </c>
      <c r="O3057" s="100"/>
      <c r="P3057" s="27"/>
      <c r="Q3057" s="100"/>
      <c r="R3057" s="101" t="s">
        <v>120</v>
      </c>
      <c r="S3057" s="94"/>
    </row>
    <row r="3058" spans="1:19" ht="18" customHeight="1">
      <c r="A3058" s="331">
        <v>6</v>
      </c>
      <c r="B3058" s="183" t="s">
        <v>2825</v>
      </c>
      <c r="C3058" s="183">
        <v>2</v>
      </c>
      <c r="D3058" s="183" t="s">
        <v>3149</v>
      </c>
      <c r="E3058" s="183">
        <v>3</v>
      </c>
      <c r="F3058" s="183" t="s">
        <v>636</v>
      </c>
      <c r="G3058" s="183">
        <v>13</v>
      </c>
      <c r="H3058" s="183" t="s">
        <v>1045</v>
      </c>
      <c r="I3058" s="183">
        <v>1</v>
      </c>
      <c r="J3058" s="332" t="s">
        <v>3209</v>
      </c>
      <c r="K3058" s="185"/>
      <c r="L3058" s="185"/>
      <c r="M3058" s="185"/>
      <c r="N3058" s="186" t="s">
        <v>3216</v>
      </c>
      <c r="O3058" s="187">
        <v>900000</v>
      </c>
      <c r="P3058" s="188"/>
      <c r="Q3058" s="187"/>
      <c r="R3058" s="333" t="s">
        <v>120</v>
      </c>
      <c r="S3058" s="94"/>
    </row>
    <row r="3059" spans="1:19" ht="18" customHeight="1">
      <c r="A3059" s="67">
        <v>7</v>
      </c>
      <c r="B3059" s="68" t="s">
        <v>3217</v>
      </c>
      <c r="C3059" s="68"/>
      <c r="D3059" s="68"/>
      <c r="E3059" s="69"/>
      <c r="F3059" s="68"/>
      <c r="G3059" s="69"/>
      <c r="H3059" s="68"/>
      <c r="I3059" s="69"/>
      <c r="J3059" s="69"/>
      <c r="K3059" s="70">
        <f>IF(C3059="",SUMIFS($K3060:$K$5645,$A3060:$A$5645,A3059,$E3060:$E$5645,""),IF(E3059="",SUMIFS($K3060:$K$5645,$A3060:$A$5645,A3059,$C3060:$C$5645,C3059,$G3060:$G$5645,""),IF(G3059="",SUMIFS($K3060:$K$5645,$A3060:$A$5645,A3059,$C3060:$C$5645,C3059,$E3060:$E$5645,E3059,$R3060:$R$5645,R3059),0)))</f>
        <v>152530</v>
      </c>
      <c r="L3059" s="70">
        <f>IF(C3059="",SUMIFS($L3060:$L$5645,$A3060:$A$5645,A3059,$E3060:$E$5645,""),IF(E3059="",SUMIFS($L3060:$L$5645,$A3060:$A$5645,A3059,$C3060:$C$5645,C3059,$G3060:$G$5645,""),IF(G3059="",SUMIFS($L3060:$L$5645,$A3060:$A$5645,A3059,$C3060:$C$5645,C3059,$E3060:$E$5645,E3059,$R3060:$R$5645,R3059),0)))</f>
        <v>156474</v>
      </c>
      <c r="M3059" s="71">
        <f t="shared" ref="M3059:M3061" si="197">K3059-L3059</f>
        <v>-3944</v>
      </c>
      <c r="N3059" s="72"/>
      <c r="O3059" s="73"/>
      <c r="P3059" s="74"/>
      <c r="Q3059" s="75">
        <f>IF(C3059="",SUMIFS($Q$3:$Q$5514,$A$3:$A$5514,A3059,$C$3:$C$5514,"&gt;0",$E$3:$E$5514,""),IF(E3059="",SUMIFS($Q$3:$Q$5514,$A$3:$A$5514,A3059,$C$3:$C$5514,C3059,$E$3:$E$5514,"&gt;0",$G$3:$G$5514,""),IF(G3059="",SUMIFS($Q$3:$Q$5514,$A$3:$A$5514,A3059,$C$3:$C$5514,C3059,$E$3:$E$5514,E3059,$G$3:$G$5514,"&gt;0",$R$3:$R$5514,R3059))))</f>
        <v>21930</v>
      </c>
      <c r="R3059" s="76"/>
      <c r="S3059" s="94"/>
    </row>
    <row r="3060" spans="1:19" ht="18" customHeight="1">
      <c r="A3060" s="43">
        <v>7</v>
      </c>
      <c r="B3060" s="44" t="s">
        <v>3217</v>
      </c>
      <c r="C3060" s="45">
        <v>1</v>
      </c>
      <c r="D3060" s="45" t="s">
        <v>3217</v>
      </c>
      <c r="E3060" s="46"/>
      <c r="F3060" s="45"/>
      <c r="G3060" s="46"/>
      <c r="H3060" s="45"/>
      <c r="I3060" s="46"/>
      <c r="J3060" s="46"/>
      <c r="K3060" s="95">
        <f>IF(C3060="",SUMIFS($K3061:$K$5645,$A3061:$A$5645,A3060,$E3061:$E$5645,""),IF(E3060="",SUMIFS($K3061:$K$5645,$A3061:$A$5645,A3060,$C3061:$C$5645,C3060,$G3061:$G$5645,""),IF(G3060="",SUMIFS($K3061:$K$5645,$A3061:$A$5645,A3060,$C3061:$C$5645,C3060,$E3061:$E$5645,E3060,$R3061:$R$5645,R3060),0)))</f>
        <v>152530</v>
      </c>
      <c r="L3060" s="95">
        <f>IF(C3060="",SUMIFS($L3061:$L$5645,$A3061:$A$5645,A3060,$E3061:$E$5645,""),IF(E3060="",SUMIFS($L3061:$L$5645,$A3061:$A$5645,A3060,$C3061:$C$5645,C3060,$G3061:$G$5645,""),IF(G3060="",SUMIFS($L3061:$L$5645,$A3061:$A$5645,A3060,$C3061:$C$5645,C3060,$E3061:$E$5645,E3060,$R3061:$R$5645,R3060),0)))</f>
        <v>156474</v>
      </c>
      <c r="M3060" s="96">
        <f t="shared" si="197"/>
        <v>-3944</v>
      </c>
      <c r="N3060" s="47"/>
      <c r="O3060" s="48"/>
      <c r="P3060" s="49"/>
      <c r="Q3060" s="50">
        <f>IF(C3060="",SUMIFS($Q$3:$Q$5514,$A$3:$A$5514,A3060,$C$3:$C$5514,"&gt;0",$E$3:$E$5514,""),IF(E3060="",SUMIFS($Q$3:$Q$5514,$A$3:$A$5514,A3060,$C$3:$C$5514,C3060,$E$3:$E$5514,"&gt;0",$G$3:$G$5514,""),IF(G3060="",SUMIFS($Q$3:$Q$5514,$A$3:$A$5514,A3060,$C$3:$C$5514,C3060,$E$3:$E$5514,E3060,$G$3:$G$5514,"&gt;0",$R$3:$R$5514,R3060))))</f>
        <v>21930</v>
      </c>
      <c r="R3060" s="51"/>
      <c r="S3060" s="94"/>
    </row>
    <row r="3061" spans="1:19" ht="18" customHeight="1">
      <c r="A3061" s="43">
        <v>7</v>
      </c>
      <c r="B3061" s="44" t="s">
        <v>3217</v>
      </c>
      <c r="C3061" s="52">
        <v>1</v>
      </c>
      <c r="D3061" s="44" t="s">
        <v>3217</v>
      </c>
      <c r="E3061" s="53">
        <v>1</v>
      </c>
      <c r="F3061" s="54" t="s">
        <v>786</v>
      </c>
      <c r="G3061" s="53"/>
      <c r="H3061" s="54"/>
      <c r="I3061" s="53"/>
      <c r="J3061" s="53"/>
      <c r="K3061" s="97">
        <f>IF(C3061="",SUMIFS($K3062:$K$5645,$A3062:$A$5645,A3061,$E3062:$E$5645,""),IF(E3061="",SUMIFS($K3062:$K$5645,$A3062:$A$5645,A3061,$C3062:$C$5645,C3061,$G3062:$G$5645,""),IF(G3061="",SUMIFS($K3062:$K$5645,$A3062:$A$5645,A3061,$C3062:$C$5645,C3061,$E3062:$E$5645,E3061,$R3062:$R$5645,R3061),0)))</f>
        <v>52633</v>
      </c>
      <c r="L3061" s="97">
        <f>IF(C3061="",SUMIFS($L3062:$L$5645,$A3062:$A$5645,A3061,$E3062:$E$5645,""),IF(E3061="",SUMIFS($L3062:$L$5645,$A3062:$A$5645,A3061,$C3062:$C$5645,C3061,$G3062:$G$5645,""),IF(G3061="",SUMIFS($L3062:$L$5645,$A3062:$A$5645,A3061,$C3062:$C$5645,C3061,$E3062:$E$5645,E3061,$R3062:$R$5645,R3061),0)))</f>
        <v>43030</v>
      </c>
      <c r="M3061" s="98">
        <f t="shared" si="197"/>
        <v>9603</v>
      </c>
      <c r="N3061" s="55"/>
      <c r="O3061" s="56"/>
      <c r="P3061" s="57"/>
      <c r="Q3061" s="58">
        <f>IF(C3061="",SUMIFS($Q$3:$Q$5514,$A$3:$A$5514,A3061,$C$3:$C$5514,"&gt;0",$E$3:$E$5514,""),IF(E3061="",SUMIFS($Q$3:$Q$5514,$A$3:$A$5514,A3061,$C$3:$C$5514,C3061,$E$3:$E$5514,"&gt;0",$G$3:$G$5514,""),IF(G3061="",SUMIFS($Q$3:$Q$5514,$A$3:$A$5514,A3061,$C$3:$C$5514,C3061,$E$3:$E$5514,E3061,$G$3:$G$5514,"&gt;0",$R$3:$R$5514,R3061))))</f>
        <v>16000</v>
      </c>
      <c r="R3061" s="59" t="s">
        <v>133</v>
      </c>
      <c r="S3061" s="94"/>
    </row>
    <row r="3062" spans="1:19" ht="18" customHeight="1">
      <c r="A3062" s="17">
        <v>7</v>
      </c>
      <c r="B3062" s="18" t="s">
        <v>3217</v>
      </c>
      <c r="C3062" s="18">
        <v>1</v>
      </c>
      <c r="D3062" s="18" t="s">
        <v>3217</v>
      </c>
      <c r="E3062" s="18">
        <v>1</v>
      </c>
      <c r="F3062" s="18" t="s">
        <v>786</v>
      </c>
      <c r="G3062" s="19">
        <v>2</v>
      </c>
      <c r="H3062" s="19" t="s">
        <v>916</v>
      </c>
      <c r="I3062" s="19"/>
      <c r="J3062" s="24"/>
      <c r="K3062" s="99"/>
      <c r="L3062" s="99"/>
      <c r="M3062" s="99"/>
      <c r="N3062" s="28"/>
      <c r="O3062" s="100"/>
      <c r="P3062" s="27" t="s">
        <v>1287</v>
      </c>
      <c r="Q3062" s="100">
        <v>2000</v>
      </c>
      <c r="R3062" s="101" t="s">
        <v>133</v>
      </c>
      <c r="S3062" s="94"/>
    </row>
    <row r="3063" spans="1:19" ht="18" customHeight="1">
      <c r="A3063" s="17">
        <v>7</v>
      </c>
      <c r="B3063" s="18" t="s">
        <v>3217</v>
      </c>
      <c r="C3063" s="18">
        <v>1</v>
      </c>
      <c r="D3063" s="18" t="s">
        <v>3217</v>
      </c>
      <c r="E3063" s="18">
        <v>1</v>
      </c>
      <c r="F3063" s="18" t="s">
        <v>786</v>
      </c>
      <c r="G3063" s="18">
        <v>2</v>
      </c>
      <c r="H3063" s="18" t="s">
        <v>916</v>
      </c>
      <c r="I3063" s="19">
        <v>3</v>
      </c>
      <c r="J3063" s="24" t="s">
        <v>917</v>
      </c>
      <c r="K3063" s="99">
        <v>12473</v>
      </c>
      <c r="L3063" s="99">
        <v>9180</v>
      </c>
      <c r="M3063" s="99">
        <f>K3063-L3063</f>
        <v>3293</v>
      </c>
      <c r="N3063" s="28" t="s">
        <v>1074</v>
      </c>
      <c r="O3063" s="100">
        <v>12472800</v>
      </c>
      <c r="P3063" s="27" t="s">
        <v>2920</v>
      </c>
      <c r="Q3063" s="100"/>
      <c r="R3063" s="101" t="s">
        <v>133</v>
      </c>
      <c r="S3063" s="94"/>
    </row>
    <row r="3064" spans="1:19" ht="18" customHeight="1">
      <c r="A3064" s="17">
        <v>7</v>
      </c>
      <c r="B3064" s="18" t="s">
        <v>3217</v>
      </c>
      <c r="C3064" s="18">
        <v>1</v>
      </c>
      <c r="D3064" s="18" t="s">
        <v>3217</v>
      </c>
      <c r="E3064" s="18">
        <v>1</v>
      </c>
      <c r="F3064" s="18" t="s">
        <v>786</v>
      </c>
      <c r="G3064" s="19">
        <v>3</v>
      </c>
      <c r="H3064" s="19" t="s">
        <v>919</v>
      </c>
      <c r="I3064" s="19"/>
      <c r="J3064" s="24"/>
      <c r="K3064" s="99"/>
      <c r="L3064" s="99"/>
      <c r="M3064" s="99"/>
      <c r="N3064" s="28"/>
      <c r="O3064" s="100"/>
      <c r="P3064" s="27" t="s">
        <v>3218</v>
      </c>
      <c r="Q3064" s="100">
        <v>14000</v>
      </c>
      <c r="R3064" s="101" t="s">
        <v>133</v>
      </c>
      <c r="S3064" s="94"/>
    </row>
    <row r="3065" spans="1:19" ht="18" customHeight="1">
      <c r="A3065" s="17">
        <v>7</v>
      </c>
      <c r="B3065" s="18" t="s">
        <v>3217</v>
      </c>
      <c r="C3065" s="18">
        <v>1</v>
      </c>
      <c r="D3065" s="18" t="s">
        <v>3217</v>
      </c>
      <c r="E3065" s="18">
        <v>1</v>
      </c>
      <c r="F3065" s="18" t="s">
        <v>786</v>
      </c>
      <c r="G3065" s="18">
        <v>3</v>
      </c>
      <c r="H3065" s="18" t="s">
        <v>919</v>
      </c>
      <c r="I3065" s="19">
        <v>31</v>
      </c>
      <c r="J3065" s="24" t="s">
        <v>929</v>
      </c>
      <c r="K3065" s="99">
        <v>528</v>
      </c>
      <c r="L3065" s="99">
        <v>528</v>
      </c>
      <c r="M3065" s="99">
        <f t="shared" ref="M3065:M3067" si="198">K3065-L3065</f>
        <v>0</v>
      </c>
      <c r="N3065" s="28" t="s">
        <v>1078</v>
      </c>
      <c r="O3065" s="100">
        <v>528000</v>
      </c>
      <c r="P3065" s="27" t="s">
        <v>3219</v>
      </c>
      <c r="Q3065" s="100"/>
      <c r="R3065" s="101" t="s">
        <v>133</v>
      </c>
      <c r="S3065" s="94"/>
    </row>
    <row r="3066" spans="1:19" ht="18" customHeight="1">
      <c r="A3066" s="17">
        <v>7</v>
      </c>
      <c r="B3066" s="18" t="s">
        <v>3217</v>
      </c>
      <c r="C3066" s="18">
        <v>1</v>
      </c>
      <c r="D3066" s="18" t="s">
        <v>3217</v>
      </c>
      <c r="E3066" s="18">
        <v>1</v>
      </c>
      <c r="F3066" s="18" t="s">
        <v>786</v>
      </c>
      <c r="G3066" s="18">
        <v>3</v>
      </c>
      <c r="H3066" s="18" t="s">
        <v>919</v>
      </c>
      <c r="I3066" s="19">
        <v>33</v>
      </c>
      <c r="J3066" s="24" t="s">
        <v>1075</v>
      </c>
      <c r="K3066" s="99">
        <v>168</v>
      </c>
      <c r="L3066" s="99">
        <v>180</v>
      </c>
      <c r="M3066" s="99">
        <f t="shared" si="198"/>
        <v>-12</v>
      </c>
      <c r="N3066" s="28" t="s">
        <v>918</v>
      </c>
      <c r="O3066" s="100">
        <v>168000</v>
      </c>
      <c r="P3066" s="27"/>
      <c r="Q3066" s="100"/>
      <c r="R3066" s="101" t="s">
        <v>133</v>
      </c>
      <c r="S3066" s="94"/>
    </row>
    <row r="3067" spans="1:19" ht="18" customHeight="1">
      <c r="A3067" s="17">
        <v>7</v>
      </c>
      <c r="B3067" s="18" t="s">
        <v>3217</v>
      </c>
      <c r="C3067" s="18">
        <v>1</v>
      </c>
      <c r="D3067" s="18" t="s">
        <v>3217</v>
      </c>
      <c r="E3067" s="18">
        <v>1</v>
      </c>
      <c r="F3067" s="18" t="s">
        <v>786</v>
      </c>
      <c r="G3067" s="18">
        <v>3</v>
      </c>
      <c r="H3067" s="18" t="s">
        <v>919</v>
      </c>
      <c r="I3067" s="19">
        <v>35</v>
      </c>
      <c r="J3067" s="24" t="s">
        <v>930</v>
      </c>
      <c r="K3067" s="99">
        <v>1050</v>
      </c>
      <c r="L3067" s="99">
        <v>1009</v>
      </c>
      <c r="M3067" s="99">
        <f t="shared" si="198"/>
        <v>41</v>
      </c>
      <c r="N3067" s="28" t="s">
        <v>3220</v>
      </c>
      <c r="O3067" s="100">
        <v>188000</v>
      </c>
      <c r="P3067" s="27"/>
      <c r="Q3067" s="100"/>
      <c r="R3067" s="101" t="s">
        <v>133</v>
      </c>
      <c r="S3067" s="94"/>
    </row>
    <row r="3068" spans="1:19" ht="18" customHeight="1">
      <c r="A3068" s="17">
        <v>7</v>
      </c>
      <c r="B3068" s="18" t="s">
        <v>3217</v>
      </c>
      <c r="C3068" s="18">
        <v>1</v>
      </c>
      <c r="D3068" s="18" t="s">
        <v>3217</v>
      </c>
      <c r="E3068" s="18">
        <v>1</v>
      </c>
      <c r="F3068" s="18" t="s">
        <v>786</v>
      </c>
      <c r="G3068" s="18">
        <v>3</v>
      </c>
      <c r="H3068" s="18" t="s">
        <v>919</v>
      </c>
      <c r="I3068" s="18">
        <v>35</v>
      </c>
      <c r="J3068" s="25" t="s">
        <v>930</v>
      </c>
      <c r="K3068" s="99"/>
      <c r="L3068" s="99"/>
      <c r="M3068" s="99"/>
      <c r="N3068" s="28" t="s">
        <v>3221</v>
      </c>
      <c r="O3068" s="100">
        <v>376000</v>
      </c>
      <c r="P3068" s="27"/>
      <c r="Q3068" s="100"/>
      <c r="R3068" s="101" t="s">
        <v>133</v>
      </c>
      <c r="S3068" s="94"/>
    </row>
    <row r="3069" spans="1:19" ht="18" customHeight="1">
      <c r="A3069" s="17">
        <v>7</v>
      </c>
      <c r="B3069" s="18" t="s">
        <v>3217</v>
      </c>
      <c r="C3069" s="18">
        <v>1</v>
      </c>
      <c r="D3069" s="18" t="s">
        <v>3217</v>
      </c>
      <c r="E3069" s="18">
        <v>1</v>
      </c>
      <c r="F3069" s="18" t="s">
        <v>786</v>
      </c>
      <c r="G3069" s="18">
        <v>3</v>
      </c>
      <c r="H3069" s="18" t="s">
        <v>919</v>
      </c>
      <c r="I3069" s="18">
        <v>35</v>
      </c>
      <c r="J3069" s="25" t="s">
        <v>930</v>
      </c>
      <c r="K3069" s="99"/>
      <c r="L3069" s="99"/>
      <c r="M3069" s="99"/>
      <c r="N3069" s="28" t="s">
        <v>3222</v>
      </c>
      <c r="O3069" s="100">
        <v>282000</v>
      </c>
      <c r="P3069" s="27"/>
      <c r="Q3069" s="100"/>
      <c r="R3069" s="101" t="s">
        <v>133</v>
      </c>
      <c r="S3069" s="94"/>
    </row>
    <row r="3070" spans="1:19" ht="18" customHeight="1">
      <c r="A3070" s="17">
        <v>7</v>
      </c>
      <c r="B3070" s="18" t="s">
        <v>3217</v>
      </c>
      <c r="C3070" s="18">
        <v>1</v>
      </c>
      <c r="D3070" s="18" t="s">
        <v>3217</v>
      </c>
      <c r="E3070" s="18">
        <v>1</v>
      </c>
      <c r="F3070" s="18" t="s">
        <v>786</v>
      </c>
      <c r="G3070" s="18">
        <v>3</v>
      </c>
      <c r="H3070" s="18" t="s">
        <v>919</v>
      </c>
      <c r="I3070" s="18">
        <v>35</v>
      </c>
      <c r="J3070" s="25" t="s">
        <v>930</v>
      </c>
      <c r="K3070" s="99"/>
      <c r="L3070" s="99"/>
      <c r="M3070" s="99"/>
      <c r="N3070" s="28" t="s">
        <v>3223</v>
      </c>
      <c r="O3070" s="100">
        <v>204000</v>
      </c>
      <c r="P3070" s="27"/>
      <c r="Q3070" s="100"/>
      <c r="R3070" s="101" t="s">
        <v>133</v>
      </c>
      <c r="S3070" s="94"/>
    </row>
    <row r="3071" spans="1:19" ht="18" customHeight="1">
      <c r="A3071" s="17">
        <v>7</v>
      </c>
      <c r="B3071" s="18" t="s">
        <v>3217</v>
      </c>
      <c r="C3071" s="18">
        <v>1</v>
      </c>
      <c r="D3071" s="18" t="s">
        <v>3217</v>
      </c>
      <c r="E3071" s="18">
        <v>1</v>
      </c>
      <c r="F3071" s="18" t="s">
        <v>786</v>
      </c>
      <c r="G3071" s="18">
        <v>3</v>
      </c>
      <c r="H3071" s="18" t="s">
        <v>919</v>
      </c>
      <c r="I3071" s="18">
        <v>35</v>
      </c>
      <c r="J3071" s="25" t="s">
        <v>930</v>
      </c>
      <c r="K3071" s="99"/>
      <c r="L3071" s="99"/>
      <c r="M3071" s="99"/>
      <c r="N3071" s="28" t="s">
        <v>3224</v>
      </c>
      <c r="O3071" s="100"/>
      <c r="P3071" s="27"/>
      <c r="Q3071" s="100"/>
      <c r="R3071" s="101" t="s">
        <v>133</v>
      </c>
      <c r="S3071" s="94"/>
    </row>
    <row r="3072" spans="1:19" ht="18" customHeight="1">
      <c r="A3072" s="17">
        <v>7</v>
      </c>
      <c r="B3072" s="18" t="s">
        <v>3217</v>
      </c>
      <c r="C3072" s="18">
        <v>1</v>
      </c>
      <c r="D3072" s="18" t="s">
        <v>3217</v>
      </c>
      <c r="E3072" s="18">
        <v>1</v>
      </c>
      <c r="F3072" s="18" t="s">
        <v>786</v>
      </c>
      <c r="G3072" s="18">
        <v>3</v>
      </c>
      <c r="H3072" s="18" t="s">
        <v>919</v>
      </c>
      <c r="I3072" s="18">
        <v>35</v>
      </c>
      <c r="J3072" s="25" t="s">
        <v>930</v>
      </c>
      <c r="K3072" s="99"/>
      <c r="L3072" s="99"/>
      <c r="M3072" s="99"/>
      <c r="N3072" s="28" t="s">
        <v>3225</v>
      </c>
      <c r="O3072" s="100"/>
      <c r="P3072" s="27"/>
      <c r="Q3072" s="100"/>
      <c r="R3072" s="101" t="s">
        <v>133</v>
      </c>
      <c r="S3072" s="94"/>
    </row>
    <row r="3073" spans="1:19" ht="18" customHeight="1">
      <c r="A3073" s="17">
        <v>7</v>
      </c>
      <c r="B3073" s="18" t="s">
        <v>3217</v>
      </c>
      <c r="C3073" s="18">
        <v>1</v>
      </c>
      <c r="D3073" s="18" t="s">
        <v>3217</v>
      </c>
      <c r="E3073" s="18">
        <v>1</v>
      </c>
      <c r="F3073" s="18" t="s">
        <v>786</v>
      </c>
      <c r="G3073" s="18">
        <v>3</v>
      </c>
      <c r="H3073" s="18" t="s">
        <v>919</v>
      </c>
      <c r="I3073" s="18">
        <v>35</v>
      </c>
      <c r="J3073" s="25" t="s">
        <v>930</v>
      </c>
      <c r="K3073" s="99"/>
      <c r="L3073" s="99"/>
      <c r="M3073" s="99"/>
      <c r="N3073" s="28" t="s">
        <v>3226</v>
      </c>
      <c r="O3073" s="100"/>
      <c r="P3073" s="27"/>
      <c r="Q3073" s="100"/>
      <c r="R3073" s="101" t="s">
        <v>133</v>
      </c>
      <c r="S3073" s="94"/>
    </row>
    <row r="3074" spans="1:19" ht="18" customHeight="1">
      <c r="A3074" s="17">
        <v>7</v>
      </c>
      <c r="B3074" s="18" t="s">
        <v>3217</v>
      </c>
      <c r="C3074" s="18">
        <v>1</v>
      </c>
      <c r="D3074" s="18" t="s">
        <v>3217</v>
      </c>
      <c r="E3074" s="18">
        <v>1</v>
      </c>
      <c r="F3074" s="18" t="s">
        <v>786</v>
      </c>
      <c r="G3074" s="18">
        <v>3</v>
      </c>
      <c r="H3074" s="18" t="s">
        <v>919</v>
      </c>
      <c r="I3074" s="18">
        <v>35</v>
      </c>
      <c r="J3074" s="25" t="s">
        <v>930</v>
      </c>
      <c r="K3074" s="99"/>
      <c r="L3074" s="99"/>
      <c r="M3074" s="99"/>
      <c r="N3074" s="28" t="s">
        <v>3227</v>
      </c>
      <c r="O3074" s="100"/>
      <c r="P3074" s="27"/>
      <c r="Q3074" s="100"/>
      <c r="R3074" s="101" t="s">
        <v>133</v>
      </c>
      <c r="S3074" s="94"/>
    </row>
    <row r="3075" spans="1:19" ht="18" customHeight="1">
      <c r="A3075" s="17">
        <v>7</v>
      </c>
      <c r="B3075" s="18" t="s">
        <v>3217</v>
      </c>
      <c r="C3075" s="18">
        <v>1</v>
      </c>
      <c r="D3075" s="18" t="s">
        <v>3217</v>
      </c>
      <c r="E3075" s="18">
        <v>1</v>
      </c>
      <c r="F3075" s="18" t="s">
        <v>786</v>
      </c>
      <c r="G3075" s="18">
        <v>3</v>
      </c>
      <c r="H3075" s="18" t="s">
        <v>919</v>
      </c>
      <c r="I3075" s="19">
        <v>39</v>
      </c>
      <c r="J3075" s="24" t="s">
        <v>934</v>
      </c>
      <c r="K3075" s="99">
        <v>2937</v>
      </c>
      <c r="L3075" s="99">
        <v>2188</v>
      </c>
      <c r="M3075" s="99">
        <f t="shared" ref="M3075:M3077" si="199">K3075-L3075</f>
        <v>749</v>
      </c>
      <c r="N3075" s="28" t="s">
        <v>1074</v>
      </c>
      <c r="O3075" s="100">
        <v>2936972</v>
      </c>
      <c r="P3075" s="27"/>
      <c r="Q3075" s="100"/>
      <c r="R3075" s="101" t="s">
        <v>133</v>
      </c>
      <c r="S3075" s="94"/>
    </row>
    <row r="3076" spans="1:19" ht="18" customHeight="1">
      <c r="A3076" s="17">
        <v>7</v>
      </c>
      <c r="B3076" s="18" t="s">
        <v>3217</v>
      </c>
      <c r="C3076" s="18">
        <v>1</v>
      </c>
      <c r="D3076" s="18" t="s">
        <v>3217</v>
      </c>
      <c r="E3076" s="18">
        <v>1</v>
      </c>
      <c r="F3076" s="18" t="s">
        <v>786</v>
      </c>
      <c r="G3076" s="18">
        <v>3</v>
      </c>
      <c r="H3076" s="18" t="s">
        <v>919</v>
      </c>
      <c r="I3076" s="19">
        <v>40</v>
      </c>
      <c r="J3076" s="24" t="s">
        <v>935</v>
      </c>
      <c r="K3076" s="99">
        <v>1695</v>
      </c>
      <c r="L3076" s="99">
        <v>1262</v>
      </c>
      <c r="M3076" s="99">
        <f t="shared" si="199"/>
        <v>433</v>
      </c>
      <c r="N3076" s="28" t="s">
        <v>1074</v>
      </c>
      <c r="O3076" s="100">
        <v>1694406</v>
      </c>
      <c r="P3076" s="27"/>
      <c r="Q3076" s="100"/>
      <c r="R3076" s="101" t="s">
        <v>133</v>
      </c>
      <c r="S3076" s="94"/>
    </row>
    <row r="3077" spans="1:19" ht="18" customHeight="1">
      <c r="A3077" s="17">
        <v>7</v>
      </c>
      <c r="B3077" s="18" t="s">
        <v>3217</v>
      </c>
      <c r="C3077" s="18">
        <v>1</v>
      </c>
      <c r="D3077" s="18" t="s">
        <v>3217</v>
      </c>
      <c r="E3077" s="18">
        <v>1</v>
      </c>
      <c r="F3077" s="18" t="s">
        <v>786</v>
      </c>
      <c r="G3077" s="18">
        <v>3</v>
      </c>
      <c r="H3077" s="18" t="s">
        <v>919</v>
      </c>
      <c r="I3077" s="19">
        <v>41</v>
      </c>
      <c r="J3077" s="24" t="s">
        <v>936</v>
      </c>
      <c r="K3077" s="99">
        <v>200</v>
      </c>
      <c r="L3077" s="99">
        <v>163</v>
      </c>
      <c r="M3077" s="99">
        <f t="shared" si="199"/>
        <v>37</v>
      </c>
      <c r="N3077" s="28" t="s">
        <v>1074</v>
      </c>
      <c r="O3077" s="100">
        <v>199400</v>
      </c>
      <c r="P3077" s="27"/>
      <c r="Q3077" s="100"/>
      <c r="R3077" s="101" t="s">
        <v>133</v>
      </c>
      <c r="S3077" s="94"/>
    </row>
    <row r="3078" spans="1:19" ht="18" customHeight="1">
      <c r="A3078" s="17">
        <v>7</v>
      </c>
      <c r="B3078" s="18" t="s">
        <v>3217</v>
      </c>
      <c r="C3078" s="18">
        <v>1</v>
      </c>
      <c r="D3078" s="18" t="s">
        <v>3217</v>
      </c>
      <c r="E3078" s="18">
        <v>1</v>
      </c>
      <c r="F3078" s="18" t="s">
        <v>786</v>
      </c>
      <c r="G3078" s="19">
        <v>4</v>
      </c>
      <c r="H3078" s="19" t="s">
        <v>937</v>
      </c>
      <c r="I3078" s="19"/>
      <c r="J3078" s="24"/>
      <c r="K3078" s="99"/>
      <c r="L3078" s="99"/>
      <c r="M3078" s="99"/>
      <c r="N3078" s="28"/>
      <c r="O3078" s="100"/>
      <c r="P3078" s="27"/>
      <c r="Q3078" s="100"/>
      <c r="R3078" s="101" t="s">
        <v>133</v>
      </c>
      <c r="S3078" s="94"/>
    </row>
    <row r="3079" spans="1:19" ht="18" customHeight="1">
      <c r="A3079" s="17">
        <v>7</v>
      </c>
      <c r="B3079" s="18" t="s">
        <v>3217</v>
      </c>
      <c r="C3079" s="18">
        <v>1</v>
      </c>
      <c r="D3079" s="18" t="s">
        <v>3217</v>
      </c>
      <c r="E3079" s="18">
        <v>1</v>
      </c>
      <c r="F3079" s="18" t="s">
        <v>786</v>
      </c>
      <c r="G3079" s="18">
        <v>4</v>
      </c>
      <c r="H3079" s="18" t="s">
        <v>937</v>
      </c>
      <c r="I3079" s="19">
        <v>31</v>
      </c>
      <c r="J3079" s="24" t="s">
        <v>940</v>
      </c>
      <c r="K3079" s="99">
        <v>3964</v>
      </c>
      <c r="L3079" s="99">
        <v>3012</v>
      </c>
      <c r="M3079" s="99">
        <f>K3079-L3079</f>
        <v>952</v>
      </c>
      <c r="N3079" s="28" t="s">
        <v>1074</v>
      </c>
      <c r="O3079" s="100">
        <v>3963502</v>
      </c>
      <c r="P3079" s="27"/>
      <c r="Q3079" s="100"/>
      <c r="R3079" s="101" t="s">
        <v>133</v>
      </c>
      <c r="S3079" s="94"/>
    </row>
    <row r="3080" spans="1:19" ht="18" customHeight="1">
      <c r="A3080" s="17">
        <v>7</v>
      </c>
      <c r="B3080" s="18" t="s">
        <v>3217</v>
      </c>
      <c r="C3080" s="18">
        <v>1</v>
      </c>
      <c r="D3080" s="18" t="s">
        <v>3217</v>
      </c>
      <c r="E3080" s="18">
        <v>1</v>
      </c>
      <c r="F3080" s="18" t="s">
        <v>786</v>
      </c>
      <c r="G3080" s="19">
        <v>12</v>
      </c>
      <c r="H3080" s="19" t="s">
        <v>1026</v>
      </c>
      <c r="I3080" s="19"/>
      <c r="J3080" s="24"/>
      <c r="K3080" s="99"/>
      <c r="L3080" s="99"/>
      <c r="M3080" s="99"/>
      <c r="N3080" s="28"/>
      <c r="O3080" s="100"/>
      <c r="P3080" s="27"/>
      <c r="Q3080" s="100"/>
      <c r="R3080" s="101" t="s">
        <v>133</v>
      </c>
      <c r="S3080" s="94"/>
    </row>
    <row r="3081" spans="1:19" ht="18" customHeight="1">
      <c r="A3081" s="17">
        <v>7</v>
      </c>
      <c r="B3081" s="18" t="s">
        <v>3217</v>
      </c>
      <c r="C3081" s="18">
        <v>1</v>
      </c>
      <c r="D3081" s="18" t="s">
        <v>3217</v>
      </c>
      <c r="E3081" s="18">
        <v>1</v>
      </c>
      <c r="F3081" s="18" t="s">
        <v>786</v>
      </c>
      <c r="G3081" s="18">
        <v>12</v>
      </c>
      <c r="H3081" s="18" t="s">
        <v>1026</v>
      </c>
      <c r="I3081" s="19">
        <v>11</v>
      </c>
      <c r="J3081" s="24" t="s">
        <v>1039</v>
      </c>
      <c r="K3081" s="99">
        <v>36</v>
      </c>
      <c r="L3081" s="99">
        <v>36</v>
      </c>
      <c r="M3081" s="99">
        <f>K3081-L3081</f>
        <v>0</v>
      </c>
      <c r="N3081" s="28" t="s">
        <v>3228</v>
      </c>
      <c r="O3081" s="100">
        <v>35690</v>
      </c>
      <c r="P3081" s="27"/>
      <c r="Q3081" s="100"/>
      <c r="R3081" s="101" t="s">
        <v>133</v>
      </c>
      <c r="S3081" s="94"/>
    </row>
    <row r="3082" spans="1:19" ht="18" customHeight="1">
      <c r="A3082" s="17">
        <v>7</v>
      </c>
      <c r="B3082" s="18" t="s">
        <v>3217</v>
      </c>
      <c r="C3082" s="18">
        <v>1</v>
      </c>
      <c r="D3082" s="18" t="s">
        <v>3217</v>
      </c>
      <c r="E3082" s="18">
        <v>1</v>
      </c>
      <c r="F3082" s="18" t="s">
        <v>786</v>
      </c>
      <c r="G3082" s="18">
        <v>12</v>
      </c>
      <c r="H3082" s="18" t="s">
        <v>1026</v>
      </c>
      <c r="I3082" s="18">
        <v>11</v>
      </c>
      <c r="J3082" s="25" t="s">
        <v>1039</v>
      </c>
      <c r="K3082" s="99"/>
      <c r="L3082" s="99"/>
      <c r="M3082" s="99"/>
      <c r="N3082" s="28" t="s">
        <v>3229</v>
      </c>
      <c r="O3082" s="100"/>
      <c r="P3082" s="27"/>
      <c r="Q3082" s="100"/>
      <c r="R3082" s="101" t="s">
        <v>133</v>
      </c>
      <c r="S3082" s="94"/>
    </row>
    <row r="3083" spans="1:19" ht="18" customHeight="1">
      <c r="A3083" s="17">
        <v>7</v>
      </c>
      <c r="B3083" s="18" t="s">
        <v>3217</v>
      </c>
      <c r="C3083" s="18">
        <v>1</v>
      </c>
      <c r="D3083" s="18" t="s">
        <v>3217</v>
      </c>
      <c r="E3083" s="18">
        <v>1</v>
      </c>
      <c r="F3083" s="18" t="s">
        <v>786</v>
      </c>
      <c r="G3083" s="19">
        <v>14</v>
      </c>
      <c r="H3083" s="19" t="s">
        <v>1050</v>
      </c>
      <c r="I3083" s="19"/>
      <c r="J3083" s="24"/>
      <c r="K3083" s="99"/>
      <c r="L3083" s="99"/>
      <c r="M3083" s="99"/>
      <c r="N3083" s="28"/>
      <c r="O3083" s="100"/>
      <c r="P3083" s="27"/>
      <c r="Q3083" s="100"/>
      <c r="R3083" s="101" t="s">
        <v>133</v>
      </c>
      <c r="S3083" s="94"/>
    </row>
    <row r="3084" spans="1:19" ht="18" customHeight="1">
      <c r="A3084" s="17">
        <v>7</v>
      </c>
      <c r="B3084" s="18" t="s">
        <v>3217</v>
      </c>
      <c r="C3084" s="18">
        <v>1</v>
      </c>
      <c r="D3084" s="18" t="s">
        <v>3217</v>
      </c>
      <c r="E3084" s="18">
        <v>1</v>
      </c>
      <c r="F3084" s="18" t="s">
        <v>786</v>
      </c>
      <c r="G3084" s="18">
        <v>14</v>
      </c>
      <c r="H3084" s="18" t="s">
        <v>1050</v>
      </c>
      <c r="I3084" s="19">
        <v>1</v>
      </c>
      <c r="J3084" s="24" t="s">
        <v>1051</v>
      </c>
      <c r="K3084" s="99">
        <v>389</v>
      </c>
      <c r="L3084" s="99">
        <v>389</v>
      </c>
      <c r="M3084" s="99">
        <f>K3084-L3084</f>
        <v>0</v>
      </c>
      <c r="N3084" s="28" t="s">
        <v>3230</v>
      </c>
      <c r="O3084" s="100">
        <v>388080</v>
      </c>
      <c r="P3084" s="27"/>
      <c r="Q3084" s="100"/>
      <c r="R3084" s="101" t="s">
        <v>133</v>
      </c>
      <c r="S3084" s="94"/>
    </row>
    <row r="3085" spans="1:19" ht="18" customHeight="1">
      <c r="A3085" s="17">
        <v>7</v>
      </c>
      <c r="B3085" s="18" t="s">
        <v>3217</v>
      </c>
      <c r="C3085" s="18">
        <v>1</v>
      </c>
      <c r="D3085" s="18" t="s">
        <v>3217</v>
      </c>
      <c r="E3085" s="18">
        <v>1</v>
      </c>
      <c r="F3085" s="18" t="s">
        <v>786</v>
      </c>
      <c r="G3085" s="18">
        <v>14</v>
      </c>
      <c r="H3085" s="18" t="s">
        <v>1050</v>
      </c>
      <c r="I3085" s="18">
        <v>1</v>
      </c>
      <c r="J3085" s="25" t="s">
        <v>1051</v>
      </c>
      <c r="K3085" s="99"/>
      <c r="L3085" s="99"/>
      <c r="M3085" s="99"/>
      <c r="N3085" s="28" t="s">
        <v>3231</v>
      </c>
      <c r="O3085" s="100"/>
      <c r="P3085" s="27"/>
      <c r="Q3085" s="100"/>
      <c r="R3085" s="101" t="s">
        <v>133</v>
      </c>
      <c r="S3085" s="94"/>
    </row>
    <row r="3086" spans="1:19" ht="18" customHeight="1">
      <c r="A3086" s="17">
        <v>7</v>
      </c>
      <c r="B3086" s="18" t="s">
        <v>3217</v>
      </c>
      <c r="C3086" s="18">
        <v>1</v>
      </c>
      <c r="D3086" s="18" t="s">
        <v>3217</v>
      </c>
      <c r="E3086" s="18">
        <v>1</v>
      </c>
      <c r="F3086" s="18" t="s">
        <v>786</v>
      </c>
      <c r="G3086" s="19">
        <v>19</v>
      </c>
      <c r="H3086" s="19" t="s">
        <v>1056</v>
      </c>
      <c r="I3086" s="19"/>
      <c r="J3086" s="24"/>
      <c r="K3086" s="99"/>
      <c r="L3086" s="99"/>
      <c r="M3086" s="99"/>
      <c r="N3086" s="28"/>
      <c r="O3086" s="100"/>
      <c r="P3086" s="27"/>
      <c r="Q3086" s="100"/>
      <c r="R3086" s="101" t="s">
        <v>133</v>
      </c>
      <c r="S3086" s="94"/>
    </row>
    <row r="3087" spans="1:19" ht="18" customHeight="1">
      <c r="A3087" s="17">
        <v>7</v>
      </c>
      <c r="B3087" s="18" t="s">
        <v>3217</v>
      </c>
      <c r="C3087" s="18">
        <v>1</v>
      </c>
      <c r="D3087" s="18" t="s">
        <v>3217</v>
      </c>
      <c r="E3087" s="18">
        <v>1</v>
      </c>
      <c r="F3087" s="18" t="s">
        <v>786</v>
      </c>
      <c r="G3087" s="18">
        <v>19</v>
      </c>
      <c r="H3087" s="18" t="s">
        <v>1056</v>
      </c>
      <c r="I3087" s="19">
        <v>11</v>
      </c>
      <c r="J3087" s="24" t="s">
        <v>1057</v>
      </c>
      <c r="K3087" s="99">
        <v>93</v>
      </c>
      <c r="L3087" s="99">
        <v>93</v>
      </c>
      <c r="M3087" s="99">
        <f>K3087-L3087</f>
        <v>0</v>
      </c>
      <c r="N3087" s="28" t="s">
        <v>3232</v>
      </c>
      <c r="O3087" s="100">
        <v>30000</v>
      </c>
      <c r="P3087" s="27"/>
      <c r="Q3087" s="100"/>
      <c r="R3087" s="101" t="s">
        <v>133</v>
      </c>
      <c r="S3087" s="94"/>
    </row>
    <row r="3088" spans="1:19" ht="18" customHeight="1">
      <c r="A3088" s="17">
        <v>7</v>
      </c>
      <c r="B3088" s="18" t="s">
        <v>3217</v>
      </c>
      <c r="C3088" s="18">
        <v>1</v>
      </c>
      <c r="D3088" s="18" t="s">
        <v>3217</v>
      </c>
      <c r="E3088" s="18">
        <v>1</v>
      </c>
      <c r="F3088" s="18" t="s">
        <v>786</v>
      </c>
      <c r="G3088" s="18">
        <v>19</v>
      </c>
      <c r="H3088" s="18" t="s">
        <v>1056</v>
      </c>
      <c r="I3088" s="18">
        <v>11</v>
      </c>
      <c r="J3088" s="25" t="s">
        <v>1057</v>
      </c>
      <c r="K3088" s="99"/>
      <c r="L3088" s="99"/>
      <c r="M3088" s="99"/>
      <c r="N3088" s="28" t="s">
        <v>3233</v>
      </c>
      <c r="O3088" s="100">
        <v>63000</v>
      </c>
      <c r="P3088" s="27"/>
      <c r="Q3088" s="100"/>
      <c r="R3088" s="101" t="s">
        <v>133</v>
      </c>
      <c r="S3088" s="94"/>
    </row>
    <row r="3089" spans="1:19" ht="18" customHeight="1">
      <c r="A3089" s="17">
        <v>7</v>
      </c>
      <c r="B3089" s="18" t="s">
        <v>3217</v>
      </c>
      <c r="C3089" s="18">
        <v>1</v>
      </c>
      <c r="D3089" s="18" t="s">
        <v>3217</v>
      </c>
      <c r="E3089" s="18">
        <v>1</v>
      </c>
      <c r="F3089" s="18" t="s">
        <v>786</v>
      </c>
      <c r="G3089" s="18">
        <v>19</v>
      </c>
      <c r="H3089" s="18" t="s">
        <v>1056</v>
      </c>
      <c r="I3089" s="19">
        <v>21</v>
      </c>
      <c r="J3089" s="24" t="s">
        <v>1492</v>
      </c>
      <c r="K3089" s="99">
        <v>11500</v>
      </c>
      <c r="L3089" s="99">
        <v>9300</v>
      </c>
      <c r="M3089" s="99">
        <f>K3089-L3089</f>
        <v>2200</v>
      </c>
      <c r="N3089" s="28" t="s">
        <v>3234</v>
      </c>
      <c r="O3089" s="100">
        <v>9000000</v>
      </c>
      <c r="P3089" s="27"/>
      <c r="Q3089" s="100"/>
      <c r="R3089" s="101" t="s">
        <v>133</v>
      </c>
      <c r="S3089" s="94"/>
    </row>
    <row r="3090" spans="1:19" ht="18" customHeight="1">
      <c r="A3090" s="17">
        <v>7</v>
      </c>
      <c r="B3090" s="18" t="s">
        <v>3217</v>
      </c>
      <c r="C3090" s="18">
        <v>1</v>
      </c>
      <c r="D3090" s="18" t="s">
        <v>3217</v>
      </c>
      <c r="E3090" s="18">
        <v>1</v>
      </c>
      <c r="F3090" s="18" t="s">
        <v>786</v>
      </c>
      <c r="G3090" s="18">
        <v>19</v>
      </c>
      <c r="H3090" s="18" t="s">
        <v>1056</v>
      </c>
      <c r="I3090" s="18">
        <v>21</v>
      </c>
      <c r="J3090" s="25" t="s">
        <v>1492</v>
      </c>
      <c r="K3090" s="99"/>
      <c r="L3090" s="99"/>
      <c r="M3090" s="99"/>
      <c r="N3090" s="28" t="s">
        <v>3235</v>
      </c>
      <c r="O3090" s="100"/>
      <c r="P3090" s="27"/>
      <c r="Q3090" s="100"/>
      <c r="R3090" s="101" t="s">
        <v>133</v>
      </c>
      <c r="S3090" s="94"/>
    </row>
    <row r="3091" spans="1:19" ht="18" customHeight="1">
      <c r="A3091" s="17">
        <v>7</v>
      </c>
      <c r="B3091" s="18" t="s">
        <v>3217</v>
      </c>
      <c r="C3091" s="18">
        <v>1</v>
      </c>
      <c r="D3091" s="18" t="s">
        <v>3217</v>
      </c>
      <c r="E3091" s="18">
        <v>1</v>
      </c>
      <c r="F3091" s="18" t="s">
        <v>786</v>
      </c>
      <c r="G3091" s="18">
        <v>19</v>
      </c>
      <c r="H3091" s="18" t="s">
        <v>1056</v>
      </c>
      <c r="I3091" s="18">
        <v>21</v>
      </c>
      <c r="J3091" s="25" t="s">
        <v>1492</v>
      </c>
      <c r="K3091" s="99"/>
      <c r="L3091" s="99"/>
      <c r="M3091" s="99"/>
      <c r="N3091" s="28" t="s">
        <v>3236</v>
      </c>
      <c r="O3091" s="100"/>
      <c r="P3091" s="27"/>
      <c r="Q3091" s="100"/>
      <c r="R3091" s="101" t="s">
        <v>133</v>
      </c>
      <c r="S3091" s="94"/>
    </row>
    <row r="3092" spans="1:19" ht="18" customHeight="1">
      <c r="A3092" s="17">
        <v>7</v>
      </c>
      <c r="B3092" s="18" t="s">
        <v>3217</v>
      </c>
      <c r="C3092" s="18">
        <v>1</v>
      </c>
      <c r="D3092" s="18" t="s">
        <v>3217</v>
      </c>
      <c r="E3092" s="18">
        <v>1</v>
      </c>
      <c r="F3092" s="18" t="s">
        <v>786</v>
      </c>
      <c r="G3092" s="18">
        <v>19</v>
      </c>
      <c r="H3092" s="18" t="s">
        <v>1056</v>
      </c>
      <c r="I3092" s="18">
        <v>21</v>
      </c>
      <c r="J3092" s="25" t="s">
        <v>1492</v>
      </c>
      <c r="K3092" s="99"/>
      <c r="L3092" s="99"/>
      <c r="M3092" s="99"/>
      <c r="N3092" s="28" t="s">
        <v>3237</v>
      </c>
      <c r="O3092" s="100"/>
      <c r="P3092" s="27"/>
      <c r="Q3092" s="100"/>
      <c r="R3092" s="101" t="s">
        <v>133</v>
      </c>
      <c r="S3092" s="94"/>
    </row>
    <row r="3093" spans="1:19" ht="18" customHeight="1">
      <c r="A3093" s="17">
        <v>7</v>
      </c>
      <c r="B3093" s="18" t="s">
        <v>3217</v>
      </c>
      <c r="C3093" s="18">
        <v>1</v>
      </c>
      <c r="D3093" s="18" t="s">
        <v>3217</v>
      </c>
      <c r="E3093" s="18">
        <v>1</v>
      </c>
      <c r="F3093" s="18" t="s">
        <v>786</v>
      </c>
      <c r="G3093" s="18">
        <v>19</v>
      </c>
      <c r="H3093" s="18" t="s">
        <v>1056</v>
      </c>
      <c r="I3093" s="18">
        <v>21</v>
      </c>
      <c r="J3093" s="25" t="s">
        <v>1492</v>
      </c>
      <c r="K3093" s="99"/>
      <c r="L3093" s="99"/>
      <c r="M3093" s="99"/>
      <c r="N3093" s="28" t="s">
        <v>3238</v>
      </c>
      <c r="O3093" s="100">
        <v>500000</v>
      </c>
      <c r="P3093" s="27"/>
      <c r="Q3093" s="100"/>
      <c r="R3093" s="101" t="s">
        <v>133</v>
      </c>
      <c r="S3093" s="94"/>
    </row>
    <row r="3094" spans="1:19" ht="18" customHeight="1">
      <c r="A3094" s="17">
        <v>7</v>
      </c>
      <c r="B3094" s="18" t="s">
        <v>3217</v>
      </c>
      <c r="C3094" s="18">
        <v>1</v>
      </c>
      <c r="D3094" s="18" t="s">
        <v>3217</v>
      </c>
      <c r="E3094" s="18">
        <v>1</v>
      </c>
      <c r="F3094" s="18" t="s">
        <v>786</v>
      </c>
      <c r="G3094" s="18">
        <v>19</v>
      </c>
      <c r="H3094" s="18" t="s">
        <v>1056</v>
      </c>
      <c r="I3094" s="18">
        <v>21</v>
      </c>
      <c r="J3094" s="25" t="s">
        <v>1492</v>
      </c>
      <c r="K3094" s="99"/>
      <c r="L3094" s="99"/>
      <c r="M3094" s="99"/>
      <c r="N3094" s="28" t="s">
        <v>3239</v>
      </c>
      <c r="O3094" s="100"/>
      <c r="P3094" s="27"/>
      <c r="Q3094" s="100"/>
      <c r="R3094" s="101" t="s">
        <v>133</v>
      </c>
      <c r="S3094" s="94"/>
    </row>
    <row r="3095" spans="1:19" ht="18" customHeight="1">
      <c r="A3095" s="17">
        <v>7</v>
      </c>
      <c r="B3095" s="18" t="s">
        <v>3217</v>
      </c>
      <c r="C3095" s="18">
        <v>1</v>
      </c>
      <c r="D3095" s="18" t="s">
        <v>3217</v>
      </c>
      <c r="E3095" s="18">
        <v>1</v>
      </c>
      <c r="F3095" s="18" t="s">
        <v>786</v>
      </c>
      <c r="G3095" s="18">
        <v>19</v>
      </c>
      <c r="H3095" s="18" t="s">
        <v>1056</v>
      </c>
      <c r="I3095" s="18">
        <v>21</v>
      </c>
      <c r="J3095" s="25" t="s">
        <v>1492</v>
      </c>
      <c r="K3095" s="99"/>
      <c r="L3095" s="99"/>
      <c r="M3095" s="99"/>
      <c r="N3095" s="28" t="s">
        <v>3240</v>
      </c>
      <c r="O3095" s="100"/>
      <c r="P3095" s="27"/>
      <c r="Q3095" s="100"/>
      <c r="R3095" s="101" t="s">
        <v>133</v>
      </c>
      <c r="S3095" s="94"/>
    </row>
    <row r="3096" spans="1:19" ht="18" customHeight="1">
      <c r="A3096" s="17">
        <v>7</v>
      </c>
      <c r="B3096" s="18" t="s">
        <v>3217</v>
      </c>
      <c r="C3096" s="18">
        <v>1</v>
      </c>
      <c r="D3096" s="18" t="s">
        <v>3217</v>
      </c>
      <c r="E3096" s="18">
        <v>1</v>
      </c>
      <c r="F3096" s="18" t="s">
        <v>786</v>
      </c>
      <c r="G3096" s="18">
        <v>19</v>
      </c>
      <c r="H3096" s="18" t="s">
        <v>1056</v>
      </c>
      <c r="I3096" s="18">
        <v>21</v>
      </c>
      <c r="J3096" s="25" t="s">
        <v>1492</v>
      </c>
      <c r="K3096" s="99"/>
      <c r="L3096" s="99"/>
      <c r="M3096" s="99"/>
      <c r="N3096" s="28" t="s">
        <v>3241</v>
      </c>
      <c r="O3096" s="100"/>
      <c r="P3096" s="27"/>
      <c r="Q3096" s="100"/>
      <c r="R3096" s="101" t="s">
        <v>133</v>
      </c>
      <c r="S3096" s="94"/>
    </row>
    <row r="3097" spans="1:19" ht="18" customHeight="1">
      <c r="A3097" s="17">
        <v>7</v>
      </c>
      <c r="B3097" s="18" t="s">
        <v>3217</v>
      </c>
      <c r="C3097" s="18">
        <v>1</v>
      </c>
      <c r="D3097" s="18" t="s">
        <v>3217</v>
      </c>
      <c r="E3097" s="18">
        <v>1</v>
      </c>
      <c r="F3097" s="18" t="s">
        <v>786</v>
      </c>
      <c r="G3097" s="18">
        <v>19</v>
      </c>
      <c r="H3097" s="18" t="s">
        <v>1056</v>
      </c>
      <c r="I3097" s="18">
        <v>21</v>
      </c>
      <c r="J3097" s="25" t="s">
        <v>1492</v>
      </c>
      <c r="K3097" s="99"/>
      <c r="L3097" s="99"/>
      <c r="M3097" s="99"/>
      <c r="N3097" s="28" t="s">
        <v>3242</v>
      </c>
      <c r="O3097" s="100">
        <v>2000000</v>
      </c>
      <c r="P3097" s="27"/>
      <c r="Q3097" s="100"/>
      <c r="R3097" s="101" t="s">
        <v>133</v>
      </c>
      <c r="S3097" s="94"/>
    </row>
    <row r="3098" spans="1:19" ht="18" customHeight="1">
      <c r="A3098" s="17">
        <v>7</v>
      </c>
      <c r="B3098" s="18" t="s">
        <v>3217</v>
      </c>
      <c r="C3098" s="18">
        <v>1</v>
      </c>
      <c r="D3098" s="18" t="s">
        <v>3217</v>
      </c>
      <c r="E3098" s="18">
        <v>1</v>
      </c>
      <c r="F3098" s="18" t="s">
        <v>786</v>
      </c>
      <c r="G3098" s="18">
        <v>19</v>
      </c>
      <c r="H3098" s="18" t="s">
        <v>1056</v>
      </c>
      <c r="I3098" s="18">
        <v>21</v>
      </c>
      <c r="J3098" s="25" t="s">
        <v>1492</v>
      </c>
      <c r="K3098" s="99"/>
      <c r="L3098" s="99"/>
      <c r="M3098" s="99"/>
      <c r="N3098" s="28" t="s">
        <v>3243</v>
      </c>
      <c r="O3098" s="100"/>
      <c r="P3098" s="27"/>
      <c r="Q3098" s="100"/>
      <c r="R3098" s="101" t="s">
        <v>133</v>
      </c>
      <c r="S3098" s="94"/>
    </row>
    <row r="3099" spans="1:19" ht="18" customHeight="1">
      <c r="A3099" s="17">
        <v>7</v>
      </c>
      <c r="B3099" s="18" t="s">
        <v>3217</v>
      </c>
      <c r="C3099" s="18">
        <v>1</v>
      </c>
      <c r="D3099" s="18" t="s">
        <v>3217</v>
      </c>
      <c r="E3099" s="18">
        <v>1</v>
      </c>
      <c r="F3099" s="18" t="s">
        <v>786</v>
      </c>
      <c r="G3099" s="18">
        <v>19</v>
      </c>
      <c r="H3099" s="18" t="s">
        <v>1056</v>
      </c>
      <c r="I3099" s="18">
        <v>21</v>
      </c>
      <c r="J3099" s="25" t="s">
        <v>1492</v>
      </c>
      <c r="K3099" s="99"/>
      <c r="L3099" s="99"/>
      <c r="M3099" s="99"/>
      <c r="N3099" s="28" t="s">
        <v>3244</v>
      </c>
      <c r="O3099" s="100"/>
      <c r="P3099" s="27"/>
      <c r="Q3099" s="100"/>
      <c r="R3099" s="101" t="s">
        <v>133</v>
      </c>
      <c r="S3099" s="94"/>
    </row>
    <row r="3100" spans="1:19" ht="18" customHeight="1">
      <c r="A3100" s="17">
        <v>7</v>
      </c>
      <c r="B3100" s="18" t="s">
        <v>3217</v>
      </c>
      <c r="C3100" s="18">
        <v>1</v>
      </c>
      <c r="D3100" s="18" t="s">
        <v>3217</v>
      </c>
      <c r="E3100" s="18">
        <v>1</v>
      </c>
      <c r="F3100" s="18" t="s">
        <v>786</v>
      </c>
      <c r="G3100" s="18">
        <v>19</v>
      </c>
      <c r="H3100" s="18" t="s">
        <v>1056</v>
      </c>
      <c r="I3100" s="18">
        <v>21</v>
      </c>
      <c r="J3100" s="25" t="s">
        <v>1492</v>
      </c>
      <c r="K3100" s="99"/>
      <c r="L3100" s="99"/>
      <c r="M3100" s="99"/>
      <c r="N3100" s="28" t="s">
        <v>3245</v>
      </c>
      <c r="O3100" s="100"/>
      <c r="P3100" s="27"/>
      <c r="Q3100" s="100"/>
      <c r="R3100" s="101" t="s">
        <v>133</v>
      </c>
      <c r="S3100" s="94"/>
    </row>
    <row r="3101" spans="1:19" ht="18" customHeight="1">
      <c r="A3101" s="17">
        <v>7</v>
      </c>
      <c r="B3101" s="18" t="s">
        <v>3217</v>
      </c>
      <c r="C3101" s="18">
        <v>1</v>
      </c>
      <c r="D3101" s="18" t="s">
        <v>3217</v>
      </c>
      <c r="E3101" s="18">
        <v>1</v>
      </c>
      <c r="F3101" s="18" t="s">
        <v>786</v>
      </c>
      <c r="G3101" s="18">
        <v>19</v>
      </c>
      <c r="H3101" s="18" t="s">
        <v>1056</v>
      </c>
      <c r="I3101" s="19">
        <v>31</v>
      </c>
      <c r="J3101" s="24" t="s">
        <v>1366</v>
      </c>
      <c r="K3101" s="99">
        <v>3600</v>
      </c>
      <c r="L3101" s="99">
        <v>1690</v>
      </c>
      <c r="M3101" s="99">
        <f>K3101-L3101</f>
        <v>1910</v>
      </c>
      <c r="N3101" s="28" t="s">
        <v>3246</v>
      </c>
      <c r="O3101" s="100"/>
      <c r="P3101" s="27"/>
      <c r="Q3101" s="100"/>
      <c r="R3101" s="101" t="s">
        <v>133</v>
      </c>
      <c r="S3101" s="94"/>
    </row>
    <row r="3102" spans="1:19" ht="18" customHeight="1">
      <c r="A3102" s="17">
        <v>7</v>
      </c>
      <c r="B3102" s="18" t="s">
        <v>3217</v>
      </c>
      <c r="C3102" s="18">
        <v>1</v>
      </c>
      <c r="D3102" s="18" t="s">
        <v>3217</v>
      </c>
      <c r="E3102" s="18">
        <v>1</v>
      </c>
      <c r="F3102" s="18" t="s">
        <v>786</v>
      </c>
      <c r="G3102" s="18">
        <v>19</v>
      </c>
      <c r="H3102" s="18" t="s">
        <v>1056</v>
      </c>
      <c r="I3102" s="18">
        <v>31</v>
      </c>
      <c r="J3102" s="25" t="s">
        <v>1366</v>
      </c>
      <c r="K3102" s="99"/>
      <c r="L3102" s="99"/>
      <c r="M3102" s="99"/>
      <c r="N3102" s="28" t="s">
        <v>3247</v>
      </c>
      <c r="O3102" s="100"/>
      <c r="P3102" s="27"/>
      <c r="Q3102" s="100"/>
      <c r="R3102" s="101" t="s">
        <v>133</v>
      </c>
      <c r="S3102" s="94"/>
    </row>
    <row r="3103" spans="1:19" ht="18" customHeight="1">
      <c r="A3103" s="17">
        <v>7</v>
      </c>
      <c r="B3103" s="18" t="s">
        <v>3217</v>
      </c>
      <c r="C3103" s="18">
        <v>1</v>
      </c>
      <c r="D3103" s="18" t="s">
        <v>3217</v>
      </c>
      <c r="E3103" s="18">
        <v>1</v>
      </c>
      <c r="F3103" s="18" t="s">
        <v>786</v>
      </c>
      <c r="G3103" s="18">
        <v>19</v>
      </c>
      <c r="H3103" s="18" t="s">
        <v>1056</v>
      </c>
      <c r="I3103" s="18">
        <v>31</v>
      </c>
      <c r="J3103" s="25" t="s">
        <v>1366</v>
      </c>
      <c r="K3103" s="99"/>
      <c r="L3103" s="99"/>
      <c r="M3103" s="99"/>
      <c r="N3103" s="28" t="s">
        <v>3248</v>
      </c>
      <c r="O3103" s="100"/>
      <c r="P3103" s="27"/>
      <c r="Q3103" s="100"/>
      <c r="R3103" s="101" t="s">
        <v>133</v>
      </c>
      <c r="S3103" s="94"/>
    </row>
    <row r="3104" spans="1:19" ht="18" customHeight="1">
      <c r="A3104" s="17">
        <v>7</v>
      </c>
      <c r="B3104" s="18" t="s">
        <v>3217</v>
      </c>
      <c r="C3104" s="18">
        <v>1</v>
      </c>
      <c r="D3104" s="18" t="s">
        <v>3217</v>
      </c>
      <c r="E3104" s="18">
        <v>1</v>
      </c>
      <c r="F3104" s="18" t="s">
        <v>786</v>
      </c>
      <c r="G3104" s="18">
        <v>19</v>
      </c>
      <c r="H3104" s="18" t="s">
        <v>1056</v>
      </c>
      <c r="I3104" s="18">
        <v>31</v>
      </c>
      <c r="J3104" s="25" t="s">
        <v>1366</v>
      </c>
      <c r="K3104" s="99"/>
      <c r="L3104" s="99"/>
      <c r="M3104" s="99"/>
      <c r="N3104" s="28" t="s">
        <v>3249</v>
      </c>
      <c r="O3104" s="100">
        <v>2600000</v>
      </c>
      <c r="P3104" s="27"/>
      <c r="Q3104" s="100"/>
      <c r="R3104" s="101" t="s">
        <v>133</v>
      </c>
      <c r="S3104" s="94"/>
    </row>
    <row r="3105" spans="1:19" ht="18" customHeight="1">
      <c r="A3105" s="17">
        <v>7</v>
      </c>
      <c r="B3105" s="18" t="s">
        <v>3217</v>
      </c>
      <c r="C3105" s="18">
        <v>1</v>
      </c>
      <c r="D3105" s="18" t="s">
        <v>3217</v>
      </c>
      <c r="E3105" s="18">
        <v>1</v>
      </c>
      <c r="F3105" s="18" t="s">
        <v>786</v>
      </c>
      <c r="G3105" s="18">
        <v>19</v>
      </c>
      <c r="H3105" s="18" t="s">
        <v>1056</v>
      </c>
      <c r="I3105" s="18">
        <v>31</v>
      </c>
      <c r="J3105" s="25" t="s">
        <v>1366</v>
      </c>
      <c r="K3105" s="99"/>
      <c r="L3105" s="99"/>
      <c r="M3105" s="99"/>
      <c r="N3105" s="28" t="s">
        <v>3250</v>
      </c>
      <c r="O3105" s="100">
        <v>400000</v>
      </c>
      <c r="P3105" s="27"/>
      <c r="Q3105" s="100"/>
      <c r="R3105" s="101" t="s">
        <v>133</v>
      </c>
      <c r="S3105" s="94"/>
    </row>
    <row r="3106" spans="1:19" ht="18" customHeight="1">
      <c r="A3106" s="17">
        <v>7</v>
      </c>
      <c r="B3106" s="18" t="s">
        <v>3217</v>
      </c>
      <c r="C3106" s="18">
        <v>1</v>
      </c>
      <c r="D3106" s="18" t="s">
        <v>3217</v>
      </c>
      <c r="E3106" s="18">
        <v>1</v>
      </c>
      <c r="F3106" s="18" t="s">
        <v>786</v>
      </c>
      <c r="G3106" s="18">
        <v>19</v>
      </c>
      <c r="H3106" s="18" t="s">
        <v>1056</v>
      </c>
      <c r="I3106" s="18">
        <v>31</v>
      </c>
      <c r="J3106" s="25" t="s">
        <v>1366</v>
      </c>
      <c r="K3106" s="99"/>
      <c r="L3106" s="99"/>
      <c r="M3106" s="99"/>
      <c r="N3106" s="28" t="s">
        <v>3251</v>
      </c>
      <c r="O3106" s="100"/>
      <c r="P3106" s="27"/>
      <c r="Q3106" s="100"/>
      <c r="R3106" s="101" t="s">
        <v>133</v>
      </c>
      <c r="S3106" s="94"/>
    </row>
    <row r="3107" spans="1:19" ht="18" customHeight="1">
      <c r="A3107" s="17">
        <v>7</v>
      </c>
      <c r="B3107" s="18" t="s">
        <v>3217</v>
      </c>
      <c r="C3107" s="18">
        <v>1</v>
      </c>
      <c r="D3107" s="18" t="s">
        <v>3217</v>
      </c>
      <c r="E3107" s="18">
        <v>1</v>
      </c>
      <c r="F3107" s="18" t="s">
        <v>786</v>
      </c>
      <c r="G3107" s="18">
        <v>19</v>
      </c>
      <c r="H3107" s="18" t="s">
        <v>1056</v>
      </c>
      <c r="I3107" s="18">
        <v>31</v>
      </c>
      <c r="J3107" s="25" t="s">
        <v>1366</v>
      </c>
      <c r="K3107" s="99"/>
      <c r="L3107" s="99"/>
      <c r="M3107" s="99"/>
      <c r="N3107" s="28" t="s">
        <v>3252</v>
      </c>
      <c r="O3107" s="100"/>
      <c r="P3107" s="27"/>
      <c r="Q3107" s="100"/>
      <c r="R3107" s="101" t="s">
        <v>133</v>
      </c>
      <c r="S3107" s="94"/>
    </row>
    <row r="3108" spans="1:19" ht="18" customHeight="1">
      <c r="A3108" s="17">
        <v>7</v>
      </c>
      <c r="B3108" s="18" t="s">
        <v>3217</v>
      </c>
      <c r="C3108" s="18">
        <v>1</v>
      </c>
      <c r="D3108" s="18" t="s">
        <v>3217</v>
      </c>
      <c r="E3108" s="18">
        <v>1</v>
      </c>
      <c r="F3108" s="18" t="s">
        <v>786</v>
      </c>
      <c r="G3108" s="18">
        <v>19</v>
      </c>
      <c r="H3108" s="18" t="s">
        <v>1056</v>
      </c>
      <c r="I3108" s="18">
        <v>31</v>
      </c>
      <c r="J3108" s="25" t="s">
        <v>1366</v>
      </c>
      <c r="K3108" s="99"/>
      <c r="L3108" s="99"/>
      <c r="M3108" s="99"/>
      <c r="N3108" s="28" t="s">
        <v>3253</v>
      </c>
      <c r="O3108" s="100">
        <v>500000</v>
      </c>
      <c r="P3108" s="27"/>
      <c r="Q3108" s="100"/>
      <c r="R3108" s="101" t="s">
        <v>133</v>
      </c>
      <c r="S3108" s="94"/>
    </row>
    <row r="3109" spans="1:19" ht="18" customHeight="1">
      <c r="A3109" s="17">
        <v>7</v>
      </c>
      <c r="B3109" s="18" t="s">
        <v>3217</v>
      </c>
      <c r="C3109" s="18">
        <v>1</v>
      </c>
      <c r="D3109" s="18" t="s">
        <v>3217</v>
      </c>
      <c r="E3109" s="18">
        <v>1</v>
      </c>
      <c r="F3109" s="18" t="s">
        <v>786</v>
      </c>
      <c r="G3109" s="18">
        <v>19</v>
      </c>
      <c r="H3109" s="18" t="s">
        <v>1056</v>
      </c>
      <c r="I3109" s="18">
        <v>31</v>
      </c>
      <c r="J3109" s="25" t="s">
        <v>1366</v>
      </c>
      <c r="K3109" s="99"/>
      <c r="L3109" s="99"/>
      <c r="M3109" s="99"/>
      <c r="N3109" s="28" t="s">
        <v>3254</v>
      </c>
      <c r="O3109" s="100"/>
      <c r="P3109" s="27"/>
      <c r="Q3109" s="100"/>
      <c r="R3109" s="101" t="s">
        <v>133</v>
      </c>
      <c r="S3109" s="94"/>
    </row>
    <row r="3110" spans="1:19" ht="18" customHeight="1">
      <c r="A3110" s="17">
        <v>7</v>
      </c>
      <c r="B3110" s="18" t="s">
        <v>3217</v>
      </c>
      <c r="C3110" s="18">
        <v>1</v>
      </c>
      <c r="D3110" s="18" t="s">
        <v>3217</v>
      </c>
      <c r="E3110" s="18">
        <v>1</v>
      </c>
      <c r="F3110" s="18" t="s">
        <v>786</v>
      </c>
      <c r="G3110" s="18">
        <v>19</v>
      </c>
      <c r="H3110" s="18" t="s">
        <v>1056</v>
      </c>
      <c r="I3110" s="18">
        <v>31</v>
      </c>
      <c r="J3110" s="25" t="s">
        <v>1366</v>
      </c>
      <c r="K3110" s="99"/>
      <c r="L3110" s="99"/>
      <c r="M3110" s="99"/>
      <c r="N3110" s="28" t="s">
        <v>3255</v>
      </c>
      <c r="O3110" s="100"/>
      <c r="P3110" s="27"/>
      <c r="Q3110" s="100"/>
      <c r="R3110" s="101" t="s">
        <v>133</v>
      </c>
      <c r="S3110" s="94"/>
    </row>
    <row r="3111" spans="1:19" ht="18" customHeight="1">
      <c r="A3111" s="17">
        <v>7</v>
      </c>
      <c r="B3111" s="18" t="s">
        <v>3217</v>
      </c>
      <c r="C3111" s="18">
        <v>1</v>
      </c>
      <c r="D3111" s="18" t="s">
        <v>3217</v>
      </c>
      <c r="E3111" s="18">
        <v>1</v>
      </c>
      <c r="F3111" s="18" t="s">
        <v>786</v>
      </c>
      <c r="G3111" s="18">
        <v>19</v>
      </c>
      <c r="H3111" s="18" t="s">
        <v>1056</v>
      </c>
      <c r="I3111" s="18">
        <v>31</v>
      </c>
      <c r="J3111" s="25" t="s">
        <v>1366</v>
      </c>
      <c r="K3111" s="99"/>
      <c r="L3111" s="99"/>
      <c r="M3111" s="99"/>
      <c r="N3111" s="28" t="s">
        <v>3256</v>
      </c>
      <c r="O3111" s="100">
        <v>100000</v>
      </c>
      <c r="P3111" s="27"/>
      <c r="Q3111" s="100"/>
      <c r="R3111" s="101" t="s">
        <v>133</v>
      </c>
      <c r="S3111" s="94"/>
    </row>
    <row r="3112" spans="1:19" ht="18" customHeight="1">
      <c r="A3112" s="17">
        <v>7</v>
      </c>
      <c r="B3112" s="18" t="s">
        <v>3217</v>
      </c>
      <c r="C3112" s="18">
        <v>1</v>
      </c>
      <c r="D3112" s="18" t="s">
        <v>3217</v>
      </c>
      <c r="E3112" s="18">
        <v>1</v>
      </c>
      <c r="F3112" s="18" t="s">
        <v>786</v>
      </c>
      <c r="G3112" s="18">
        <v>19</v>
      </c>
      <c r="H3112" s="18" t="s">
        <v>1056</v>
      </c>
      <c r="I3112" s="18">
        <v>31</v>
      </c>
      <c r="J3112" s="25" t="s">
        <v>1366</v>
      </c>
      <c r="K3112" s="99"/>
      <c r="L3112" s="99"/>
      <c r="M3112" s="99"/>
      <c r="N3112" s="28" t="s">
        <v>3257</v>
      </c>
      <c r="O3112" s="100"/>
      <c r="P3112" s="27"/>
      <c r="Q3112" s="100"/>
      <c r="R3112" s="101" t="s">
        <v>133</v>
      </c>
      <c r="S3112" s="94"/>
    </row>
    <row r="3113" spans="1:19" ht="18" customHeight="1">
      <c r="A3113" s="17">
        <v>7</v>
      </c>
      <c r="B3113" s="18" t="s">
        <v>3217</v>
      </c>
      <c r="C3113" s="18">
        <v>1</v>
      </c>
      <c r="D3113" s="18" t="s">
        <v>3217</v>
      </c>
      <c r="E3113" s="18">
        <v>1</v>
      </c>
      <c r="F3113" s="18" t="s">
        <v>786</v>
      </c>
      <c r="G3113" s="18">
        <v>19</v>
      </c>
      <c r="H3113" s="18" t="s">
        <v>1056</v>
      </c>
      <c r="I3113" s="18">
        <v>31</v>
      </c>
      <c r="J3113" s="25" t="s">
        <v>1366</v>
      </c>
      <c r="K3113" s="99"/>
      <c r="L3113" s="99"/>
      <c r="M3113" s="99"/>
      <c r="N3113" s="28" t="s">
        <v>3258</v>
      </c>
      <c r="O3113" s="100"/>
      <c r="P3113" s="27"/>
      <c r="Q3113" s="100"/>
      <c r="R3113" s="101" t="s">
        <v>133</v>
      </c>
      <c r="S3113" s="94"/>
    </row>
    <row r="3114" spans="1:19" ht="18" customHeight="1">
      <c r="A3114" s="17">
        <v>7</v>
      </c>
      <c r="B3114" s="18" t="s">
        <v>3217</v>
      </c>
      <c r="C3114" s="18">
        <v>1</v>
      </c>
      <c r="D3114" s="18" t="s">
        <v>3217</v>
      </c>
      <c r="E3114" s="18">
        <v>1</v>
      </c>
      <c r="F3114" s="18" t="s">
        <v>786</v>
      </c>
      <c r="G3114" s="18">
        <v>19</v>
      </c>
      <c r="H3114" s="18" t="s">
        <v>1056</v>
      </c>
      <c r="I3114" s="18">
        <v>31</v>
      </c>
      <c r="J3114" s="25" t="s">
        <v>1366</v>
      </c>
      <c r="K3114" s="99"/>
      <c r="L3114" s="99"/>
      <c r="M3114" s="99"/>
      <c r="N3114" s="28" t="s">
        <v>3259</v>
      </c>
      <c r="O3114" s="100"/>
      <c r="P3114" s="27"/>
      <c r="Q3114" s="100"/>
      <c r="R3114" s="101" t="s">
        <v>133</v>
      </c>
      <c r="S3114" s="94"/>
    </row>
    <row r="3115" spans="1:19" ht="18" customHeight="1">
      <c r="A3115" s="17">
        <v>7</v>
      </c>
      <c r="B3115" s="18" t="s">
        <v>3217</v>
      </c>
      <c r="C3115" s="18">
        <v>1</v>
      </c>
      <c r="D3115" s="18" t="s">
        <v>3217</v>
      </c>
      <c r="E3115" s="18">
        <v>1</v>
      </c>
      <c r="F3115" s="18" t="s">
        <v>786</v>
      </c>
      <c r="G3115" s="19">
        <v>21</v>
      </c>
      <c r="H3115" s="19" t="s">
        <v>2348</v>
      </c>
      <c r="I3115" s="19"/>
      <c r="J3115" s="24"/>
      <c r="K3115" s="99"/>
      <c r="L3115" s="99"/>
      <c r="M3115" s="99"/>
      <c r="N3115" s="28"/>
      <c r="O3115" s="100"/>
      <c r="P3115" s="27"/>
      <c r="Q3115" s="100"/>
      <c r="R3115" s="101" t="s">
        <v>133</v>
      </c>
      <c r="S3115" s="94"/>
    </row>
    <row r="3116" spans="1:19" ht="18" customHeight="1">
      <c r="A3116" s="17">
        <v>7</v>
      </c>
      <c r="B3116" s="18" t="s">
        <v>3217</v>
      </c>
      <c r="C3116" s="18">
        <v>1</v>
      </c>
      <c r="D3116" s="18" t="s">
        <v>3217</v>
      </c>
      <c r="E3116" s="18">
        <v>1</v>
      </c>
      <c r="F3116" s="18" t="s">
        <v>786</v>
      </c>
      <c r="G3116" s="18">
        <v>21</v>
      </c>
      <c r="H3116" s="18" t="s">
        <v>2348</v>
      </c>
      <c r="I3116" s="19">
        <v>31</v>
      </c>
      <c r="J3116" s="24" t="s">
        <v>3260</v>
      </c>
      <c r="K3116" s="99">
        <v>14000</v>
      </c>
      <c r="L3116" s="99">
        <v>14000</v>
      </c>
      <c r="M3116" s="99">
        <f>K3116-L3116</f>
        <v>0</v>
      </c>
      <c r="N3116" s="28" t="s">
        <v>3260</v>
      </c>
      <c r="O3116" s="100"/>
      <c r="P3116" s="27"/>
      <c r="Q3116" s="100"/>
      <c r="R3116" s="101" t="s">
        <v>133</v>
      </c>
      <c r="S3116" s="94"/>
    </row>
    <row r="3117" spans="1:19" ht="18" customHeight="1">
      <c r="A3117" s="17">
        <v>7</v>
      </c>
      <c r="B3117" s="18" t="s">
        <v>3217</v>
      </c>
      <c r="C3117" s="18">
        <v>1</v>
      </c>
      <c r="D3117" s="18" t="s">
        <v>3217</v>
      </c>
      <c r="E3117" s="18">
        <v>1</v>
      </c>
      <c r="F3117" s="18" t="s">
        <v>786</v>
      </c>
      <c r="G3117" s="18">
        <v>21</v>
      </c>
      <c r="H3117" s="18" t="s">
        <v>2348</v>
      </c>
      <c r="I3117" s="18">
        <v>31</v>
      </c>
      <c r="J3117" s="25" t="s">
        <v>3260</v>
      </c>
      <c r="K3117" s="99"/>
      <c r="L3117" s="99"/>
      <c r="M3117" s="99"/>
      <c r="N3117" s="28" t="s">
        <v>3261</v>
      </c>
      <c r="O3117" s="100">
        <v>14000000</v>
      </c>
      <c r="P3117" s="27"/>
      <c r="Q3117" s="100"/>
      <c r="R3117" s="101" t="s">
        <v>133</v>
      </c>
      <c r="S3117" s="94"/>
    </row>
    <row r="3118" spans="1:19" ht="18" customHeight="1">
      <c r="A3118" s="17">
        <v>7</v>
      </c>
      <c r="B3118" s="18" t="s">
        <v>3217</v>
      </c>
      <c r="C3118" s="18">
        <v>1</v>
      </c>
      <c r="D3118" s="18" t="s">
        <v>3217</v>
      </c>
      <c r="E3118" s="18">
        <v>1</v>
      </c>
      <c r="F3118" s="18" t="s">
        <v>786</v>
      </c>
      <c r="G3118" s="18">
        <v>21</v>
      </c>
      <c r="H3118" s="18" t="s">
        <v>2348</v>
      </c>
      <c r="I3118" s="18">
        <v>31</v>
      </c>
      <c r="J3118" s="25" t="s">
        <v>3260</v>
      </c>
      <c r="K3118" s="99"/>
      <c r="L3118" s="99"/>
      <c r="M3118" s="99"/>
      <c r="N3118" s="28" t="s">
        <v>3262</v>
      </c>
      <c r="O3118" s="100"/>
      <c r="P3118" s="27"/>
      <c r="Q3118" s="100"/>
      <c r="R3118" s="101" t="s">
        <v>133</v>
      </c>
      <c r="S3118" s="94"/>
    </row>
    <row r="3119" spans="1:19" ht="18" customHeight="1">
      <c r="A3119" s="17">
        <v>7</v>
      </c>
      <c r="B3119" s="18" t="s">
        <v>3217</v>
      </c>
      <c r="C3119" s="18">
        <v>1</v>
      </c>
      <c r="D3119" s="18" t="s">
        <v>3217</v>
      </c>
      <c r="E3119" s="18">
        <v>1</v>
      </c>
      <c r="F3119" s="18" t="s">
        <v>786</v>
      </c>
      <c r="G3119" s="18">
        <v>21</v>
      </c>
      <c r="H3119" s="18" t="s">
        <v>2348</v>
      </c>
      <c r="I3119" s="18">
        <v>31</v>
      </c>
      <c r="J3119" s="25" t="s">
        <v>3260</v>
      </c>
      <c r="K3119" s="99"/>
      <c r="L3119" s="99"/>
      <c r="M3119" s="99"/>
      <c r="N3119" s="339" t="s">
        <v>7223</v>
      </c>
      <c r="O3119" s="100"/>
      <c r="P3119" s="27"/>
      <c r="Q3119" s="100"/>
      <c r="R3119" s="101" t="s">
        <v>133</v>
      </c>
      <c r="S3119" s="94"/>
    </row>
    <row r="3120" spans="1:19" ht="18" customHeight="1">
      <c r="A3120" s="43">
        <v>7</v>
      </c>
      <c r="B3120" s="44" t="s">
        <v>3217</v>
      </c>
      <c r="C3120" s="52">
        <v>1</v>
      </c>
      <c r="D3120" s="44" t="s">
        <v>3217</v>
      </c>
      <c r="E3120" s="53">
        <v>2</v>
      </c>
      <c r="F3120" s="54" t="s">
        <v>787</v>
      </c>
      <c r="G3120" s="53"/>
      <c r="H3120" s="54"/>
      <c r="I3120" s="53"/>
      <c r="J3120" s="53"/>
      <c r="K3120" s="97">
        <f>IF(C3120="",SUMIFS($K3121:$K$5645,$A3121:$A$5645,A3120,$E3121:$E$5645,""),IF(E3120="",SUMIFS($K3121:$K$5645,$A3121:$A$5645,A3120,$C3121:$C$5645,C3120,$G3121:$G$5645,""),IF(G3120="",SUMIFS($K3121:$K$5645,$A3121:$A$5645,A3120,$C3121:$C$5645,C3120,$E3121:$E$5645,E3120,$R3121:$R$5645,R3120),0)))</f>
        <v>34924</v>
      </c>
      <c r="L3120" s="97">
        <f>IF(C3120="",SUMIFS($L3121:$L$5645,$A3121:$A$5645,A3120,$E3121:$E$5645,""),IF(E3120="",SUMIFS($L3121:$L$5645,$A3121:$A$5645,A3120,$C3121:$C$5645,C3120,$G3121:$G$5645,""),IF(G3120="",SUMIFS($L3121:$L$5645,$A3121:$A$5645,A3120,$C3121:$C$5645,C3120,$E3121:$E$5645,E3120,$R3121:$R$5645,R3120),0)))</f>
        <v>24988</v>
      </c>
      <c r="M3120" s="98">
        <f t="shared" ref="M3120" si="200">K3120-L3120</f>
        <v>9936</v>
      </c>
      <c r="N3120" s="55"/>
      <c r="O3120" s="56"/>
      <c r="P3120" s="57"/>
      <c r="Q3120" s="58">
        <f>IF(C3120="",SUMIFS($Q$3:$Q$5514,$A$3:$A$5514,A3120,$C$3:$C$5514,"&gt;0",$E$3:$E$5514,""),IF(E3120="",SUMIFS($Q$3:$Q$5514,$A$3:$A$5514,A3120,$C$3:$C$5514,C3120,$E$3:$E$5514,"&gt;0",$G$3:$G$5514,""),IF(G3120="",SUMIFS($Q$3:$Q$5514,$A$3:$A$5514,A3120,$C$3:$C$5514,C3120,$E$3:$E$5514,E3120,$G$3:$G$5514,"&gt;0",$R$3:$R$5514,R3120))))</f>
        <v>2950</v>
      </c>
      <c r="R3120" s="59" t="s">
        <v>133</v>
      </c>
      <c r="S3120" s="94"/>
    </row>
    <row r="3121" spans="1:19" ht="18" customHeight="1">
      <c r="A3121" s="17">
        <v>7</v>
      </c>
      <c r="B3121" s="18" t="s">
        <v>3217</v>
      </c>
      <c r="C3121" s="18">
        <v>1</v>
      </c>
      <c r="D3121" s="18" t="s">
        <v>3217</v>
      </c>
      <c r="E3121" s="18">
        <v>2</v>
      </c>
      <c r="F3121" s="18" t="s">
        <v>787</v>
      </c>
      <c r="G3121" s="19">
        <v>8</v>
      </c>
      <c r="H3121" s="19" t="s">
        <v>941</v>
      </c>
      <c r="I3121" s="19"/>
      <c r="J3121" s="24"/>
      <c r="K3121" s="99"/>
      <c r="L3121" s="99"/>
      <c r="M3121" s="99"/>
      <c r="N3121" s="28"/>
      <c r="O3121" s="100"/>
      <c r="P3121" s="27" t="s">
        <v>1287</v>
      </c>
      <c r="Q3121" s="100">
        <v>2700</v>
      </c>
      <c r="R3121" s="101" t="s">
        <v>133</v>
      </c>
      <c r="S3121" s="94"/>
    </row>
    <row r="3122" spans="1:19" ht="18" customHeight="1">
      <c r="A3122" s="17">
        <v>7</v>
      </c>
      <c r="B3122" s="18" t="s">
        <v>3217</v>
      </c>
      <c r="C3122" s="18">
        <v>1</v>
      </c>
      <c r="D3122" s="18" t="s">
        <v>3217</v>
      </c>
      <c r="E3122" s="18">
        <v>2</v>
      </c>
      <c r="F3122" s="18" t="s">
        <v>787</v>
      </c>
      <c r="G3122" s="18">
        <v>8</v>
      </c>
      <c r="H3122" s="18" t="s">
        <v>941</v>
      </c>
      <c r="I3122" s="19">
        <v>11</v>
      </c>
      <c r="J3122" s="24" t="s">
        <v>942</v>
      </c>
      <c r="K3122" s="99">
        <v>724</v>
      </c>
      <c r="L3122" s="99">
        <v>784</v>
      </c>
      <c r="M3122" s="99">
        <f>K3122-L3122</f>
        <v>-60</v>
      </c>
      <c r="N3122" s="28" t="s">
        <v>3263</v>
      </c>
      <c r="O3122" s="100">
        <v>100000</v>
      </c>
      <c r="P3122" s="27" t="s">
        <v>2920</v>
      </c>
      <c r="Q3122" s="100"/>
      <c r="R3122" s="101" t="s">
        <v>133</v>
      </c>
      <c r="S3122" s="94"/>
    </row>
    <row r="3123" spans="1:19" ht="18" customHeight="1">
      <c r="A3123" s="17">
        <v>7</v>
      </c>
      <c r="B3123" s="18" t="s">
        <v>3217</v>
      </c>
      <c r="C3123" s="18">
        <v>1</v>
      </c>
      <c r="D3123" s="18" t="s">
        <v>3217</v>
      </c>
      <c r="E3123" s="18">
        <v>2</v>
      </c>
      <c r="F3123" s="18" t="s">
        <v>787</v>
      </c>
      <c r="G3123" s="18">
        <v>8</v>
      </c>
      <c r="H3123" s="18" t="s">
        <v>941</v>
      </c>
      <c r="I3123" s="18">
        <v>11</v>
      </c>
      <c r="J3123" s="25" t="s">
        <v>942</v>
      </c>
      <c r="K3123" s="99"/>
      <c r="L3123" s="99"/>
      <c r="M3123" s="99"/>
      <c r="N3123" s="28" t="s">
        <v>3264</v>
      </c>
      <c r="O3123" s="100">
        <v>84000</v>
      </c>
      <c r="P3123" s="27" t="s">
        <v>593</v>
      </c>
      <c r="Q3123" s="100">
        <v>250</v>
      </c>
      <c r="R3123" s="101" t="s">
        <v>133</v>
      </c>
      <c r="S3123" s="94"/>
    </row>
    <row r="3124" spans="1:19" ht="18" customHeight="1">
      <c r="A3124" s="17">
        <v>7</v>
      </c>
      <c r="B3124" s="18" t="s">
        <v>3217</v>
      </c>
      <c r="C3124" s="18">
        <v>1</v>
      </c>
      <c r="D3124" s="18" t="s">
        <v>3217</v>
      </c>
      <c r="E3124" s="18">
        <v>2</v>
      </c>
      <c r="F3124" s="18" t="s">
        <v>787</v>
      </c>
      <c r="G3124" s="18">
        <v>8</v>
      </c>
      <c r="H3124" s="18" t="s">
        <v>941</v>
      </c>
      <c r="I3124" s="18">
        <v>11</v>
      </c>
      <c r="J3124" s="25" t="s">
        <v>942</v>
      </c>
      <c r="K3124" s="99"/>
      <c r="L3124" s="99"/>
      <c r="M3124" s="99"/>
      <c r="N3124" s="28" t="s">
        <v>3265</v>
      </c>
      <c r="O3124" s="100"/>
      <c r="P3124" s="27"/>
      <c r="Q3124" s="100"/>
      <c r="R3124" s="101" t="s">
        <v>133</v>
      </c>
      <c r="S3124" s="94"/>
    </row>
    <row r="3125" spans="1:19" ht="18" customHeight="1">
      <c r="A3125" s="17">
        <v>7</v>
      </c>
      <c r="B3125" s="18" t="s">
        <v>3217</v>
      </c>
      <c r="C3125" s="18">
        <v>1</v>
      </c>
      <c r="D3125" s="18" t="s">
        <v>3217</v>
      </c>
      <c r="E3125" s="18">
        <v>2</v>
      </c>
      <c r="F3125" s="18" t="s">
        <v>787</v>
      </c>
      <c r="G3125" s="18">
        <v>8</v>
      </c>
      <c r="H3125" s="18" t="s">
        <v>941</v>
      </c>
      <c r="I3125" s="18">
        <v>11</v>
      </c>
      <c r="J3125" s="25" t="s">
        <v>942</v>
      </c>
      <c r="K3125" s="99"/>
      <c r="L3125" s="99"/>
      <c r="M3125" s="99"/>
      <c r="N3125" s="28" t="s">
        <v>3266</v>
      </c>
      <c r="O3125" s="100">
        <v>180000</v>
      </c>
      <c r="P3125" s="27"/>
      <c r="Q3125" s="100"/>
      <c r="R3125" s="101" t="s">
        <v>133</v>
      </c>
      <c r="S3125" s="94"/>
    </row>
    <row r="3126" spans="1:19" ht="18" customHeight="1">
      <c r="A3126" s="17">
        <v>7</v>
      </c>
      <c r="B3126" s="18" t="s">
        <v>3217</v>
      </c>
      <c r="C3126" s="18">
        <v>1</v>
      </c>
      <c r="D3126" s="18" t="s">
        <v>3217</v>
      </c>
      <c r="E3126" s="18">
        <v>2</v>
      </c>
      <c r="F3126" s="18" t="s">
        <v>787</v>
      </c>
      <c r="G3126" s="18">
        <v>8</v>
      </c>
      <c r="H3126" s="18" t="s">
        <v>941</v>
      </c>
      <c r="I3126" s="18">
        <v>11</v>
      </c>
      <c r="J3126" s="25" t="s">
        <v>942</v>
      </c>
      <c r="K3126" s="99"/>
      <c r="L3126" s="99"/>
      <c r="M3126" s="99"/>
      <c r="N3126" s="28" t="s">
        <v>3267</v>
      </c>
      <c r="O3126" s="100">
        <v>180000</v>
      </c>
      <c r="P3126" s="27"/>
      <c r="Q3126" s="100"/>
      <c r="R3126" s="101" t="s">
        <v>133</v>
      </c>
      <c r="S3126" s="94"/>
    </row>
    <row r="3127" spans="1:19" ht="18" customHeight="1">
      <c r="A3127" s="17">
        <v>7</v>
      </c>
      <c r="B3127" s="18" t="s">
        <v>3217</v>
      </c>
      <c r="C3127" s="18">
        <v>1</v>
      </c>
      <c r="D3127" s="18" t="s">
        <v>3217</v>
      </c>
      <c r="E3127" s="18">
        <v>2</v>
      </c>
      <c r="F3127" s="18" t="s">
        <v>787</v>
      </c>
      <c r="G3127" s="18">
        <v>8</v>
      </c>
      <c r="H3127" s="18" t="s">
        <v>941</v>
      </c>
      <c r="I3127" s="18">
        <v>11</v>
      </c>
      <c r="J3127" s="25" t="s">
        <v>942</v>
      </c>
      <c r="K3127" s="99"/>
      <c r="L3127" s="99"/>
      <c r="M3127" s="99"/>
      <c r="N3127" s="28" t="s">
        <v>3268</v>
      </c>
      <c r="O3127" s="100">
        <v>180000</v>
      </c>
      <c r="P3127" s="27"/>
      <c r="Q3127" s="100"/>
      <c r="R3127" s="101" t="s">
        <v>133</v>
      </c>
      <c r="S3127" s="94"/>
    </row>
    <row r="3128" spans="1:19" ht="18" customHeight="1">
      <c r="A3128" s="17">
        <v>7</v>
      </c>
      <c r="B3128" s="18" t="s">
        <v>3217</v>
      </c>
      <c r="C3128" s="18">
        <v>1</v>
      </c>
      <c r="D3128" s="18" t="s">
        <v>3217</v>
      </c>
      <c r="E3128" s="18">
        <v>2</v>
      </c>
      <c r="F3128" s="18" t="s">
        <v>787</v>
      </c>
      <c r="G3128" s="18">
        <v>8</v>
      </c>
      <c r="H3128" s="18" t="s">
        <v>941</v>
      </c>
      <c r="I3128" s="19">
        <v>31</v>
      </c>
      <c r="J3128" s="24" t="s">
        <v>1306</v>
      </c>
      <c r="K3128" s="99">
        <v>344</v>
      </c>
      <c r="L3128" s="99">
        <v>360</v>
      </c>
      <c r="M3128" s="99">
        <f>K3128-L3128</f>
        <v>-16</v>
      </c>
      <c r="N3128" s="28" t="s">
        <v>3269</v>
      </c>
      <c r="O3128" s="100"/>
      <c r="P3128" s="27"/>
      <c r="Q3128" s="100"/>
      <c r="R3128" s="101" t="s">
        <v>133</v>
      </c>
      <c r="S3128" s="94"/>
    </row>
    <row r="3129" spans="1:19" ht="18" customHeight="1">
      <c r="A3129" s="17">
        <v>7</v>
      </c>
      <c r="B3129" s="18" t="s">
        <v>3217</v>
      </c>
      <c r="C3129" s="18">
        <v>1</v>
      </c>
      <c r="D3129" s="18" t="s">
        <v>3217</v>
      </c>
      <c r="E3129" s="18">
        <v>2</v>
      </c>
      <c r="F3129" s="18" t="s">
        <v>787</v>
      </c>
      <c r="G3129" s="18">
        <v>8</v>
      </c>
      <c r="H3129" s="18" t="s">
        <v>941</v>
      </c>
      <c r="I3129" s="18">
        <v>31</v>
      </c>
      <c r="J3129" s="25" t="s">
        <v>1306</v>
      </c>
      <c r="K3129" s="99"/>
      <c r="L3129" s="99"/>
      <c r="M3129" s="99"/>
      <c r="N3129" s="28" t="s">
        <v>3270</v>
      </c>
      <c r="O3129" s="100">
        <v>240000</v>
      </c>
      <c r="P3129" s="27"/>
      <c r="Q3129" s="100"/>
      <c r="R3129" s="101" t="s">
        <v>133</v>
      </c>
      <c r="S3129" s="94"/>
    </row>
    <row r="3130" spans="1:19" ht="18" customHeight="1">
      <c r="A3130" s="17">
        <v>7</v>
      </c>
      <c r="B3130" s="18" t="s">
        <v>3217</v>
      </c>
      <c r="C3130" s="18">
        <v>1</v>
      </c>
      <c r="D3130" s="18" t="s">
        <v>3217</v>
      </c>
      <c r="E3130" s="18">
        <v>2</v>
      </c>
      <c r="F3130" s="18" t="s">
        <v>787</v>
      </c>
      <c r="G3130" s="18">
        <v>8</v>
      </c>
      <c r="H3130" s="18" t="s">
        <v>941</v>
      </c>
      <c r="I3130" s="18">
        <v>31</v>
      </c>
      <c r="J3130" s="25" t="s">
        <v>1306</v>
      </c>
      <c r="K3130" s="99"/>
      <c r="L3130" s="99"/>
      <c r="M3130" s="99"/>
      <c r="N3130" s="28" t="s">
        <v>3271</v>
      </c>
      <c r="O3130" s="100"/>
      <c r="P3130" s="27"/>
      <c r="Q3130" s="100"/>
      <c r="R3130" s="101" t="s">
        <v>133</v>
      </c>
      <c r="S3130" s="94"/>
    </row>
    <row r="3131" spans="1:19" ht="18" customHeight="1">
      <c r="A3131" s="17">
        <v>7</v>
      </c>
      <c r="B3131" s="18" t="s">
        <v>3217</v>
      </c>
      <c r="C3131" s="18">
        <v>1</v>
      </c>
      <c r="D3131" s="18" t="s">
        <v>3217</v>
      </c>
      <c r="E3131" s="18">
        <v>2</v>
      </c>
      <c r="F3131" s="18" t="s">
        <v>787</v>
      </c>
      <c r="G3131" s="18">
        <v>8</v>
      </c>
      <c r="H3131" s="18" t="s">
        <v>941</v>
      </c>
      <c r="I3131" s="18">
        <v>31</v>
      </c>
      <c r="J3131" s="25" t="s">
        <v>1306</v>
      </c>
      <c r="K3131" s="99"/>
      <c r="L3131" s="99"/>
      <c r="M3131" s="99"/>
      <c r="N3131" s="28" t="s">
        <v>3272</v>
      </c>
      <c r="O3131" s="100">
        <v>103500</v>
      </c>
      <c r="P3131" s="27"/>
      <c r="Q3131" s="100"/>
      <c r="R3131" s="101" t="s">
        <v>133</v>
      </c>
      <c r="S3131" s="94"/>
    </row>
    <row r="3132" spans="1:19" ht="18" customHeight="1">
      <c r="A3132" s="17">
        <v>7</v>
      </c>
      <c r="B3132" s="18" t="s">
        <v>3217</v>
      </c>
      <c r="C3132" s="18">
        <v>1</v>
      </c>
      <c r="D3132" s="18" t="s">
        <v>3217</v>
      </c>
      <c r="E3132" s="18">
        <v>2</v>
      </c>
      <c r="F3132" s="18" t="s">
        <v>787</v>
      </c>
      <c r="G3132" s="19">
        <v>9</v>
      </c>
      <c r="H3132" s="19" t="s">
        <v>944</v>
      </c>
      <c r="I3132" s="19"/>
      <c r="J3132" s="24"/>
      <c r="K3132" s="99"/>
      <c r="L3132" s="99"/>
      <c r="M3132" s="99"/>
      <c r="N3132" s="28"/>
      <c r="O3132" s="100"/>
      <c r="P3132" s="27"/>
      <c r="Q3132" s="100"/>
      <c r="R3132" s="101" t="s">
        <v>133</v>
      </c>
      <c r="S3132" s="94"/>
    </row>
    <row r="3133" spans="1:19" ht="18" customHeight="1">
      <c r="A3133" s="17">
        <v>7</v>
      </c>
      <c r="B3133" s="18" t="s">
        <v>3217</v>
      </c>
      <c r="C3133" s="18">
        <v>1</v>
      </c>
      <c r="D3133" s="18" t="s">
        <v>3217</v>
      </c>
      <c r="E3133" s="18">
        <v>2</v>
      </c>
      <c r="F3133" s="18" t="s">
        <v>787</v>
      </c>
      <c r="G3133" s="18">
        <v>9</v>
      </c>
      <c r="H3133" s="18" t="s">
        <v>944</v>
      </c>
      <c r="I3133" s="19">
        <v>1</v>
      </c>
      <c r="J3133" s="24" t="s">
        <v>945</v>
      </c>
      <c r="K3133" s="99">
        <v>0</v>
      </c>
      <c r="L3133" s="99">
        <v>78</v>
      </c>
      <c r="M3133" s="99">
        <f t="shared" ref="M3133:M3134" si="201">K3133-L3133</f>
        <v>-78</v>
      </c>
      <c r="N3133" s="28"/>
      <c r="O3133" s="100"/>
      <c r="P3133" s="27"/>
      <c r="Q3133" s="100"/>
      <c r="R3133" s="101" t="s">
        <v>133</v>
      </c>
      <c r="S3133" s="94"/>
    </row>
    <row r="3134" spans="1:19" ht="18" customHeight="1">
      <c r="A3134" s="17">
        <v>7</v>
      </c>
      <c r="B3134" s="18" t="s">
        <v>3217</v>
      </c>
      <c r="C3134" s="18">
        <v>1</v>
      </c>
      <c r="D3134" s="18" t="s">
        <v>3217</v>
      </c>
      <c r="E3134" s="18">
        <v>2</v>
      </c>
      <c r="F3134" s="18" t="s">
        <v>787</v>
      </c>
      <c r="G3134" s="18">
        <v>9</v>
      </c>
      <c r="H3134" s="18" t="s">
        <v>944</v>
      </c>
      <c r="I3134" s="19">
        <v>2</v>
      </c>
      <c r="J3134" s="24" t="s">
        <v>978</v>
      </c>
      <c r="K3134" s="99">
        <v>367</v>
      </c>
      <c r="L3134" s="99">
        <v>380</v>
      </c>
      <c r="M3134" s="99">
        <f t="shared" si="201"/>
        <v>-13</v>
      </c>
      <c r="N3134" s="28" t="s">
        <v>3273</v>
      </c>
      <c r="O3134" s="100"/>
      <c r="P3134" s="27"/>
      <c r="Q3134" s="100"/>
      <c r="R3134" s="101" t="s">
        <v>133</v>
      </c>
      <c r="S3134" s="94"/>
    </row>
    <row r="3135" spans="1:19" ht="18" customHeight="1">
      <c r="A3135" s="17">
        <v>7</v>
      </c>
      <c r="B3135" s="18" t="s">
        <v>3217</v>
      </c>
      <c r="C3135" s="18">
        <v>1</v>
      </c>
      <c r="D3135" s="18" t="s">
        <v>3217</v>
      </c>
      <c r="E3135" s="18">
        <v>2</v>
      </c>
      <c r="F3135" s="18" t="s">
        <v>787</v>
      </c>
      <c r="G3135" s="18">
        <v>9</v>
      </c>
      <c r="H3135" s="18" t="s">
        <v>944</v>
      </c>
      <c r="I3135" s="18">
        <v>2</v>
      </c>
      <c r="J3135" s="25" t="s">
        <v>978</v>
      </c>
      <c r="K3135" s="99"/>
      <c r="L3135" s="99"/>
      <c r="M3135" s="99"/>
      <c r="N3135" s="28" t="s">
        <v>3274</v>
      </c>
      <c r="O3135" s="100">
        <v>4800</v>
      </c>
      <c r="P3135" s="27"/>
      <c r="Q3135" s="100"/>
      <c r="R3135" s="101" t="s">
        <v>133</v>
      </c>
      <c r="S3135" s="94"/>
    </row>
    <row r="3136" spans="1:19" ht="18" customHeight="1">
      <c r="A3136" s="17">
        <v>7</v>
      </c>
      <c r="B3136" s="18" t="s">
        <v>3217</v>
      </c>
      <c r="C3136" s="18">
        <v>1</v>
      </c>
      <c r="D3136" s="18" t="s">
        <v>3217</v>
      </c>
      <c r="E3136" s="18">
        <v>2</v>
      </c>
      <c r="F3136" s="18" t="s">
        <v>787</v>
      </c>
      <c r="G3136" s="18">
        <v>9</v>
      </c>
      <c r="H3136" s="18" t="s">
        <v>944</v>
      </c>
      <c r="I3136" s="18">
        <v>2</v>
      </c>
      <c r="J3136" s="25" t="s">
        <v>978</v>
      </c>
      <c r="K3136" s="99"/>
      <c r="L3136" s="99"/>
      <c r="M3136" s="99"/>
      <c r="N3136" s="339" t="s">
        <v>7224</v>
      </c>
      <c r="O3136" s="100">
        <v>4000</v>
      </c>
      <c r="P3136" s="27"/>
      <c r="Q3136" s="100"/>
      <c r="R3136" s="101" t="s">
        <v>133</v>
      </c>
      <c r="S3136" s="94"/>
    </row>
    <row r="3137" spans="1:19" ht="18" customHeight="1">
      <c r="A3137" s="17">
        <v>7</v>
      </c>
      <c r="B3137" s="18" t="s">
        <v>3217</v>
      </c>
      <c r="C3137" s="18">
        <v>1</v>
      </c>
      <c r="D3137" s="18" t="s">
        <v>3217</v>
      </c>
      <c r="E3137" s="18">
        <v>2</v>
      </c>
      <c r="F3137" s="18" t="s">
        <v>787</v>
      </c>
      <c r="G3137" s="18">
        <v>9</v>
      </c>
      <c r="H3137" s="18" t="s">
        <v>944</v>
      </c>
      <c r="I3137" s="18">
        <v>2</v>
      </c>
      <c r="J3137" s="25" t="s">
        <v>978</v>
      </c>
      <c r="K3137" s="99"/>
      <c r="L3137" s="99"/>
      <c r="M3137" s="99"/>
      <c r="N3137" s="28" t="s">
        <v>3275</v>
      </c>
      <c r="O3137" s="100">
        <v>8400</v>
      </c>
      <c r="P3137" s="27"/>
      <c r="Q3137" s="100"/>
      <c r="R3137" s="101" t="s">
        <v>133</v>
      </c>
      <c r="S3137" s="94"/>
    </row>
    <row r="3138" spans="1:19" ht="18" customHeight="1">
      <c r="A3138" s="17">
        <v>7</v>
      </c>
      <c r="B3138" s="18" t="s">
        <v>3217</v>
      </c>
      <c r="C3138" s="18">
        <v>1</v>
      </c>
      <c r="D3138" s="18" t="s">
        <v>3217</v>
      </c>
      <c r="E3138" s="18">
        <v>2</v>
      </c>
      <c r="F3138" s="18" t="s">
        <v>787</v>
      </c>
      <c r="G3138" s="18">
        <v>9</v>
      </c>
      <c r="H3138" s="18" t="s">
        <v>944</v>
      </c>
      <c r="I3138" s="18">
        <v>2</v>
      </c>
      <c r="J3138" s="25" t="s">
        <v>978</v>
      </c>
      <c r="K3138" s="99"/>
      <c r="L3138" s="99"/>
      <c r="M3138" s="99"/>
      <c r="N3138" s="339" t="s">
        <v>7225</v>
      </c>
      <c r="O3138" s="100">
        <v>7200</v>
      </c>
      <c r="P3138" s="27"/>
      <c r="Q3138" s="100"/>
      <c r="R3138" s="101" t="s">
        <v>133</v>
      </c>
      <c r="S3138" s="94"/>
    </row>
    <row r="3139" spans="1:19" ht="18" customHeight="1">
      <c r="A3139" s="17">
        <v>7</v>
      </c>
      <c r="B3139" s="18" t="s">
        <v>3217</v>
      </c>
      <c r="C3139" s="18">
        <v>1</v>
      </c>
      <c r="D3139" s="18" t="s">
        <v>3217</v>
      </c>
      <c r="E3139" s="18">
        <v>2</v>
      </c>
      <c r="F3139" s="18" t="s">
        <v>787</v>
      </c>
      <c r="G3139" s="18">
        <v>9</v>
      </c>
      <c r="H3139" s="18" t="s">
        <v>944</v>
      </c>
      <c r="I3139" s="18">
        <v>2</v>
      </c>
      <c r="J3139" s="25" t="s">
        <v>978</v>
      </c>
      <c r="K3139" s="99"/>
      <c r="L3139" s="99"/>
      <c r="M3139" s="99"/>
      <c r="N3139" s="339" t="s">
        <v>7226</v>
      </c>
      <c r="O3139" s="100">
        <v>46800</v>
      </c>
      <c r="P3139" s="27"/>
      <c r="Q3139" s="100"/>
      <c r="R3139" s="101" t="s">
        <v>133</v>
      </c>
      <c r="S3139" s="94"/>
    </row>
    <row r="3140" spans="1:19" ht="18" customHeight="1">
      <c r="A3140" s="17">
        <v>7</v>
      </c>
      <c r="B3140" s="18" t="s">
        <v>3217</v>
      </c>
      <c r="C3140" s="18">
        <v>1</v>
      </c>
      <c r="D3140" s="18" t="s">
        <v>3217</v>
      </c>
      <c r="E3140" s="18">
        <v>2</v>
      </c>
      <c r="F3140" s="18" t="s">
        <v>787</v>
      </c>
      <c r="G3140" s="18">
        <v>9</v>
      </c>
      <c r="H3140" s="18" t="s">
        <v>944</v>
      </c>
      <c r="I3140" s="18">
        <v>2</v>
      </c>
      <c r="J3140" s="25" t="s">
        <v>978</v>
      </c>
      <c r="K3140" s="99"/>
      <c r="L3140" s="99"/>
      <c r="M3140" s="99"/>
      <c r="N3140" s="339" t="s">
        <v>3276</v>
      </c>
      <c r="O3140" s="100"/>
      <c r="P3140" s="27"/>
      <c r="Q3140" s="100"/>
      <c r="R3140" s="101" t="s">
        <v>133</v>
      </c>
      <c r="S3140" s="94"/>
    </row>
    <row r="3141" spans="1:19" ht="18" customHeight="1">
      <c r="A3141" s="17">
        <v>7</v>
      </c>
      <c r="B3141" s="18" t="s">
        <v>3217</v>
      </c>
      <c r="C3141" s="18">
        <v>1</v>
      </c>
      <c r="D3141" s="18" t="s">
        <v>3217</v>
      </c>
      <c r="E3141" s="18">
        <v>2</v>
      </c>
      <c r="F3141" s="18" t="s">
        <v>787</v>
      </c>
      <c r="G3141" s="18">
        <v>9</v>
      </c>
      <c r="H3141" s="18" t="s">
        <v>944</v>
      </c>
      <c r="I3141" s="18">
        <v>2</v>
      </c>
      <c r="J3141" s="25" t="s">
        <v>978</v>
      </c>
      <c r="K3141" s="99"/>
      <c r="L3141" s="99"/>
      <c r="M3141" s="99"/>
      <c r="N3141" s="28" t="s">
        <v>3277</v>
      </c>
      <c r="O3141" s="100">
        <v>16800</v>
      </c>
      <c r="P3141" s="27"/>
      <c r="Q3141" s="100"/>
      <c r="R3141" s="101" t="s">
        <v>133</v>
      </c>
      <c r="S3141" s="94"/>
    </row>
    <row r="3142" spans="1:19" ht="18" customHeight="1">
      <c r="A3142" s="17">
        <v>7</v>
      </c>
      <c r="B3142" s="18" t="s">
        <v>3217</v>
      </c>
      <c r="C3142" s="18">
        <v>1</v>
      </c>
      <c r="D3142" s="18" t="s">
        <v>3217</v>
      </c>
      <c r="E3142" s="18">
        <v>2</v>
      </c>
      <c r="F3142" s="18" t="s">
        <v>787</v>
      </c>
      <c r="G3142" s="18">
        <v>9</v>
      </c>
      <c r="H3142" s="18" t="s">
        <v>944</v>
      </c>
      <c r="I3142" s="18">
        <v>2</v>
      </c>
      <c r="J3142" s="25" t="s">
        <v>978</v>
      </c>
      <c r="K3142" s="99"/>
      <c r="L3142" s="99"/>
      <c r="M3142" s="99"/>
      <c r="N3142" s="339" t="s">
        <v>7227</v>
      </c>
      <c r="O3142" s="100">
        <v>112200</v>
      </c>
      <c r="P3142" s="27"/>
      <c r="Q3142" s="100"/>
      <c r="R3142" s="101" t="s">
        <v>133</v>
      </c>
      <c r="S3142" s="94"/>
    </row>
    <row r="3143" spans="1:19" ht="18" customHeight="1">
      <c r="A3143" s="17">
        <v>7</v>
      </c>
      <c r="B3143" s="18" t="s">
        <v>3217</v>
      </c>
      <c r="C3143" s="18">
        <v>1</v>
      </c>
      <c r="D3143" s="18" t="s">
        <v>3217</v>
      </c>
      <c r="E3143" s="18">
        <v>2</v>
      </c>
      <c r="F3143" s="18" t="s">
        <v>787</v>
      </c>
      <c r="G3143" s="18">
        <v>9</v>
      </c>
      <c r="H3143" s="18" t="s">
        <v>944</v>
      </c>
      <c r="I3143" s="18">
        <v>2</v>
      </c>
      <c r="J3143" s="25" t="s">
        <v>978</v>
      </c>
      <c r="K3143" s="99"/>
      <c r="L3143" s="99"/>
      <c r="M3143" s="99"/>
      <c r="N3143" s="339" t="s">
        <v>7228</v>
      </c>
      <c r="O3143" s="100">
        <v>112200</v>
      </c>
      <c r="P3143" s="27"/>
      <c r="Q3143" s="100"/>
      <c r="R3143" s="101" t="s">
        <v>133</v>
      </c>
      <c r="S3143" s="94"/>
    </row>
    <row r="3144" spans="1:19" ht="18" customHeight="1">
      <c r="A3144" s="17">
        <v>7</v>
      </c>
      <c r="B3144" s="18" t="s">
        <v>3217</v>
      </c>
      <c r="C3144" s="18">
        <v>1</v>
      </c>
      <c r="D3144" s="18" t="s">
        <v>3217</v>
      </c>
      <c r="E3144" s="18">
        <v>2</v>
      </c>
      <c r="F3144" s="18" t="s">
        <v>787</v>
      </c>
      <c r="G3144" s="18">
        <v>9</v>
      </c>
      <c r="H3144" s="18" t="s">
        <v>944</v>
      </c>
      <c r="I3144" s="18">
        <v>2</v>
      </c>
      <c r="J3144" s="25" t="s">
        <v>978</v>
      </c>
      <c r="K3144" s="99"/>
      <c r="L3144" s="99"/>
      <c r="M3144" s="99"/>
      <c r="N3144" s="28" t="s">
        <v>3278</v>
      </c>
      <c r="O3144" s="100"/>
      <c r="P3144" s="27"/>
      <c r="Q3144" s="100"/>
      <c r="R3144" s="101" t="s">
        <v>133</v>
      </c>
      <c r="S3144" s="94"/>
    </row>
    <row r="3145" spans="1:19" ht="18" customHeight="1">
      <c r="A3145" s="17">
        <v>7</v>
      </c>
      <c r="B3145" s="18" t="s">
        <v>3217</v>
      </c>
      <c r="C3145" s="18">
        <v>1</v>
      </c>
      <c r="D3145" s="18" t="s">
        <v>3217</v>
      </c>
      <c r="E3145" s="18">
        <v>2</v>
      </c>
      <c r="F3145" s="18" t="s">
        <v>787</v>
      </c>
      <c r="G3145" s="18">
        <v>9</v>
      </c>
      <c r="H3145" s="18" t="s">
        <v>944</v>
      </c>
      <c r="I3145" s="18">
        <v>2</v>
      </c>
      <c r="J3145" s="25" t="s">
        <v>978</v>
      </c>
      <c r="K3145" s="99"/>
      <c r="L3145" s="99"/>
      <c r="M3145" s="99"/>
      <c r="N3145" s="28" t="s">
        <v>3279</v>
      </c>
      <c r="O3145" s="100"/>
      <c r="P3145" s="27"/>
      <c r="Q3145" s="100"/>
      <c r="R3145" s="101" t="s">
        <v>133</v>
      </c>
      <c r="S3145" s="94"/>
    </row>
    <row r="3146" spans="1:19" ht="18" customHeight="1">
      <c r="A3146" s="17">
        <v>7</v>
      </c>
      <c r="B3146" s="18" t="s">
        <v>3217</v>
      </c>
      <c r="C3146" s="18">
        <v>1</v>
      </c>
      <c r="D3146" s="18" t="s">
        <v>3217</v>
      </c>
      <c r="E3146" s="18">
        <v>2</v>
      </c>
      <c r="F3146" s="18" t="s">
        <v>787</v>
      </c>
      <c r="G3146" s="18">
        <v>9</v>
      </c>
      <c r="H3146" s="18" t="s">
        <v>944</v>
      </c>
      <c r="I3146" s="18">
        <v>2</v>
      </c>
      <c r="J3146" s="25" t="s">
        <v>978</v>
      </c>
      <c r="K3146" s="99"/>
      <c r="L3146" s="99"/>
      <c r="M3146" s="99"/>
      <c r="N3146" s="28" t="s">
        <v>3280</v>
      </c>
      <c r="O3146" s="100">
        <v>54600</v>
      </c>
      <c r="P3146" s="27"/>
      <c r="Q3146" s="100"/>
      <c r="R3146" s="101" t="s">
        <v>133</v>
      </c>
      <c r="S3146" s="94"/>
    </row>
    <row r="3147" spans="1:19" ht="18" customHeight="1">
      <c r="A3147" s="17">
        <v>7</v>
      </c>
      <c r="B3147" s="18" t="s">
        <v>3217</v>
      </c>
      <c r="C3147" s="18">
        <v>1</v>
      </c>
      <c r="D3147" s="18" t="s">
        <v>3217</v>
      </c>
      <c r="E3147" s="18">
        <v>2</v>
      </c>
      <c r="F3147" s="18" t="s">
        <v>787</v>
      </c>
      <c r="G3147" s="19">
        <v>11</v>
      </c>
      <c r="H3147" s="19" t="s">
        <v>1002</v>
      </c>
      <c r="I3147" s="19"/>
      <c r="J3147" s="24"/>
      <c r="K3147" s="99"/>
      <c r="L3147" s="99"/>
      <c r="M3147" s="99"/>
      <c r="N3147" s="28"/>
      <c r="O3147" s="100"/>
      <c r="P3147" s="27"/>
      <c r="Q3147" s="100"/>
      <c r="R3147" s="101" t="s">
        <v>133</v>
      </c>
      <c r="S3147" s="94"/>
    </row>
    <row r="3148" spans="1:19" ht="18" customHeight="1">
      <c r="A3148" s="17">
        <v>7</v>
      </c>
      <c r="B3148" s="18" t="s">
        <v>3217</v>
      </c>
      <c r="C3148" s="18">
        <v>1</v>
      </c>
      <c r="D3148" s="18" t="s">
        <v>3217</v>
      </c>
      <c r="E3148" s="18">
        <v>2</v>
      </c>
      <c r="F3148" s="18" t="s">
        <v>787</v>
      </c>
      <c r="G3148" s="18">
        <v>11</v>
      </c>
      <c r="H3148" s="18" t="s">
        <v>1002</v>
      </c>
      <c r="I3148" s="19">
        <v>1</v>
      </c>
      <c r="J3148" s="24" t="s">
        <v>1003</v>
      </c>
      <c r="K3148" s="99">
        <v>580</v>
      </c>
      <c r="L3148" s="99">
        <v>580</v>
      </c>
      <c r="M3148" s="99">
        <f>K3148-L3148</f>
        <v>0</v>
      </c>
      <c r="N3148" s="28" t="s">
        <v>3281</v>
      </c>
      <c r="O3148" s="100"/>
      <c r="P3148" s="27"/>
      <c r="Q3148" s="100"/>
      <c r="R3148" s="101" t="s">
        <v>133</v>
      </c>
      <c r="S3148" s="94"/>
    </row>
    <row r="3149" spans="1:19" ht="18" customHeight="1">
      <c r="A3149" s="17">
        <v>7</v>
      </c>
      <c r="B3149" s="18" t="s">
        <v>3217</v>
      </c>
      <c r="C3149" s="18">
        <v>1</v>
      </c>
      <c r="D3149" s="18" t="s">
        <v>3217</v>
      </c>
      <c r="E3149" s="18">
        <v>2</v>
      </c>
      <c r="F3149" s="18" t="s">
        <v>787</v>
      </c>
      <c r="G3149" s="18">
        <v>11</v>
      </c>
      <c r="H3149" s="18" t="s">
        <v>1002</v>
      </c>
      <c r="I3149" s="18">
        <v>1</v>
      </c>
      <c r="J3149" s="25" t="s">
        <v>1003</v>
      </c>
      <c r="K3149" s="99"/>
      <c r="L3149" s="99"/>
      <c r="M3149" s="99"/>
      <c r="N3149" s="28" t="s">
        <v>3282</v>
      </c>
      <c r="O3149" s="100">
        <v>400000</v>
      </c>
      <c r="P3149" s="27"/>
      <c r="Q3149" s="100"/>
      <c r="R3149" s="101" t="s">
        <v>133</v>
      </c>
      <c r="S3149" s="94"/>
    </row>
    <row r="3150" spans="1:19" ht="18" customHeight="1">
      <c r="A3150" s="17">
        <v>7</v>
      </c>
      <c r="B3150" s="18" t="s">
        <v>3217</v>
      </c>
      <c r="C3150" s="18">
        <v>1</v>
      </c>
      <c r="D3150" s="18" t="s">
        <v>3217</v>
      </c>
      <c r="E3150" s="18">
        <v>2</v>
      </c>
      <c r="F3150" s="18" t="s">
        <v>787</v>
      </c>
      <c r="G3150" s="18">
        <v>11</v>
      </c>
      <c r="H3150" s="18" t="s">
        <v>1002</v>
      </c>
      <c r="I3150" s="18">
        <v>1</v>
      </c>
      <c r="J3150" s="25" t="s">
        <v>1003</v>
      </c>
      <c r="K3150" s="99"/>
      <c r="L3150" s="99"/>
      <c r="M3150" s="99"/>
      <c r="N3150" s="28" t="s">
        <v>3283</v>
      </c>
      <c r="O3150" s="100"/>
      <c r="P3150" s="27"/>
      <c r="Q3150" s="100"/>
      <c r="R3150" s="101" t="s">
        <v>133</v>
      </c>
      <c r="S3150" s="94"/>
    </row>
    <row r="3151" spans="1:19" ht="18" customHeight="1">
      <c r="A3151" s="17">
        <v>7</v>
      </c>
      <c r="B3151" s="18" t="s">
        <v>3217</v>
      </c>
      <c r="C3151" s="18">
        <v>1</v>
      </c>
      <c r="D3151" s="18" t="s">
        <v>3217</v>
      </c>
      <c r="E3151" s="18">
        <v>2</v>
      </c>
      <c r="F3151" s="18" t="s">
        <v>787</v>
      </c>
      <c r="G3151" s="18">
        <v>11</v>
      </c>
      <c r="H3151" s="18" t="s">
        <v>1002</v>
      </c>
      <c r="I3151" s="18">
        <v>1</v>
      </c>
      <c r="J3151" s="25" t="s">
        <v>1003</v>
      </c>
      <c r="K3151" s="99"/>
      <c r="L3151" s="99"/>
      <c r="M3151" s="99"/>
      <c r="N3151" s="28" t="s">
        <v>3284</v>
      </c>
      <c r="O3151" s="100"/>
      <c r="P3151" s="27"/>
      <c r="Q3151" s="100"/>
      <c r="R3151" s="101" t="s">
        <v>133</v>
      </c>
      <c r="S3151" s="94"/>
    </row>
    <row r="3152" spans="1:19" ht="18" customHeight="1">
      <c r="A3152" s="17">
        <v>7</v>
      </c>
      <c r="B3152" s="18" t="s">
        <v>3217</v>
      </c>
      <c r="C3152" s="18">
        <v>1</v>
      </c>
      <c r="D3152" s="18" t="s">
        <v>3217</v>
      </c>
      <c r="E3152" s="18">
        <v>2</v>
      </c>
      <c r="F3152" s="18" t="s">
        <v>787</v>
      </c>
      <c r="G3152" s="18">
        <v>11</v>
      </c>
      <c r="H3152" s="18" t="s">
        <v>1002</v>
      </c>
      <c r="I3152" s="18">
        <v>1</v>
      </c>
      <c r="J3152" s="25" t="s">
        <v>1003</v>
      </c>
      <c r="K3152" s="99"/>
      <c r="L3152" s="99"/>
      <c r="M3152" s="99"/>
      <c r="N3152" s="28" t="s">
        <v>3285</v>
      </c>
      <c r="O3152" s="100">
        <v>180000</v>
      </c>
      <c r="P3152" s="27"/>
      <c r="Q3152" s="100"/>
      <c r="R3152" s="101" t="s">
        <v>133</v>
      </c>
      <c r="S3152" s="94"/>
    </row>
    <row r="3153" spans="1:19" ht="18" customHeight="1">
      <c r="A3153" s="17">
        <v>7</v>
      </c>
      <c r="B3153" s="18" t="s">
        <v>3217</v>
      </c>
      <c r="C3153" s="18">
        <v>1</v>
      </c>
      <c r="D3153" s="18" t="s">
        <v>3217</v>
      </c>
      <c r="E3153" s="18">
        <v>2</v>
      </c>
      <c r="F3153" s="18" t="s">
        <v>787</v>
      </c>
      <c r="G3153" s="18">
        <v>11</v>
      </c>
      <c r="H3153" s="18" t="s">
        <v>1002</v>
      </c>
      <c r="I3153" s="19">
        <v>2</v>
      </c>
      <c r="J3153" s="24" t="s">
        <v>1208</v>
      </c>
      <c r="K3153" s="99">
        <v>93</v>
      </c>
      <c r="L3153" s="99">
        <v>109</v>
      </c>
      <c r="M3153" s="99">
        <f>K3153-L3153</f>
        <v>-16</v>
      </c>
      <c r="N3153" s="28" t="s">
        <v>3286</v>
      </c>
      <c r="O3153" s="100"/>
      <c r="P3153" s="27"/>
      <c r="Q3153" s="100"/>
      <c r="R3153" s="101" t="s">
        <v>133</v>
      </c>
      <c r="S3153" s="94"/>
    </row>
    <row r="3154" spans="1:19" ht="18" customHeight="1">
      <c r="A3154" s="17">
        <v>7</v>
      </c>
      <c r="B3154" s="18" t="s">
        <v>3217</v>
      </c>
      <c r="C3154" s="18">
        <v>1</v>
      </c>
      <c r="D3154" s="18" t="s">
        <v>3217</v>
      </c>
      <c r="E3154" s="18">
        <v>2</v>
      </c>
      <c r="F3154" s="18" t="s">
        <v>787</v>
      </c>
      <c r="G3154" s="18">
        <v>11</v>
      </c>
      <c r="H3154" s="18" t="s">
        <v>1002</v>
      </c>
      <c r="I3154" s="18">
        <v>2</v>
      </c>
      <c r="J3154" s="25" t="s">
        <v>1208</v>
      </c>
      <c r="K3154" s="99"/>
      <c r="L3154" s="99"/>
      <c r="M3154" s="99"/>
      <c r="N3154" s="28" t="s">
        <v>3287</v>
      </c>
      <c r="O3154" s="100">
        <v>92800</v>
      </c>
      <c r="P3154" s="27"/>
      <c r="Q3154" s="100"/>
      <c r="R3154" s="101" t="s">
        <v>133</v>
      </c>
      <c r="S3154" s="94"/>
    </row>
    <row r="3155" spans="1:19" ht="18" customHeight="1">
      <c r="A3155" s="17">
        <v>7</v>
      </c>
      <c r="B3155" s="18" t="s">
        <v>3217</v>
      </c>
      <c r="C3155" s="18">
        <v>1</v>
      </c>
      <c r="D3155" s="18" t="s">
        <v>3217</v>
      </c>
      <c r="E3155" s="18">
        <v>2</v>
      </c>
      <c r="F3155" s="18" t="s">
        <v>787</v>
      </c>
      <c r="G3155" s="18">
        <v>11</v>
      </c>
      <c r="H3155" s="18" t="s">
        <v>1002</v>
      </c>
      <c r="I3155" s="18">
        <v>2</v>
      </c>
      <c r="J3155" s="25" t="s">
        <v>1208</v>
      </c>
      <c r="K3155" s="99"/>
      <c r="L3155" s="99"/>
      <c r="M3155" s="99"/>
      <c r="N3155" s="28" t="s">
        <v>3288</v>
      </c>
      <c r="O3155" s="100"/>
      <c r="P3155" s="27"/>
      <c r="Q3155" s="100"/>
      <c r="R3155" s="101" t="s">
        <v>133</v>
      </c>
      <c r="S3155" s="94"/>
    </row>
    <row r="3156" spans="1:19" ht="18" customHeight="1">
      <c r="A3156" s="17">
        <v>7</v>
      </c>
      <c r="B3156" s="18" t="s">
        <v>3217</v>
      </c>
      <c r="C3156" s="18">
        <v>1</v>
      </c>
      <c r="D3156" s="18" t="s">
        <v>3217</v>
      </c>
      <c r="E3156" s="18">
        <v>2</v>
      </c>
      <c r="F3156" s="18" t="s">
        <v>787</v>
      </c>
      <c r="G3156" s="18">
        <v>11</v>
      </c>
      <c r="H3156" s="18" t="s">
        <v>1002</v>
      </c>
      <c r="I3156" s="19">
        <v>3</v>
      </c>
      <c r="J3156" s="24" t="s">
        <v>1021</v>
      </c>
      <c r="K3156" s="99">
        <v>8</v>
      </c>
      <c r="L3156" s="99">
        <v>15</v>
      </c>
      <c r="M3156" s="99">
        <f>K3156-L3156</f>
        <v>-7</v>
      </c>
      <c r="N3156" s="28" t="s">
        <v>3289</v>
      </c>
      <c r="O3156" s="100"/>
      <c r="P3156" s="27"/>
      <c r="Q3156" s="100"/>
      <c r="R3156" s="101" t="s">
        <v>133</v>
      </c>
      <c r="S3156" s="94"/>
    </row>
    <row r="3157" spans="1:19" ht="18" customHeight="1">
      <c r="A3157" s="17">
        <v>7</v>
      </c>
      <c r="B3157" s="18" t="s">
        <v>3217</v>
      </c>
      <c r="C3157" s="18">
        <v>1</v>
      </c>
      <c r="D3157" s="18" t="s">
        <v>3217</v>
      </c>
      <c r="E3157" s="18">
        <v>2</v>
      </c>
      <c r="F3157" s="18" t="s">
        <v>787</v>
      </c>
      <c r="G3157" s="18">
        <v>11</v>
      </c>
      <c r="H3157" s="18" t="s">
        <v>1002</v>
      </c>
      <c r="I3157" s="18">
        <v>3</v>
      </c>
      <c r="J3157" s="25" t="s">
        <v>1021</v>
      </c>
      <c r="K3157" s="99"/>
      <c r="L3157" s="99"/>
      <c r="M3157" s="99"/>
      <c r="N3157" s="28" t="s">
        <v>3290</v>
      </c>
      <c r="O3157" s="100">
        <v>7200</v>
      </c>
      <c r="P3157" s="27"/>
      <c r="Q3157" s="100"/>
      <c r="R3157" s="101" t="s">
        <v>133</v>
      </c>
      <c r="S3157" s="94"/>
    </row>
    <row r="3158" spans="1:19" ht="18" customHeight="1">
      <c r="A3158" s="17">
        <v>7</v>
      </c>
      <c r="B3158" s="18" t="s">
        <v>3217</v>
      </c>
      <c r="C3158" s="18">
        <v>1</v>
      </c>
      <c r="D3158" s="18" t="s">
        <v>3217</v>
      </c>
      <c r="E3158" s="18">
        <v>2</v>
      </c>
      <c r="F3158" s="18" t="s">
        <v>787</v>
      </c>
      <c r="G3158" s="18">
        <v>11</v>
      </c>
      <c r="H3158" s="18" t="s">
        <v>1002</v>
      </c>
      <c r="I3158" s="19">
        <v>4</v>
      </c>
      <c r="J3158" s="24" t="s">
        <v>1023</v>
      </c>
      <c r="K3158" s="99">
        <v>970</v>
      </c>
      <c r="L3158" s="99">
        <v>1240</v>
      </c>
      <c r="M3158" s="99">
        <f>K3158-L3158</f>
        <v>-270</v>
      </c>
      <c r="N3158" s="28" t="s">
        <v>3291</v>
      </c>
      <c r="O3158" s="100">
        <v>490000</v>
      </c>
      <c r="P3158" s="27"/>
      <c r="Q3158" s="100"/>
      <c r="R3158" s="101" t="s">
        <v>133</v>
      </c>
      <c r="S3158" s="94"/>
    </row>
    <row r="3159" spans="1:19" ht="18" customHeight="1">
      <c r="A3159" s="17">
        <v>7</v>
      </c>
      <c r="B3159" s="18" t="s">
        <v>3217</v>
      </c>
      <c r="C3159" s="18">
        <v>1</v>
      </c>
      <c r="D3159" s="18" t="s">
        <v>3217</v>
      </c>
      <c r="E3159" s="18">
        <v>2</v>
      </c>
      <c r="F3159" s="18" t="s">
        <v>787</v>
      </c>
      <c r="G3159" s="18">
        <v>11</v>
      </c>
      <c r="H3159" s="18" t="s">
        <v>1002</v>
      </c>
      <c r="I3159" s="18">
        <v>4</v>
      </c>
      <c r="J3159" s="25" t="s">
        <v>1023</v>
      </c>
      <c r="K3159" s="99"/>
      <c r="L3159" s="99"/>
      <c r="M3159" s="99"/>
      <c r="N3159" s="28" t="s">
        <v>3292</v>
      </c>
      <c r="O3159" s="100">
        <v>450000</v>
      </c>
      <c r="P3159" s="27"/>
      <c r="Q3159" s="100"/>
      <c r="R3159" s="101" t="s">
        <v>133</v>
      </c>
      <c r="S3159" s="94"/>
    </row>
    <row r="3160" spans="1:19" ht="18" customHeight="1">
      <c r="A3160" s="17">
        <v>7</v>
      </c>
      <c r="B3160" s="18" t="s">
        <v>3217</v>
      </c>
      <c r="C3160" s="18">
        <v>1</v>
      </c>
      <c r="D3160" s="18" t="s">
        <v>3217</v>
      </c>
      <c r="E3160" s="18">
        <v>2</v>
      </c>
      <c r="F3160" s="18" t="s">
        <v>787</v>
      </c>
      <c r="G3160" s="18">
        <v>11</v>
      </c>
      <c r="H3160" s="18" t="s">
        <v>1002</v>
      </c>
      <c r="I3160" s="18">
        <v>4</v>
      </c>
      <c r="J3160" s="25" t="s">
        <v>1023</v>
      </c>
      <c r="K3160" s="99"/>
      <c r="L3160" s="99"/>
      <c r="M3160" s="99"/>
      <c r="N3160" s="28" t="s">
        <v>3293</v>
      </c>
      <c r="O3160" s="100">
        <v>30000</v>
      </c>
      <c r="P3160" s="27"/>
      <c r="Q3160" s="100"/>
      <c r="R3160" s="101" t="s">
        <v>133</v>
      </c>
      <c r="S3160" s="94"/>
    </row>
    <row r="3161" spans="1:19" ht="18" customHeight="1">
      <c r="A3161" s="17">
        <v>7</v>
      </c>
      <c r="B3161" s="18" t="s">
        <v>3217</v>
      </c>
      <c r="C3161" s="18">
        <v>1</v>
      </c>
      <c r="D3161" s="18" t="s">
        <v>3217</v>
      </c>
      <c r="E3161" s="18">
        <v>2</v>
      </c>
      <c r="F3161" s="18" t="s">
        <v>787</v>
      </c>
      <c r="G3161" s="18">
        <v>11</v>
      </c>
      <c r="H3161" s="18" t="s">
        <v>1002</v>
      </c>
      <c r="I3161" s="19">
        <v>6</v>
      </c>
      <c r="J3161" s="24" t="s">
        <v>1215</v>
      </c>
      <c r="K3161" s="99">
        <v>250</v>
      </c>
      <c r="L3161" s="99">
        <v>250</v>
      </c>
      <c r="M3161" s="99">
        <f>K3161-L3161</f>
        <v>0</v>
      </c>
      <c r="N3161" s="28" t="s">
        <v>3294</v>
      </c>
      <c r="O3161" s="100"/>
      <c r="P3161" s="27"/>
      <c r="Q3161" s="100"/>
      <c r="R3161" s="101" t="s">
        <v>133</v>
      </c>
      <c r="S3161" s="94"/>
    </row>
    <row r="3162" spans="1:19" ht="18" customHeight="1">
      <c r="A3162" s="17">
        <v>7</v>
      </c>
      <c r="B3162" s="18" t="s">
        <v>3217</v>
      </c>
      <c r="C3162" s="18">
        <v>1</v>
      </c>
      <c r="D3162" s="18" t="s">
        <v>3217</v>
      </c>
      <c r="E3162" s="18">
        <v>2</v>
      </c>
      <c r="F3162" s="18" t="s">
        <v>787</v>
      </c>
      <c r="G3162" s="18">
        <v>11</v>
      </c>
      <c r="H3162" s="18" t="s">
        <v>1002</v>
      </c>
      <c r="I3162" s="18">
        <v>6</v>
      </c>
      <c r="J3162" s="25" t="s">
        <v>1215</v>
      </c>
      <c r="K3162" s="99"/>
      <c r="L3162" s="99"/>
      <c r="M3162" s="99"/>
      <c r="N3162" s="28" t="s">
        <v>3295</v>
      </c>
      <c r="O3162" s="100">
        <v>150000</v>
      </c>
      <c r="P3162" s="27"/>
      <c r="Q3162" s="100"/>
      <c r="R3162" s="101" t="s">
        <v>133</v>
      </c>
      <c r="S3162" s="94"/>
    </row>
    <row r="3163" spans="1:19" ht="18" customHeight="1">
      <c r="A3163" s="17">
        <v>7</v>
      </c>
      <c r="B3163" s="18" t="s">
        <v>3217</v>
      </c>
      <c r="C3163" s="18">
        <v>1</v>
      </c>
      <c r="D3163" s="18" t="s">
        <v>3217</v>
      </c>
      <c r="E3163" s="18">
        <v>2</v>
      </c>
      <c r="F3163" s="18" t="s">
        <v>787</v>
      </c>
      <c r="G3163" s="18">
        <v>11</v>
      </c>
      <c r="H3163" s="18" t="s">
        <v>1002</v>
      </c>
      <c r="I3163" s="18">
        <v>6</v>
      </c>
      <c r="J3163" s="25" t="s">
        <v>1215</v>
      </c>
      <c r="K3163" s="99"/>
      <c r="L3163" s="99"/>
      <c r="M3163" s="99"/>
      <c r="N3163" s="28" t="s">
        <v>3296</v>
      </c>
      <c r="O3163" s="100">
        <v>100000</v>
      </c>
      <c r="P3163" s="27"/>
      <c r="Q3163" s="100"/>
      <c r="R3163" s="101" t="s">
        <v>133</v>
      </c>
      <c r="S3163" s="94"/>
    </row>
    <row r="3164" spans="1:19" ht="18" customHeight="1">
      <c r="A3164" s="17">
        <v>7</v>
      </c>
      <c r="B3164" s="18" t="s">
        <v>3217</v>
      </c>
      <c r="C3164" s="18">
        <v>1</v>
      </c>
      <c r="D3164" s="18" t="s">
        <v>3217</v>
      </c>
      <c r="E3164" s="18">
        <v>2</v>
      </c>
      <c r="F3164" s="18" t="s">
        <v>787</v>
      </c>
      <c r="G3164" s="19">
        <v>12</v>
      </c>
      <c r="H3164" s="19" t="s">
        <v>1026</v>
      </c>
      <c r="I3164" s="19"/>
      <c r="J3164" s="24"/>
      <c r="K3164" s="99"/>
      <c r="L3164" s="99"/>
      <c r="M3164" s="99"/>
      <c r="N3164" s="28"/>
      <c r="O3164" s="100"/>
      <c r="P3164" s="27"/>
      <c r="Q3164" s="100"/>
      <c r="R3164" s="101" t="s">
        <v>133</v>
      </c>
      <c r="S3164" s="94"/>
    </row>
    <row r="3165" spans="1:19" ht="18" customHeight="1">
      <c r="A3165" s="17">
        <v>7</v>
      </c>
      <c r="B3165" s="18" t="s">
        <v>3217</v>
      </c>
      <c r="C3165" s="18">
        <v>1</v>
      </c>
      <c r="D3165" s="18" t="s">
        <v>3217</v>
      </c>
      <c r="E3165" s="18">
        <v>2</v>
      </c>
      <c r="F3165" s="18" t="s">
        <v>787</v>
      </c>
      <c r="G3165" s="18">
        <v>12</v>
      </c>
      <c r="H3165" s="18" t="s">
        <v>1026</v>
      </c>
      <c r="I3165" s="19">
        <v>1</v>
      </c>
      <c r="J3165" s="24" t="s">
        <v>1027</v>
      </c>
      <c r="K3165" s="99">
        <v>75</v>
      </c>
      <c r="L3165" s="99">
        <v>75</v>
      </c>
      <c r="M3165" s="99">
        <f>K3165-L3165</f>
        <v>0</v>
      </c>
      <c r="N3165" s="28" t="s">
        <v>3297</v>
      </c>
      <c r="O3165" s="100">
        <v>60000</v>
      </c>
      <c r="P3165" s="27"/>
      <c r="Q3165" s="100"/>
      <c r="R3165" s="101" t="s">
        <v>133</v>
      </c>
      <c r="S3165" s="94"/>
    </row>
    <row r="3166" spans="1:19" ht="18" customHeight="1">
      <c r="A3166" s="17">
        <v>7</v>
      </c>
      <c r="B3166" s="18" t="s">
        <v>3217</v>
      </c>
      <c r="C3166" s="18">
        <v>1</v>
      </c>
      <c r="D3166" s="18" t="s">
        <v>3217</v>
      </c>
      <c r="E3166" s="18">
        <v>2</v>
      </c>
      <c r="F3166" s="18" t="s">
        <v>787</v>
      </c>
      <c r="G3166" s="18">
        <v>12</v>
      </c>
      <c r="H3166" s="18" t="s">
        <v>1026</v>
      </c>
      <c r="I3166" s="18">
        <v>1</v>
      </c>
      <c r="J3166" s="25" t="s">
        <v>1027</v>
      </c>
      <c r="K3166" s="99"/>
      <c r="L3166" s="99"/>
      <c r="M3166" s="99"/>
      <c r="N3166" s="28" t="s">
        <v>3298</v>
      </c>
      <c r="O3166" s="100">
        <v>15000</v>
      </c>
      <c r="P3166" s="27"/>
      <c r="Q3166" s="100"/>
      <c r="R3166" s="101" t="s">
        <v>133</v>
      </c>
      <c r="S3166" s="94"/>
    </row>
    <row r="3167" spans="1:19" ht="18" customHeight="1">
      <c r="A3167" s="17">
        <v>7</v>
      </c>
      <c r="B3167" s="18" t="s">
        <v>3217</v>
      </c>
      <c r="C3167" s="18">
        <v>1</v>
      </c>
      <c r="D3167" s="18" t="s">
        <v>3217</v>
      </c>
      <c r="E3167" s="18">
        <v>2</v>
      </c>
      <c r="F3167" s="18" t="s">
        <v>787</v>
      </c>
      <c r="G3167" s="18">
        <v>12</v>
      </c>
      <c r="H3167" s="18" t="s">
        <v>1026</v>
      </c>
      <c r="I3167" s="19">
        <v>2</v>
      </c>
      <c r="J3167" s="24" t="s">
        <v>1029</v>
      </c>
      <c r="K3167" s="99">
        <v>2440</v>
      </c>
      <c r="L3167" s="99">
        <v>2100</v>
      </c>
      <c r="M3167" s="99">
        <f>K3167-L3167</f>
        <v>340</v>
      </c>
      <c r="N3167" s="28" t="s">
        <v>3299</v>
      </c>
      <c r="O3167" s="100">
        <v>600000</v>
      </c>
      <c r="P3167" s="27"/>
      <c r="Q3167" s="100"/>
      <c r="R3167" s="101" t="s">
        <v>133</v>
      </c>
      <c r="S3167" s="94"/>
    </row>
    <row r="3168" spans="1:19" ht="18" customHeight="1">
      <c r="A3168" s="17">
        <v>7</v>
      </c>
      <c r="B3168" s="18" t="s">
        <v>3217</v>
      </c>
      <c r="C3168" s="18">
        <v>1</v>
      </c>
      <c r="D3168" s="18" t="s">
        <v>3217</v>
      </c>
      <c r="E3168" s="18">
        <v>2</v>
      </c>
      <c r="F3168" s="18" t="s">
        <v>787</v>
      </c>
      <c r="G3168" s="18">
        <v>12</v>
      </c>
      <c r="H3168" s="18" t="s">
        <v>1026</v>
      </c>
      <c r="I3168" s="18">
        <v>2</v>
      </c>
      <c r="J3168" s="25" t="s">
        <v>1029</v>
      </c>
      <c r="K3168" s="99"/>
      <c r="L3168" s="99"/>
      <c r="M3168" s="99"/>
      <c r="N3168" s="28" t="s">
        <v>3300</v>
      </c>
      <c r="O3168" s="100">
        <v>1840000</v>
      </c>
      <c r="P3168" s="27"/>
      <c r="Q3168" s="100"/>
      <c r="R3168" s="101" t="s">
        <v>133</v>
      </c>
      <c r="S3168" s="94"/>
    </row>
    <row r="3169" spans="1:19" ht="18" customHeight="1">
      <c r="A3169" s="17">
        <v>7</v>
      </c>
      <c r="B3169" s="18" t="s">
        <v>3217</v>
      </c>
      <c r="C3169" s="18">
        <v>1</v>
      </c>
      <c r="D3169" s="18" t="s">
        <v>3217</v>
      </c>
      <c r="E3169" s="18">
        <v>2</v>
      </c>
      <c r="F3169" s="18" t="s">
        <v>787</v>
      </c>
      <c r="G3169" s="18">
        <v>12</v>
      </c>
      <c r="H3169" s="18" t="s">
        <v>1026</v>
      </c>
      <c r="I3169" s="18">
        <v>2</v>
      </c>
      <c r="J3169" s="25" t="s">
        <v>1029</v>
      </c>
      <c r="K3169" s="99"/>
      <c r="L3169" s="99"/>
      <c r="M3169" s="99"/>
      <c r="N3169" s="28" t="s">
        <v>3301</v>
      </c>
      <c r="O3169" s="100"/>
      <c r="P3169" s="27"/>
      <c r="Q3169" s="100"/>
      <c r="R3169" s="101" t="s">
        <v>133</v>
      </c>
      <c r="S3169" s="94"/>
    </row>
    <row r="3170" spans="1:19" ht="18" customHeight="1">
      <c r="A3170" s="17">
        <v>7</v>
      </c>
      <c r="B3170" s="18" t="s">
        <v>3217</v>
      </c>
      <c r="C3170" s="18">
        <v>1</v>
      </c>
      <c r="D3170" s="18" t="s">
        <v>3217</v>
      </c>
      <c r="E3170" s="18">
        <v>2</v>
      </c>
      <c r="F3170" s="18" t="s">
        <v>787</v>
      </c>
      <c r="G3170" s="18">
        <v>12</v>
      </c>
      <c r="H3170" s="18" t="s">
        <v>1026</v>
      </c>
      <c r="I3170" s="18">
        <v>2</v>
      </c>
      <c r="J3170" s="25" t="s">
        <v>1029</v>
      </c>
      <c r="K3170" s="99"/>
      <c r="L3170" s="99"/>
      <c r="M3170" s="99"/>
      <c r="N3170" s="28" t="s">
        <v>3302</v>
      </c>
      <c r="O3170" s="100"/>
      <c r="P3170" s="27"/>
      <c r="Q3170" s="100"/>
      <c r="R3170" s="101" t="s">
        <v>133</v>
      </c>
      <c r="S3170" s="94"/>
    </row>
    <row r="3171" spans="1:19" ht="18" customHeight="1">
      <c r="A3171" s="17">
        <v>7</v>
      </c>
      <c r="B3171" s="18" t="s">
        <v>3217</v>
      </c>
      <c r="C3171" s="18">
        <v>1</v>
      </c>
      <c r="D3171" s="18" t="s">
        <v>3217</v>
      </c>
      <c r="E3171" s="18">
        <v>2</v>
      </c>
      <c r="F3171" s="18" t="s">
        <v>787</v>
      </c>
      <c r="G3171" s="18">
        <v>12</v>
      </c>
      <c r="H3171" s="18" t="s">
        <v>1026</v>
      </c>
      <c r="I3171" s="19">
        <v>3</v>
      </c>
      <c r="J3171" s="24" t="s">
        <v>202</v>
      </c>
      <c r="K3171" s="99">
        <v>263</v>
      </c>
      <c r="L3171" s="99">
        <v>343</v>
      </c>
      <c r="M3171" s="99">
        <f>K3171-L3171</f>
        <v>-80</v>
      </c>
      <c r="N3171" s="28" t="s">
        <v>3303</v>
      </c>
      <c r="O3171" s="100"/>
      <c r="P3171" s="27"/>
      <c r="Q3171" s="100"/>
      <c r="R3171" s="101" t="s">
        <v>133</v>
      </c>
      <c r="S3171" s="94"/>
    </row>
    <row r="3172" spans="1:19" ht="18" customHeight="1">
      <c r="A3172" s="17">
        <v>7</v>
      </c>
      <c r="B3172" s="18" t="s">
        <v>3217</v>
      </c>
      <c r="C3172" s="18">
        <v>1</v>
      </c>
      <c r="D3172" s="18" t="s">
        <v>3217</v>
      </c>
      <c r="E3172" s="18">
        <v>2</v>
      </c>
      <c r="F3172" s="18" t="s">
        <v>787</v>
      </c>
      <c r="G3172" s="18">
        <v>12</v>
      </c>
      <c r="H3172" s="18" t="s">
        <v>1026</v>
      </c>
      <c r="I3172" s="18">
        <v>3</v>
      </c>
      <c r="J3172" s="25" t="s">
        <v>202</v>
      </c>
      <c r="K3172" s="99"/>
      <c r="L3172" s="99"/>
      <c r="M3172" s="99"/>
      <c r="N3172" s="28" t="s">
        <v>3304</v>
      </c>
      <c r="O3172" s="100">
        <v>22815</v>
      </c>
      <c r="P3172" s="27"/>
      <c r="Q3172" s="100"/>
      <c r="R3172" s="101" t="s">
        <v>133</v>
      </c>
      <c r="S3172" s="94"/>
    </row>
    <row r="3173" spans="1:19" ht="18" customHeight="1">
      <c r="A3173" s="17">
        <v>7</v>
      </c>
      <c r="B3173" s="18" t="s">
        <v>3217</v>
      </c>
      <c r="C3173" s="18">
        <v>1</v>
      </c>
      <c r="D3173" s="18" t="s">
        <v>3217</v>
      </c>
      <c r="E3173" s="18">
        <v>2</v>
      </c>
      <c r="F3173" s="18" t="s">
        <v>787</v>
      </c>
      <c r="G3173" s="18">
        <v>12</v>
      </c>
      <c r="H3173" s="18" t="s">
        <v>1026</v>
      </c>
      <c r="I3173" s="18">
        <v>3</v>
      </c>
      <c r="J3173" s="25" t="s">
        <v>202</v>
      </c>
      <c r="K3173" s="99"/>
      <c r="L3173" s="99"/>
      <c r="M3173" s="99"/>
      <c r="N3173" s="28" t="s">
        <v>3305</v>
      </c>
      <c r="O3173" s="100"/>
      <c r="P3173" s="27"/>
      <c r="Q3173" s="100"/>
      <c r="R3173" s="101" t="s">
        <v>133</v>
      </c>
      <c r="S3173" s="94"/>
    </row>
    <row r="3174" spans="1:19" ht="18" customHeight="1">
      <c r="A3174" s="17">
        <v>7</v>
      </c>
      <c r="B3174" s="18" t="s">
        <v>3217</v>
      </c>
      <c r="C3174" s="18">
        <v>1</v>
      </c>
      <c r="D3174" s="18" t="s">
        <v>3217</v>
      </c>
      <c r="E3174" s="18">
        <v>2</v>
      </c>
      <c r="F3174" s="18" t="s">
        <v>787</v>
      </c>
      <c r="G3174" s="18">
        <v>12</v>
      </c>
      <c r="H3174" s="18" t="s">
        <v>1026</v>
      </c>
      <c r="I3174" s="18">
        <v>3</v>
      </c>
      <c r="J3174" s="25" t="s">
        <v>202</v>
      </c>
      <c r="K3174" s="99"/>
      <c r="L3174" s="99"/>
      <c r="M3174" s="99"/>
      <c r="N3174" s="28" t="s">
        <v>3306</v>
      </c>
      <c r="O3174" s="100">
        <v>240000</v>
      </c>
      <c r="P3174" s="27"/>
      <c r="Q3174" s="100"/>
      <c r="R3174" s="101" t="s">
        <v>133</v>
      </c>
      <c r="S3174" s="94"/>
    </row>
    <row r="3175" spans="1:19" ht="18" customHeight="1">
      <c r="A3175" s="17">
        <v>7</v>
      </c>
      <c r="B3175" s="18" t="s">
        <v>3217</v>
      </c>
      <c r="C3175" s="18">
        <v>1</v>
      </c>
      <c r="D3175" s="18" t="s">
        <v>3217</v>
      </c>
      <c r="E3175" s="18">
        <v>2</v>
      </c>
      <c r="F3175" s="18" t="s">
        <v>787</v>
      </c>
      <c r="G3175" s="18">
        <v>12</v>
      </c>
      <c r="H3175" s="18" t="s">
        <v>1026</v>
      </c>
      <c r="I3175" s="18">
        <v>3</v>
      </c>
      <c r="J3175" s="25" t="s">
        <v>202</v>
      </c>
      <c r="K3175" s="99"/>
      <c r="L3175" s="99"/>
      <c r="M3175" s="99"/>
      <c r="N3175" s="28" t="s">
        <v>3307</v>
      </c>
      <c r="O3175" s="100"/>
      <c r="P3175" s="27"/>
      <c r="Q3175" s="100"/>
      <c r="R3175" s="101" t="s">
        <v>133</v>
      </c>
      <c r="S3175" s="94"/>
    </row>
    <row r="3176" spans="1:19" ht="18" customHeight="1">
      <c r="A3176" s="17">
        <v>7</v>
      </c>
      <c r="B3176" s="18" t="s">
        <v>3217</v>
      </c>
      <c r="C3176" s="18">
        <v>1</v>
      </c>
      <c r="D3176" s="18" t="s">
        <v>3217</v>
      </c>
      <c r="E3176" s="18">
        <v>2</v>
      </c>
      <c r="F3176" s="18" t="s">
        <v>787</v>
      </c>
      <c r="G3176" s="19">
        <v>13</v>
      </c>
      <c r="H3176" s="19" t="s">
        <v>1045</v>
      </c>
      <c r="I3176" s="19"/>
      <c r="J3176" s="24"/>
      <c r="K3176" s="99"/>
      <c r="L3176" s="99"/>
      <c r="M3176" s="99"/>
      <c r="N3176" s="28"/>
      <c r="O3176" s="100"/>
      <c r="P3176" s="27"/>
      <c r="Q3176" s="100"/>
      <c r="R3176" s="101" t="s">
        <v>133</v>
      </c>
      <c r="S3176" s="94"/>
    </row>
    <row r="3177" spans="1:19" ht="18" customHeight="1">
      <c r="A3177" s="17">
        <v>7</v>
      </c>
      <c r="B3177" s="18" t="s">
        <v>3217</v>
      </c>
      <c r="C3177" s="18">
        <v>1</v>
      </c>
      <c r="D3177" s="18" t="s">
        <v>3217</v>
      </c>
      <c r="E3177" s="18">
        <v>2</v>
      </c>
      <c r="F3177" s="18" t="s">
        <v>787</v>
      </c>
      <c r="G3177" s="18">
        <v>13</v>
      </c>
      <c r="H3177" s="18" t="s">
        <v>1045</v>
      </c>
      <c r="I3177" s="19">
        <v>21</v>
      </c>
      <c r="J3177" s="24" t="s">
        <v>1046</v>
      </c>
      <c r="K3177" s="99">
        <v>7056</v>
      </c>
      <c r="L3177" s="99">
        <v>1232</v>
      </c>
      <c r="M3177" s="99">
        <f>K3177-L3177</f>
        <v>5824</v>
      </c>
      <c r="N3177" s="28" t="s">
        <v>3308</v>
      </c>
      <c r="O3177" s="100"/>
      <c r="P3177" s="27"/>
      <c r="Q3177" s="100"/>
      <c r="R3177" s="101" t="s">
        <v>133</v>
      </c>
      <c r="S3177" s="94"/>
    </row>
    <row r="3178" spans="1:19" ht="18" customHeight="1">
      <c r="A3178" s="17">
        <v>7</v>
      </c>
      <c r="B3178" s="18" t="s">
        <v>3217</v>
      </c>
      <c r="C3178" s="18">
        <v>1</v>
      </c>
      <c r="D3178" s="18" t="s">
        <v>3217</v>
      </c>
      <c r="E3178" s="18">
        <v>2</v>
      </c>
      <c r="F3178" s="18" t="s">
        <v>787</v>
      </c>
      <c r="G3178" s="18">
        <v>13</v>
      </c>
      <c r="H3178" s="18" t="s">
        <v>1045</v>
      </c>
      <c r="I3178" s="18">
        <v>21</v>
      </c>
      <c r="J3178" s="25" t="s">
        <v>1046</v>
      </c>
      <c r="K3178" s="99"/>
      <c r="L3178" s="99"/>
      <c r="M3178" s="99"/>
      <c r="N3178" s="28" t="s">
        <v>3309</v>
      </c>
      <c r="O3178" s="100">
        <v>1056000</v>
      </c>
      <c r="P3178" s="27"/>
      <c r="Q3178" s="100"/>
      <c r="R3178" s="101" t="s">
        <v>133</v>
      </c>
      <c r="S3178" s="94"/>
    </row>
    <row r="3179" spans="1:19" ht="18" customHeight="1">
      <c r="A3179" s="17">
        <v>7</v>
      </c>
      <c r="B3179" s="18" t="s">
        <v>3217</v>
      </c>
      <c r="C3179" s="18">
        <v>1</v>
      </c>
      <c r="D3179" s="18" t="s">
        <v>3217</v>
      </c>
      <c r="E3179" s="18">
        <v>2</v>
      </c>
      <c r="F3179" s="18" t="s">
        <v>787</v>
      </c>
      <c r="G3179" s="18">
        <v>13</v>
      </c>
      <c r="H3179" s="18" t="s">
        <v>1045</v>
      </c>
      <c r="I3179" s="18">
        <v>21</v>
      </c>
      <c r="J3179" s="25" t="s">
        <v>1046</v>
      </c>
      <c r="K3179" s="99"/>
      <c r="L3179" s="99"/>
      <c r="M3179" s="99"/>
      <c r="N3179" s="28" t="s">
        <v>3310</v>
      </c>
      <c r="O3179" s="100">
        <v>1000000</v>
      </c>
      <c r="P3179" s="27"/>
      <c r="Q3179" s="100"/>
      <c r="R3179" s="101" t="s">
        <v>133</v>
      </c>
      <c r="S3179" s="94"/>
    </row>
    <row r="3180" spans="1:19" ht="18" customHeight="1">
      <c r="A3180" s="17">
        <v>7</v>
      </c>
      <c r="B3180" s="18" t="s">
        <v>3217</v>
      </c>
      <c r="C3180" s="18">
        <v>1</v>
      </c>
      <c r="D3180" s="18" t="s">
        <v>3217</v>
      </c>
      <c r="E3180" s="18">
        <v>2</v>
      </c>
      <c r="F3180" s="18" t="s">
        <v>787</v>
      </c>
      <c r="G3180" s="18">
        <v>13</v>
      </c>
      <c r="H3180" s="18" t="s">
        <v>1045</v>
      </c>
      <c r="I3180" s="18">
        <v>21</v>
      </c>
      <c r="J3180" s="25" t="s">
        <v>1046</v>
      </c>
      <c r="K3180" s="99"/>
      <c r="L3180" s="99"/>
      <c r="M3180" s="99"/>
      <c r="N3180" s="28" t="s">
        <v>3311</v>
      </c>
      <c r="O3180" s="100"/>
      <c r="P3180" s="27"/>
      <c r="Q3180" s="100"/>
      <c r="R3180" s="101" t="s">
        <v>133</v>
      </c>
      <c r="S3180" s="94"/>
    </row>
    <row r="3181" spans="1:19" ht="18" customHeight="1">
      <c r="A3181" s="17">
        <v>7</v>
      </c>
      <c r="B3181" s="18" t="s">
        <v>3217</v>
      </c>
      <c r="C3181" s="18">
        <v>1</v>
      </c>
      <c r="D3181" s="18" t="s">
        <v>3217</v>
      </c>
      <c r="E3181" s="18">
        <v>2</v>
      </c>
      <c r="F3181" s="18" t="s">
        <v>787</v>
      </c>
      <c r="G3181" s="18">
        <v>13</v>
      </c>
      <c r="H3181" s="18" t="s">
        <v>1045</v>
      </c>
      <c r="I3181" s="18">
        <v>21</v>
      </c>
      <c r="J3181" s="25" t="s">
        <v>1046</v>
      </c>
      <c r="K3181" s="99"/>
      <c r="L3181" s="99"/>
      <c r="M3181" s="99"/>
      <c r="N3181" s="28" t="s">
        <v>7229</v>
      </c>
      <c r="O3181" s="100">
        <v>5000000</v>
      </c>
      <c r="P3181" s="27"/>
      <c r="Q3181" s="100"/>
      <c r="R3181" s="101" t="s">
        <v>133</v>
      </c>
      <c r="S3181" s="94"/>
    </row>
    <row r="3182" spans="1:19" ht="18" customHeight="1">
      <c r="A3182" s="17">
        <v>7</v>
      </c>
      <c r="B3182" s="18" t="s">
        <v>3217</v>
      </c>
      <c r="C3182" s="18">
        <v>1</v>
      </c>
      <c r="D3182" s="18" t="s">
        <v>3217</v>
      </c>
      <c r="E3182" s="18">
        <v>2</v>
      </c>
      <c r="F3182" s="18" t="s">
        <v>787</v>
      </c>
      <c r="G3182" s="18">
        <v>13</v>
      </c>
      <c r="H3182" s="18" t="s">
        <v>1045</v>
      </c>
      <c r="I3182" s="18">
        <v>21</v>
      </c>
      <c r="J3182" s="25" t="s">
        <v>1046</v>
      </c>
      <c r="K3182" s="99"/>
      <c r="L3182" s="99"/>
      <c r="M3182" s="99"/>
      <c r="N3182" s="28" t="s">
        <v>3312</v>
      </c>
      <c r="O3182" s="100"/>
      <c r="P3182" s="27"/>
      <c r="Q3182" s="100"/>
      <c r="R3182" s="101" t="s">
        <v>133</v>
      </c>
      <c r="S3182" s="94"/>
    </row>
    <row r="3183" spans="1:19" ht="18" customHeight="1">
      <c r="A3183" s="17">
        <v>7</v>
      </c>
      <c r="B3183" s="18" t="s">
        <v>3217</v>
      </c>
      <c r="C3183" s="18">
        <v>1</v>
      </c>
      <c r="D3183" s="18" t="s">
        <v>3217</v>
      </c>
      <c r="E3183" s="18">
        <v>2</v>
      </c>
      <c r="F3183" s="18" t="s">
        <v>787</v>
      </c>
      <c r="G3183" s="18">
        <v>13</v>
      </c>
      <c r="H3183" s="18" t="s">
        <v>1045</v>
      </c>
      <c r="I3183" s="18">
        <v>21</v>
      </c>
      <c r="J3183" s="25" t="s">
        <v>1046</v>
      </c>
      <c r="K3183" s="99"/>
      <c r="L3183" s="99"/>
      <c r="M3183" s="99"/>
      <c r="N3183" s="28" t="s">
        <v>3313</v>
      </c>
      <c r="O3183" s="100"/>
      <c r="P3183" s="27"/>
      <c r="Q3183" s="100"/>
      <c r="R3183" s="101" t="s">
        <v>133</v>
      </c>
      <c r="S3183" s="94"/>
    </row>
    <row r="3184" spans="1:19" ht="18" customHeight="1">
      <c r="A3184" s="17">
        <v>7</v>
      </c>
      <c r="B3184" s="18" t="s">
        <v>3217</v>
      </c>
      <c r="C3184" s="18">
        <v>1</v>
      </c>
      <c r="D3184" s="18" t="s">
        <v>3217</v>
      </c>
      <c r="E3184" s="18">
        <v>2</v>
      </c>
      <c r="F3184" s="18" t="s">
        <v>787</v>
      </c>
      <c r="G3184" s="19">
        <v>14</v>
      </c>
      <c r="H3184" s="19" t="s">
        <v>1050</v>
      </c>
      <c r="I3184" s="19"/>
      <c r="J3184" s="24"/>
      <c r="K3184" s="99"/>
      <c r="L3184" s="99"/>
      <c r="M3184" s="99"/>
      <c r="N3184" s="28"/>
      <c r="O3184" s="100"/>
      <c r="P3184" s="27"/>
      <c r="Q3184" s="100"/>
      <c r="R3184" s="101" t="s">
        <v>133</v>
      </c>
      <c r="S3184" s="94"/>
    </row>
    <row r="3185" spans="1:19" ht="18" customHeight="1">
      <c r="A3185" s="17">
        <v>7</v>
      </c>
      <c r="B3185" s="18" t="s">
        <v>3217</v>
      </c>
      <c r="C3185" s="18">
        <v>1</v>
      </c>
      <c r="D3185" s="18" t="s">
        <v>3217</v>
      </c>
      <c r="E3185" s="18">
        <v>2</v>
      </c>
      <c r="F3185" s="18" t="s">
        <v>787</v>
      </c>
      <c r="G3185" s="18">
        <v>14</v>
      </c>
      <c r="H3185" s="18" t="s">
        <v>1050</v>
      </c>
      <c r="I3185" s="19">
        <v>1</v>
      </c>
      <c r="J3185" s="24" t="s">
        <v>1051</v>
      </c>
      <c r="K3185" s="99">
        <v>50</v>
      </c>
      <c r="L3185" s="99">
        <v>138</v>
      </c>
      <c r="M3185" s="99">
        <f t="shared" ref="M3185:M3186" si="202">K3185-L3185</f>
        <v>-88</v>
      </c>
      <c r="N3185" s="28" t="s">
        <v>3314</v>
      </c>
      <c r="O3185" s="100">
        <v>50000</v>
      </c>
      <c r="P3185" s="27"/>
      <c r="Q3185" s="100"/>
      <c r="R3185" s="101" t="s">
        <v>133</v>
      </c>
      <c r="S3185" s="94"/>
    </row>
    <row r="3186" spans="1:19" ht="18" customHeight="1">
      <c r="A3186" s="17">
        <v>7</v>
      </c>
      <c r="B3186" s="18" t="s">
        <v>3217</v>
      </c>
      <c r="C3186" s="18">
        <v>1</v>
      </c>
      <c r="D3186" s="18" t="s">
        <v>3217</v>
      </c>
      <c r="E3186" s="18">
        <v>2</v>
      </c>
      <c r="F3186" s="18" t="s">
        <v>787</v>
      </c>
      <c r="G3186" s="18">
        <v>14</v>
      </c>
      <c r="H3186" s="18" t="s">
        <v>1050</v>
      </c>
      <c r="I3186" s="19">
        <v>21</v>
      </c>
      <c r="J3186" s="24" t="s">
        <v>1349</v>
      </c>
      <c r="K3186" s="99">
        <v>50</v>
      </c>
      <c r="L3186" s="99">
        <v>50</v>
      </c>
      <c r="M3186" s="99">
        <f t="shared" si="202"/>
        <v>0</v>
      </c>
      <c r="N3186" s="28" t="s">
        <v>3315</v>
      </c>
      <c r="O3186" s="100">
        <v>50000</v>
      </c>
      <c r="P3186" s="27"/>
      <c r="Q3186" s="100"/>
      <c r="R3186" s="101" t="s">
        <v>133</v>
      </c>
      <c r="S3186" s="94"/>
    </row>
    <row r="3187" spans="1:19" ht="18" customHeight="1">
      <c r="A3187" s="17">
        <v>7</v>
      </c>
      <c r="B3187" s="18" t="s">
        <v>3217</v>
      </c>
      <c r="C3187" s="18">
        <v>1</v>
      </c>
      <c r="D3187" s="18" t="s">
        <v>3217</v>
      </c>
      <c r="E3187" s="18">
        <v>2</v>
      </c>
      <c r="F3187" s="18" t="s">
        <v>787</v>
      </c>
      <c r="G3187" s="19">
        <v>15</v>
      </c>
      <c r="H3187" s="19" t="s">
        <v>1258</v>
      </c>
      <c r="I3187" s="19"/>
      <c r="J3187" s="24"/>
      <c r="K3187" s="99"/>
      <c r="L3187" s="99"/>
      <c r="M3187" s="99"/>
      <c r="N3187" s="28"/>
      <c r="O3187" s="100"/>
      <c r="P3187" s="27"/>
      <c r="Q3187" s="100"/>
      <c r="R3187" s="101" t="s">
        <v>133</v>
      </c>
      <c r="S3187" s="94"/>
    </row>
    <row r="3188" spans="1:19" ht="18" customHeight="1">
      <c r="A3188" s="17">
        <v>7</v>
      </c>
      <c r="B3188" s="18" t="s">
        <v>3217</v>
      </c>
      <c r="C3188" s="18">
        <v>1</v>
      </c>
      <c r="D3188" s="18" t="s">
        <v>3217</v>
      </c>
      <c r="E3188" s="18">
        <v>2</v>
      </c>
      <c r="F3188" s="18" t="s">
        <v>787</v>
      </c>
      <c r="G3188" s="18">
        <v>15</v>
      </c>
      <c r="H3188" s="18" t="s">
        <v>1258</v>
      </c>
      <c r="I3188" s="19">
        <v>1</v>
      </c>
      <c r="J3188" s="24" t="s">
        <v>1259</v>
      </c>
      <c r="K3188" s="99">
        <v>2500</v>
      </c>
      <c r="L3188" s="99">
        <v>0</v>
      </c>
      <c r="M3188" s="99">
        <f>K3188-L3188</f>
        <v>2500</v>
      </c>
      <c r="N3188" s="28" t="s">
        <v>3316</v>
      </c>
      <c r="O3188" s="100">
        <v>2500000</v>
      </c>
      <c r="P3188" s="27"/>
      <c r="Q3188" s="100"/>
      <c r="R3188" s="101" t="s">
        <v>133</v>
      </c>
      <c r="S3188" s="94"/>
    </row>
    <row r="3189" spans="1:19" ht="18" customHeight="1">
      <c r="A3189" s="17">
        <v>7</v>
      </c>
      <c r="B3189" s="18" t="s">
        <v>3217</v>
      </c>
      <c r="C3189" s="18">
        <v>1</v>
      </c>
      <c r="D3189" s="18" t="s">
        <v>3217</v>
      </c>
      <c r="E3189" s="18">
        <v>2</v>
      </c>
      <c r="F3189" s="18" t="s">
        <v>787</v>
      </c>
      <c r="G3189" s="19">
        <v>18</v>
      </c>
      <c r="H3189" s="19" t="s">
        <v>1054</v>
      </c>
      <c r="I3189" s="19"/>
      <c r="J3189" s="24"/>
      <c r="K3189" s="99"/>
      <c r="L3189" s="99"/>
      <c r="M3189" s="99"/>
      <c r="N3189" s="28"/>
      <c r="O3189" s="100"/>
      <c r="P3189" s="27"/>
      <c r="Q3189" s="100"/>
      <c r="R3189" s="101" t="s">
        <v>133</v>
      </c>
      <c r="S3189" s="94"/>
    </row>
    <row r="3190" spans="1:19" ht="18" customHeight="1">
      <c r="A3190" s="17">
        <v>7</v>
      </c>
      <c r="B3190" s="18" t="s">
        <v>3217</v>
      </c>
      <c r="C3190" s="18">
        <v>1</v>
      </c>
      <c r="D3190" s="18" t="s">
        <v>3217</v>
      </c>
      <c r="E3190" s="18">
        <v>2</v>
      </c>
      <c r="F3190" s="18" t="s">
        <v>787</v>
      </c>
      <c r="G3190" s="18">
        <v>18</v>
      </c>
      <c r="H3190" s="18" t="s">
        <v>1054</v>
      </c>
      <c r="I3190" s="19">
        <v>11</v>
      </c>
      <c r="J3190" s="24" t="s">
        <v>1055</v>
      </c>
      <c r="K3190" s="99">
        <v>150</v>
      </c>
      <c r="L3190" s="99">
        <v>300</v>
      </c>
      <c r="M3190" s="99">
        <f>K3190-L3190</f>
        <v>-150</v>
      </c>
      <c r="N3190" s="28" t="s">
        <v>3317</v>
      </c>
      <c r="O3190" s="100">
        <v>150000</v>
      </c>
      <c r="P3190" s="27"/>
      <c r="Q3190" s="100"/>
      <c r="R3190" s="101" t="s">
        <v>133</v>
      </c>
      <c r="S3190" s="94"/>
    </row>
    <row r="3191" spans="1:19" ht="18" customHeight="1">
      <c r="A3191" s="17">
        <v>7</v>
      </c>
      <c r="B3191" s="18" t="s">
        <v>3217</v>
      </c>
      <c r="C3191" s="18">
        <v>1</v>
      </c>
      <c r="D3191" s="18" t="s">
        <v>3217</v>
      </c>
      <c r="E3191" s="18">
        <v>2</v>
      </c>
      <c r="F3191" s="18" t="s">
        <v>787</v>
      </c>
      <c r="G3191" s="19">
        <v>19</v>
      </c>
      <c r="H3191" s="19" t="s">
        <v>1056</v>
      </c>
      <c r="I3191" s="19"/>
      <c r="J3191" s="24"/>
      <c r="K3191" s="99"/>
      <c r="L3191" s="99"/>
      <c r="M3191" s="99"/>
      <c r="N3191" s="28"/>
      <c r="O3191" s="100"/>
      <c r="P3191" s="27"/>
      <c r="Q3191" s="100"/>
      <c r="R3191" s="101" t="s">
        <v>133</v>
      </c>
      <c r="S3191" s="94"/>
    </row>
    <row r="3192" spans="1:19" ht="18" customHeight="1">
      <c r="A3192" s="17">
        <v>7</v>
      </c>
      <c r="B3192" s="18" t="s">
        <v>3217</v>
      </c>
      <c r="C3192" s="18">
        <v>1</v>
      </c>
      <c r="D3192" s="18" t="s">
        <v>3217</v>
      </c>
      <c r="E3192" s="18">
        <v>2</v>
      </c>
      <c r="F3192" s="18" t="s">
        <v>787</v>
      </c>
      <c r="G3192" s="18">
        <v>19</v>
      </c>
      <c r="H3192" s="18" t="s">
        <v>1056</v>
      </c>
      <c r="I3192" s="19">
        <v>11</v>
      </c>
      <c r="J3192" s="24" t="s">
        <v>1057</v>
      </c>
      <c r="K3192" s="99">
        <v>904</v>
      </c>
      <c r="L3192" s="99">
        <v>954</v>
      </c>
      <c r="M3192" s="99">
        <f>K3192-L3192</f>
        <v>-50</v>
      </c>
      <c r="N3192" s="28" t="s">
        <v>3318</v>
      </c>
      <c r="O3192" s="100">
        <v>20000</v>
      </c>
      <c r="P3192" s="27"/>
      <c r="Q3192" s="100"/>
      <c r="R3192" s="101" t="s">
        <v>133</v>
      </c>
      <c r="S3192" s="94"/>
    </row>
    <row r="3193" spans="1:19" ht="18" customHeight="1">
      <c r="A3193" s="17">
        <v>7</v>
      </c>
      <c r="B3193" s="18" t="s">
        <v>3217</v>
      </c>
      <c r="C3193" s="18">
        <v>1</v>
      </c>
      <c r="D3193" s="18" t="s">
        <v>3217</v>
      </c>
      <c r="E3193" s="18">
        <v>2</v>
      </c>
      <c r="F3193" s="18" t="s">
        <v>787</v>
      </c>
      <c r="G3193" s="18">
        <v>19</v>
      </c>
      <c r="H3193" s="18" t="s">
        <v>1056</v>
      </c>
      <c r="I3193" s="18">
        <v>11</v>
      </c>
      <c r="J3193" s="25" t="s">
        <v>1057</v>
      </c>
      <c r="K3193" s="99"/>
      <c r="L3193" s="99"/>
      <c r="M3193" s="99"/>
      <c r="N3193" s="28" t="s">
        <v>3319</v>
      </c>
      <c r="O3193" s="100">
        <v>270000</v>
      </c>
      <c r="P3193" s="27"/>
      <c r="Q3193" s="100"/>
      <c r="R3193" s="101" t="s">
        <v>133</v>
      </c>
      <c r="S3193" s="94"/>
    </row>
    <row r="3194" spans="1:19" ht="18" customHeight="1">
      <c r="A3194" s="17">
        <v>7</v>
      </c>
      <c r="B3194" s="18" t="s">
        <v>3217</v>
      </c>
      <c r="C3194" s="18">
        <v>1</v>
      </c>
      <c r="D3194" s="18" t="s">
        <v>3217</v>
      </c>
      <c r="E3194" s="18">
        <v>2</v>
      </c>
      <c r="F3194" s="18" t="s">
        <v>787</v>
      </c>
      <c r="G3194" s="18">
        <v>19</v>
      </c>
      <c r="H3194" s="18" t="s">
        <v>1056</v>
      </c>
      <c r="I3194" s="18">
        <v>11</v>
      </c>
      <c r="J3194" s="25" t="s">
        <v>1057</v>
      </c>
      <c r="K3194" s="99"/>
      <c r="L3194" s="99"/>
      <c r="M3194" s="99"/>
      <c r="N3194" s="28" t="s">
        <v>3320</v>
      </c>
      <c r="O3194" s="100">
        <v>225000</v>
      </c>
      <c r="P3194" s="27"/>
      <c r="Q3194" s="100"/>
      <c r="R3194" s="101" t="s">
        <v>133</v>
      </c>
      <c r="S3194" s="94"/>
    </row>
    <row r="3195" spans="1:19" ht="18" customHeight="1">
      <c r="A3195" s="17">
        <v>7</v>
      </c>
      <c r="B3195" s="18" t="s">
        <v>3217</v>
      </c>
      <c r="C3195" s="18">
        <v>1</v>
      </c>
      <c r="D3195" s="18" t="s">
        <v>3217</v>
      </c>
      <c r="E3195" s="18">
        <v>2</v>
      </c>
      <c r="F3195" s="18" t="s">
        <v>787</v>
      </c>
      <c r="G3195" s="18">
        <v>19</v>
      </c>
      <c r="H3195" s="18" t="s">
        <v>1056</v>
      </c>
      <c r="I3195" s="18">
        <v>11</v>
      </c>
      <c r="J3195" s="25" t="s">
        <v>1057</v>
      </c>
      <c r="K3195" s="99"/>
      <c r="L3195" s="99"/>
      <c r="M3195" s="99"/>
      <c r="N3195" s="28" t="s">
        <v>3321</v>
      </c>
      <c r="O3195" s="100">
        <v>20000</v>
      </c>
      <c r="P3195" s="27"/>
      <c r="Q3195" s="100"/>
      <c r="R3195" s="101" t="s">
        <v>133</v>
      </c>
      <c r="S3195" s="94"/>
    </row>
    <row r="3196" spans="1:19" ht="18" customHeight="1">
      <c r="A3196" s="17">
        <v>7</v>
      </c>
      <c r="B3196" s="18" t="s">
        <v>3217</v>
      </c>
      <c r="C3196" s="18">
        <v>1</v>
      </c>
      <c r="D3196" s="18" t="s">
        <v>3217</v>
      </c>
      <c r="E3196" s="18">
        <v>2</v>
      </c>
      <c r="F3196" s="18" t="s">
        <v>787</v>
      </c>
      <c r="G3196" s="18">
        <v>19</v>
      </c>
      <c r="H3196" s="18" t="s">
        <v>1056</v>
      </c>
      <c r="I3196" s="18">
        <v>11</v>
      </c>
      <c r="J3196" s="25" t="s">
        <v>1057</v>
      </c>
      <c r="K3196" s="99"/>
      <c r="L3196" s="99"/>
      <c r="M3196" s="99"/>
      <c r="N3196" s="28" t="s">
        <v>3322</v>
      </c>
      <c r="O3196" s="100">
        <v>200000</v>
      </c>
      <c r="P3196" s="27"/>
      <c r="Q3196" s="100"/>
      <c r="R3196" s="101" t="s">
        <v>133</v>
      </c>
      <c r="S3196" s="94"/>
    </row>
    <row r="3197" spans="1:19" ht="18" customHeight="1">
      <c r="A3197" s="17">
        <v>7</v>
      </c>
      <c r="B3197" s="18" t="s">
        <v>3217</v>
      </c>
      <c r="C3197" s="18">
        <v>1</v>
      </c>
      <c r="D3197" s="18" t="s">
        <v>3217</v>
      </c>
      <c r="E3197" s="18">
        <v>2</v>
      </c>
      <c r="F3197" s="18" t="s">
        <v>787</v>
      </c>
      <c r="G3197" s="18">
        <v>19</v>
      </c>
      <c r="H3197" s="18" t="s">
        <v>1056</v>
      </c>
      <c r="I3197" s="18">
        <v>11</v>
      </c>
      <c r="J3197" s="25" t="s">
        <v>1057</v>
      </c>
      <c r="K3197" s="99"/>
      <c r="L3197" s="99"/>
      <c r="M3197" s="99"/>
      <c r="N3197" s="28" t="s">
        <v>3323</v>
      </c>
      <c r="O3197" s="100">
        <v>150000</v>
      </c>
      <c r="P3197" s="27"/>
      <c r="Q3197" s="100"/>
      <c r="R3197" s="101" t="s">
        <v>133</v>
      </c>
      <c r="S3197" s="94"/>
    </row>
    <row r="3198" spans="1:19" ht="18" customHeight="1">
      <c r="A3198" s="17">
        <v>7</v>
      </c>
      <c r="B3198" s="18" t="s">
        <v>3217</v>
      </c>
      <c r="C3198" s="18">
        <v>1</v>
      </c>
      <c r="D3198" s="18" t="s">
        <v>3217</v>
      </c>
      <c r="E3198" s="18">
        <v>2</v>
      </c>
      <c r="F3198" s="18" t="s">
        <v>787</v>
      </c>
      <c r="G3198" s="18">
        <v>19</v>
      </c>
      <c r="H3198" s="18" t="s">
        <v>1056</v>
      </c>
      <c r="I3198" s="18">
        <v>11</v>
      </c>
      <c r="J3198" s="25" t="s">
        <v>1057</v>
      </c>
      <c r="K3198" s="99"/>
      <c r="L3198" s="99"/>
      <c r="M3198" s="99"/>
      <c r="N3198" s="28" t="s">
        <v>3324</v>
      </c>
      <c r="O3198" s="100">
        <v>5000</v>
      </c>
      <c r="P3198" s="27"/>
      <c r="Q3198" s="100"/>
      <c r="R3198" s="101" t="s">
        <v>133</v>
      </c>
      <c r="S3198" s="94"/>
    </row>
    <row r="3199" spans="1:19" ht="18" customHeight="1">
      <c r="A3199" s="17">
        <v>7</v>
      </c>
      <c r="B3199" s="18" t="s">
        <v>3217</v>
      </c>
      <c r="C3199" s="18">
        <v>1</v>
      </c>
      <c r="D3199" s="18" t="s">
        <v>3217</v>
      </c>
      <c r="E3199" s="18">
        <v>2</v>
      </c>
      <c r="F3199" s="18" t="s">
        <v>787</v>
      </c>
      <c r="G3199" s="18">
        <v>19</v>
      </c>
      <c r="H3199" s="18" t="s">
        <v>1056</v>
      </c>
      <c r="I3199" s="18">
        <v>11</v>
      </c>
      <c r="J3199" s="25" t="s">
        <v>1057</v>
      </c>
      <c r="K3199" s="99"/>
      <c r="L3199" s="99"/>
      <c r="M3199" s="99"/>
      <c r="N3199" s="28" t="s">
        <v>3325</v>
      </c>
      <c r="O3199" s="100">
        <v>10000</v>
      </c>
      <c r="P3199" s="27"/>
      <c r="Q3199" s="100"/>
      <c r="R3199" s="101" t="s">
        <v>133</v>
      </c>
      <c r="S3199" s="94"/>
    </row>
    <row r="3200" spans="1:19" ht="18" customHeight="1">
      <c r="A3200" s="17">
        <v>7</v>
      </c>
      <c r="B3200" s="18" t="s">
        <v>3217</v>
      </c>
      <c r="C3200" s="18">
        <v>1</v>
      </c>
      <c r="D3200" s="18" t="s">
        <v>3217</v>
      </c>
      <c r="E3200" s="18">
        <v>2</v>
      </c>
      <c r="F3200" s="18" t="s">
        <v>787</v>
      </c>
      <c r="G3200" s="18">
        <v>19</v>
      </c>
      <c r="H3200" s="18" t="s">
        <v>1056</v>
      </c>
      <c r="I3200" s="18">
        <v>11</v>
      </c>
      <c r="J3200" s="25" t="s">
        <v>1057</v>
      </c>
      <c r="K3200" s="99"/>
      <c r="L3200" s="99"/>
      <c r="M3200" s="99"/>
      <c r="N3200" s="28" t="s">
        <v>3326</v>
      </c>
      <c r="O3200" s="100">
        <v>4000</v>
      </c>
      <c r="P3200" s="27"/>
      <c r="Q3200" s="100"/>
      <c r="R3200" s="101" t="s">
        <v>133</v>
      </c>
      <c r="S3200" s="94"/>
    </row>
    <row r="3201" spans="1:19" ht="18" customHeight="1">
      <c r="A3201" s="17">
        <v>7</v>
      </c>
      <c r="B3201" s="18" t="s">
        <v>3217</v>
      </c>
      <c r="C3201" s="18">
        <v>1</v>
      </c>
      <c r="D3201" s="18" t="s">
        <v>3217</v>
      </c>
      <c r="E3201" s="18">
        <v>2</v>
      </c>
      <c r="F3201" s="18" t="s">
        <v>787</v>
      </c>
      <c r="G3201" s="18">
        <v>19</v>
      </c>
      <c r="H3201" s="18" t="s">
        <v>1056</v>
      </c>
      <c r="I3201" s="19">
        <v>21</v>
      </c>
      <c r="J3201" s="24" t="s">
        <v>1492</v>
      </c>
      <c r="K3201" s="99">
        <v>18100</v>
      </c>
      <c r="L3201" s="99">
        <v>16000</v>
      </c>
      <c r="M3201" s="99">
        <f>K3201-L3201</f>
        <v>2100</v>
      </c>
      <c r="N3201" s="28" t="s">
        <v>3327</v>
      </c>
      <c r="O3201" s="100">
        <v>15400000</v>
      </c>
      <c r="P3201" s="27"/>
      <c r="Q3201" s="100"/>
      <c r="R3201" s="101" t="s">
        <v>133</v>
      </c>
      <c r="S3201" s="94"/>
    </row>
    <row r="3202" spans="1:19" ht="18" customHeight="1">
      <c r="A3202" s="17">
        <v>7</v>
      </c>
      <c r="B3202" s="18" t="s">
        <v>3217</v>
      </c>
      <c r="C3202" s="18">
        <v>1</v>
      </c>
      <c r="D3202" s="18" t="s">
        <v>3217</v>
      </c>
      <c r="E3202" s="18">
        <v>2</v>
      </c>
      <c r="F3202" s="18" t="s">
        <v>787</v>
      </c>
      <c r="G3202" s="18">
        <v>19</v>
      </c>
      <c r="H3202" s="18" t="s">
        <v>1056</v>
      </c>
      <c r="I3202" s="18">
        <v>21</v>
      </c>
      <c r="J3202" s="25" t="s">
        <v>1492</v>
      </c>
      <c r="K3202" s="99"/>
      <c r="L3202" s="99"/>
      <c r="M3202" s="99"/>
      <c r="N3202" s="28" t="s">
        <v>3328</v>
      </c>
      <c r="O3202" s="100"/>
      <c r="P3202" s="27"/>
      <c r="Q3202" s="100"/>
      <c r="R3202" s="101" t="s">
        <v>133</v>
      </c>
      <c r="S3202" s="94"/>
    </row>
    <row r="3203" spans="1:19" ht="18" customHeight="1">
      <c r="A3203" s="17">
        <v>7</v>
      </c>
      <c r="B3203" s="18" t="s">
        <v>3217</v>
      </c>
      <c r="C3203" s="18">
        <v>1</v>
      </c>
      <c r="D3203" s="18" t="s">
        <v>3217</v>
      </c>
      <c r="E3203" s="18">
        <v>2</v>
      </c>
      <c r="F3203" s="18" t="s">
        <v>787</v>
      </c>
      <c r="G3203" s="18">
        <v>19</v>
      </c>
      <c r="H3203" s="18" t="s">
        <v>1056</v>
      </c>
      <c r="I3203" s="18">
        <v>21</v>
      </c>
      <c r="J3203" s="25" t="s">
        <v>1492</v>
      </c>
      <c r="K3203" s="99"/>
      <c r="L3203" s="99"/>
      <c r="M3203" s="99"/>
      <c r="N3203" s="28" t="s">
        <v>3329</v>
      </c>
      <c r="O3203" s="100"/>
      <c r="P3203" s="27"/>
      <c r="Q3203" s="100"/>
      <c r="R3203" s="101" t="s">
        <v>133</v>
      </c>
      <c r="S3203" s="94"/>
    </row>
    <row r="3204" spans="1:19" ht="18" customHeight="1">
      <c r="A3204" s="17">
        <v>7</v>
      </c>
      <c r="B3204" s="18" t="s">
        <v>3217</v>
      </c>
      <c r="C3204" s="18">
        <v>1</v>
      </c>
      <c r="D3204" s="18" t="s">
        <v>3217</v>
      </c>
      <c r="E3204" s="18">
        <v>2</v>
      </c>
      <c r="F3204" s="18" t="s">
        <v>787</v>
      </c>
      <c r="G3204" s="18">
        <v>19</v>
      </c>
      <c r="H3204" s="18" t="s">
        <v>1056</v>
      </c>
      <c r="I3204" s="18">
        <v>21</v>
      </c>
      <c r="J3204" s="25" t="s">
        <v>1492</v>
      </c>
      <c r="K3204" s="99"/>
      <c r="L3204" s="99"/>
      <c r="M3204" s="99"/>
      <c r="N3204" s="28" t="s">
        <v>3241</v>
      </c>
      <c r="O3204" s="100"/>
      <c r="P3204" s="27"/>
      <c r="Q3204" s="100"/>
      <c r="R3204" s="101" t="s">
        <v>133</v>
      </c>
      <c r="S3204" s="94"/>
    </row>
    <row r="3205" spans="1:19" ht="18" customHeight="1">
      <c r="A3205" s="17">
        <v>7</v>
      </c>
      <c r="B3205" s="18" t="s">
        <v>3217</v>
      </c>
      <c r="C3205" s="18">
        <v>1</v>
      </c>
      <c r="D3205" s="18" t="s">
        <v>3217</v>
      </c>
      <c r="E3205" s="18">
        <v>2</v>
      </c>
      <c r="F3205" s="18" t="s">
        <v>787</v>
      </c>
      <c r="G3205" s="18">
        <v>19</v>
      </c>
      <c r="H3205" s="18" t="s">
        <v>1056</v>
      </c>
      <c r="I3205" s="18">
        <v>21</v>
      </c>
      <c r="J3205" s="25" t="s">
        <v>1492</v>
      </c>
      <c r="K3205" s="99"/>
      <c r="L3205" s="99"/>
      <c r="M3205" s="99"/>
      <c r="N3205" s="28" t="s">
        <v>3330</v>
      </c>
      <c r="O3205" s="100">
        <v>1500000</v>
      </c>
      <c r="P3205" s="27"/>
      <c r="Q3205" s="100"/>
      <c r="R3205" s="101" t="s">
        <v>133</v>
      </c>
      <c r="S3205" s="94"/>
    </row>
    <row r="3206" spans="1:19" ht="18" customHeight="1">
      <c r="A3206" s="17">
        <v>7</v>
      </c>
      <c r="B3206" s="18" t="s">
        <v>3217</v>
      </c>
      <c r="C3206" s="18">
        <v>1</v>
      </c>
      <c r="D3206" s="18" t="s">
        <v>3217</v>
      </c>
      <c r="E3206" s="18">
        <v>2</v>
      </c>
      <c r="F3206" s="18" t="s">
        <v>787</v>
      </c>
      <c r="G3206" s="18">
        <v>19</v>
      </c>
      <c r="H3206" s="18" t="s">
        <v>1056</v>
      </c>
      <c r="I3206" s="18">
        <v>21</v>
      </c>
      <c r="J3206" s="25" t="s">
        <v>1492</v>
      </c>
      <c r="K3206" s="99"/>
      <c r="L3206" s="99"/>
      <c r="M3206" s="99"/>
      <c r="N3206" s="28" t="s">
        <v>3331</v>
      </c>
      <c r="O3206" s="100"/>
      <c r="P3206" s="27"/>
      <c r="Q3206" s="100"/>
      <c r="R3206" s="101" t="s">
        <v>133</v>
      </c>
      <c r="S3206" s="94"/>
    </row>
    <row r="3207" spans="1:19" ht="18" customHeight="1">
      <c r="A3207" s="17">
        <v>7</v>
      </c>
      <c r="B3207" s="18" t="s">
        <v>3217</v>
      </c>
      <c r="C3207" s="18">
        <v>1</v>
      </c>
      <c r="D3207" s="18" t="s">
        <v>3217</v>
      </c>
      <c r="E3207" s="18">
        <v>2</v>
      </c>
      <c r="F3207" s="18" t="s">
        <v>787</v>
      </c>
      <c r="G3207" s="18">
        <v>19</v>
      </c>
      <c r="H3207" s="18" t="s">
        <v>1056</v>
      </c>
      <c r="I3207" s="18">
        <v>21</v>
      </c>
      <c r="J3207" s="25" t="s">
        <v>1492</v>
      </c>
      <c r="K3207" s="99"/>
      <c r="L3207" s="99"/>
      <c r="M3207" s="99"/>
      <c r="N3207" s="28" t="s">
        <v>3332</v>
      </c>
      <c r="O3207" s="100">
        <v>1200000</v>
      </c>
      <c r="P3207" s="27"/>
      <c r="Q3207" s="100"/>
      <c r="R3207" s="101" t="s">
        <v>133</v>
      </c>
      <c r="S3207" s="94"/>
    </row>
    <row r="3208" spans="1:19" ht="18" customHeight="1">
      <c r="A3208" s="17">
        <v>7</v>
      </c>
      <c r="B3208" s="18" t="s">
        <v>3217</v>
      </c>
      <c r="C3208" s="18">
        <v>1</v>
      </c>
      <c r="D3208" s="18" t="s">
        <v>3217</v>
      </c>
      <c r="E3208" s="18">
        <v>2</v>
      </c>
      <c r="F3208" s="18" t="s">
        <v>787</v>
      </c>
      <c r="G3208" s="18">
        <v>19</v>
      </c>
      <c r="H3208" s="18" t="s">
        <v>1056</v>
      </c>
      <c r="I3208" s="18">
        <v>21</v>
      </c>
      <c r="J3208" s="25" t="s">
        <v>1492</v>
      </c>
      <c r="K3208" s="99"/>
      <c r="L3208" s="99"/>
      <c r="M3208" s="99"/>
      <c r="N3208" s="28" t="s">
        <v>535</v>
      </c>
      <c r="O3208" s="100"/>
      <c r="P3208" s="27"/>
      <c r="Q3208" s="100"/>
      <c r="R3208" s="101" t="s">
        <v>133</v>
      </c>
      <c r="S3208" s="94"/>
    </row>
    <row r="3209" spans="1:19" ht="18" customHeight="1">
      <c r="A3209" s="17">
        <v>7</v>
      </c>
      <c r="B3209" s="18" t="s">
        <v>3217</v>
      </c>
      <c r="C3209" s="18">
        <v>1</v>
      </c>
      <c r="D3209" s="18" t="s">
        <v>3217</v>
      </c>
      <c r="E3209" s="18">
        <v>2</v>
      </c>
      <c r="F3209" s="18" t="s">
        <v>787</v>
      </c>
      <c r="G3209" s="18">
        <v>19</v>
      </c>
      <c r="H3209" s="18" t="s">
        <v>1056</v>
      </c>
      <c r="I3209" s="18">
        <v>21</v>
      </c>
      <c r="J3209" s="25" t="s">
        <v>1492</v>
      </c>
      <c r="K3209" s="99"/>
      <c r="L3209" s="99"/>
      <c r="M3209" s="99"/>
      <c r="N3209" s="28" t="s">
        <v>3333</v>
      </c>
      <c r="O3209" s="100"/>
      <c r="P3209" s="27"/>
      <c r="Q3209" s="100"/>
      <c r="R3209" s="101" t="s">
        <v>133</v>
      </c>
      <c r="S3209" s="94"/>
    </row>
    <row r="3210" spans="1:19" ht="18" customHeight="1">
      <c r="A3210" s="43">
        <v>7</v>
      </c>
      <c r="B3210" s="44" t="s">
        <v>3217</v>
      </c>
      <c r="C3210" s="52">
        <v>1</v>
      </c>
      <c r="D3210" s="44" t="s">
        <v>3217</v>
      </c>
      <c r="E3210" s="53">
        <v>3</v>
      </c>
      <c r="F3210" s="54" t="s">
        <v>788</v>
      </c>
      <c r="G3210" s="53"/>
      <c r="H3210" s="54"/>
      <c r="I3210" s="53"/>
      <c r="J3210" s="53"/>
      <c r="K3210" s="97">
        <f>IF(C3210="",SUMIFS($K3211:$K$5645,$A3211:$A$5645,A3210,$E3211:$E$5645,""),IF(E3210="",SUMIFS($K3211:$K$5645,$A3211:$A$5645,A3210,$C3211:$C$5645,C3210,$G3211:$G$5645,""),IF(G3210="",SUMIFS($K3211:$K$5645,$A3211:$A$5645,A3210,$C3211:$C$5645,C3210,$E3211:$E$5645,E3210,$R3211:$R$5645,R3210),0)))</f>
        <v>64233</v>
      </c>
      <c r="L3210" s="97">
        <f>IF(C3210="",SUMIFS($L3211:$L$5645,$A3211:$A$5645,A3210,$E3211:$E$5645,""),IF(E3210="",SUMIFS($L3211:$L$5645,$A3211:$A$5645,A3210,$C3211:$C$5645,C3210,$G3211:$G$5645,""),IF(G3210="",SUMIFS($L3211:$L$5645,$A3211:$A$5645,A3210,$C3211:$C$5645,C3210,$E3211:$E$5645,E3210,$R3211:$R$5645,R3210),0)))</f>
        <v>87506</v>
      </c>
      <c r="M3210" s="98">
        <f t="shared" ref="M3210" si="203">K3210-L3210</f>
        <v>-23273</v>
      </c>
      <c r="N3210" s="55"/>
      <c r="O3210" s="56"/>
      <c r="P3210" s="57"/>
      <c r="Q3210" s="58">
        <f>IF(C3210="",SUMIFS($Q$3:$Q$5514,$A$3:$A$5514,A3210,$C$3:$C$5514,"&gt;0",$E$3:$E$5514,""),IF(E3210="",SUMIFS($Q$3:$Q$5514,$A$3:$A$5514,A3210,$C$3:$C$5514,C3210,$E$3:$E$5514,"&gt;0",$G$3:$G$5514,""),IF(G3210="",SUMIFS($Q$3:$Q$5514,$A$3:$A$5514,A3210,$C$3:$C$5514,C3210,$E$3:$E$5514,E3210,$G$3:$G$5514,"&gt;0",$R$3:$R$5514,R3210))))</f>
        <v>2950</v>
      </c>
      <c r="R3210" s="59" t="s">
        <v>133</v>
      </c>
      <c r="S3210" s="94"/>
    </row>
    <row r="3211" spans="1:19" ht="18" customHeight="1">
      <c r="A3211" s="17">
        <v>7</v>
      </c>
      <c r="B3211" s="18" t="s">
        <v>3217</v>
      </c>
      <c r="C3211" s="18">
        <v>1</v>
      </c>
      <c r="D3211" s="18" t="s">
        <v>3217</v>
      </c>
      <c r="E3211" s="18">
        <v>3</v>
      </c>
      <c r="F3211" s="18" t="s">
        <v>788</v>
      </c>
      <c r="G3211" s="19">
        <v>7</v>
      </c>
      <c r="H3211" s="19" t="s">
        <v>1093</v>
      </c>
      <c r="I3211" s="19"/>
      <c r="J3211" s="24"/>
      <c r="K3211" s="99"/>
      <c r="L3211" s="99"/>
      <c r="M3211" s="99"/>
      <c r="N3211" s="28"/>
      <c r="O3211" s="100"/>
      <c r="P3211" s="27" t="s">
        <v>356</v>
      </c>
      <c r="Q3211" s="100">
        <v>2950</v>
      </c>
      <c r="R3211" s="101" t="s">
        <v>133</v>
      </c>
      <c r="S3211" s="94"/>
    </row>
    <row r="3212" spans="1:19" ht="18" customHeight="1">
      <c r="A3212" s="17">
        <v>7</v>
      </c>
      <c r="B3212" s="18" t="s">
        <v>3217</v>
      </c>
      <c r="C3212" s="18">
        <v>1</v>
      </c>
      <c r="D3212" s="18" t="s">
        <v>3217</v>
      </c>
      <c r="E3212" s="18">
        <v>3</v>
      </c>
      <c r="F3212" s="18" t="s">
        <v>788</v>
      </c>
      <c r="G3212" s="18">
        <v>7</v>
      </c>
      <c r="H3212" s="18" t="s">
        <v>1093</v>
      </c>
      <c r="I3212" s="19">
        <v>32</v>
      </c>
      <c r="J3212" s="24" t="s">
        <v>2233</v>
      </c>
      <c r="K3212" s="99">
        <v>0</v>
      </c>
      <c r="L3212" s="99">
        <v>230</v>
      </c>
      <c r="M3212" s="99">
        <f>K3212-L3212</f>
        <v>-230</v>
      </c>
      <c r="N3212" s="28"/>
      <c r="O3212" s="100"/>
      <c r="P3212" s="27"/>
      <c r="Q3212" s="100"/>
      <c r="R3212" s="101" t="s">
        <v>133</v>
      </c>
      <c r="S3212" s="94"/>
    </row>
    <row r="3213" spans="1:19" ht="18" customHeight="1">
      <c r="A3213" s="17">
        <v>7</v>
      </c>
      <c r="B3213" s="18" t="s">
        <v>3217</v>
      </c>
      <c r="C3213" s="18">
        <v>1</v>
      </c>
      <c r="D3213" s="18" t="s">
        <v>3217</v>
      </c>
      <c r="E3213" s="18">
        <v>3</v>
      </c>
      <c r="F3213" s="18" t="s">
        <v>788</v>
      </c>
      <c r="G3213" s="19">
        <v>11</v>
      </c>
      <c r="H3213" s="19" t="s">
        <v>1002</v>
      </c>
      <c r="I3213" s="19"/>
      <c r="J3213" s="24"/>
      <c r="K3213" s="99"/>
      <c r="L3213" s="99"/>
      <c r="M3213" s="99"/>
      <c r="N3213" s="28"/>
      <c r="O3213" s="100"/>
      <c r="P3213" s="27"/>
      <c r="Q3213" s="100"/>
      <c r="R3213" s="101" t="s">
        <v>133</v>
      </c>
      <c r="S3213" s="94"/>
    </row>
    <row r="3214" spans="1:19" ht="18" customHeight="1">
      <c r="A3214" s="17">
        <v>7</v>
      </c>
      <c r="B3214" s="18" t="s">
        <v>3217</v>
      </c>
      <c r="C3214" s="18">
        <v>1</v>
      </c>
      <c r="D3214" s="18" t="s">
        <v>3217</v>
      </c>
      <c r="E3214" s="18">
        <v>3</v>
      </c>
      <c r="F3214" s="18" t="s">
        <v>788</v>
      </c>
      <c r="G3214" s="18">
        <v>11</v>
      </c>
      <c r="H3214" s="18" t="s">
        <v>1002</v>
      </c>
      <c r="I3214" s="19">
        <v>4</v>
      </c>
      <c r="J3214" s="24" t="s">
        <v>1023</v>
      </c>
      <c r="K3214" s="99">
        <v>0</v>
      </c>
      <c r="L3214" s="99">
        <v>48</v>
      </c>
      <c r="M3214" s="99">
        <f t="shared" ref="M3214:M3215" si="204">K3214-L3214</f>
        <v>-48</v>
      </c>
      <c r="N3214" s="28"/>
      <c r="O3214" s="100"/>
      <c r="P3214" s="27"/>
      <c r="Q3214" s="100"/>
      <c r="R3214" s="101" t="s">
        <v>133</v>
      </c>
      <c r="S3214" s="94"/>
    </row>
    <row r="3215" spans="1:19" ht="18" customHeight="1">
      <c r="A3215" s="17">
        <v>7</v>
      </c>
      <c r="B3215" s="18" t="s">
        <v>3217</v>
      </c>
      <c r="C3215" s="18">
        <v>1</v>
      </c>
      <c r="D3215" s="18" t="s">
        <v>3217</v>
      </c>
      <c r="E3215" s="18">
        <v>3</v>
      </c>
      <c r="F3215" s="18" t="s">
        <v>788</v>
      </c>
      <c r="G3215" s="18">
        <v>11</v>
      </c>
      <c r="H3215" s="18" t="s">
        <v>1002</v>
      </c>
      <c r="I3215" s="19">
        <v>5</v>
      </c>
      <c r="J3215" s="24" t="s">
        <v>1214</v>
      </c>
      <c r="K3215" s="99">
        <v>360</v>
      </c>
      <c r="L3215" s="99">
        <v>196</v>
      </c>
      <c r="M3215" s="99">
        <f t="shared" si="204"/>
        <v>164</v>
      </c>
      <c r="N3215" s="339" t="s">
        <v>7230</v>
      </c>
      <c r="O3215" s="100">
        <v>60000</v>
      </c>
      <c r="P3215" s="27"/>
      <c r="Q3215" s="100"/>
      <c r="R3215" s="101" t="s">
        <v>133</v>
      </c>
      <c r="S3215" s="94"/>
    </row>
    <row r="3216" spans="1:19" ht="18" customHeight="1">
      <c r="A3216" s="17">
        <v>7</v>
      </c>
      <c r="B3216" s="18" t="s">
        <v>3217</v>
      </c>
      <c r="C3216" s="18">
        <v>1</v>
      </c>
      <c r="D3216" s="18" t="s">
        <v>3217</v>
      </c>
      <c r="E3216" s="18">
        <v>3</v>
      </c>
      <c r="F3216" s="18" t="s">
        <v>788</v>
      </c>
      <c r="G3216" s="18">
        <v>11</v>
      </c>
      <c r="H3216" s="18" t="s">
        <v>1002</v>
      </c>
      <c r="I3216" s="18">
        <v>5</v>
      </c>
      <c r="J3216" s="25" t="s">
        <v>1214</v>
      </c>
      <c r="K3216" s="99"/>
      <c r="L3216" s="99"/>
      <c r="M3216" s="99"/>
      <c r="N3216" s="28" t="s">
        <v>3334</v>
      </c>
      <c r="O3216" s="100"/>
      <c r="P3216" s="27"/>
      <c r="Q3216" s="100"/>
      <c r="R3216" s="101" t="s">
        <v>133</v>
      </c>
      <c r="S3216" s="94"/>
    </row>
    <row r="3217" spans="1:19" ht="18" customHeight="1">
      <c r="A3217" s="17">
        <v>7</v>
      </c>
      <c r="B3217" s="18" t="s">
        <v>3217</v>
      </c>
      <c r="C3217" s="18">
        <v>1</v>
      </c>
      <c r="D3217" s="18" t="s">
        <v>3217</v>
      </c>
      <c r="E3217" s="18">
        <v>3</v>
      </c>
      <c r="F3217" s="18" t="s">
        <v>788</v>
      </c>
      <c r="G3217" s="18">
        <v>11</v>
      </c>
      <c r="H3217" s="18" t="s">
        <v>1002</v>
      </c>
      <c r="I3217" s="18">
        <v>5</v>
      </c>
      <c r="J3217" s="25" t="s">
        <v>1214</v>
      </c>
      <c r="K3217" s="99"/>
      <c r="L3217" s="99"/>
      <c r="M3217" s="99"/>
      <c r="N3217" s="339" t="s">
        <v>7231</v>
      </c>
      <c r="O3217" s="100">
        <v>300000</v>
      </c>
      <c r="P3217" s="27"/>
      <c r="Q3217" s="100"/>
      <c r="R3217" s="101" t="s">
        <v>133</v>
      </c>
      <c r="S3217" s="94"/>
    </row>
    <row r="3218" spans="1:19" ht="18" customHeight="1">
      <c r="A3218" s="17">
        <v>7</v>
      </c>
      <c r="B3218" s="18" t="s">
        <v>3217</v>
      </c>
      <c r="C3218" s="18">
        <v>1</v>
      </c>
      <c r="D3218" s="18" t="s">
        <v>3217</v>
      </c>
      <c r="E3218" s="18">
        <v>3</v>
      </c>
      <c r="F3218" s="18" t="s">
        <v>788</v>
      </c>
      <c r="G3218" s="18">
        <v>11</v>
      </c>
      <c r="H3218" s="18" t="s">
        <v>1002</v>
      </c>
      <c r="I3218" s="18">
        <v>5</v>
      </c>
      <c r="J3218" s="25" t="s">
        <v>1214</v>
      </c>
      <c r="K3218" s="99"/>
      <c r="L3218" s="99"/>
      <c r="M3218" s="99"/>
      <c r="N3218" s="28" t="s">
        <v>3335</v>
      </c>
      <c r="O3218" s="100"/>
      <c r="P3218" s="27"/>
      <c r="Q3218" s="100"/>
      <c r="R3218" s="101" t="s">
        <v>133</v>
      </c>
      <c r="S3218" s="94"/>
    </row>
    <row r="3219" spans="1:19" ht="18" customHeight="1">
      <c r="A3219" s="17">
        <v>7</v>
      </c>
      <c r="B3219" s="18" t="s">
        <v>3217</v>
      </c>
      <c r="C3219" s="18">
        <v>1</v>
      </c>
      <c r="D3219" s="18" t="s">
        <v>3217</v>
      </c>
      <c r="E3219" s="18">
        <v>3</v>
      </c>
      <c r="F3219" s="18" t="s">
        <v>788</v>
      </c>
      <c r="G3219" s="18">
        <v>11</v>
      </c>
      <c r="H3219" s="18" t="s">
        <v>1002</v>
      </c>
      <c r="I3219" s="19">
        <v>6</v>
      </c>
      <c r="J3219" s="24" t="s">
        <v>2139</v>
      </c>
      <c r="K3219" s="99">
        <v>2800</v>
      </c>
      <c r="L3219" s="99">
        <v>2100</v>
      </c>
      <c r="M3219" s="99">
        <f>K3219-L3219</f>
        <v>700</v>
      </c>
      <c r="N3219" s="28" t="s">
        <v>3336</v>
      </c>
      <c r="O3219" s="100"/>
      <c r="P3219" s="27"/>
      <c r="Q3219" s="100"/>
      <c r="R3219" s="101" t="s">
        <v>133</v>
      </c>
      <c r="S3219" s="94"/>
    </row>
    <row r="3220" spans="1:19" ht="18" customHeight="1">
      <c r="A3220" s="17">
        <v>7</v>
      </c>
      <c r="B3220" s="18" t="s">
        <v>3217</v>
      </c>
      <c r="C3220" s="18">
        <v>1</v>
      </c>
      <c r="D3220" s="18" t="s">
        <v>3217</v>
      </c>
      <c r="E3220" s="18">
        <v>3</v>
      </c>
      <c r="F3220" s="18" t="s">
        <v>788</v>
      </c>
      <c r="G3220" s="18">
        <v>11</v>
      </c>
      <c r="H3220" s="18" t="s">
        <v>1002</v>
      </c>
      <c r="I3220" s="18">
        <v>6</v>
      </c>
      <c r="J3220" s="25" t="s">
        <v>2139</v>
      </c>
      <c r="K3220" s="99"/>
      <c r="L3220" s="99"/>
      <c r="M3220" s="99"/>
      <c r="N3220" s="28" t="s">
        <v>3337</v>
      </c>
      <c r="O3220" s="100">
        <v>1600000</v>
      </c>
      <c r="P3220" s="27"/>
      <c r="Q3220" s="100"/>
      <c r="R3220" s="101" t="s">
        <v>133</v>
      </c>
      <c r="S3220" s="94"/>
    </row>
    <row r="3221" spans="1:19" ht="18" customHeight="1">
      <c r="A3221" s="17">
        <v>7</v>
      </c>
      <c r="B3221" s="18" t="s">
        <v>3217</v>
      </c>
      <c r="C3221" s="18">
        <v>1</v>
      </c>
      <c r="D3221" s="18" t="s">
        <v>3217</v>
      </c>
      <c r="E3221" s="18">
        <v>3</v>
      </c>
      <c r="F3221" s="18" t="s">
        <v>788</v>
      </c>
      <c r="G3221" s="18">
        <v>11</v>
      </c>
      <c r="H3221" s="18" t="s">
        <v>1002</v>
      </c>
      <c r="I3221" s="18">
        <v>6</v>
      </c>
      <c r="J3221" s="25" t="s">
        <v>2139</v>
      </c>
      <c r="K3221" s="99"/>
      <c r="L3221" s="99"/>
      <c r="M3221" s="99"/>
      <c r="N3221" s="28" t="s">
        <v>3338</v>
      </c>
      <c r="O3221" s="100">
        <v>600000</v>
      </c>
      <c r="P3221" s="27"/>
      <c r="Q3221" s="100"/>
      <c r="R3221" s="101" t="s">
        <v>133</v>
      </c>
      <c r="S3221" s="94"/>
    </row>
    <row r="3222" spans="1:19" ht="18" customHeight="1">
      <c r="A3222" s="17">
        <v>7</v>
      </c>
      <c r="B3222" s="18" t="s">
        <v>3217</v>
      </c>
      <c r="C3222" s="18">
        <v>1</v>
      </c>
      <c r="D3222" s="18" t="s">
        <v>3217</v>
      </c>
      <c r="E3222" s="18">
        <v>3</v>
      </c>
      <c r="F3222" s="18" t="s">
        <v>788</v>
      </c>
      <c r="G3222" s="18">
        <v>11</v>
      </c>
      <c r="H3222" s="18" t="s">
        <v>1002</v>
      </c>
      <c r="I3222" s="18">
        <v>6</v>
      </c>
      <c r="J3222" s="25" t="s">
        <v>2139</v>
      </c>
      <c r="K3222" s="99"/>
      <c r="L3222" s="99"/>
      <c r="M3222" s="99"/>
      <c r="N3222" s="28" t="s">
        <v>3339</v>
      </c>
      <c r="O3222" s="100">
        <v>600000</v>
      </c>
      <c r="P3222" s="27"/>
      <c r="Q3222" s="100"/>
      <c r="R3222" s="101" t="s">
        <v>133</v>
      </c>
      <c r="S3222" s="94"/>
    </row>
    <row r="3223" spans="1:19" ht="18" customHeight="1">
      <c r="A3223" s="17">
        <v>7</v>
      </c>
      <c r="B3223" s="18" t="s">
        <v>3217</v>
      </c>
      <c r="C3223" s="18">
        <v>1</v>
      </c>
      <c r="D3223" s="18" t="s">
        <v>3217</v>
      </c>
      <c r="E3223" s="18">
        <v>3</v>
      </c>
      <c r="F3223" s="18" t="s">
        <v>788</v>
      </c>
      <c r="G3223" s="18">
        <v>11</v>
      </c>
      <c r="H3223" s="18" t="s">
        <v>1002</v>
      </c>
      <c r="I3223" s="18">
        <v>6</v>
      </c>
      <c r="J3223" s="25" t="s">
        <v>2139</v>
      </c>
      <c r="K3223" s="99"/>
      <c r="L3223" s="99"/>
      <c r="M3223" s="99"/>
      <c r="N3223" s="28" t="s">
        <v>3340</v>
      </c>
      <c r="O3223" s="100"/>
      <c r="P3223" s="27"/>
      <c r="Q3223" s="100"/>
      <c r="R3223" s="101" t="s">
        <v>133</v>
      </c>
      <c r="S3223" s="94"/>
    </row>
    <row r="3224" spans="1:19" ht="18" customHeight="1">
      <c r="A3224" s="17">
        <v>7</v>
      </c>
      <c r="B3224" s="18" t="s">
        <v>3217</v>
      </c>
      <c r="C3224" s="18">
        <v>1</v>
      </c>
      <c r="D3224" s="18" t="s">
        <v>3217</v>
      </c>
      <c r="E3224" s="18">
        <v>3</v>
      </c>
      <c r="F3224" s="18" t="s">
        <v>788</v>
      </c>
      <c r="G3224" s="18">
        <v>11</v>
      </c>
      <c r="H3224" s="18" t="s">
        <v>1002</v>
      </c>
      <c r="I3224" s="18">
        <v>6</v>
      </c>
      <c r="J3224" s="25" t="s">
        <v>2139</v>
      </c>
      <c r="K3224" s="99"/>
      <c r="L3224" s="99"/>
      <c r="M3224" s="99"/>
      <c r="N3224" s="28" t="s">
        <v>3341</v>
      </c>
      <c r="O3224" s="100"/>
      <c r="P3224" s="27"/>
      <c r="Q3224" s="100"/>
      <c r="R3224" s="101" t="s">
        <v>133</v>
      </c>
      <c r="S3224" s="94"/>
    </row>
    <row r="3225" spans="1:19" ht="18" customHeight="1">
      <c r="A3225" s="17">
        <v>7</v>
      </c>
      <c r="B3225" s="18" t="s">
        <v>3217</v>
      </c>
      <c r="C3225" s="18">
        <v>1</v>
      </c>
      <c r="D3225" s="18" t="s">
        <v>3217</v>
      </c>
      <c r="E3225" s="18">
        <v>3</v>
      </c>
      <c r="F3225" s="18" t="s">
        <v>788</v>
      </c>
      <c r="G3225" s="18">
        <v>11</v>
      </c>
      <c r="H3225" s="18" t="s">
        <v>1002</v>
      </c>
      <c r="I3225" s="18">
        <v>6</v>
      </c>
      <c r="J3225" s="25" t="s">
        <v>2139</v>
      </c>
      <c r="K3225" s="99"/>
      <c r="L3225" s="99"/>
      <c r="M3225" s="99"/>
      <c r="N3225" s="28" t="s">
        <v>3342</v>
      </c>
      <c r="O3225" s="100"/>
      <c r="P3225" s="27"/>
      <c r="Q3225" s="100"/>
      <c r="R3225" s="101" t="s">
        <v>133</v>
      </c>
      <c r="S3225" s="94"/>
    </row>
    <row r="3226" spans="1:19" ht="18" customHeight="1">
      <c r="A3226" s="17">
        <v>7</v>
      </c>
      <c r="B3226" s="18" t="s">
        <v>3217</v>
      </c>
      <c r="C3226" s="18">
        <v>1</v>
      </c>
      <c r="D3226" s="18" t="s">
        <v>3217</v>
      </c>
      <c r="E3226" s="18">
        <v>3</v>
      </c>
      <c r="F3226" s="18" t="s">
        <v>788</v>
      </c>
      <c r="G3226" s="19">
        <v>12</v>
      </c>
      <c r="H3226" s="19" t="s">
        <v>1026</v>
      </c>
      <c r="I3226" s="19"/>
      <c r="J3226" s="24"/>
      <c r="K3226" s="99"/>
      <c r="L3226" s="99"/>
      <c r="M3226" s="99"/>
      <c r="N3226" s="28"/>
      <c r="O3226" s="100"/>
      <c r="P3226" s="27"/>
      <c r="Q3226" s="100"/>
      <c r="R3226" s="101" t="s">
        <v>133</v>
      </c>
      <c r="S3226" s="94"/>
    </row>
    <row r="3227" spans="1:19" ht="18" customHeight="1">
      <c r="A3227" s="17">
        <v>7</v>
      </c>
      <c r="B3227" s="18" t="s">
        <v>3217</v>
      </c>
      <c r="C3227" s="18">
        <v>1</v>
      </c>
      <c r="D3227" s="18" t="s">
        <v>3217</v>
      </c>
      <c r="E3227" s="18">
        <v>3</v>
      </c>
      <c r="F3227" s="18" t="s">
        <v>788</v>
      </c>
      <c r="G3227" s="18">
        <v>12</v>
      </c>
      <c r="H3227" s="18" t="s">
        <v>1026</v>
      </c>
      <c r="I3227" s="19">
        <v>3</v>
      </c>
      <c r="J3227" s="24" t="s">
        <v>202</v>
      </c>
      <c r="K3227" s="99">
        <v>0</v>
      </c>
      <c r="L3227" s="99">
        <v>270</v>
      </c>
      <c r="M3227" s="99">
        <f t="shared" ref="M3227:M3228" si="205">K3227-L3227</f>
        <v>-270</v>
      </c>
      <c r="N3227" s="28"/>
      <c r="O3227" s="100"/>
      <c r="P3227" s="27"/>
      <c r="Q3227" s="100"/>
      <c r="R3227" s="101" t="s">
        <v>133</v>
      </c>
      <c r="S3227" s="94"/>
    </row>
    <row r="3228" spans="1:19" ht="18" customHeight="1">
      <c r="A3228" s="17">
        <v>7</v>
      </c>
      <c r="B3228" s="18" t="s">
        <v>3217</v>
      </c>
      <c r="C3228" s="18">
        <v>1</v>
      </c>
      <c r="D3228" s="18" t="s">
        <v>3217</v>
      </c>
      <c r="E3228" s="18">
        <v>3</v>
      </c>
      <c r="F3228" s="18" t="s">
        <v>788</v>
      </c>
      <c r="G3228" s="18">
        <v>12</v>
      </c>
      <c r="H3228" s="18" t="s">
        <v>1026</v>
      </c>
      <c r="I3228" s="19">
        <v>11</v>
      </c>
      <c r="J3228" s="24" t="s">
        <v>1039</v>
      </c>
      <c r="K3228" s="99">
        <v>949</v>
      </c>
      <c r="L3228" s="99">
        <v>949</v>
      </c>
      <c r="M3228" s="99">
        <f t="shared" si="205"/>
        <v>0</v>
      </c>
      <c r="N3228" s="28" t="s">
        <v>3343</v>
      </c>
      <c r="O3228" s="100">
        <v>82180</v>
      </c>
      <c r="P3228" s="27"/>
      <c r="Q3228" s="100"/>
      <c r="R3228" s="101" t="s">
        <v>133</v>
      </c>
      <c r="S3228" s="94"/>
    </row>
    <row r="3229" spans="1:19" ht="18" customHeight="1">
      <c r="A3229" s="17">
        <v>7</v>
      </c>
      <c r="B3229" s="18" t="s">
        <v>3217</v>
      </c>
      <c r="C3229" s="18">
        <v>1</v>
      </c>
      <c r="D3229" s="18" t="s">
        <v>3217</v>
      </c>
      <c r="E3229" s="18">
        <v>3</v>
      </c>
      <c r="F3229" s="18" t="s">
        <v>788</v>
      </c>
      <c r="G3229" s="18">
        <v>12</v>
      </c>
      <c r="H3229" s="18" t="s">
        <v>1026</v>
      </c>
      <c r="I3229" s="18">
        <v>11</v>
      </c>
      <c r="J3229" s="25" t="s">
        <v>1039</v>
      </c>
      <c r="K3229" s="99"/>
      <c r="L3229" s="99"/>
      <c r="M3229" s="99"/>
      <c r="N3229" s="28" t="s">
        <v>3344</v>
      </c>
      <c r="O3229" s="100">
        <v>21218</v>
      </c>
      <c r="P3229" s="27"/>
      <c r="Q3229" s="100"/>
      <c r="R3229" s="101" t="s">
        <v>133</v>
      </c>
      <c r="S3229" s="94"/>
    </row>
    <row r="3230" spans="1:19" ht="18" customHeight="1">
      <c r="A3230" s="17">
        <v>7</v>
      </c>
      <c r="B3230" s="18" t="s">
        <v>3217</v>
      </c>
      <c r="C3230" s="18">
        <v>1</v>
      </c>
      <c r="D3230" s="18" t="s">
        <v>3217</v>
      </c>
      <c r="E3230" s="18">
        <v>3</v>
      </c>
      <c r="F3230" s="18" t="s">
        <v>788</v>
      </c>
      <c r="G3230" s="18">
        <v>12</v>
      </c>
      <c r="H3230" s="18" t="s">
        <v>1026</v>
      </c>
      <c r="I3230" s="18">
        <v>11</v>
      </c>
      <c r="J3230" s="25" t="s">
        <v>1039</v>
      </c>
      <c r="K3230" s="99"/>
      <c r="L3230" s="99"/>
      <c r="M3230" s="99"/>
      <c r="N3230" s="28" t="s">
        <v>3345</v>
      </c>
      <c r="O3230" s="100">
        <v>632781</v>
      </c>
      <c r="P3230" s="27"/>
      <c r="Q3230" s="100"/>
      <c r="R3230" s="101" t="s">
        <v>133</v>
      </c>
      <c r="S3230" s="94"/>
    </row>
    <row r="3231" spans="1:19" ht="18" customHeight="1">
      <c r="A3231" s="17">
        <v>7</v>
      </c>
      <c r="B3231" s="18" t="s">
        <v>3217</v>
      </c>
      <c r="C3231" s="18">
        <v>1</v>
      </c>
      <c r="D3231" s="18" t="s">
        <v>3217</v>
      </c>
      <c r="E3231" s="18">
        <v>3</v>
      </c>
      <c r="F3231" s="18" t="s">
        <v>788</v>
      </c>
      <c r="G3231" s="18">
        <v>12</v>
      </c>
      <c r="H3231" s="18" t="s">
        <v>1026</v>
      </c>
      <c r="I3231" s="18">
        <v>11</v>
      </c>
      <c r="J3231" s="25" t="s">
        <v>1039</v>
      </c>
      <c r="K3231" s="99"/>
      <c r="L3231" s="99"/>
      <c r="M3231" s="99"/>
      <c r="N3231" s="28" t="s">
        <v>3346</v>
      </c>
      <c r="O3231" s="100">
        <v>212215</v>
      </c>
      <c r="P3231" s="27"/>
      <c r="Q3231" s="100"/>
      <c r="R3231" s="101" t="s">
        <v>133</v>
      </c>
      <c r="S3231" s="94"/>
    </row>
    <row r="3232" spans="1:19" ht="18" customHeight="1">
      <c r="A3232" s="17">
        <v>7</v>
      </c>
      <c r="B3232" s="18" t="s">
        <v>3217</v>
      </c>
      <c r="C3232" s="18">
        <v>1</v>
      </c>
      <c r="D3232" s="18" t="s">
        <v>3217</v>
      </c>
      <c r="E3232" s="18">
        <v>3</v>
      </c>
      <c r="F3232" s="18" t="s">
        <v>788</v>
      </c>
      <c r="G3232" s="19">
        <v>13</v>
      </c>
      <c r="H3232" s="19" t="s">
        <v>1045</v>
      </c>
      <c r="I3232" s="19"/>
      <c r="J3232" s="24"/>
      <c r="K3232" s="99"/>
      <c r="L3232" s="99"/>
      <c r="M3232" s="99"/>
      <c r="N3232" s="28"/>
      <c r="O3232" s="100"/>
      <c r="P3232" s="27"/>
      <c r="Q3232" s="100"/>
      <c r="R3232" s="101" t="s">
        <v>133</v>
      </c>
      <c r="S3232" s="94"/>
    </row>
    <row r="3233" spans="1:19" ht="18" customHeight="1">
      <c r="A3233" s="17">
        <v>7</v>
      </c>
      <c r="B3233" s="18" t="s">
        <v>3217</v>
      </c>
      <c r="C3233" s="18">
        <v>1</v>
      </c>
      <c r="D3233" s="18" t="s">
        <v>3217</v>
      </c>
      <c r="E3233" s="18">
        <v>3</v>
      </c>
      <c r="F3233" s="18" t="s">
        <v>788</v>
      </c>
      <c r="G3233" s="18">
        <v>13</v>
      </c>
      <c r="H3233" s="18" t="s">
        <v>1045</v>
      </c>
      <c r="I3233" s="19">
        <v>13</v>
      </c>
      <c r="J3233" s="24" t="s">
        <v>3049</v>
      </c>
      <c r="K3233" s="99">
        <v>0</v>
      </c>
      <c r="L3233" s="99">
        <v>6500</v>
      </c>
      <c r="M3233" s="99">
        <f t="shared" ref="M3233:M3234" si="206">K3233-L3233</f>
        <v>-6500</v>
      </c>
      <c r="N3233" s="28"/>
      <c r="O3233" s="100"/>
      <c r="P3233" s="27"/>
      <c r="Q3233" s="100"/>
      <c r="R3233" s="101" t="s">
        <v>133</v>
      </c>
      <c r="S3233" s="94"/>
    </row>
    <row r="3234" spans="1:19" ht="18" customHeight="1">
      <c r="A3234" s="17">
        <v>7</v>
      </c>
      <c r="B3234" s="18" t="s">
        <v>3217</v>
      </c>
      <c r="C3234" s="18">
        <v>1</v>
      </c>
      <c r="D3234" s="18" t="s">
        <v>3217</v>
      </c>
      <c r="E3234" s="18">
        <v>3</v>
      </c>
      <c r="F3234" s="18" t="s">
        <v>788</v>
      </c>
      <c r="G3234" s="18">
        <v>13</v>
      </c>
      <c r="H3234" s="18" t="s">
        <v>1045</v>
      </c>
      <c r="I3234" s="19">
        <v>31</v>
      </c>
      <c r="J3234" s="24" t="s">
        <v>1235</v>
      </c>
      <c r="K3234" s="99">
        <v>24700</v>
      </c>
      <c r="L3234" s="99">
        <v>24500</v>
      </c>
      <c r="M3234" s="99">
        <f t="shared" si="206"/>
        <v>200</v>
      </c>
      <c r="N3234" s="28" t="s">
        <v>3347</v>
      </c>
      <c r="O3234" s="100"/>
      <c r="P3234" s="27"/>
      <c r="Q3234" s="100"/>
      <c r="R3234" s="101" t="s">
        <v>133</v>
      </c>
      <c r="S3234" s="94"/>
    </row>
    <row r="3235" spans="1:19" ht="18" customHeight="1">
      <c r="A3235" s="17">
        <v>7</v>
      </c>
      <c r="B3235" s="18" t="s">
        <v>3217</v>
      </c>
      <c r="C3235" s="18">
        <v>1</v>
      </c>
      <c r="D3235" s="18" t="s">
        <v>3217</v>
      </c>
      <c r="E3235" s="18">
        <v>3</v>
      </c>
      <c r="F3235" s="18" t="s">
        <v>788</v>
      </c>
      <c r="G3235" s="18">
        <v>13</v>
      </c>
      <c r="H3235" s="18" t="s">
        <v>1045</v>
      </c>
      <c r="I3235" s="18">
        <v>31</v>
      </c>
      <c r="J3235" s="25" t="s">
        <v>1235</v>
      </c>
      <c r="K3235" s="99"/>
      <c r="L3235" s="99"/>
      <c r="M3235" s="99"/>
      <c r="N3235" s="28" t="s">
        <v>3348</v>
      </c>
      <c r="O3235" s="100">
        <v>6500000</v>
      </c>
      <c r="P3235" s="27"/>
      <c r="Q3235" s="100"/>
      <c r="R3235" s="101" t="s">
        <v>133</v>
      </c>
      <c r="S3235" s="94"/>
    </row>
    <row r="3236" spans="1:19" ht="18" customHeight="1">
      <c r="A3236" s="17">
        <v>7</v>
      </c>
      <c r="B3236" s="18" t="s">
        <v>3217</v>
      </c>
      <c r="C3236" s="18">
        <v>1</v>
      </c>
      <c r="D3236" s="18" t="s">
        <v>3217</v>
      </c>
      <c r="E3236" s="18">
        <v>3</v>
      </c>
      <c r="F3236" s="18" t="s">
        <v>788</v>
      </c>
      <c r="G3236" s="18">
        <v>13</v>
      </c>
      <c r="H3236" s="18" t="s">
        <v>1045</v>
      </c>
      <c r="I3236" s="18">
        <v>31</v>
      </c>
      <c r="J3236" s="25" t="s">
        <v>1235</v>
      </c>
      <c r="K3236" s="99"/>
      <c r="L3236" s="99"/>
      <c r="M3236" s="99"/>
      <c r="N3236" s="28" t="s">
        <v>3349</v>
      </c>
      <c r="O3236" s="100">
        <v>2000000</v>
      </c>
      <c r="P3236" s="27"/>
      <c r="Q3236" s="100"/>
      <c r="R3236" s="101" t="s">
        <v>133</v>
      </c>
      <c r="S3236" s="94"/>
    </row>
    <row r="3237" spans="1:19" ht="18" customHeight="1">
      <c r="A3237" s="17">
        <v>7</v>
      </c>
      <c r="B3237" s="18" t="s">
        <v>3217</v>
      </c>
      <c r="C3237" s="18">
        <v>1</v>
      </c>
      <c r="D3237" s="18" t="s">
        <v>3217</v>
      </c>
      <c r="E3237" s="18">
        <v>3</v>
      </c>
      <c r="F3237" s="18" t="s">
        <v>788</v>
      </c>
      <c r="G3237" s="18">
        <v>13</v>
      </c>
      <c r="H3237" s="18" t="s">
        <v>1045</v>
      </c>
      <c r="I3237" s="18">
        <v>31</v>
      </c>
      <c r="J3237" s="25" t="s">
        <v>1235</v>
      </c>
      <c r="K3237" s="99"/>
      <c r="L3237" s="99"/>
      <c r="M3237" s="99"/>
      <c r="N3237" s="28" t="s">
        <v>3350</v>
      </c>
      <c r="O3237" s="100">
        <v>16000000</v>
      </c>
      <c r="P3237" s="27"/>
      <c r="Q3237" s="100"/>
      <c r="R3237" s="101" t="s">
        <v>133</v>
      </c>
      <c r="S3237" s="94"/>
    </row>
    <row r="3238" spans="1:19" ht="18" customHeight="1">
      <c r="A3238" s="17">
        <v>7</v>
      </c>
      <c r="B3238" s="18" t="s">
        <v>3217</v>
      </c>
      <c r="C3238" s="18">
        <v>1</v>
      </c>
      <c r="D3238" s="18" t="s">
        <v>3217</v>
      </c>
      <c r="E3238" s="18">
        <v>3</v>
      </c>
      <c r="F3238" s="18" t="s">
        <v>788</v>
      </c>
      <c r="G3238" s="18">
        <v>13</v>
      </c>
      <c r="H3238" s="18" t="s">
        <v>1045</v>
      </c>
      <c r="I3238" s="18">
        <v>31</v>
      </c>
      <c r="J3238" s="25" t="s">
        <v>1235</v>
      </c>
      <c r="K3238" s="99"/>
      <c r="L3238" s="99"/>
      <c r="M3238" s="99"/>
      <c r="N3238" s="28" t="s">
        <v>3351</v>
      </c>
      <c r="O3238" s="100">
        <v>200000</v>
      </c>
      <c r="P3238" s="27"/>
      <c r="Q3238" s="100"/>
      <c r="R3238" s="101" t="s">
        <v>133</v>
      </c>
      <c r="S3238" s="94"/>
    </row>
    <row r="3239" spans="1:19" ht="18" customHeight="1">
      <c r="A3239" s="17">
        <v>7</v>
      </c>
      <c r="B3239" s="18" t="s">
        <v>3217</v>
      </c>
      <c r="C3239" s="18">
        <v>1</v>
      </c>
      <c r="D3239" s="18" t="s">
        <v>3217</v>
      </c>
      <c r="E3239" s="18">
        <v>3</v>
      </c>
      <c r="F3239" s="18" t="s">
        <v>788</v>
      </c>
      <c r="G3239" s="18">
        <v>13</v>
      </c>
      <c r="H3239" s="18" t="s">
        <v>1045</v>
      </c>
      <c r="I3239" s="19">
        <v>34</v>
      </c>
      <c r="J3239" s="24" t="s">
        <v>1046</v>
      </c>
      <c r="K3239" s="99">
        <v>105</v>
      </c>
      <c r="L3239" s="99">
        <v>105</v>
      </c>
      <c r="M3239" s="99">
        <f>K3239-L3239</f>
        <v>0</v>
      </c>
      <c r="N3239" s="28" t="s">
        <v>3352</v>
      </c>
      <c r="O3239" s="100">
        <v>105000</v>
      </c>
      <c r="P3239" s="27"/>
      <c r="Q3239" s="100"/>
      <c r="R3239" s="101" t="s">
        <v>133</v>
      </c>
      <c r="S3239" s="94"/>
    </row>
    <row r="3240" spans="1:19" ht="18" customHeight="1">
      <c r="A3240" s="17">
        <v>7</v>
      </c>
      <c r="B3240" s="18" t="s">
        <v>3217</v>
      </c>
      <c r="C3240" s="18">
        <v>1</v>
      </c>
      <c r="D3240" s="18" t="s">
        <v>3217</v>
      </c>
      <c r="E3240" s="18">
        <v>3</v>
      </c>
      <c r="F3240" s="18" t="s">
        <v>788</v>
      </c>
      <c r="G3240" s="18">
        <v>13</v>
      </c>
      <c r="H3240" s="18" t="s">
        <v>1045</v>
      </c>
      <c r="I3240" s="18">
        <v>34</v>
      </c>
      <c r="J3240" s="25" t="s">
        <v>1046</v>
      </c>
      <c r="K3240" s="99"/>
      <c r="L3240" s="99"/>
      <c r="M3240" s="99"/>
      <c r="N3240" s="339" t="s">
        <v>7232</v>
      </c>
      <c r="O3240" s="100"/>
      <c r="P3240" s="27"/>
      <c r="Q3240" s="100"/>
      <c r="R3240" s="101" t="s">
        <v>133</v>
      </c>
      <c r="S3240" s="94"/>
    </row>
    <row r="3241" spans="1:19" ht="18" customHeight="1">
      <c r="A3241" s="17">
        <v>7</v>
      </c>
      <c r="B3241" s="18" t="s">
        <v>3217</v>
      </c>
      <c r="C3241" s="18">
        <v>1</v>
      </c>
      <c r="D3241" s="18" t="s">
        <v>3217</v>
      </c>
      <c r="E3241" s="18">
        <v>3</v>
      </c>
      <c r="F3241" s="18" t="s">
        <v>788</v>
      </c>
      <c r="G3241" s="19">
        <v>14</v>
      </c>
      <c r="H3241" s="19" t="s">
        <v>1050</v>
      </c>
      <c r="I3241" s="19"/>
      <c r="J3241" s="24"/>
      <c r="K3241" s="99"/>
      <c r="L3241" s="99"/>
      <c r="M3241" s="99"/>
      <c r="N3241" s="28"/>
      <c r="O3241" s="100"/>
      <c r="P3241" s="27"/>
      <c r="Q3241" s="100"/>
      <c r="R3241" s="101" t="s">
        <v>133</v>
      </c>
      <c r="S3241" s="94"/>
    </row>
    <row r="3242" spans="1:19" ht="18" customHeight="1">
      <c r="A3242" s="17">
        <v>7</v>
      </c>
      <c r="B3242" s="18" t="s">
        <v>3217</v>
      </c>
      <c r="C3242" s="18">
        <v>1</v>
      </c>
      <c r="D3242" s="18" t="s">
        <v>3217</v>
      </c>
      <c r="E3242" s="18">
        <v>3</v>
      </c>
      <c r="F3242" s="18" t="s">
        <v>788</v>
      </c>
      <c r="G3242" s="18">
        <v>14</v>
      </c>
      <c r="H3242" s="18" t="s">
        <v>1050</v>
      </c>
      <c r="I3242" s="19">
        <v>11</v>
      </c>
      <c r="J3242" s="24" t="s">
        <v>3055</v>
      </c>
      <c r="K3242" s="99">
        <v>0</v>
      </c>
      <c r="L3242" s="99">
        <v>126</v>
      </c>
      <c r="M3242" s="99">
        <f t="shared" ref="M3242:M3243" si="207">K3242-L3242</f>
        <v>-126</v>
      </c>
      <c r="N3242" s="28"/>
      <c r="O3242" s="100"/>
      <c r="P3242" s="27"/>
      <c r="Q3242" s="100"/>
      <c r="R3242" s="101" t="s">
        <v>133</v>
      </c>
      <c r="S3242" s="94"/>
    </row>
    <row r="3243" spans="1:19" ht="18" customHeight="1">
      <c r="A3243" s="17">
        <v>7</v>
      </c>
      <c r="B3243" s="18" t="s">
        <v>3217</v>
      </c>
      <c r="C3243" s="18">
        <v>1</v>
      </c>
      <c r="D3243" s="18" t="s">
        <v>3217</v>
      </c>
      <c r="E3243" s="18">
        <v>3</v>
      </c>
      <c r="F3243" s="18" t="s">
        <v>788</v>
      </c>
      <c r="G3243" s="18">
        <v>14</v>
      </c>
      <c r="H3243" s="18" t="s">
        <v>1050</v>
      </c>
      <c r="I3243" s="19">
        <v>21</v>
      </c>
      <c r="J3243" s="24" t="s">
        <v>1251</v>
      </c>
      <c r="K3243" s="99">
        <v>3854</v>
      </c>
      <c r="L3243" s="99">
        <v>3854</v>
      </c>
      <c r="M3243" s="99">
        <f t="shared" si="207"/>
        <v>0</v>
      </c>
      <c r="N3243" s="28" t="s">
        <v>3353</v>
      </c>
      <c r="O3243" s="100">
        <v>2792384</v>
      </c>
      <c r="P3243" s="27"/>
      <c r="Q3243" s="100"/>
      <c r="R3243" s="101" t="s">
        <v>133</v>
      </c>
      <c r="S3243" s="94"/>
    </row>
    <row r="3244" spans="1:19" ht="18" customHeight="1">
      <c r="A3244" s="17">
        <v>7</v>
      </c>
      <c r="B3244" s="18" t="s">
        <v>3217</v>
      </c>
      <c r="C3244" s="18">
        <v>1</v>
      </c>
      <c r="D3244" s="18" t="s">
        <v>3217</v>
      </c>
      <c r="E3244" s="18">
        <v>3</v>
      </c>
      <c r="F3244" s="18" t="s">
        <v>788</v>
      </c>
      <c r="G3244" s="18">
        <v>14</v>
      </c>
      <c r="H3244" s="18" t="s">
        <v>1050</v>
      </c>
      <c r="I3244" s="18">
        <v>21</v>
      </c>
      <c r="J3244" s="25" t="s">
        <v>1251</v>
      </c>
      <c r="K3244" s="99"/>
      <c r="L3244" s="99"/>
      <c r="M3244" s="99"/>
      <c r="N3244" s="28" t="s">
        <v>3354</v>
      </c>
      <c r="O3244" s="100">
        <v>767000</v>
      </c>
      <c r="P3244" s="27"/>
      <c r="Q3244" s="100"/>
      <c r="R3244" s="101" t="s">
        <v>133</v>
      </c>
      <c r="S3244" s="94"/>
    </row>
    <row r="3245" spans="1:19" ht="18" customHeight="1">
      <c r="A3245" s="17">
        <v>7</v>
      </c>
      <c r="B3245" s="18" t="s">
        <v>3217</v>
      </c>
      <c r="C3245" s="18">
        <v>1</v>
      </c>
      <c r="D3245" s="18" t="s">
        <v>3217</v>
      </c>
      <c r="E3245" s="18">
        <v>3</v>
      </c>
      <c r="F3245" s="18" t="s">
        <v>788</v>
      </c>
      <c r="G3245" s="18">
        <v>14</v>
      </c>
      <c r="H3245" s="18" t="s">
        <v>1050</v>
      </c>
      <c r="I3245" s="18">
        <v>21</v>
      </c>
      <c r="J3245" s="25" t="s">
        <v>1251</v>
      </c>
      <c r="K3245" s="99"/>
      <c r="L3245" s="99"/>
      <c r="M3245" s="99"/>
      <c r="N3245" s="28" t="s">
        <v>3355</v>
      </c>
      <c r="O3245" s="100">
        <v>293900</v>
      </c>
      <c r="P3245" s="27"/>
      <c r="Q3245" s="100"/>
      <c r="R3245" s="101" t="s">
        <v>133</v>
      </c>
      <c r="S3245" s="94"/>
    </row>
    <row r="3246" spans="1:19" ht="18" customHeight="1">
      <c r="A3246" s="17">
        <v>7</v>
      </c>
      <c r="B3246" s="18" t="s">
        <v>3217</v>
      </c>
      <c r="C3246" s="18">
        <v>1</v>
      </c>
      <c r="D3246" s="18" t="s">
        <v>3217</v>
      </c>
      <c r="E3246" s="18">
        <v>3</v>
      </c>
      <c r="F3246" s="18" t="s">
        <v>788</v>
      </c>
      <c r="G3246" s="19">
        <v>15</v>
      </c>
      <c r="H3246" s="19" t="s">
        <v>1258</v>
      </c>
      <c r="I3246" s="19"/>
      <c r="J3246" s="24"/>
      <c r="K3246" s="99"/>
      <c r="L3246" s="99"/>
      <c r="M3246" s="99"/>
      <c r="N3246" s="28"/>
      <c r="O3246" s="100"/>
      <c r="P3246" s="27"/>
      <c r="Q3246" s="100"/>
      <c r="R3246" s="101" t="s">
        <v>133</v>
      </c>
      <c r="S3246" s="94"/>
    </row>
    <row r="3247" spans="1:19" ht="18" customHeight="1">
      <c r="A3247" s="17">
        <v>7</v>
      </c>
      <c r="B3247" s="18" t="s">
        <v>3217</v>
      </c>
      <c r="C3247" s="18">
        <v>1</v>
      </c>
      <c r="D3247" s="18" t="s">
        <v>3217</v>
      </c>
      <c r="E3247" s="18">
        <v>3</v>
      </c>
      <c r="F3247" s="18" t="s">
        <v>788</v>
      </c>
      <c r="G3247" s="18">
        <v>15</v>
      </c>
      <c r="H3247" s="18" t="s">
        <v>1258</v>
      </c>
      <c r="I3247" s="19">
        <v>1</v>
      </c>
      <c r="J3247" s="24" t="s">
        <v>1259</v>
      </c>
      <c r="K3247" s="99">
        <v>20733</v>
      </c>
      <c r="L3247" s="99">
        <v>22113</v>
      </c>
      <c r="M3247" s="99">
        <f>K3247-L3247</f>
        <v>-1380</v>
      </c>
      <c r="N3247" s="28" t="s">
        <v>3356</v>
      </c>
      <c r="O3247" s="100"/>
      <c r="P3247" s="27"/>
      <c r="Q3247" s="100"/>
      <c r="R3247" s="101" t="s">
        <v>133</v>
      </c>
      <c r="S3247" s="94"/>
    </row>
    <row r="3248" spans="1:19" ht="18" customHeight="1">
      <c r="A3248" s="17">
        <v>7</v>
      </c>
      <c r="B3248" s="18" t="s">
        <v>3217</v>
      </c>
      <c r="C3248" s="18">
        <v>1</v>
      </c>
      <c r="D3248" s="18" t="s">
        <v>3217</v>
      </c>
      <c r="E3248" s="18">
        <v>3</v>
      </c>
      <c r="F3248" s="18" t="s">
        <v>788</v>
      </c>
      <c r="G3248" s="18">
        <v>15</v>
      </c>
      <c r="H3248" s="18" t="s">
        <v>1258</v>
      </c>
      <c r="I3248" s="18">
        <v>1</v>
      </c>
      <c r="J3248" s="25" t="s">
        <v>1259</v>
      </c>
      <c r="K3248" s="99"/>
      <c r="L3248" s="99"/>
      <c r="M3248" s="99"/>
      <c r="N3248" s="28" t="s">
        <v>3357</v>
      </c>
      <c r="O3248" s="100">
        <v>9158400</v>
      </c>
      <c r="P3248" s="27"/>
      <c r="Q3248" s="100"/>
      <c r="R3248" s="101" t="s">
        <v>133</v>
      </c>
      <c r="S3248" s="94"/>
    </row>
    <row r="3249" spans="1:19" ht="18" customHeight="1">
      <c r="A3249" s="17">
        <v>7</v>
      </c>
      <c r="B3249" s="18" t="s">
        <v>3217</v>
      </c>
      <c r="C3249" s="18">
        <v>1</v>
      </c>
      <c r="D3249" s="18" t="s">
        <v>3217</v>
      </c>
      <c r="E3249" s="18">
        <v>3</v>
      </c>
      <c r="F3249" s="18" t="s">
        <v>788</v>
      </c>
      <c r="G3249" s="18">
        <v>15</v>
      </c>
      <c r="H3249" s="18" t="s">
        <v>1258</v>
      </c>
      <c r="I3249" s="18">
        <v>1</v>
      </c>
      <c r="J3249" s="25" t="s">
        <v>1259</v>
      </c>
      <c r="K3249" s="99"/>
      <c r="L3249" s="99"/>
      <c r="M3249" s="99"/>
      <c r="N3249" s="339" t="s">
        <v>7233</v>
      </c>
      <c r="O3249" s="100"/>
      <c r="P3249" s="27"/>
      <c r="Q3249" s="100"/>
      <c r="R3249" s="101" t="s">
        <v>133</v>
      </c>
      <c r="S3249" s="94"/>
    </row>
    <row r="3250" spans="1:19" ht="18" customHeight="1">
      <c r="A3250" s="17">
        <v>7</v>
      </c>
      <c r="B3250" s="18" t="s">
        <v>3217</v>
      </c>
      <c r="C3250" s="18">
        <v>1</v>
      </c>
      <c r="D3250" s="18" t="s">
        <v>3217</v>
      </c>
      <c r="E3250" s="18">
        <v>3</v>
      </c>
      <c r="F3250" s="18" t="s">
        <v>788</v>
      </c>
      <c r="G3250" s="18">
        <v>15</v>
      </c>
      <c r="H3250" s="18" t="s">
        <v>1258</v>
      </c>
      <c r="I3250" s="18">
        <v>1</v>
      </c>
      <c r="J3250" s="25" t="s">
        <v>1259</v>
      </c>
      <c r="K3250" s="99"/>
      <c r="L3250" s="99"/>
      <c r="M3250" s="99"/>
      <c r="N3250" s="28" t="s">
        <v>3358</v>
      </c>
      <c r="O3250" s="100">
        <v>1300000</v>
      </c>
      <c r="P3250" s="27"/>
      <c r="Q3250" s="100"/>
      <c r="R3250" s="101" t="s">
        <v>133</v>
      </c>
      <c r="S3250" s="94"/>
    </row>
    <row r="3251" spans="1:19" ht="18" customHeight="1">
      <c r="A3251" s="17">
        <v>7</v>
      </c>
      <c r="B3251" s="18" t="s">
        <v>3217</v>
      </c>
      <c r="C3251" s="18">
        <v>1</v>
      </c>
      <c r="D3251" s="18" t="s">
        <v>3217</v>
      </c>
      <c r="E3251" s="18">
        <v>3</v>
      </c>
      <c r="F3251" s="18" t="s">
        <v>788</v>
      </c>
      <c r="G3251" s="18">
        <v>15</v>
      </c>
      <c r="H3251" s="18" t="s">
        <v>1258</v>
      </c>
      <c r="I3251" s="18">
        <v>1</v>
      </c>
      <c r="J3251" s="25" t="s">
        <v>1259</v>
      </c>
      <c r="K3251" s="99"/>
      <c r="L3251" s="99"/>
      <c r="M3251" s="99"/>
      <c r="N3251" s="339" t="s">
        <v>7234</v>
      </c>
      <c r="O3251" s="100">
        <v>1274000</v>
      </c>
      <c r="P3251" s="27"/>
      <c r="Q3251" s="100"/>
      <c r="R3251" s="101" t="s">
        <v>133</v>
      </c>
      <c r="S3251" s="94"/>
    </row>
    <row r="3252" spans="1:19" ht="18" customHeight="1">
      <c r="A3252" s="17">
        <v>7</v>
      </c>
      <c r="B3252" s="18" t="s">
        <v>3217</v>
      </c>
      <c r="C3252" s="18">
        <v>1</v>
      </c>
      <c r="D3252" s="18" t="s">
        <v>3217</v>
      </c>
      <c r="E3252" s="18">
        <v>3</v>
      </c>
      <c r="F3252" s="18" t="s">
        <v>788</v>
      </c>
      <c r="G3252" s="18">
        <v>15</v>
      </c>
      <c r="H3252" s="18" t="s">
        <v>1258</v>
      </c>
      <c r="I3252" s="18">
        <v>1</v>
      </c>
      <c r="J3252" s="25" t="s">
        <v>1259</v>
      </c>
      <c r="K3252" s="99"/>
      <c r="L3252" s="99"/>
      <c r="M3252" s="99"/>
      <c r="N3252" s="28" t="s">
        <v>3359</v>
      </c>
      <c r="O3252" s="100"/>
      <c r="P3252" s="27"/>
      <c r="Q3252" s="100"/>
      <c r="R3252" s="101" t="s">
        <v>133</v>
      </c>
      <c r="S3252" s="94"/>
    </row>
    <row r="3253" spans="1:19" ht="18" customHeight="1">
      <c r="A3253" s="17">
        <v>7</v>
      </c>
      <c r="B3253" s="18" t="s">
        <v>3217</v>
      </c>
      <c r="C3253" s="18">
        <v>1</v>
      </c>
      <c r="D3253" s="18" t="s">
        <v>3217</v>
      </c>
      <c r="E3253" s="18">
        <v>3</v>
      </c>
      <c r="F3253" s="18" t="s">
        <v>788</v>
      </c>
      <c r="G3253" s="18">
        <v>15</v>
      </c>
      <c r="H3253" s="18" t="s">
        <v>1258</v>
      </c>
      <c r="I3253" s="18">
        <v>1</v>
      </c>
      <c r="J3253" s="25" t="s">
        <v>1259</v>
      </c>
      <c r="K3253" s="99"/>
      <c r="L3253" s="99"/>
      <c r="M3253" s="99"/>
      <c r="N3253" s="339" t="s">
        <v>7235</v>
      </c>
      <c r="O3253" s="100">
        <v>1210000</v>
      </c>
      <c r="P3253" s="27"/>
      <c r="Q3253" s="100"/>
      <c r="R3253" s="101" t="s">
        <v>133</v>
      </c>
      <c r="S3253" s="94"/>
    </row>
    <row r="3254" spans="1:19" ht="18" customHeight="1">
      <c r="A3254" s="17">
        <v>7</v>
      </c>
      <c r="B3254" s="18" t="s">
        <v>3217</v>
      </c>
      <c r="C3254" s="18">
        <v>1</v>
      </c>
      <c r="D3254" s="18" t="s">
        <v>3217</v>
      </c>
      <c r="E3254" s="18">
        <v>3</v>
      </c>
      <c r="F3254" s="18" t="s">
        <v>788</v>
      </c>
      <c r="G3254" s="18">
        <v>15</v>
      </c>
      <c r="H3254" s="18" t="s">
        <v>1258</v>
      </c>
      <c r="I3254" s="18">
        <v>1</v>
      </c>
      <c r="J3254" s="25" t="s">
        <v>1259</v>
      </c>
      <c r="K3254" s="99"/>
      <c r="L3254" s="99"/>
      <c r="M3254" s="99"/>
      <c r="N3254" s="28" t="s">
        <v>3360</v>
      </c>
      <c r="O3254" s="100">
        <v>890000</v>
      </c>
      <c r="P3254" s="27"/>
      <c r="Q3254" s="100"/>
      <c r="R3254" s="101" t="s">
        <v>133</v>
      </c>
      <c r="S3254" s="94"/>
    </row>
    <row r="3255" spans="1:19" ht="18" customHeight="1">
      <c r="A3255" s="17">
        <v>7</v>
      </c>
      <c r="B3255" s="18" t="s">
        <v>3217</v>
      </c>
      <c r="C3255" s="18">
        <v>1</v>
      </c>
      <c r="D3255" s="18" t="s">
        <v>3217</v>
      </c>
      <c r="E3255" s="18">
        <v>3</v>
      </c>
      <c r="F3255" s="18" t="s">
        <v>788</v>
      </c>
      <c r="G3255" s="18">
        <v>15</v>
      </c>
      <c r="H3255" s="18" t="s">
        <v>1258</v>
      </c>
      <c r="I3255" s="18">
        <v>1</v>
      </c>
      <c r="J3255" s="25" t="s">
        <v>1259</v>
      </c>
      <c r="K3255" s="99"/>
      <c r="L3255" s="99"/>
      <c r="M3255" s="99"/>
      <c r="N3255" s="28" t="s">
        <v>3361</v>
      </c>
      <c r="O3255" s="100"/>
      <c r="P3255" s="27"/>
      <c r="Q3255" s="100"/>
      <c r="R3255" s="101" t="s">
        <v>133</v>
      </c>
      <c r="S3255" s="94"/>
    </row>
    <row r="3256" spans="1:19" ht="18" customHeight="1">
      <c r="A3256" s="17">
        <v>7</v>
      </c>
      <c r="B3256" s="18" t="s">
        <v>3217</v>
      </c>
      <c r="C3256" s="18">
        <v>1</v>
      </c>
      <c r="D3256" s="18" t="s">
        <v>3217</v>
      </c>
      <c r="E3256" s="18">
        <v>3</v>
      </c>
      <c r="F3256" s="18" t="s">
        <v>788</v>
      </c>
      <c r="G3256" s="18">
        <v>15</v>
      </c>
      <c r="H3256" s="18" t="s">
        <v>1258</v>
      </c>
      <c r="I3256" s="18">
        <v>1</v>
      </c>
      <c r="J3256" s="25" t="s">
        <v>1259</v>
      </c>
      <c r="K3256" s="99"/>
      <c r="L3256" s="99"/>
      <c r="M3256" s="99"/>
      <c r="N3256" s="28" t="s">
        <v>3362</v>
      </c>
      <c r="O3256" s="100">
        <v>2000000</v>
      </c>
      <c r="P3256" s="27"/>
      <c r="Q3256" s="100"/>
      <c r="R3256" s="101" t="s">
        <v>133</v>
      </c>
      <c r="S3256" s="94"/>
    </row>
    <row r="3257" spans="1:19" ht="18" customHeight="1">
      <c r="A3257" s="17">
        <v>7</v>
      </c>
      <c r="B3257" s="18" t="s">
        <v>3217</v>
      </c>
      <c r="C3257" s="18">
        <v>1</v>
      </c>
      <c r="D3257" s="18" t="s">
        <v>3217</v>
      </c>
      <c r="E3257" s="18">
        <v>3</v>
      </c>
      <c r="F3257" s="18" t="s">
        <v>788</v>
      </c>
      <c r="G3257" s="18">
        <v>15</v>
      </c>
      <c r="H3257" s="18" t="s">
        <v>1258</v>
      </c>
      <c r="I3257" s="18">
        <v>1</v>
      </c>
      <c r="J3257" s="25" t="s">
        <v>1259</v>
      </c>
      <c r="K3257" s="99"/>
      <c r="L3257" s="99"/>
      <c r="M3257" s="99"/>
      <c r="N3257" s="28" t="s">
        <v>3363</v>
      </c>
      <c r="O3257" s="100">
        <v>2500000</v>
      </c>
      <c r="P3257" s="27"/>
      <c r="Q3257" s="100"/>
      <c r="R3257" s="101" t="s">
        <v>133</v>
      </c>
      <c r="S3257" s="94"/>
    </row>
    <row r="3258" spans="1:19" ht="18" customHeight="1">
      <c r="A3258" s="17">
        <v>7</v>
      </c>
      <c r="B3258" s="18" t="s">
        <v>3217</v>
      </c>
      <c r="C3258" s="18">
        <v>1</v>
      </c>
      <c r="D3258" s="18" t="s">
        <v>3217</v>
      </c>
      <c r="E3258" s="18">
        <v>3</v>
      </c>
      <c r="F3258" s="18" t="s">
        <v>788</v>
      </c>
      <c r="G3258" s="18">
        <v>15</v>
      </c>
      <c r="H3258" s="18" t="s">
        <v>1258</v>
      </c>
      <c r="I3258" s="18">
        <v>1</v>
      </c>
      <c r="J3258" s="25" t="s">
        <v>1259</v>
      </c>
      <c r="K3258" s="99"/>
      <c r="L3258" s="99"/>
      <c r="M3258" s="99"/>
      <c r="N3258" s="28" t="s">
        <v>3364</v>
      </c>
      <c r="O3258" s="100"/>
      <c r="P3258" s="27"/>
      <c r="Q3258" s="100"/>
      <c r="R3258" s="101" t="s">
        <v>133</v>
      </c>
      <c r="S3258" s="94"/>
    </row>
    <row r="3259" spans="1:19" ht="18" customHeight="1">
      <c r="A3259" s="17">
        <v>7</v>
      </c>
      <c r="B3259" s="18" t="s">
        <v>3217</v>
      </c>
      <c r="C3259" s="18">
        <v>1</v>
      </c>
      <c r="D3259" s="18" t="s">
        <v>3217</v>
      </c>
      <c r="E3259" s="18">
        <v>3</v>
      </c>
      <c r="F3259" s="18" t="s">
        <v>788</v>
      </c>
      <c r="G3259" s="18">
        <v>15</v>
      </c>
      <c r="H3259" s="18" t="s">
        <v>1258</v>
      </c>
      <c r="I3259" s="18">
        <v>1</v>
      </c>
      <c r="J3259" s="25" t="s">
        <v>1259</v>
      </c>
      <c r="K3259" s="99"/>
      <c r="L3259" s="99"/>
      <c r="M3259" s="99"/>
      <c r="N3259" s="28" t="s">
        <v>3365</v>
      </c>
      <c r="O3259" s="100">
        <v>1200000</v>
      </c>
      <c r="P3259" s="27"/>
      <c r="Q3259" s="100"/>
      <c r="R3259" s="101" t="s">
        <v>133</v>
      </c>
      <c r="S3259" s="94"/>
    </row>
    <row r="3260" spans="1:19" ht="18" customHeight="1">
      <c r="A3260" s="17">
        <v>7</v>
      </c>
      <c r="B3260" s="18" t="s">
        <v>3217</v>
      </c>
      <c r="C3260" s="18">
        <v>1</v>
      </c>
      <c r="D3260" s="18" t="s">
        <v>3217</v>
      </c>
      <c r="E3260" s="18">
        <v>3</v>
      </c>
      <c r="F3260" s="18" t="s">
        <v>788</v>
      </c>
      <c r="G3260" s="18">
        <v>15</v>
      </c>
      <c r="H3260" s="18" t="s">
        <v>1258</v>
      </c>
      <c r="I3260" s="18">
        <v>1</v>
      </c>
      <c r="J3260" s="25" t="s">
        <v>1259</v>
      </c>
      <c r="K3260" s="99"/>
      <c r="L3260" s="99"/>
      <c r="M3260" s="99"/>
      <c r="N3260" s="28" t="s">
        <v>3366</v>
      </c>
      <c r="O3260" s="100">
        <v>600000</v>
      </c>
      <c r="P3260" s="27"/>
      <c r="Q3260" s="100"/>
      <c r="R3260" s="101" t="s">
        <v>133</v>
      </c>
      <c r="S3260" s="94"/>
    </row>
    <row r="3261" spans="1:19" ht="18" customHeight="1">
      <c r="A3261" s="17">
        <v>7</v>
      </c>
      <c r="B3261" s="18" t="s">
        <v>3217</v>
      </c>
      <c r="C3261" s="18">
        <v>1</v>
      </c>
      <c r="D3261" s="18" t="s">
        <v>3217</v>
      </c>
      <c r="E3261" s="18">
        <v>3</v>
      </c>
      <c r="F3261" s="18" t="s">
        <v>788</v>
      </c>
      <c r="G3261" s="18">
        <v>15</v>
      </c>
      <c r="H3261" s="18" t="s">
        <v>1258</v>
      </c>
      <c r="I3261" s="18">
        <v>1</v>
      </c>
      <c r="J3261" s="25" t="s">
        <v>1259</v>
      </c>
      <c r="K3261" s="99"/>
      <c r="L3261" s="99"/>
      <c r="M3261" s="99"/>
      <c r="N3261" s="28" t="s">
        <v>3367</v>
      </c>
      <c r="O3261" s="100"/>
      <c r="P3261" s="27"/>
      <c r="Q3261" s="100"/>
      <c r="R3261" s="101" t="s">
        <v>133</v>
      </c>
      <c r="S3261" s="94"/>
    </row>
    <row r="3262" spans="1:19" ht="18" customHeight="1">
      <c r="A3262" s="17">
        <v>7</v>
      </c>
      <c r="B3262" s="18" t="s">
        <v>3217</v>
      </c>
      <c r="C3262" s="18">
        <v>1</v>
      </c>
      <c r="D3262" s="18" t="s">
        <v>3217</v>
      </c>
      <c r="E3262" s="18">
        <v>3</v>
      </c>
      <c r="F3262" s="18" t="s">
        <v>788</v>
      </c>
      <c r="G3262" s="18">
        <v>15</v>
      </c>
      <c r="H3262" s="18" t="s">
        <v>1258</v>
      </c>
      <c r="I3262" s="18">
        <v>1</v>
      </c>
      <c r="J3262" s="25" t="s">
        <v>1259</v>
      </c>
      <c r="K3262" s="99"/>
      <c r="L3262" s="99"/>
      <c r="M3262" s="99"/>
      <c r="N3262" s="28" t="s">
        <v>3368</v>
      </c>
      <c r="O3262" s="100">
        <v>600000</v>
      </c>
      <c r="P3262" s="27"/>
      <c r="Q3262" s="100"/>
      <c r="R3262" s="101" t="s">
        <v>133</v>
      </c>
      <c r="S3262" s="94"/>
    </row>
    <row r="3263" spans="1:19" ht="18" customHeight="1">
      <c r="A3263" s="17">
        <v>7</v>
      </c>
      <c r="B3263" s="18" t="s">
        <v>3217</v>
      </c>
      <c r="C3263" s="18">
        <v>1</v>
      </c>
      <c r="D3263" s="18" t="s">
        <v>3217</v>
      </c>
      <c r="E3263" s="18">
        <v>3</v>
      </c>
      <c r="F3263" s="18" t="s">
        <v>788</v>
      </c>
      <c r="G3263" s="18">
        <v>15</v>
      </c>
      <c r="H3263" s="18" t="s">
        <v>1258</v>
      </c>
      <c r="I3263" s="19">
        <v>2</v>
      </c>
      <c r="J3263" s="24" t="s">
        <v>1262</v>
      </c>
      <c r="K3263" s="99">
        <v>6000</v>
      </c>
      <c r="L3263" s="99">
        <v>22000</v>
      </c>
      <c r="M3263" s="99">
        <f>K3263-L3263</f>
        <v>-16000</v>
      </c>
      <c r="N3263" s="28" t="s">
        <v>3369</v>
      </c>
      <c r="O3263" s="100">
        <v>6000000</v>
      </c>
      <c r="P3263" s="27"/>
      <c r="Q3263" s="100"/>
      <c r="R3263" s="101" t="s">
        <v>133</v>
      </c>
      <c r="S3263" s="94"/>
    </row>
    <row r="3264" spans="1:19" ht="18" customHeight="1">
      <c r="A3264" s="17">
        <v>7</v>
      </c>
      <c r="B3264" s="18" t="s">
        <v>3217</v>
      </c>
      <c r="C3264" s="18">
        <v>1</v>
      </c>
      <c r="D3264" s="18" t="s">
        <v>3217</v>
      </c>
      <c r="E3264" s="18">
        <v>3</v>
      </c>
      <c r="F3264" s="18" t="s">
        <v>788</v>
      </c>
      <c r="G3264" s="18">
        <v>15</v>
      </c>
      <c r="H3264" s="18" t="s">
        <v>1258</v>
      </c>
      <c r="I3264" s="18">
        <v>2</v>
      </c>
      <c r="J3264" s="25" t="s">
        <v>1262</v>
      </c>
      <c r="K3264" s="99"/>
      <c r="L3264" s="99"/>
      <c r="M3264" s="99"/>
      <c r="N3264" s="28" t="s">
        <v>3370</v>
      </c>
      <c r="O3264" s="100"/>
      <c r="P3264" s="27"/>
      <c r="Q3264" s="100"/>
      <c r="R3264" s="101" t="s">
        <v>133</v>
      </c>
      <c r="S3264" s="94"/>
    </row>
    <row r="3265" spans="1:19" ht="18" customHeight="1">
      <c r="A3265" s="17">
        <v>7</v>
      </c>
      <c r="B3265" s="18" t="s">
        <v>3217</v>
      </c>
      <c r="C3265" s="18">
        <v>1</v>
      </c>
      <c r="D3265" s="18" t="s">
        <v>3217</v>
      </c>
      <c r="E3265" s="18">
        <v>3</v>
      </c>
      <c r="F3265" s="18" t="s">
        <v>788</v>
      </c>
      <c r="G3265" s="19">
        <v>16</v>
      </c>
      <c r="H3265" s="19" t="s">
        <v>1263</v>
      </c>
      <c r="I3265" s="19"/>
      <c r="J3265" s="24"/>
      <c r="K3265" s="99"/>
      <c r="L3265" s="99"/>
      <c r="M3265" s="99"/>
      <c r="N3265" s="28"/>
      <c r="O3265" s="100"/>
      <c r="P3265" s="27"/>
      <c r="Q3265" s="100"/>
      <c r="R3265" s="101" t="s">
        <v>133</v>
      </c>
      <c r="S3265" s="94"/>
    </row>
    <row r="3266" spans="1:19" ht="18" customHeight="1">
      <c r="A3266" s="17">
        <v>7</v>
      </c>
      <c r="B3266" s="18" t="s">
        <v>3217</v>
      </c>
      <c r="C3266" s="18">
        <v>1</v>
      </c>
      <c r="D3266" s="18" t="s">
        <v>3217</v>
      </c>
      <c r="E3266" s="18">
        <v>3</v>
      </c>
      <c r="F3266" s="18" t="s">
        <v>788</v>
      </c>
      <c r="G3266" s="18">
        <v>16</v>
      </c>
      <c r="H3266" s="18" t="s">
        <v>1263</v>
      </c>
      <c r="I3266" s="19">
        <v>1</v>
      </c>
      <c r="J3266" s="24" t="s">
        <v>1264</v>
      </c>
      <c r="K3266" s="99">
        <v>1342</v>
      </c>
      <c r="L3266" s="99">
        <v>1484</v>
      </c>
      <c r="M3266" s="99">
        <f>K3266-L3266</f>
        <v>-142</v>
      </c>
      <c r="N3266" s="28" t="s">
        <v>3371</v>
      </c>
      <c r="O3266" s="100"/>
      <c r="P3266" s="27"/>
      <c r="Q3266" s="100"/>
      <c r="R3266" s="101" t="s">
        <v>133</v>
      </c>
      <c r="S3266" s="94"/>
    </row>
    <row r="3267" spans="1:19" ht="18" customHeight="1">
      <c r="A3267" s="17">
        <v>7</v>
      </c>
      <c r="B3267" s="18" t="s">
        <v>3217</v>
      </c>
      <c r="C3267" s="18">
        <v>1</v>
      </c>
      <c r="D3267" s="18" t="s">
        <v>3217</v>
      </c>
      <c r="E3267" s="18">
        <v>3</v>
      </c>
      <c r="F3267" s="18" t="s">
        <v>788</v>
      </c>
      <c r="G3267" s="18">
        <v>16</v>
      </c>
      <c r="H3267" s="18" t="s">
        <v>1263</v>
      </c>
      <c r="I3267" s="18">
        <v>1</v>
      </c>
      <c r="J3267" s="25" t="s">
        <v>1264</v>
      </c>
      <c r="K3267" s="99"/>
      <c r="L3267" s="99"/>
      <c r="M3267" s="99"/>
      <c r="N3267" s="339" t="s">
        <v>7236</v>
      </c>
      <c r="O3267" s="100">
        <v>1041221</v>
      </c>
      <c r="P3267" s="27"/>
      <c r="Q3267" s="100"/>
      <c r="R3267" s="101" t="s">
        <v>133</v>
      </c>
      <c r="S3267" s="94"/>
    </row>
    <row r="3268" spans="1:19" ht="18" customHeight="1">
      <c r="A3268" s="17">
        <v>7</v>
      </c>
      <c r="B3268" s="18" t="s">
        <v>3217</v>
      </c>
      <c r="C3268" s="18">
        <v>1</v>
      </c>
      <c r="D3268" s="18" t="s">
        <v>3217</v>
      </c>
      <c r="E3268" s="18">
        <v>3</v>
      </c>
      <c r="F3268" s="18" t="s">
        <v>788</v>
      </c>
      <c r="G3268" s="18">
        <v>16</v>
      </c>
      <c r="H3268" s="18" t="s">
        <v>1263</v>
      </c>
      <c r="I3268" s="18">
        <v>1</v>
      </c>
      <c r="J3268" s="25" t="s">
        <v>1264</v>
      </c>
      <c r="K3268" s="99"/>
      <c r="L3268" s="99"/>
      <c r="M3268" s="99"/>
      <c r="N3268" s="339" t="s">
        <v>3372</v>
      </c>
      <c r="O3268" s="100"/>
      <c r="P3268" s="27"/>
      <c r="Q3268" s="100"/>
      <c r="R3268" s="101" t="s">
        <v>133</v>
      </c>
      <c r="S3268" s="94"/>
    </row>
    <row r="3269" spans="1:19" ht="18" customHeight="1">
      <c r="A3269" s="17">
        <v>7</v>
      </c>
      <c r="B3269" s="18" t="s">
        <v>3217</v>
      </c>
      <c r="C3269" s="18">
        <v>1</v>
      </c>
      <c r="D3269" s="18" t="s">
        <v>3217</v>
      </c>
      <c r="E3269" s="18">
        <v>3</v>
      </c>
      <c r="F3269" s="18" t="s">
        <v>788</v>
      </c>
      <c r="G3269" s="18">
        <v>16</v>
      </c>
      <c r="H3269" s="18" t="s">
        <v>1263</v>
      </c>
      <c r="I3269" s="18">
        <v>1</v>
      </c>
      <c r="J3269" s="25" t="s">
        <v>1264</v>
      </c>
      <c r="K3269" s="99"/>
      <c r="L3269" s="99"/>
      <c r="M3269" s="99"/>
      <c r="N3269" s="28" t="s">
        <v>3373</v>
      </c>
      <c r="O3269" s="100">
        <v>300000</v>
      </c>
      <c r="P3269" s="27"/>
      <c r="Q3269" s="100"/>
      <c r="R3269" s="101" t="s">
        <v>133</v>
      </c>
      <c r="S3269" s="94"/>
    </row>
    <row r="3270" spans="1:19" ht="18" customHeight="1">
      <c r="A3270" s="17">
        <v>7</v>
      </c>
      <c r="B3270" s="18" t="s">
        <v>3217</v>
      </c>
      <c r="C3270" s="18">
        <v>1</v>
      </c>
      <c r="D3270" s="18" t="s">
        <v>3217</v>
      </c>
      <c r="E3270" s="18">
        <v>3</v>
      </c>
      <c r="F3270" s="18" t="s">
        <v>788</v>
      </c>
      <c r="G3270" s="18">
        <v>16</v>
      </c>
      <c r="H3270" s="18" t="s">
        <v>1263</v>
      </c>
      <c r="I3270" s="18">
        <v>1</v>
      </c>
      <c r="J3270" s="25" t="s">
        <v>1264</v>
      </c>
      <c r="K3270" s="99"/>
      <c r="L3270" s="99"/>
      <c r="M3270" s="99"/>
      <c r="N3270" s="28" t="s">
        <v>3374</v>
      </c>
      <c r="O3270" s="100"/>
      <c r="P3270" s="27"/>
      <c r="Q3270" s="100"/>
      <c r="R3270" s="101" t="s">
        <v>133</v>
      </c>
      <c r="S3270" s="94"/>
    </row>
    <row r="3271" spans="1:19" ht="18" customHeight="1">
      <c r="A3271" s="17">
        <v>7</v>
      </c>
      <c r="B3271" s="18" t="s">
        <v>3217</v>
      </c>
      <c r="C3271" s="18">
        <v>1</v>
      </c>
      <c r="D3271" s="18" t="s">
        <v>3217</v>
      </c>
      <c r="E3271" s="18">
        <v>3</v>
      </c>
      <c r="F3271" s="18" t="s">
        <v>788</v>
      </c>
      <c r="G3271" s="19">
        <v>18</v>
      </c>
      <c r="H3271" s="19" t="s">
        <v>1054</v>
      </c>
      <c r="I3271" s="19"/>
      <c r="J3271" s="24"/>
      <c r="K3271" s="99"/>
      <c r="L3271" s="99"/>
      <c r="M3271" s="99"/>
      <c r="N3271" s="28"/>
      <c r="O3271" s="100"/>
      <c r="P3271" s="27"/>
      <c r="Q3271" s="100"/>
      <c r="R3271" s="101" t="s">
        <v>133</v>
      </c>
      <c r="S3271" s="94"/>
    </row>
    <row r="3272" spans="1:19" ht="18" customHeight="1">
      <c r="A3272" s="17">
        <v>7</v>
      </c>
      <c r="B3272" s="18" t="s">
        <v>3217</v>
      </c>
      <c r="C3272" s="18">
        <v>1</v>
      </c>
      <c r="D3272" s="18" t="s">
        <v>3217</v>
      </c>
      <c r="E3272" s="18">
        <v>3</v>
      </c>
      <c r="F3272" s="18" t="s">
        <v>788</v>
      </c>
      <c r="G3272" s="18">
        <v>18</v>
      </c>
      <c r="H3272" s="18" t="s">
        <v>1054</v>
      </c>
      <c r="I3272" s="19">
        <v>31</v>
      </c>
      <c r="J3272" s="24" t="s">
        <v>1269</v>
      </c>
      <c r="K3272" s="99">
        <v>3200</v>
      </c>
      <c r="L3272" s="99">
        <v>2841</v>
      </c>
      <c r="M3272" s="99">
        <f>K3272-L3272</f>
        <v>359</v>
      </c>
      <c r="N3272" s="28" t="s">
        <v>3375</v>
      </c>
      <c r="O3272" s="100"/>
      <c r="P3272" s="27"/>
      <c r="Q3272" s="100"/>
      <c r="R3272" s="101" t="s">
        <v>133</v>
      </c>
      <c r="S3272" s="94"/>
    </row>
    <row r="3273" spans="1:19" ht="18" customHeight="1">
      <c r="A3273" s="17">
        <v>7</v>
      </c>
      <c r="B3273" s="18" t="s">
        <v>3217</v>
      </c>
      <c r="C3273" s="18">
        <v>1</v>
      </c>
      <c r="D3273" s="18" t="s">
        <v>3217</v>
      </c>
      <c r="E3273" s="18">
        <v>3</v>
      </c>
      <c r="F3273" s="18" t="s">
        <v>788</v>
      </c>
      <c r="G3273" s="18">
        <v>18</v>
      </c>
      <c r="H3273" s="18" t="s">
        <v>1054</v>
      </c>
      <c r="I3273" s="18">
        <v>31</v>
      </c>
      <c r="J3273" s="25" t="s">
        <v>1269</v>
      </c>
      <c r="K3273" s="99"/>
      <c r="L3273" s="99"/>
      <c r="M3273" s="99"/>
      <c r="N3273" s="28" t="s">
        <v>3376</v>
      </c>
      <c r="O3273" s="100">
        <v>2200000</v>
      </c>
      <c r="P3273" s="27"/>
      <c r="Q3273" s="100"/>
      <c r="R3273" s="101" t="s">
        <v>133</v>
      </c>
      <c r="S3273" s="94"/>
    </row>
    <row r="3274" spans="1:19" ht="18" customHeight="1">
      <c r="A3274" s="17">
        <v>7</v>
      </c>
      <c r="B3274" s="18" t="s">
        <v>3217</v>
      </c>
      <c r="C3274" s="18">
        <v>1</v>
      </c>
      <c r="D3274" s="18" t="s">
        <v>3217</v>
      </c>
      <c r="E3274" s="18">
        <v>3</v>
      </c>
      <c r="F3274" s="18" t="s">
        <v>788</v>
      </c>
      <c r="G3274" s="18">
        <v>18</v>
      </c>
      <c r="H3274" s="18" t="s">
        <v>1054</v>
      </c>
      <c r="I3274" s="18">
        <v>31</v>
      </c>
      <c r="J3274" s="25" t="s">
        <v>1269</v>
      </c>
      <c r="K3274" s="99"/>
      <c r="L3274" s="99"/>
      <c r="M3274" s="99"/>
      <c r="N3274" s="28" t="s">
        <v>3377</v>
      </c>
      <c r="O3274" s="100"/>
      <c r="P3274" s="27"/>
      <c r="Q3274" s="100"/>
      <c r="R3274" s="101" t="s">
        <v>133</v>
      </c>
      <c r="S3274" s="94"/>
    </row>
    <row r="3275" spans="1:19" ht="18" customHeight="1">
      <c r="A3275" s="17">
        <v>7</v>
      </c>
      <c r="B3275" s="18" t="s">
        <v>3217</v>
      </c>
      <c r="C3275" s="18">
        <v>1</v>
      </c>
      <c r="D3275" s="18" t="s">
        <v>3217</v>
      </c>
      <c r="E3275" s="18">
        <v>3</v>
      </c>
      <c r="F3275" s="18" t="s">
        <v>788</v>
      </c>
      <c r="G3275" s="18">
        <v>18</v>
      </c>
      <c r="H3275" s="18" t="s">
        <v>1054</v>
      </c>
      <c r="I3275" s="18">
        <v>31</v>
      </c>
      <c r="J3275" s="25" t="s">
        <v>1269</v>
      </c>
      <c r="K3275" s="99"/>
      <c r="L3275" s="99"/>
      <c r="M3275" s="99"/>
      <c r="N3275" s="28" t="s">
        <v>3378</v>
      </c>
      <c r="O3275" s="100">
        <v>1000000</v>
      </c>
      <c r="P3275" s="27"/>
      <c r="Q3275" s="100"/>
      <c r="R3275" s="101" t="s">
        <v>133</v>
      </c>
      <c r="S3275" s="94"/>
    </row>
    <row r="3276" spans="1:19" ht="18" customHeight="1">
      <c r="A3276" s="17">
        <v>7</v>
      </c>
      <c r="B3276" s="18" t="s">
        <v>3217</v>
      </c>
      <c r="C3276" s="18">
        <v>1</v>
      </c>
      <c r="D3276" s="18" t="s">
        <v>3217</v>
      </c>
      <c r="E3276" s="18">
        <v>3</v>
      </c>
      <c r="F3276" s="18" t="s">
        <v>788</v>
      </c>
      <c r="G3276" s="19">
        <v>19</v>
      </c>
      <c r="H3276" s="19" t="s">
        <v>1056</v>
      </c>
      <c r="I3276" s="19"/>
      <c r="J3276" s="24"/>
      <c r="K3276" s="99"/>
      <c r="L3276" s="99"/>
      <c r="M3276" s="99"/>
      <c r="N3276" s="28"/>
      <c r="O3276" s="100"/>
      <c r="P3276" s="27"/>
      <c r="Q3276" s="100"/>
      <c r="R3276" s="101" t="s">
        <v>133</v>
      </c>
      <c r="S3276" s="94"/>
    </row>
    <row r="3277" spans="1:19" ht="18" customHeight="1">
      <c r="A3277" s="17">
        <v>7</v>
      </c>
      <c r="B3277" s="18" t="s">
        <v>3217</v>
      </c>
      <c r="C3277" s="18">
        <v>1</v>
      </c>
      <c r="D3277" s="18" t="s">
        <v>3217</v>
      </c>
      <c r="E3277" s="18">
        <v>3</v>
      </c>
      <c r="F3277" s="18" t="s">
        <v>788</v>
      </c>
      <c r="G3277" s="18">
        <v>19</v>
      </c>
      <c r="H3277" s="18" t="s">
        <v>1056</v>
      </c>
      <c r="I3277" s="19">
        <v>31</v>
      </c>
      <c r="J3277" s="24" t="s">
        <v>1366</v>
      </c>
      <c r="K3277" s="99">
        <v>190</v>
      </c>
      <c r="L3277" s="99">
        <v>190</v>
      </c>
      <c r="M3277" s="99">
        <f>K3277-L3277</f>
        <v>0</v>
      </c>
      <c r="N3277" s="28" t="s">
        <v>3379</v>
      </c>
      <c r="O3277" s="100">
        <v>190000</v>
      </c>
      <c r="P3277" s="27"/>
      <c r="Q3277" s="100"/>
      <c r="R3277" s="101" t="s">
        <v>133</v>
      </c>
      <c r="S3277" s="94"/>
    </row>
    <row r="3278" spans="1:19" ht="18" customHeight="1">
      <c r="A3278" s="43">
        <v>7</v>
      </c>
      <c r="B3278" s="44" t="s">
        <v>3217</v>
      </c>
      <c r="C3278" s="52">
        <v>1</v>
      </c>
      <c r="D3278" s="44" t="s">
        <v>3217</v>
      </c>
      <c r="E3278" s="53">
        <v>4</v>
      </c>
      <c r="F3278" s="54" t="s">
        <v>789</v>
      </c>
      <c r="G3278" s="53"/>
      <c r="H3278" s="54"/>
      <c r="I3278" s="53"/>
      <c r="J3278" s="53"/>
      <c r="K3278" s="97">
        <f>IF(C3278="",SUMIFS($K3279:$K$5645,$A3279:$A$5645,A3278,$E3279:$E$5645,""),IF(E3278="",SUMIFS($K3279:$K$5645,$A3279:$A$5645,A3278,$C3279:$C$5645,C3278,$G3279:$G$5645,""),IF(G3278="",SUMIFS($K3279:$K$5645,$A3279:$A$5645,A3278,$C3279:$C$5645,C3278,$E3279:$E$5645,E3278,$R3279:$R$5645,R3278),0)))</f>
        <v>740</v>
      </c>
      <c r="L3278" s="97">
        <f>IF(C3278="",SUMIFS($L3279:$L$5645,$A3279:$A$5645,A3278,$E3279:$E$5645,""),IF(E3278="",SUMIFS($L3279:$L$5645,$A3279:$A$5645,A3278,$C3279:$C$5645,C3278,$G3279:$G$5645,""),IF(G3278="",SUMIFS($L3279:$L$5645,$A3279:$A$5645,A3278,$C3279:$C$5645,C3278,$E3279:$E$5645,E3278,$R3279:$R$5645,R3278),0)))</f>
        <v>950</v>
      </c>
      <c r="M3278" s="98">
        <f t="shared" ref="M3278" si="208">K3278-L3278</f>
        <v>-210</v>
      </c>
      <c r="N3278" s="55"/>
      <c r="O3278" s="56"/>
      <c r="P3278" s="57"/>
      <c r="Q3278" s="58">
        <f>IF(C3278="",SUMIFS($Q$3:$Q$5514,$A$3:$A$5514,A3278,$C$3:$C$5514,"&gt;0",$E$3:$E$5514,""),IF(E3278="",SUMIFS($Q$3:$Q$5514,$A$3:$A$5514,A3278,$C$3:$C$5514,C3278,$E$3:$E$5514,"&gt;0",$G$3:$G$5514,""),IF(G3278="",SUMIFS($Q$3:$Q$5514,$A$3:$A$5514,A3278,$C$3:$C$5514,C3278,$E$3:$E$5514,E3278,$G$3:$G$5514,"&gt;0",$R$3:$R$5514,R3278))))</f>
        <v>30</v>
      </c>
      <c r="R3278" s="59" t="s">
        <v>133</v>
      </c>
      <c r="S3278" s="94"/>
    </row>
    <row r="3279" spans="1:19" ht="18" customHeight="1">
      <c r="A3279" s="17">
        <v>7</v>
      </c>
      <c r="B3279" s="18" t="s">
        <v>3217</v>
      </c>
      <c r="C3279" s="18">
        <v>1</v>
      </c>
      <c r="D3279" s="18" t="s">
        <v>3217</v>
      </c>
      <c r="E3279" s="18">
        <v>4</v>
      </c>
      <c r="F3279" s="18" t="s">
        <v>789</v>
      </c>
      <c r="G3279" s="19">
        <v>19</v>
      </c>
      <c r="H3279" s="19" t="s">
        <v>2821</v>
      </c>
      <c r="I3279" s="19"/>
      <c r="J3279" s="24"/>
      <c r="K3279" s="99"/>
      <c r="L3279" s="99"/>
      <c r="M3279" s="99"/>
      <c r="N3279" s="28"/>
      <c r="O3279" s="100"/>
      <c r="P3279" s="27" t="s">
        <v>504</v>
      </c>
      <c r="Q3279" s="100">
        <v>30</v>
      </c>
      <c r="R3279" s="101" t="s">
        <v>133</v>
      </c>
      <c r="S3279" s="94"/>
    </row>
    <row r="3280" spans="1:19" ht="18" customHeight="1">
      <c r="A3280" s="17">
        <v>7</v>
      </c>
      <c r="B3280" s="18" t="s">
        <v>3217</v>
      </c>
      <c r="C3280" s="18">
        <v>1</v>
      </c>
      <c r="D3280" s="18" t="s">
        <v>3217</v>
      </c>
      <c r="E3280" s="18">
        <v>4</v>
      </c>
      <c r="F3280" s="18" t="s">
        <v>789</v>
      </c>
      <c r="G3280" s="18">
        <v>19</v>
      </c>
      <c r="H3280" s="18" t="s">
        <v>2821</v>
      </c>
      <c r="I3280" s="19">
        <v>21</v>
      </c>
      <c r="J3280" s="24" t="s">
        <v>1492</v>
      </c>
      <c r="K3280" s="99">
        <v>700</v>
      </c>
      <c r="L3280" s="99">
        <v>900</v>
      </c>
      <c r="M3280" s="99">
        <f>K3280-L3280</f>
        <v>-200</v>
      </c>
      <c r="N3280" s="28" t="s">
        <v>3380</v>
      </c>
      <c r="O3280" s="100">
        <v>700000</v>
      </c>
      <c r="P3280" s="27"/>
      <c r="Q3280" s="100"/>
      <c r="R3280" s="101" t="s">
        <v>133</v>
      </c>
      <c r="S3280" s="94"/>
    </row>
    <row r="3281" spans="1:19" ht="18" customHeight="1">
      <c r="A3281" s="17">
        <v>7</v>
      </c>
      <c r="B3281" s="18" t="s">
        <v>3217</v>
      </c>
      <c r="C3281" s="18">
        <v>1</v>
      </c>
      <c r="D3281" s="18" t="s">
        <v>3217</v>
      </c>
      <c r="E3281" s="18">
        <v>4</v>
      </c>
      <c r="F3281" s="18" t="s">
        <v>789</v>
      </c>
      <c r="G3281" s="18">
        <v>19</v>
      </c>
      <c r="H3281" s="18" t="s">
        <v>2821</v>
      </c>
      <c r="I3281" s="18">
        <v>21</v>
      </c>
      <c r="J3281" s="25" t="s">
        <v>1492</v>
      </c>
      <c r="K3281" s="99"/>
      <c r="L3281" s="99"/>
      <c r="M3281" s="99"/>
      <c r="N3281" s="339" t="s">
        <v>6874</v>
      </c>
      <c r="O3281" s="100"/>
      <c r="P3281" s="27"/>
      <c r="Q3281" s="100"/>
      <c r="R3281" s="101" t="s">
        <v>133</v>
      </c>
      <c r="S3281" s="94"/>
    </row>
    <row r="3282" spans="1:19" ht="18" customHeight="1">
      <c r="A3282" s="17">
        <v>7</v>
      </c>
      <c r="B3282" s="18" t="s">
        <v>3217</v>
      </c>
      <c r="C3282" s="18">
        <v>1</v>
      </c>
      <c r="D3282" s="18" t="s">
        <v>3217</v>
      </c>
      <c r="E3282" s="18">
        <v>4</v>
      </c>
      <c r="F3282" s="18" t="s">
        <v>789</v>
      </c>
      <c r="G3282" s="18">
        <v>19</v>
      </c>
      <c r="H3282" s="18" t="s">
        <v>2821</v>
      </c>
      <c r="I3282" s="18">
        <v>21</v>
      </c>
      <c r="J3282" s="25" t="s">
        <v>1492</v>
      </c>
      <c r="K3282" s="99"/>
      <c r="L3282" s="99"/>
      <c r="M3282" s="99"/>
      <c r="N3282" s="28" t="s">
        <v>3381</v>
      </c>
      <c r="O3282" s="100"/>
      <c r="P3282" s="27"/>
      <c r="Q3282" s="100"/>
      <c r="R3282" s="101" t="s">
        <v>133</v>
      </c>
      <c r="S3282" s="94"/>
    </row>
    <row r="3283" spans="1:19" ht="18" customHeight="1">
      <c r="A3283" s="17">
        <v>7</v>
      </c>
      <c r="B3283" s="18" t="s">
        <v>3217</v>
      </c>
      <c r="C3283" s="18">
        <v>1</v>
      </c>
      <c r="D3283" s="18" t="s">
        <v>3217</v>
      </c>
      <c r="E3283" s="18">
        <v>4</v>
      </c>
      <c r="F3283" s="18" t="s">
        <v>789</v>
      </c>
      <c r="G3283" s="18">
        <v>19</v>
      </c>
      <c r="H3283" s="18" t="s">
        <v>2821</v>
      </c>
      <c r="I3283" s="18">
        <v>21</v>
      </c>
      <c r="J3283" s="25" t="s">
        <v>1492</v>
      </c>
      <c r="K3283" s="99"/>
      <c r="L3283" s="99"/>
      <c r="M3283" s="99"/>
      <c r="N3283" s="28" t="s">
        <v>3382</v>
      </c>
      <c r="O3283" s="100"/>
      <c r="P3283" s="27"/>
      <c r="Q3283" s="100"/>
      <c r="R3283" s="101" t="s">
        <v>133</v>
      </c>
      <c r="S3283" s="94"/>
    </row>
    <row r="3284" spans="1:19" ht="18" customHeight="1">
      <c r="A3284" s="17">
        <v>7</v>
      </c>
      <c r="B3284" s="18" t="s">
        <v>3217</v>
      </c>
      <c r="C3284" s="18">
        <v>1</v>
      </c>
      <c r="D3284" s="18" t="s">
        <v>3217</v>
      </c>
      <c r="E3284" s="18">
        <v>4</v>
      </c>
      <c r="F3284" s="18" t="s">
        <v>789</v>
      </c>
      <c r="G3284" s="18">
        <v>19</v>
      </c>
      <c r="H3284" s="18" t="s">
        <v>2821</v>
      </c>
      <c r="I3284" s="18">
        <v>21</v>
      </c>
      <c r="J3284" s="25" t="s">
        <v>1492</v>
      </c>
      <c r="K3284" s="99"/>
      <c r="L3284" s="99"/>
      <c r="M3284" s="99"/>
      <c r="N3284" s="28" t="s">
        <v>3383</v>
      </c>
      <c r="O3284" s="100"/>
      <c r="P3284" s="27"/>
      <c r="Q3284" s="100"/>
      <c r="R3284" s="101" t="s">
        <v>133</v>
      </c>
      <c r="S3284" s="94"/>
    </row>
    <row r="3285" spans="1:19" ht="18" customHeight="1">
      <c r="A3285" s="17">
        <v>7</v>
      </c>
      <c r="B3285" s="18" t="s">
        <v>3217</v>
      </c>
      <c r="C3285" s="18">
        <v>1</v>
      </c>
      <c r="D3285" s="18" t="s">
        <v>3217</v>
      </c>
      <c r="E3285" s="18">
        <v>4</v>
      </c>
      <c r="F3285" s="18" t="s">
        <v>789</v>
      </c>
      <c r="G3285" s="19">
        <v>25</v>
      </c>
      <c r="H3285" s="19" t="s">
        <v>1276</v>
      </c>
      <c r="I3285" s="19"/>
      <c r="J3285" s="24"/>
      <c r="K3285" s="99"/>
      <c r="L3285" s="99"/>
      <c r="M3285" s="99"/>
      <c r="N3285" s="28"/>
      <c r="O3285" s="100"/>
      <c r="P3285" s="27"/>
      <c r="Q3285" s="100"/>
      <c r="R3285" s="101" t="s">
        <v>133</v>
      </c>
      <c r="S3285" s="94"/>
    </row>
    <row r="3286" spans="1:19" ht="18" customHeight="1">
      <c r="A3286" s="17">
        <v>7</v>
      </c>
      <c r="B3286" s="18" t="s">
        <v>3217</v>
      </c>
      <c r="C3286" s="18">
        <v>1</v>
      </c>
      <c r="D3286" s="18" t="s">
        <v>3217</v>
      </c>
      <c r="E3286" s="18">
        <v>4</v>
      </c>
      <c r="F3286" s="18" t="s">
        <v>789</v>
      </c>
      <c r="G3286" s="18">
        <v>25</v>
      </c>
      <c r="H3286" s="18" t="s">
        <v>1276</v>
      </c>
      <c r="I3286" s="19">
        <v>8</v>
      </c>
      <c r="J3286" s="24" t="s">
        <v>3384</v>
      </c>
      <c r="K3286" s="99">
        <v>40</v>
      </c>
      <c r="L3286" s="99">
        <v>50</v>
      </c>
      <c r="M3286" s="99">
        <f>K3286-L3286</f>
        <v>-10</v>
      </c>
      <c r="N3286" s="28" t="s">
        <v>3385</v>
      </c>
      <c r="O3286" s="100">
        <v>40000</v>
      </c>
      <c r="P3286" s="27"/>
      <c r="Q3286" s="100"/>
      <c r="R3286" s="101" t="s">
        <v>133</v>
      </c>
      <c r="S3286" s="94"/>
    </row>
    <row r="3287" spans="1:19" ht="18" customHeight="1">
      <c r="A3287" s="331">
        <v>7</v>
      </c>
      <c r="B3287" s="183" t="s">
        <v>3217</v>
      </c>
      <c r="C3287" s="183">
        <v>1</v>
      </c>
      <c r="D3287" s="183" t="s">
        <v>3217</v>
      </c>
      <c r="E3287" s="183">
        <v>4</v>
      </c>
      <c r="F3287" s="183" t="s">
        <v>789</v>
      </c>
      <c r="G3287" s="183">
        <v>25</v>
      </c>
      <c r="H3287" s="183" t="s">
        <v>1276</v>
      </c>
      <c r="I3287" s="183">
        <v>8</v>
      </c>
      <c r="J3287" s="332" t="s">
        <v>3384</v>
      </c>
      <c r="K3287" s="185"/>
      <c r="L3287" s="185"/>
      <c r="M3287" s="185"/>
      <c r="N3287" s="186" t="s">
        <v>3386</v>
      </c>
      <c r="O3287" s="187"/>
      <c r="P3287" s="188"/>
      <c r="Q3287" s="187"/>
      <c r="R3287" s="333" t="s">
        <v>133</v>
      </c>
      <c r="S3287" s="94"/>
    </row>
    <row r="3288" spans="1:19" ht="18" customHeight="1">
      <c r="A3288" s="67">
        <v>8</v>
      </c>
      <c r="B3288" s="68" t="s">
        <v>3387</v>
      </c>
      <c r="C3288" s="68"/>
      <c r="D3288" s="68"/>
      <c r="E3288" s="69"/>
      <c r="F3288" s="68"/>
      <c r="G3288" s="69"/>
      <c r="H3288" s="68"/>
      <c r="I3288" s="69"/>
      <c r="J3288" s="69"/>
      <c r="K3288" s="70">
        <f>IF(C3288="",SUMIFS($K3289:$K$5645,$A3289:$A$5645,A3288,$E3289:$E$5645,""),IF(E3288="",SUMIFS($K3289:$K$5645,$A3289:$A$5645,A3288,$C3289:$C$5645,C3288,$G3289:$G$5645,""),IF(G3288="",SUMIFS($K3289:$K$5645,$A3289:$A$5645,A3288,$C3289:$C$5645,C3288,$E3289:$E$5645,E3288,$R3289:$R$5645,R3288),0)))</f>
        <v>991278</v>
      </c>
      <c r="L3288" s="70">
        <f>IF(C3288="",SUMIFS($L3289:$L$5645,$A3289:$A$5645,A3288,$E3289:$E$5645,""),IF(E3288="",SUMIFS($L3289:$L$5645,$A3289:$A$5645,A3288,$C3289:$C$5645,C3288,$G3289:$G$5645,""),IF(G3288="",SUMIFS($L3289:$L$5645,$A3289:$A$5645,A3288,$C3289:$C$5645,C3288,$E3289:$E$5645,E3288,$R3289:$R$5645,R3288),0)))</f>
        <v>568061</v>
      </c>
      <c r="M3288" s="71">
        <f t="shared" ref="M3288:M3290" si="209">K3288-L3288</f>
        <v>423217</v>
      </c>
      <c r="N3288" s="72"/>
      <c r="O3288" s="73"/>
      <c r="P3288" s="74"/>
      <c r="Q3288" s="75">
        <f>IF(C3288="",SUMIFS($Q$3:$Q$5514,$A$3:$A$5514,A3288,$C$3:$C$5514,"&gt;0",$E$3:$E$5514,""),IF(E3288="",SUMIFS($Q$3:$Q$5514,$A$3:$A$5514,A3288,$C$3:$C$5514,C3288,$E$3:$E$5514,"&gt;0",$G$3:$G$5514,""),IF(G3288="",SUMIFS($Q$3:$Q$5514,$A$3:$A$5514,A3288,$C$3:$C$5514,C3288,$E$3:$E$5514,E3288,$G$3:$G$5514,"&gt;0",$R$3:$R$5514,R3288))))</f>
        <v>614537</v>
      </c>
      <c r="R3288" s="76"/>
      <c r="S3288" s="94"/>
    </row>
    <row r="3289" spans="1:19" ht="18" customHeight="1">
      <c r="A3289" s="43">
        <v>8</v>
      </c>
      <c r="B3289" s="44" t="s">
        <v>3387</v>
      </c>
      <c r="C3289" s="45">
        <v>1</v>
      </c>
      <c r="D3289" s="45" t="s">
        <v>3388</v>
      </c>
      <c r="E3289" s="46"/>
      <c r="F3289" s="45"/>
      <c r="G3289" s="46"/>
      <c r="H3289" s="45"/>
      <c r="I3289" s="46"/>
      <c r="J3289" s="46"/>
      <c r="K3289" s="95">
        <f>IF(C3289="",SUMIFS($K3290:$K$5645,$A3290:$A$5645,A3289,$E3290:$E$5645,""),IF(E3289="",SUMIFS($K3290:$K$5645,$A3290:$A$5645,A3289,$C3290:$C$5645,C3289,$G3290:$G$5645,""),IF(G3289="",SUMIFS($K3290:$K$5645,$A3290:$A$5645,A3289,$C3290:$C$5645,C3289,$E3290:$E$5645,E3289,$R3290:$R$5645,R3289),0)))</f>
        <v>10724</v>
      </c>
      <c r="L3289" s="95">
        <f>IF(C3289="",SUMIFS($L3290:$L$5645,$A3290:$A$5645,A3289,$E3290:$E$5645,""),IF(E3289="",SUMIFS($L3290:$L$5645,$A3290:$A$5645,A3289,$C3290:$C$5645,C3289,$G3290:$G$5645,""),IF(G3289="",SUMIFS($L3290:$L$5645,$A3290:$A$5645,A3289,$C3290:$C$5645,C3289,$E3290:$E$5645,E3289,$R3290:$R$5645,R3289),0)))</f>
        <v>10705</v>
      </c>
      <c r="M3289" s="96">
        <f t="shared" si="209"/>
        <v>19</v>
      </c>
      <c r="N3289" s="47"/>
      <c r="O3289" s="48"/>
      <c r="P3289" s="49"/>
      <c r="Q3289" s="50">
        <f>IF(C3289="",SUMIFS($Q$3:$Q$5514,$A$3:$A$5514,A3289,$C$3:$C$5514,"&gt;0",$E$3:$E$5514,""),IF(E3289="",SUMIFS($Q$3:$Q$5514,$A$3:$A$5514,A3289,$C$3:$C$5514,C3289,$E$3:$E$5514,"&gt;0",$G$3:$G$5514,""),IF(G3289="",SUMIFS($Q$3:$Q$5514,$A$3:$A$5514,A3289,$C$3:$C$5514,C3289,$E$3:$E$5514,E3289,$G$3:$G$5514,"&gt;0",$R$3:$R$5514,R3289))))</f>
        <v>288</v>
      </c>
      <c r="R3289" s="51"/>
      <c r="S3289" s="94"/>
    </row>
    <row r="3290" spans="1:19" ht="18" customHeight="1">
      <c r="A3290" s="43">
        <v>8</v>
      </c>
      <c r="B3290" s="44" t="s">
        <v>3387</v>
      </c>
      <c r="C3290" s="52">
        <v>1</v>
      </c>
      <c r="D3290" s="44" t="s">
        <v>3388</v>
      </c>
      <c r="E3290" s="53">
        <v>1</v>
      </c>
      <c r="F3290" s="54" t="s">
        <v>790</v>
      </c>
      <c r="G3290" s="53"/>
      <c r="H3290" s="54"/>
      <c r="I3290" s="53"/>
      <c r="J3290" s="53"/>
      <c r="K3290" s="97">
        <f>IF(C3290="",SUMIFS($K3291:$K$5645,$A3291:$A$5645,A3290,$E3291:$E$5645,""),IF(E3290="",SUMIFS($K3291:$K$5645,$A3291:$A$5645,A3290,$C3291:$C$5645,C3290,$G3291:$G$5645,""),IF(G3290="",SUMIFS($K3291:$K$5645,$A3291:$A$5645,A3290,$C3291:$C$5645,C3290,$E3291:$E$5645,E3290,$R3291:$R$5645,R3290),0)))</f>
        <v>10724</v>
      </c>
      <c r="L3290" s="97">
        <f>IF(C3290="",SUMIFS($L3291:$L$5645,$A3291:$A$5645,A3290,$E3291:$E$5645,""),IF(E3290="",SUMIFS($L3291:$L$5645,$A3291:$A$5645,A3290,$C3291:$C$5645,C3290,$G3291:$G$5645,""),IF(G3290="",SUMIFS($L3291:$L$5645,$A3291:$A$5645,A3290,$C3291:$C$5645,C3290,$E3291:$E$5645,E3290,$R3291:$R$5645,R3290),0)))</f>
        <v>10705</v>
      </c>
      <c r="M3290" s="98">
        <f t="shared" si="209"/>
        <v>19</v>
      </c>
      <c r="N3290" s="55"/>
      <c r="O3290" s="56"/>
      <c r="P3290" s="57"/>
      <c r="Q3290" s="58">
        <f>IF(C3290="",SUMIFS($Q$3:$Q$5514,$A$3:$A$5514,A3290,$C$3:$C$5514,"&gt;0",$E$3:$E$5514,""),IF(E3290="",SUMIFS($Q$3:$Q$5514,$A$3:$A$5514,A3290,$C$3:$C$5514,C3290,$E$3:$E$5514,"&gt;0",$G$3:$G$5514,""),IF(G3290="",SUMIFS($Q$3:$Q$5514,$A$3:$A$5514,A3290,$C$3:$C$5514,C3290,$E$3:$E$5514,E3290,$G$3:$G$5514,"&gt;0",$R$3:$R$5514,R3290))))</f>
        <v>288</v>
      </c>
      <c r="R3290" s="59" t="s">
        <v>166</v>
      </c>
      <c r="S3290" s="94"/>
    </row>
    <row r="3291" spans="1:19" ht="18" customHeight="1">
      <c r="A3291" s="17">
        <v>8</v>
      </c>
      <c r="B3291" s="18" t="s">
        <v>3387</v>
      </c>
      <c r="C3291" s="18">
        <v>1</v>
      </c>
      <c r="D3291" s="18" t="s">
        <v>3388</v>
      </c>
      <c r="E3291" s="18">
        <v>1</v>
      </c>
      <c r="F3291" s="18" t="s">
        <v>790</v>
      </c>
      <c r="G3291" s="19">
        <v>2</v>
      </c>
      <c r="H3291" s="19" t="s">
        <v>916</v>
      </c>
      <c r="I3291" s="19"/>
      <c r="J3291" s="24"/>
      <c r="K3291" s="99"/>
      <c r="L3291" s="99"/>
      <c r="M3291" s="99"/>
      <c r="N3291" s="28"/>
      <c r="O3291" s="100"/>
      <c r="P3291" s="27" t="s">
        <v>3389</v>
      </c>
      <c r="Q3291" s="100">
        <v>70</v>
      </c>
      <c r="R3291" s="101" t="s">
        <v>166</v>
      </c>
      <c r="S3291" s="94"/>
    </row>
    <row r="3292" spans="1:19" ht="18" customHeight="1">
      <c r="A3292" s="17">
        <v>8</v>
      </c>
      <c r="B3292" s="18" t="s">
        <v>3387</v>
      </c>
      <c r="C3292" s="18">
        <v>1</v>
      </c>
      <c r="D3292" s="18" t="s">
        <v>3388</v>
      </c>
      <c r="E3292" s="18">
        <v>1</v>
      </c>
      <c r="F3292" s="18" t="s">
        <v>790</v>
      </c>
      <c r="G3292" s="18">
        <v>2</v>
      </c>
      <c r="H3292" s="18" t="s">
        <v>916</v>
      </c>
      <c r="I3292" s="19">
        <v>3</v>
      </c>
      <c r="J3292" s="24" t="s">
        <v>917</v>
      </c>
      <c r="K3292" s="99">
        <v>4997</v>
      </c>
      <c r="L3292" s="99">
        <v>5000</v>
      </c>
      <c r="M3292" s="99">
        <f>K3292-L3292</f>
        <v>-3</v>
      </c>
      <c r="N3292" s="28" t="s">
        <v>933</v>
      </c>
      <c r="O3292" s="100">
        <v>4996800</v>
      </c>
      <c r="P3292" s="27" t="s">
        <v>3390</v>
      </c>
      <c r="Q3292" s="100"/>
      <c r="R3292" s="101" t="s">
        <v>166</v>
      </c>
      <c r="S3292" s="94"/>
    </row>
    <row r="3293" spans="1:19" ht="18" customHeight="1">
      <c r="A3293" s="17">
        <v>8</v>
      </c>
      <c r="B3293" s="18" t="s">
        <v>3387</v>
      </c>
      <c r="C3293" s="18">
        <v>1</v>
      </c>
      <c r="D3293" s="18" t="s">
        <v>3388</v>
      </c>
      <c r="E3293" s="18">
        <v>1</v>
      </c>
      <c r="F3293" s="18" t="s">
        <v>790</v>
      </c>
      <c r="G3293" s="19">
        <v>3</v>
      </c>
      <c r="H3293" s="19" t="s">
        <v>919</v>
      </c>
      <c r="I3293" s="19"/>
      <c r="J3293" s="24"/>
      <c r="K3293" s="99"/>
      <c r="L3293" s="99"/>
      <c r="M3293" s="99"/>
      <c r="N3293" s="28"/>
      <c r="O3293" s="100"/>
      <c r="P3293" s="27" t="s">
        <v>3391</v>
      </c>
      <c r="Q3293" s="100">
        <v>103</v>
      </c>
      <c r="R3293" s="101" t="s">
        <v>166</v>
      </c>
      <c r="S3293" s="94"/>
    </row>
    <row r="3294" spans="1:19" ht="18" customHeight="1">
      <c r="A3294" s="17">
        <v>8</v>
      </c>
      <c r="B3294" s="18" t="s">
        <v>3387</v>
      </c>
      <c r="C3294" s="18">
        <v>1</v>
      </c>
      <c r="D3294" s="18" t="s">
        <v>3388</v>
      </c>
      <c r="E3294" s="18">
        <v>1</v>
      </c>
      <c r="F3294" s="18" t="s">
        <v>790</v>
      </c>
      <c r="G3294" s="18">
        <v>3</v>
      </c>
      <c r="H3294" s="18" t="s">
        <v>919</v>
      </c>
      <c r="I3294" s="19">
        <v>31</v>
      </c>
      <c r="J3294" s="24" t="s">
        <v>929</v>
      </c>
      <c r="K3294" s="99">
        <v>294</v>
      </c>
      <c r="L3294" s="99">
        <v>294</v>
      </c>
      <c r="M3294" s="99">
        <f t="shared" ref="M3294:M3299" si="210">K3294-L3294</f>
        <v>0</v>
      </c>
      <c r="N3294" s="28" t="s">
        <v>933</v>
      </c>
      <c r="O3294" s="100">
        <v>294000</v>
      </c>
      <c r="P3294" s="27" t="s">
        <v>3390</v>
      </c>
      <c r="Q3294" s="100"/>
      <c r="R3294" s="101" t="s">
        <v>166</v>
      </c>
      <c r="S3294" s="94"/>
    </row>
    <row r="3295" spans="1:19" ht="18" customHeight="1">
      <c r="A3295" s="17">
        <v>8</v>
      </c>
      <c r="B3295" s="18" t="s">
        <v>3387</v>
      </c>
      <c r="C3295" s="18">
        <v>1</v>
      </c>
      <c r="D3295" s="18" t="s">
        <v>3388</v>
      </c>
      <c r="E3295" s="18">
        <v>1</v>
      </c>
      <c r="F3295" s="18" t="s">
        <v>790</v>
      </c>
      <c r="G3295" s="18">
        <v>3</v>
      </c>
      <c r="H3295" s="18" t="s">
        <v>919</v>
      </c>
      <c r="I3295" s="19">
        <v>33</v>
      </c>
      <c r="J3295" s="24" t="s">
        <v>1075</v>
      </c>
      <c r="K3295" s="99">
        <v>24</v>
      </c>
      <c r="L3295" s="99">
        <v>38</v>
      </c>
      <c r="M3295" s="99">
        <f t="shared" si="210"/>
        <v>-14</v>
      </c>
      <c r="N3295" s="28" t="s">
        <v>933</v>
      </c>
      <c r="O3295" s="100">
        <v>24000</v>
      </c>
      <c r="P3295" s="27" t="s">
        <v>3389</v>
      </c>
      <c r="Q3295" s="100">
        <v>35</v>
      </c>
      <c r="R3295" s="101" t="s">
        <v>166</v>
      </c>
      <c r="S3295" s="94"/>
    </row>
    <row r="3296" spans="1:19" ht="18" customHeight="1">
      <c r="A3296" s="17">
        <v>8</v>
      </c>
      <c r="B3296" s="18" t="s">
        <v>3387</v>
      </c>
      <c r="C3296" s="18">
        <v>1</v>
      </c>
      <c r="D3296" s="18" t="s">
        <v>3388</v>
      </c>
      <c r="E3296" s="18">
        <v>1</v>
      </c>
      <c r="F3296" s="18" t="s">
        <v>790</v>
      </c>
      <c r="G3296" s="18">
        <v>3</v>
      </c>
      <c r="H3296" s="18" t="s">
        <v>919</v>
      </c>
      <c r="I3296" s="19">
        <v>38</v>
      </c>
      <c r="J3296" s="24" t="s">
        <v>932</v>
      </c>
      <c r="K3296" s="99">
        <v>748</v>
      </c>
      <c r="L3296" s="99">
        <v>748</v>
      </c>
      <c r="M3296" s="99">
        <f t="shared" si="210"/>
        <v>0</v>
      </c>
      <c r="N3296" s="28" t="s">
        <v>933</v>
      </c>
      <c r="O3296" s="100">
        <v>747600</v>
      </c>
      <c r="P3296" s="27" t="s">
        <v>3392</v>
      </c>
      <c r="Q3296" s="100"/>
      <c r="R3296" s="101" t="s">
        <v>166</v>
      </c>
      <c r="S3296" s="94"/>
    </row>
    <row r="3297" spans="1:19" ht="18" customHeight="1">
      <c r="A3297" s="17">
        <v>8</v>
      </c>
      <c r="B3297" s="18" t="s">
        <v>3387</v>
      </c>
      <c r="C3297" s="18">
        <v>1</v>
      </c>
      <c r="D3297" s="18" t="s">
        <v>3388</v>
      </c>
      <c r="E3297" s="18">
        <v>1</v>
      </c>
      <c r="F3297" s="18" t="s">
        <v>790</v>
      </c>
      <c r="G3297" s="18">
        <v>3</v>
      </c>
      <c r="H3297" s="18" t="s">
        <v>919</v>
      </c>
      <c r="I3297" s="19">
        <v>39</v>
      </c>
      <c r="J3297" s="24" t="s">
        <v>934</v>
      </c>
      <c r="K3297" s="99">
        <v>1309</v>
      </c>
      <c r="L3297" s="99">
        <v>1309</v>
      </c>
      <c r="M3297" s="99">
        <f t="shared" si="210"/>
        <v>0</v>
      </c>
      <c r="N3297" s="28" t="s">
        <v>933</v>
      </c>
      <c r="O3297" s="100">
        <v>1308736</v>
      </c>
      <c r="P3297" s="27" t="s">
        <v>505</v>
      </c>
      <c r="Q3297" s="100">
        <v>80</v>
      </c>
      <c r="R3297" s="101" t="s">
        <v>166</v>
      </c>
      <c r="S3297" s="94"/>
    </row>
    <row r="3298" spans="1:19" ht="18" customHeight="1">
      <c r="A3298" s="17">
        <v>8</v>
      </c>
      <c r="B3298" s="18" t="s">
        <v>3387</v>
      </c>
      <c r="C3298" s="18">
        <v>1</v>
      </c>
      <c r="D3298" s="18" t="s">
        <v>3388</v>
      </c>
      <c r="E3298" s="18">
        <v>1</v>
      </c>
      <c r="F3298" s="18" t="s">
        <v>790</v>
      </c>
      <c r="G3298" s="18">
        <v>3</v>
      </c>
      <c r="H3298" s="18" t="s">
        <v>919</v>
      </c>
      <c r="I3298" s="19">
        <v>40</v>
      </c>
      <c r="J3298" s="24" t="s">
        <v>935</v>
      </c>
      <c r="K3298" s="99">
        <v>756</v>
      </c>
      <c r="L3298" s="99">
        <v>756</v>
      </c>
      <c r="M3298" s="99">
        <f t="shared" si="210"/>
        <v>0</v>
      </c>
      <c r="N3298" s="28" t="s">
        <v>933</v>
      </c>
      <c r="O3298" s="100">
        <v>755040</v>
      </c>
      <c r="P3298" s="27"/>
      <c r="Q3298" s="100"/>
      <c r="R3298" s="101" t="s">
        <v>166</v>
      </c>
      <c r="S3298" s="94"/>
    </row>
    <row r="3299" spans="1:19" ht="18" customHeight="1">
      <c r="A3299" s="17">
        <v>8</v>
      </c>
      <c r="B3299" s="18" t="s">
        <v>3387</v>
      </c>
      <c r="C3299" s="18">
        <v>1</v>
      </c>
      <c r="D3299" s="18" t="s">
        <v>3388</v>
      </c>
      <c r="E3299" s="18">
        <v>1</v>
      </c>
      <c r="F3299" s="18" t="s">
        <v>790</v>
      </c>
      <c r="G3299" s="18">
        <v>3</v>
      </c>
      <c r="H3299" s="18" t="s">
        <v>919</v>
      </c>
      <c r="I3299" s="19">
        <v>41</v>
      </c>
      <c r="J3299" s="24" t="s">
        <v>936</v>
      </c>
      <c r="K3299" s="99">
        <v>89</v>
      </c>
      <c r="L3299" s="99">
        <v>89</v>
      </c>
      <c r="M3299" s="99">
        <f t="shared" si="210"/>
        <v>0</v>
      </c>
      <c r="N3299" s="28" t="s">
        <v>933</v>
      </c>
      <c r="O3299" s="100">
        <v>89000</v>
      </c>
      <c r="P3299" s="27"/>
      <c r="Q3299" s="100"/>
      <c r="R3299" s="101" t="s">
        <v>166</v>
      </c>
      <c r="S3299" s="94"/>
    </row>
    <row r="3300" spans="1:19" ht="18" customHeight="1">
      <c r="A3300" s="17">
        <v>8</v>
      </c>
      <c r="B3300" s="18" t="s">
        <v>3387</v>
      </c>
      <c r="C3300" s="18">
        <v>1</v>
      </c>
      <c r="D3300" s="18" t="s">
        <v>3388</v>
      </c>
      <c r="E3300" s="18">
        <v>1</v>
      </c>
      <c r="F3300" s="18" t="s">
        <v>790</v>
      </c>
      <c r="G3300" s="19">
        <v>4</v>
      </c>
      <c r="H3300" s="19" t="s">
        <v>937</v>
      </c>
      <c r="I3300" s="19"/>
      <c r="J3300" s="24"/>
      <c r="K3300" s="99"/>
      <c r="L3300" s="99"/>
      <c r="M3300" s="99"/>
      <c r="N3300" s="28"/>
      <c r="O3300" s="100"/>
      <c r="P3300" s="27"/>
      <c r="Q3300" s="100"/>
      <c r="R3300" s="101" t="s">
        <v>166</v>
      </c>
      <c r="S3300" s="94"/>
    </row>
    <row r="3301" spans="1:19" ht="18" customHeight="1">
      <c r="A3301" s="17">
        <v>8</v>
      </c>
      <c r="B3301" s="18" t="s">
        <v>3387</v>
      </c>
      <c r="C3301" s="18">
        <v>1</v>
      </c>
      <c r="D3301" s="18" t="s">
        <v>3388</v>
      </c>
      <c r="E3301" s="18">
        <v>1</v>
      </c>
      <c r="F3301" s="18" t="s">
        <v>790</v>
      </c>
      <c r="G3301" s="18">
        <v>4</v>
      </c>
      <c r="H3301" s="18" t="s">
        <v>937</v>
      </c>
      <c r="I3301" s="19">
        <v>31</v>
      </c>
      <c r="J3301" s="24" t="s">
        <v>940</v>
      </c>
      <c r="K3301" s="99">
        <v>1732</v>
      </c>
      <c r="L3301" s="99">
        <v>1692</v>
      </c>
      <c r="M3301" s="99">
        <f>K3301-L3301</f>
        <v>40</v>
      </c>
      <c r="N3301" s="28" t="s">
        <v>933</v>
      </c>
      <c r="O3301" s="100">
        <v>1731413</v>
      </c>
      <c r="P3301" s="27"/>
      <c r="Q3301" s="100"/>
      <c r="R3301" s="101" t="s">
        <v>166</v>
      </c>
      <c r="S3301" s="94"/>
    </row>
    <row r="3302" spans="1:19" ht="18" customHeight="1">
      <c r="A3302" s="17">
        <v>8</v>
      </c>
      <c r="B3302" s="18" t="s">
        <v>3387</v>
      </c>
      <c r="C3302" s="18">
        <v>1</v>
      </c>
      <c r="D3302" s="18" t="s">
        <v>3388</v>
      </c>
      <c r="E3302" s="18">
        <v>1</v>
      </c>
      <c r="F3302" s="18" t="s">
        <v>790</v>
      </c>
      <c r="G3302" s="19">
        <v>9</v>
      </c>
      <c r="H3302" s="19" t="s">
        <v>944</v>
      </c>
      <c r="I3302" s="19"/>
      <c r="J3302" s="24"/>
      <c r="K3302" s="99"/>
      <c r="L3302" s="99"/>
      <c r="M3302" s="99"/>
      <c r="N3302" s="28"/>
      <c r="O3302" s="100"/>
      <c r="P3302" s="27"/>
      <c r="Q3302" s="100"/>
      <c r="R3302" s="101" t="s">
        <v>166</v>
      </c>
      <c r="S3302" s="94"/>
    </row>
    <row r="3303" spans="1:19" ht="18" customHeight="1">
      <c r="A3303" s="17">
        <v>8</v>
      </c>
      <c r="B3303" s="18" t="s">
        <v>3387</v>
      </c>
      <c r="C3303" s="18">
        <v>1</v>
      </c>
      <c r="D3303" s="18" t="s">
        <v>3388</v>
      </c>
      <c r="E3303" s="18">
        <v>1</v>
      </c>
      <c r="F3303" s="18" t="s">
        <v>790</v>
      </c>
      <c r="G3303" s="18">
        <v>9</v>
      </c>
      <c r="H3303" s="18" t="s">
        <v>944</v>
      </c>
      <c r="I3303" s="19">
        <v>2</v>
      </c>
      <c r="J3303" s="24" t="s">
        <v>978</v>
      </c>
      <c r="K3303" s="99">
        <v>12</v>
      </c>
      <c r="L3303" s="99">
        <v>12</v>
      </c>
      <c r="M3303" s="99">
        <f>K3303-L3303</f>
        <v>0</v>
      </c>
      <c r="N3303" s="28" t="s">
        <v>3393</v>
      </c>
      <c r="O3303" s="100">
        <v>11400</v>
      </c>
      <c r="P3303" s="27"/>
      <c r="Q3303" s="100"/>
      <c r="R3303" s="101" t="s">
        <v>166</v>
      </c>
      <c r="S3303" s="94"/>
    </row>
    <row r="3304" spans="1:19" ht="18" customHeight="1">
      <c r="A3304" s="17">
        <v>8</v>
      </c>
      <c r="B3304" s="18" t="s">
        <v>3387</v>
      </c>
      <c r="C3304" s="18">
        <v>1</v>
      </c>
      <c r="D3304" s="18" t="s">
        <v>3388</v>
      </c>
      <c r="E3304" s="18">
        <v>1</v>
      </c>
      <c r="F3304" s="18" t="s">
        <v>790</v>
      </c>
      <c r="G3304" s="19">
        <v>11</v>
      </c>
      <c r="H3304" s="19" t="s">
        <v>1002</v>
      </c>
      <c r="I3304" s="19"/>
      <c r="J3304" s="24"/>
      <c r="K3304" s="99"/>
      <c r="L3304" s="99"/>
      <c r="M3304" s="99"/>
      <c r="N3304" s="28"/>
      <c r="O3304" s="100"/>
      <c r="P3304" s="27"/>
      <c r="Q3304" s="100"/>
      <c r="R3304" s="101" t="s">
        <v>166</v>
      </c>
      <c r="S3304" s="94"/>
    </row>
    <row r="3305" spans="1:19" ht="18" customHeight="1">
      <c r="A3305" s="17">
        <v>8</v>
      </c>
      <c r="B3305" s="18" t="s">
        <v>3387</v>
      </c>
      <c r="C3305" s="18">
        <v>1</v>
      </c>
      <c r="D3305" s="18" t="s">
        <v>3388</v>
      </c>
      <c r="E3305" s="18">
        <v>1</v>
      </c>
      <c r="F3305" s="18" t="s">
        <v>790</v>
      </c>
      <c r="G3305" s="18">
        <v>11</v>
      </c>
      <c r="H3305" s="18" t="s">
        <v>1002</v>
      </c>
      <c r="I3305" s="19">
        <v>1</v>
      </c>
      <c r="J3305" s="24" t="s">
        <v>1003</v>
      </c>
      <c r="K3305" s="99">
        <v>80</v>
      </c>
      <c r="L3305" s="99">
        <v>80</v>
      </c>
      <c r="M3305" s="99">
        <f>K3305-L3305</f>
        <v>0</v>
      </c>
      <c r="N3305" s="28" t="s">
        <v>3394</v>
      </c>
      <c r="O3305" s="100">
        <v>80000</v>
      </c>
      <c r="P3305" s="27"/>
      <c r="Q3305" s="100"/>
      <c r="R3305" s="101" t="s">
        <v>166</v>
      </c>
      <c r="S3305" s="94"/>
    </row>
    <row r="3306" spans="1:19" ht="18" customHeight="1">
      <c r="A3306" s="17">
        <v>8</v>
      </c>
      <c r="B3306" s="18" t="s">
        <v>3387</v>
      </c>
      <c r="C3306" s="18">
        <v>1</v>
      </c>
      <c r="D3306" s="18" t="s">
        <v>3388</v>
      </c>
      <c r="E3306" s="18">
        <v>1</v>
      </c>
      <c r="F3306" s="18" t="s">
        <v>790</v>
      </c>
      <c r="G3306" s="19">
        <v>13</v>
      </c>
      <c r="H3306" s="19" t="s">
        <v>1045</v>
      </c>
      <c r="I3306" s="19"/>
      <c r="J3306" s="24"/>
      <c r="K3306" s="99"/>
      <c r="L3306" s="99"/>
      <c r="M3306" s="99"/>
      <c r="N3306" s="28"/>
      <c r="O3306" s="100"/>
      <c r="P3306" s="27"/>
      <c r="Q3306" s="100"/>
      <c r="R3306" s="101" t="s">
        <v>166</v>
      </c>
      <c r="S3306" s="94"/>
    </row>
    <row r="3307" spans="1:19" ht="18" customHeight="1">
      <c r="A3307" s="17">
        <v>8</v>
      </c>
      <c r="B3307" s="18" t="s">
        <v>3387</v>
      </c>
      <c r="C3307" s="18">
        <v>1</v>
      </c>
      <c r="D3307" s="18" t="s">
        <v>3388</v>
      </c>
      <c r="E3307" s="18">
        <v>1</v>
      </c>
      <c r="F3307" s="18" t="s">
        <v>790</v>
      </c>
      <c r="G3307" s="18">
        <v>13</v>
      </c>
      <c r="H3307" s="18" t="s">
        <v>1045</v>
      </c>
      <c r="I3307" s="19">
        <v>13</v>
      </c>
      <c r="J3307" s="24" t="s">
        <v>3049</v>
      </c>
      <c r="K3307" s="99">
        <v>149</v>
      </c>
      <c r="L3307" s="99">
        <v>149</v>
      </c>
      <c r="M3307" s="99">
        <f>K3307-L3307</f>
        <v>0</v>
      </c>
      <c r="N3307" s="28" t="s">
        <v>3395</v>
      </c>
      <c r="O3307" s="100"/>
      <c r="P3307" s="27"/>
      <c r="Q3307" s="100"/>
      <c r="R3307" s="101" t="s">
        <v>166</v>
      </c>
      <c r="S3307" s="94"/>
    </row>
    <row r="3308" spans="1:19" ht="18" customHeight="1">
      <c r="A3308" s="17">
        <v>8</v>
      </c>
      <c r="B3308" s="18" t="s">
        <v>3387</v>
      </c>
      <c r="C3308" s="18">
        <v>1</v>
      </c>
      <c r="D3308" s="18" t="s">
        <v>3388</v>
      </c>
      <c r="E3308" s="18">
        <v>1</v>
      </c>
      <c r="F3308" s="18" t="s">
        <v>790</v>
      </c>
      <c r="G3308" s="18">
        <v>13</v>
      </c>
      <c r="H3308" s="18" t="s">
        <v>1045</v>
      </c>
      <c r="I3308" s="18">
        <v>13</v>
      </c>
      <c r="J3308" s="25" t="s">
        <v>3049</v>
      </c>
      <c r="K3308" s="99"/>
      <c r="L3308" s="99"/>
      <c r="M3308" s="99"/>
      <c r="N3308" s="28" t="s">
        <v>3396</v>
      </c>
      <c r="O3308" s="100"/>
      <c r="P3308" s="27"/>
      <c r="Q3308" s="100"/>
      <c r="R3308" s="101" t="s">
        <v>166</v>
      </c>
      <c r="S3308" s="94"/>
    </row>
    <row r="3309" spans="1:19" ht="18" customHeight="1">
      <c r="A3309" s="17">
        <v>8</v>
      </c>
      <c r="B3309" s="18" t="s">
        <v>3387</v>
      </c>
      <c r="C3309" s="18">
        <v>1</v>
      </c>
      <c r="D3309" s="18" t="s">
        <v>3388</v>
      </c>
      <c r="E3309" s="18">
        <v>1</v>
      </c>
      <c r="F3309" s="18" t="s">
        <v>790</v>
      </c>
      <c r="G3309" s="18">
        <v>13</v>
      </c>
      <c r="H3309" s="18" t="s">
        <v>1045</v>
      </c>
      <c r="I3309" s="18">
        <v>13</v>
      </c>
      <c r="J3309" s="25" t="s">
        <v>3049</v>
      </c>
      <c r="K3309" s="99"/>
      <c r="L3309" s="99"/>
      <c r="M3309" s="99"/>
      <c r="N3309" s="28" t="s">
        <v>3397</v>
      </c>
      <c r="O3309" s="100">
        <v>148300</v>
      </c>
      <c r="P3309" s="27"/>
      <c r="Q3309" s="100"/>
      <c r="R3309" s="101" t="s">
        <v>166</v>
      </c>
      <c r="S3309" s="94"/>
    </row>
    <row r="3310" spans="1:19" ht="18" customHeight="1">
      <c r="A3310" s="17">
        <v>8</v>
      </c>
      <c r="B3310" s="18" t="s">
        <v>3387</v>
      </c>
      <c r="C3310" s="18">
        <v>1</v>
      </c>
      <c r="D3310" s="18" t="s">
        <v>3388</v>
      </c>
      <c r="E3310" s="18">
        <v>1</v>
      </c>
      <c r="F3310" s="18" t="s">
        <v>790</v>
      </c>
      <c r="G3310" s="19">
        <v>14</v>
      </c>
      <c r="H3310" s="19" t="s">
        <v>1050</v>
      </c>
      <c r="I3310" s="19"/>
      <c r="J3310" s="24"/>
      <c r="K3310" s="99"/>
      <c r="L3310" s="99"/>
      <c r="M3310" s="99"/>
      <c r="N3310" s="28"/>
      <c r="O3310" s="100"/>
      <c r="P3310" s="27"/>
      <c r="Q3310" s="100"/>
      <c r="R3310" s="101" t="s">
        <v>166</v>
      </c>
      <c r="S3310" s="94"/>
    </row>
    <row r="3311" spans="1:19" ht="18" customHeight="1">
      <c r="A3311" s="17">
        <v>8</v>
      </c>
      <c r="B3311" s="18" t="s">
        <v>3387</v>
      </c>
      <c r="C3311" s="18">
        <v>1</v>
      </c>
      <c r="D3311" s="18" t="s">
        <v>3388</v>
      </c>
      <c r="E3311" s="18">
        <v>1</v>
      </c>
      <c r="F3311" s="18" t="s">
        <v>790</v>
      </c>
      <c r="G3311" s="18">
        <v>14</v>
      </c>
      <c r="H3311" s="18" t="s">
        <v>1050</v>
      </c>
      <c r="I3311" s="19">
        <v>1</v>
      </c>
      <c r="J3311" s="24" t="s">
        <v>1051</v>
      </c>
      <c r="K3311" s="99">
        <v>10</v>
      </c>
      <c r="L3311" s="99">
        <v>10</v>
      </c>
      <c r="M3311" s="99">
        <f>K3311-L3311</f>
        <v>0</v>
      </c>
      <c r="N3311" s="28" t="s">
        <v>3398</v>
      </c>
      <c r="O3311" s="100">
        <v>10000</v>
      </c>
      <c r="P3311" s="27"/>
      <c r="Q3311" s="100"/>
      <c r="R3311" s="101" t="s">
        <v>166</v>
      </c>
      <c r="S3311" s="94"/>
    </row>
    <row r="3312" spans="1:19" ht="18" customHeight="1">
      <c r="A3312" s="17">
        <v>8</v>
      </c>
      <c r="B3312" s="18" t="s">
        <v>3387</v>
      </c>
      <c r="C3312" s="18">
        <v>1</v>
      </c>
      <c r="D3312" s="18" t="s">
        <v>3388</v>
      </c>
      <c r="E3312" s="18">
        <v>1</v>
      </c>
      <c r="F3312" s="18" t="s">
        <v>790</v>
      </c>
      <c r="G3312" s="19">
        <v>19</v>
      </c>
      <c r="H3312" s="19" t="s">
        <v>1056</v>
      </c>
      <c r="I3312" s="19"/>
      <c r="J3312" s="24"/>
      <c r="K3312" s="99"/>
      <c r="L3312" s="99"/>
      <c r="M3312" s="99"/>
      <c r="N3312" s="28"/>
      <c r="O3312" s="100"/>
      <c r="P3312" s="27"/>
      <c r="Q3312" s="100"/>
      <c r="R3312" s="101" t="s">
        <v>166</v>
      </c>
      <c r="S3312" s="94"/>
    </row>
    <row r="3313" spans="1:19" ht="18" customHeight="1">
      <c r="A3313" s="17">
        <v>8</v>
      </c>
      <c r="B3313" s="18" t="s">
        <v>3387</v>
      </c>
      <c r="C3313" s="18">
        <v>1</v>
      </c>
      <c r="D3313" s="18" t="s">
        <v>3388</v>
      </c>
      <c r="E3313" s="18">
        <v>1</v>
      </c>
      <c r="F3313" s="18" t="s">
        <v>790</v>
      </c>
      <c r="G3313" s="18">
        <v>19</v>
      </c>
      <c r="H3313" s="18" t="s">
        <v>1056</v>
      </c>
      <c r="I3313" s="19">
        <v>11</v>
      </c>
      <c r="J3313" s="24" t="s">
        <v>1057</v>
      </c>
      <c r="K3313" s="99">
        <v>124</v>
      </c>
      <c r="L3313" s="99">
        <v>128</v>
      </c>
      <c r="M3313" s="99">
        <f>K3313-L3313</f>
        <v>-4</v>
      </c>
      <c r="N3313" s="28" t="s">
        <v>3399</v>
      </c>
      <c r="O3313" s="100">
        <v>20000</v>
      </c>
      <c r="P3313" s="27"/>
      <c r="Q3313" s="100"/>
      <c r="R3313" s="101" t="s">
        <v>166</v>
      </c>
      <c r="S3313" s="94"/>
    </row>
    <row r="3314" spans="1:19" ht="18" customHeight="1">
      <c r="A3314" s="17">
        <v>8</v>
      </c>
      <c r="B3314" s="18" t="s">
        <v>3387</v>
      </c>
      <c r="C3314" s="18">
        <v>1</v>
      </c>
      <c r="D3314" s="18" t="s">
        <v>3388</v>
      </c>
      <c r="E3314" s="18">
        <v>1</v>
      </c>
      <c r="F3314" s="18" t="s">
        <v>790</v>
      </c>
      <c r="G3314" s="18">
        <v>19</v>
      </c>
      <c r="H3314" s="18" t="s">
        <v>1056</v>
      </c>
      <c r="I3314" s="18">
        <v>11</v>
      </c>
      <c r="J3314" s="25" t="s">
        <v>1057</v>
      </c>
      <c r="K3314" s="99"/>
      <c r="L3314" s="99"/>
      <c r="M3314" s="99"/>
      <c r="N3314" s="28" t="s">
        <v>3400</v>
      </c>
      <c r="O3314" s="100">
        <v>10000</v>
      </c>
      <c r="P3314" s="27"/>
      <c r="Q3314" s="100"/>
      <c r="R3314" s="101" t="s">
        <v>166</v>
      </c>
      <c r="S3314" s="94"/>
    </row>
    <row r="3315" spans="1:19" ht="18" customHeight="1">
      <c r="A3315" s="17">
        <v>8</v>
      </c>
      <c r="B3315" s="18" t="s">
        <v>3387</v>
      </c>
      <c r="C3315" s="18">
        <v>1</v>
      </c>
      <c r="D3315" s="18" t="s">
        <v>3388</v>
      </c>
      <c r="E3315" s="18">
        <v>1</v>
      </c>
      <c r="F3315" s="18" t="s">
        <v>790</v>
      </c>
      <c r="G3315" s="18">
        <v>19</v>
      </c>
      <c r="H3315" s="18" t="s">
        <v>1056</v>
      </c>
      <c r="I3315" s="18">
        <v>11</v>
      </c>
      <c r="J3315" s="25" t="s">
        <v>1057</v>
      </c>
      <c r="K3315" s="99"/>
      <c r="L3315" s="99"/>
      <c r="M3315" s="99"/>
      <c r="N3315" s="28" t="s">
        <v>3401</v>
      </c>
      <c r="O3315" s="100">
        <v>4200</v>
      </c>
      <c r="P3315" s="27"/>
      <c r="Q3315" s="100"/>
      <c r="R3315" s="101" t="s">
        <v>166</v>
      </c>
      <c r="S3315" s="94"/>
    </row>
    <row r="3316" spans="1:19" ht="18" customHeight="1">
      <c r="A3316" s="17">
        <v>8</v>
      </c>
      <c r="B3316" s="18" t="s">
        <v>3387</v>
      </c>
      <c r="C3316" s="18">
        <v>1</v>
      </c>
      <c r="D3316" s="18" t="s">
        <v>3388</v>
      </c>
      <c r="E3316" s="18">
        <v>1</v>
      </c>
      <c r="F3316" s="18" t="s">
        <v>790</v>
      </c>
      <c r="G3316" s="18">
        <v>19</v>
      </c>
      <c r="H3316" s="18" t="s">
        <v>1056</v>
      </c>
      <c r="I3316" s="18">
        <v>11</v>
      </c>
      <c r="J3316" s="25" t="s">
        <v>1057</v>
      </c>
      <c r="K3316" s="99"/>
      <c r="L3316" s="99"/>
      <c r="M3316" s="99"/>
      <c r="N3316" s="28" t="s">
        <v>3402</v>
      </c>
      <c r="O3316" s="100">
        <v>15000</v>
      </c>
      <c r="P3316" s="27"/>
      <c r="Q3316" s="100"/>
      <c r="R3316" s="101" t="s">
        <v>166</v>
      </c>
      <c r="S3316" s="94"/>
    </row>
    <row r="3317" spans="1:19" ht="18" customHeight="1">
      <c r="A3317" s="17">
        <v>8</v>
      </c>
      <c r="B3317" s="18" t="s">
        <v>3387</v>
      </c>
      <c r="C3317" s="18">
        <v>1</v>
      </c>
      <c r="D3317" s="18" t="s">
        <v>3388</v>
      </c>
      <c r="E3317" s="18">
        <v>1</v>
      </c>
      <c r="F3317" s="18" t="s">
        <v>790</v>
      </c>
      <c r="G3317" s="18">
        <v>19</v>
      </c>
      <c r="H3317" s="18" t="s">
        <v>1056</v>
      </c>
      <c r="I3317" s="18">
        <v>11</v>
      </c>
      <c r="J3317" s="25" t="s">
        <v>1057</v>
      </c>
      <c r="K3317" s="99"/>
      <c r="L3317" s="99"/>
      <c r="M3317" s="99"/>
      <c r="N3317" s="28" t="s">
        <v>3403</v>
      </c>
      <c r="O3317" s="100">
        <v>40000</v>
      </c>
      <c r="P3317" s="27"/>
      <c r="Q3317" s="100"/>
      <c r="R3317" s="101" t="s">
        <v>166</v>
      </c>
      <c r="S3317" s="94"/>
    </row>
    <row r="3318" spans="1:19" ht="18" customHeight="1">
      <c r="A3318" s="17">
        <v>8</v>
      </c>
      <c r="B3318" s="18" t="s">
        <v>3387</v>
      </c>
      <c r="C3318" s="18">
        <v>1</v>
      </c>
      <c r="D3318" s="18" t="s">
        <v>3388</v>
      </c>
      <c r="E3318" s="18">
        <v>1</v>
      </c>
      <c r="F3318" s="18" t="s">
        <v>790</v>
      </c>
      <c r="G3318" s="18">
        <v>19</v>
      </c>
      <c r="H3318" s="18" t="s">
        <v>1056</v>
      </c>
      <c r="I3318" s="18">
        <v>11</v>
      </c>
      <c r="J3318" s="25" t="s">
        <v>1057</v>
      </c>
      <c r="K3318" s="99"/>
      <c r="L3318" s="99"/>
      <c r="M3318" s="99"/>
      <c r="N3318" s="28" t="s">
        <v>3404</v>
      </c>
      <c r="O3318" s="100">
        <v>34200</v>
      </c>
      <c r="P3318" s="27"/>
      <c r="Q3318" s="100"/>
      <c r="R3318" s="101" t="s">
        <v>166</v>
      </c>
      <c r="S3318" s="94"/>
    </row>
    <row r="3319" spans="1:19" ht="18" customHeight="1">
      <c r="A3319" s="17">
        <v>8</v>
      </c>
      <c r="B3319" s="18" t="s">
        <v>3387</v>
      </c>
      <c r="C3319" s="18">
        <v>1</v>
      </c>
      <c r="D3319" s="18" t="s">
        <v>3388</v>
      </c>
      <c r="E3319" s="18">
        <v>1</v>
      </c>
      <c r="F3319" s="18" t="s">
        <v>790</v>
      </c>
      <c r="G3319" s="18">
        <v>19</v>
      </c>
      <c r="H3319" s="18" t="s">
        <v>1056</v>
      </c>
      <c r="I3319" s="19">
        <v>31</v>
      </c>
      <c r="J3319" s="24" t="s">
        <v>1366</v>
      </c>
      <c r="K3319" s="99">
        <v>300</v>
      </c>
      <c r="L3319" s="99">
        <v>300</v>
      </c>
      <c r="M3319" s="99">
        <f>K3319-L3319</f>
        <v>0</v>
      </c>
      <c r="N3319" s="28" t="s">
        <v>3405</v>
      </c>
      <c r="O3319" s="100">
        <v>300000</v>
      </c>
      <c r="P3319" s="27"/>
      <c r="Q3319" s="100"/>
      <c r="R3319" s="101" t="s">
        <v>166</v>
      </c>
      <c r="S3319" s="94"/>
    </row>
    <row r="3320" spans="1:19" ht="18" customHeight="1">
      <c r="A3320" s="17">
        <v>8</v>
      </c>
      <c r="B3320" s="18" t="s">
        <v>3387</v>
      </c>
      <c r="C3320" s="18">
        <v>1</v>
      </c>
      <c r="D3320" s="18" t="s">
        <v>3388</v>
      </c>
      <c r="E3320" s="18">
        <v>1</v>
      </c>
      <c r="F3320" s="18" t="s">
        <v>790</v>
      </c>
      <c r="G3320" s="18">
        <v>19</v>
      </c>
      <c r="H3320" s="18" t="s">
        <v>1056</v>
      </c>
      <c r="I3320" s="18">
        <v>31</v>
      </c>
      <c r="J3320" s="25" t="s">
        <v>1366</v>
      </c>
      <c r="K3320" s="99"/>
      <c r="L3320" s="99"/>
      <c r="M3320" s="99"/>
      <c r="N3320" s="28" t="s">
        <v>3406</v>
      </c>
      <c r="O3320" s="100"/>
      <c r="P3320" s="27"/>
      <c r="Q3320" s="100"/>
      <c r="R3320" s="101" t="s">
        <v>166</v>
      </c>
      <c r="S3320" s="94"/>
    </row>
    <row r="3321" spans="1:19" ht="18" customHeight="1">
      <c r="A3321" s="17">
        <v>8</v>
      </c>
      <c r="B3321" s="18" t="s">
        <v>3387</v>
      </c>
      <c r="C3321" s="18">
        <v>1</v>
      </c>
      <c r="D3321" s="18" t="s">
        <v>3388</v>
      </c>
      <c r="E3321" s="18">
        <v>1</v>
      </c>
      <c r="F3321" s="18" t="s">
        <v>790</v>
      </c>
      <c r="G3321" s="18">
        <v>19</v>
      </c>
      <c r="H3321" s="18" t="s">
        <v>1056</v>
      </c>
      <c r="I3321" s="18">
        <v>31</v>
      </c>
      <c r="J3321" s="25" t="s">
        <v>1366</v>
      </c>
      <c r="K3321" s="99"/>
      <c r="L3321" s="99"/>
      <c r="M3321" s="99"/>
      <c r="N3321" s="28" t="s">
        <v>3407</v>
      </c>
      <c r="O3321" s="100"/>
      <c r="P3321" s="27"/>
      <c r="Q3321" s="100"/>
      <c r="R3321" s="101" t="s">
        <v>166</v>
      </c>
      <c r="S3321" s="94"/>
    </row>
    <row r="3322" spans="1:19" ht="18" customHeight="1">
      <c r="A3322" s="17">
        <v>8</v>
      </c>
      <c r="B3322" s="18" t="s">
        <v>3387</v>
      </c>
      <c r="C3322" s="18">
        <v>1</v>
      </c>
      <c r="D3322" s="18" t="s">
        <v>3388</v>
      </c>
      <c r="E3322" s="18">
        <v>1</v>
      </c>
      <c r="F3322" s="18" t="s">
        <v>790</v>
      </c>
      <c r="G3322" s="19">
        <v>28</v>
      </c>
      <c r="H3322" s="19" t="s">
        <v>1983</v>
      </c>
      <c r="I3322" s="19"/>
      <c r="J3322" s="24"/>
      <c r="K3322" s="99"/>
      <c r="L3322" s="99"/>
      <c r="M3322" s="99"/>
      <c r="N3322" s="28"/>
      <c r="O3322" s="100"/>
      <c r="P3322" s="27"/>
      <c r="Q3322" s="100"/>
      <c r="R3322" s="101" t="s">
        <v>166</v>
      </c>
      <c r="S3322" s="94"/>
    </row>
    <row r="3323" spans="1:19" ht="18" customHeight="1">
      <c r="A3323" s="17">
        <v>8</v>
      </c>
      <c r="B3323" s="18" t="s">
        <v>3387</v>
      </c>
      <c r="C3323" s="18">
        <v>1</v>
      </c>
      <c r="D3323" s="18" t="s">
        <v>3388</v>
      </c>
      <c r="E3323" s="18">
        <v>1</v>
      </c>
      <c r="F3323" s="18" t="s">
        <v>790</v>
      </c>
      <c r="G3323" s="18">
        <v>28</v>
      </c>
      <c r="H3323" s="18" t="s">
        <v>1983</v>
      </c>
      <c r="I3323" s="19">
        <v>71</v>
      </c>
      <c r="J3323" s="24" t="s">
        <v>3408</v>
      </c>
      <c r="K3323" s="99">
        <v>100</v>
      </c>
      <c r="L3323" s="99">
        <v>100</v>
      </c>
      <c r="M3323" s="99">
        <f>K3323-L3323</f>
        <v>0</v>
      </c>
      <c r="N3323" s="28" t="s">
        <v>3409</v>
      </c>
      <c r="O3323" s="100">
        <v>100000</v>
      </c>
      <c r="P3323" s="27"/>
      <c r="Q3323" s="100"/>
      <c r="R3323" s="101" t="s">
        <v>166</v>
      </c>
      <c r="S3323" s="94"/>
    </row>
    <row r="3324" spans="1:19" ht="18" customHeight="1">
      <c r="A3324" s="43">
        <v>8</v>
      </c>
      <c r="B3324" s="44" t="s">
        <v>3387</v>
      </c>
      <c r="C3324" s="45">
        <v>2</v>
      </c>
      <c r="D3324" s="45" t="s">
        <v>3410</v>
      </c>
      <c r="E3324" s="46"/>
      <c r="F3324" s="45"/>
      <c r="G3324" s="46"/>
      <c r="H3324" s="45"/>
      <c r="I3324" s="46"/>
      <c r="J3324" s="46"/>
      <c r="K3324" s="95">
        <f>IF(C3324="",SUMIFS($K3325:$K$5645,$A3325:$A$5645,A3324,$E3325:$E$5645,""),IF(E3324="",SUMIFS($K3325:$K$5645,$A3325:$A$5645,A3324,$C3325:$C$5645,C3324,$G3325:$G$5645,""),IF(G3324="",SUMIFS($K3325:$K$5645,$A3325:$A$5645,A3324,$C3325:$C$5645,C3324,$E3325:$E$5645,E3324,$R3325:$R$5645,R3324),0)))</f>
        <v>283369</v>
      </c>
      <c r="L3324" s="95">
        <f>IF(C3324="",SUMIFS($L3325:$L$5645,$A3325:$A$5645,A3324,$E3325:$E$5645,""),IF(E3324="",SUMIFS($L3325:$L$5645,$A3325:$A$5645,A3324,$C3325:$C$5645,C3324,$G3325:$G$5645,""),IF(G3324="",SUMIFS($L3325:$L$5645,$A3325:$A$5645,A3324,$C3325:$C$5645,C3324,$E3325:$E$5645,E3324,$R3325:$R$5645,R3324),0)))</f>
        <v>225715</v>
      </c>
      <c r="M3324" s="96">
        <f t="shared" ref="M3324:M3325" si="211">K3324-L3324</f>
        <v>57654</v>
      </c>
      <c r="N3324" s="47"/>
      <c r="O3324" s="48"/>
      <c r="P3324" s="49"/>
      <c r="Q3324" s="50">
        <f>IF(C3324="",SUMIFS($Q$3:$Q$5514,$A$3:$A$5514,A3324,$C$3:$C$5514,"&gt;0",$E$3:$E$5514,""),IF(E3324="",SUMIFS($Q$3:$Q$5514,$A$3:$A$5514,A3324,$C$3:$C$5514,C3324,$E$3:$E$5514,"&gt;0",$G$3:$G$5514,""),IF(G3324="",SUMIFS($Q$3:$Q$5514,$A$3:$A$5514,A3324,$C$3:$C$5514,C3324,$E$3:$E$5514,E3324,$G$3:$G$5514,"&gt;0",$R$3:$R$5514,R3324))))</f>
        <v>140180</v>
      </c>
      <c r="R3324" s="51"/>
      <c r="S3324" s="94"/>
    </row>
    <row r="3325" spans="1:19" ht="18" customHeight="1">
      <c r="A3325" s="43">
        <v>8</v>
      </c>
      <c r="B3325" s="44" t="s">
        <v>3387</v>
      </c>
      <c r="C3325" s="52">
        <v>2</v>
      </c>
      <c r="D3325" s="44" t="s">
        <v>3410</v>
      </c>
      <c r="E3325" s="53">
        <v>1</v>
      </c>
      <c r="F3325" s="54" t="s">
        <v>3411</v>
      </c>
      <c r="G3325" s="53"/>
      <c r="H3325" s="54"/>
      <c r="I3325" s="53"/>
      <c r="J3325" s="53"/>
      <c r="K3325" s="97">
        <f>IF(C3325="",SUMIFS($K3326:$K$5645,$A3326:$A$5645,A3325,$E3326:$E$5645,""),IF(E3325="",SUMIFS($K3326:$K$5645,$A3326:$A$5645,A3325,$C3326:$C$5645,C3325,$G3326:$G$5645,""),IF(G3325="",SUMIFS($K3326:$K$5645,$A3326:$A$5645,A3325,$C3326:$C$5645,C3325,$E3326:$E$5645,E3325,$R3326:$R$5645,R3325),0)))</f>
        <v>25761</v>
      </c>
      <c r="L3325" s="97">
        <f>IF(C3325="",SUMIFS($L3326:$L$5645,$A3326:$A$5645,A3325,$E3326:$E$5645,""),IF(E3325="",SUMIFS($L3326:$L$5645,$A3326:$A$5645,A3325,$C3326:$C$5645,C3325,$G3326:$G$5645,""),IF(G3325="",SUMIFS($L3326:$L$5645,$A3326:$A$5645,A3325,$C3326:$C$5645,C3325,$E3326:$E$5645,E3325,$R3326:$R$5645,R3325),0)))</f>
        <v>26245</v>
      </c>
      <c r="M3325" s="98">
        <f t="shared" si="211"/>
        <v>-484</v>
      </c>
      <c r="N3325" s="55"/>
      <c r="O3325" s="56"/>
      <c r="P3325" s="57"/>
      <c r="Q3325" s="58">
        <f>IF(C3325="",SUMIFS($Q$3:$Q$5514,$A$3:$A$5514,A3325,$C$3:$C$5514,"&gt;0",$E$3:$E$5514,""),IF(E3325="",SUMIFS($Q$3:$Q$5514,$A$3:$A$5514,A3325,$C$3:$C$5514,C3325,$E$3:$E$5514,"&gt;0",$G$3:$G$5514,""),IF(G3325="",SUMIFS($Q$3:$Q$5514,$A$3:$A$5514,A3325,$C$3:$C$5514,C3325,$E$3:$E$5514,E3325,$G$3:$G$5514,"&gt;0",$R$3:$R$5514,R3325))))</f>
        <v>0</v>
      </c>
      <c r="R3325" s="59" t="s">
        <v>166</v>
      </c>
      <c r="S3325" s="94"/>
    </row>
    <row r="3326" spans="1:19" ht="18" customHeight="1">
      <c r="A3326" s="17">
        <v>8</v>
      </c>
      <c r="B3326" s="18" t="s">
        <v>3387</v>
      </c>
      <c r="C3326" s="18">
        <v>2</v>
      </c>
      <c r="D3326" s="18" t="s">
        <v>3410</v>
      </c>
      <c r="E3326" s="18">
        <v>1</v>
      </c>
      <c r="F3326" s="18" t="s">
        <v>3411</v>
      </c>
      <c r="G3326" s="19">
        <v>2</v>
      </c>
      <c r="H3326" s="19" t="s">
        <v>916</v>
      </c>
      <c r="I3326" s="19"/>
      <c r="J3326" s="24"/>
      <c r="K3326" s="99"/>
      <c r="L3326" s="99"/>
      <c r="M3326" s="99"/>
      <c r="N3326" s="28"/>
      <c r="O3326" s="100"/>
      <c r="P3326" s="27"/>
      <c r="Q3326" s="100"/>
      <c r="R3326" s="101" t="s">
        <v>166</v>
      </c>
      <c r="S3326" s="94"/>
    </row>
    <row r="3327" spans="1:19" ht="18" customHeight="1">
      <c r="A3327" s="17">
        <v>8</v>
      </c>
      <c r="B3327" s="18" t="s">
        <v>3387</v>
      </c>
      <c r="C3327" s="18">
        <v>2</v>
      </c>
      <c r="D3327" s="18" t="s">
        <v>3410</v>
      </c>
      <c r="E3327" s="18">
        <v>1</v>
      </c>
      <c r="F3327" s="18" t="s">
        <v>3411</v>
      </c>
      <c r="G3327" s="18">
        <v>2</v>
      </c>
      <c r="H3327" s="18" t="s">
        <v>916</v>
      </c>
      <c r="I3327" s="19">
        <v>3</v>
      </c>
      <c r="J3327" s="24" t="s">
        <v>917</v>
      </c>
      <c r="K3327" s="99">
        <v>9621</v>
      </c>
      <c r="L3327" s="99">
        <v>9831</v>
      </c>
      <c r="M3327" s="99">
        <f>K3327-L3327</f>
        <v>-210</v>
      </c>
      <c r="N3327" s="28" t="s">
        <v>918</v>
      </c>
      <c r="O3327" s="100">
        <v>9621000</v>
      </c>
      <c r="P3327" s="27"/>
      <c r="Q3327" s="100"/>
      <c r="R3327" s="101" t="s">
        <v>166</v>
      </c>
      <c r="S3327" s="94"/>
    </row>
    <row r="3328" spans="1:19" ht="18" customHeight="1">
      <c r="A3328" s="17">
        <v>8</v>
      </c>
      <c r="B3328" s="18" t="s">
        <v>3387</v>
      </c>
      <c r="C3328" s="18">
        <v>2</v>
      </c>
      <c r="D3328" s="18" t="s">
        <v>3410</v>
      </c>
      <c r="E3328" s="18">
        <v>1</v>
      </c>
      <c r="F3328" s="18" t="s">
        <v>3411</v>
      </c>
      <c r="G3328" s="19">
        <v>3</v>
      </c>
      <c r="H3328" s="19" t="s">
        <v>919</v>
      </c>
      <c r="I3328" s="19"/>
      <c r="J3328" s="24"/>
      <c r="K3328" s="99"/>
      <c r="L3328" s="99"/>
      <c r="M3328" s="99"/>
      <c r="N3328" s="28"/>
      <c r="O3328" s="100"/>
      <c r="P3328" s="27"/>
      <c r="Q3328" s="100"/>
      <c r="R3328" s="101" t="s">
        <v>166</v>
      </c>
      <c r="S3328" s="94"/>
    </row>
    <row r="3329" spans="1:19" ht="18" customHeight="1">
      <c r="A3329" s="17">
        <v>8</v>
      </c>
      <c r="B3329" s="18" t="s">
        <v>3387</v>
      </c>
      <c r="C3329" s="18">
        <v>2</v>
      </c>
      <c r="D3329" s="18" t="s">
        <v>3410</v>
      </c>
      <c r="E3329" s="18">
        <v>1</v>
      </c>
      <c r="F3329" s="18" t="s">
        <v>3411</v>
      </c>
      <c r="G3329" s="18">
        <v>3</v>
      </c>
      <c r="H3329" s="18" t="s">
        <v>919</v>
      </c>
      <c r="I3329" s="19">
        <v>31</v>
      </c>
      <c r="J3329" s="24" t="s">
        <v>929</v>
      </c>
      <c r="K3329" s="99">
        <v>702</v>
      </c>
      <c r="L3329" s="99">
        <v>600</v>
      </c>
      <c r="M3329" s="99">
        <f t="shared" ref="M3329:M3332" si="212">K3329-L3329</f>
        <v>102</v>
      </c>
      <c r="N3329" s="28" t="s">
        <v>1078</v>
      </c>
      <c r="O3329" s="100">
        <v>702000</v>
      </c>
      <c r="P3329" s="27"/>
      <c r="Q3329" s="100"/>
      <c r="R3329" s="101" t="s">
        <v>166</v>
      </c>
      <c r="S3329" s="94"/>
    </row>
    <row r="3330" spans="1:19" ht="18" customHeight="1">
      <c r="A3330" s="17">
        <v>8</v>
      </c>
      <c r="B3330" s="18" t="s">
        <v>3387</v>
      </c>
      <c r="C3330" s="18">
        <v>2</v>
      </c>
      <c r="D3330" s="18" t="s">
        <v>3410</v>
      </c>
      <c r="E3330" s="18">
        <v>1</v>
      </c>
      <c r="F3330" s="18" t="s">
        <v>3411</v>
      </c>
      <c r="G3330" s="18">
        <v>3</v>
      </c>
      <c r="H3330" s="18" t="s">
        <v>919</v>
      </c>
      <c r="I3330" s="19">
        <v>32</v>
      </c>
      <c r="J3330" s="24" t="s">
        <v>1073</v>
      </c>
      <c r="K3330" s="99">
        <v>204</v>
      </c>
      <c r="L3330" s="99">
        <v>204</v>
      </c>
      <c r="M3330" s="99">
        <f t="shared" si="212"/>
        <v>0</v>
      </c>
      <c r="N3330" s="28" t="s">
        <v>933</v>
      </c>
      <c r="O3330" s="100">
        <v>204000</v>
      </c>
      <c r="P3330" s="27"/>
      <c r="Q3330" s="100"/>
      <c r="R3330" s="101" t="s">
        <v>166</v>
      </c>
      <c r="S3330" s="94"/>
    </row>
    <row r="3331" spans="1:19" ht="18" customHeight="1">
      <c r="A3331" s="17">
        <v>8</v>
      </c>
      <c r="B3331" s="18" t="s">
        <v>3387</v>
      </c>
      <c r="C3331" s="18">
        <v>2</v>
      </c>
      <c r="D3331" s="18" t="s">
        <v>3410</v>
      </c>
      <c r="E3331" s="18">
        <v>1</v>
      </c>
      <c r="F3331" s="18" t="s">
        <v>3411</v>
      </c>
      <c r="G3331" s="18">
        <v>3</v>
      </c>
      <c r="H3331" s="18" t="s">
        <v>919</v>
      </c>
      <c r="I3331" s="19">
        <v>33</v>
      </c>
      <c r="J3331" s="24" t="s">
        <v>1075</v>
      </c>
      <c r="K3331" s="99">
        <v>48</v>
      </c>
      <c r="L3331" s="99">
        <v>48</v>
      </c>
      <c r="M3331" s="99">
        <f t="shared" si="212"/>
        <v>0</v>
      </c>
      <c r="N3331" s="28" t="s">
        <v>1078</v>
      </c>
      <c r="O3331" s="100">
        <v>48000</v>
      </c>
      <c r="P3331" s="27"/>
      <c r="Q3331" s="100"/>
      <c r="R3331" s="101" t="s">
        <v>166</v>
      </c>
      <c r="S3331" s="94"/>
    </row>
    <row r="3332" spans="1:19" ht="18" customHeight="1">
      <c r="A3332" s="17">
        <v>8</v>
      </c>
      <c r="B3332" s="18" t="s">
        <v>3387</v>
      </c>
      <c r="C3332" s="18">
        <v>2</v>
      </c>
      <c r="D3332" s="18" t="s">
        <v>3410</v>
      </c>
      <c r="E3332" s="18">
        <v>1</v>
      </c>
      <c r="F3332" s="18" t="s">
        <v>3411</v>
      </c>
      <c r="G3332" s="18">
        <v>3</v>
      </c>
      <c r="H3332" s="18" t="s">
        <v>919</v>
      </c>
      <c r="I3332" s="19">
        <v>35</v>
      </c>
      <c r="J3332" s="24" t="s">
        <v>930</v>
      </c>
      <c r="K3332" s="99">
        <v>753</v>
      </c>
      <c r="L3332" s="99">
        <v>744</v>
      </c>
      <c r="M3332" s="99">
        <f t="shared" si="212"/>
        <v>9</v>
      </c>
      <c r="N3332" s="28" t="s">
        <v>3412</v>
      </c>
      <c r="O3332" s="100"/>
      <c r="P3332" s="27"/>
      <c r="Q3332" s="100"/>
      <c r="R3332" s="101" t="s">
        <v>166</v>
      </c>
      <c r="S3332" s="94"/>
    </row>
    <row r="3333" spans="1:19" ht="18" customHeight="1">
      <c r="A3333" s="17">
        <v>8</v>
      </c>
      <c r="B3333" s="18" t="s">
        <v>3387</v>
      </c>
      <c r="C3333" s="18">
        <v>2</v>
      </c>
      <c r="D3333" s="18" t="s">
        <v>3410</v>
      </c>
      <c r="E3333" s="18">
        <v>1</v>
      </c>
      <c r="F3333" s="18" t="s">
        <v>3411</v>
      </c>
      <c r="G3333" s="18">
        <v>3</v>
      </c>
      <c r="H3333" s="18" t="s">
        <v>919</v>
      </c>
      <c r="I3333" s="18">
        <v>35</v>
      </c>
      <c r="J3333" s="25" t="s">
        <v>930</v>
      </c>
      <c r="K3333" s="99"/>
      <c r="L3333" s="99"/>
      <c r="M3333" s="99"/>
      <c r="N3333" s="339" t="s">
        <v>7237</v>
      </c>
      <c r="O3333" s="100">
        <v>752400</v>
      </c>
      <c r="P3333" s="27"/>
      <c r="Q3333" s="100"/>
      <c r="R3333" s="101" t="s">
        <v>166</v>
      </c>
      <c r="S3333" s="94"/>
    </row>
    <row r="3334" spans="1:19" ht="18" customHeight="1">
      <c r="A3334" s="17">
        <v>8</v>
      </c>
      <c r="B3334" s="18" t="s">
        <v>3387</v>
      </c>
      <c r="C3334" s="18">
        <v>2</v>
      </c>
      <c r="D3334" s="18" t="s">
        <v>3410</v>
      </c>
      <c r="E3334" s="18">
        <v>1</v>
      </c>
      <c r="F3334" s="18" t="s">
        <v>3411</v>
      </c>
      <c r="G3334" s="18">
        <v>3</v>
      </c>
      <c r="H3334" s="18" t="s">
        <v>919</v>
      </c>
      <c r="I3334" s="19">
        <v>39</v>
      </c>
      <c r="J3334" s="24" t="s">
        <v>934</v>
      </c>
      <c r="K3334" s="99">
        <v>2317</v>
      </c>
      <c r="L3334" s="99">
        <v>2348</v>
      </c>
      <c r="M3334" s="99">
        <f t="shared" ref="M3334:M3336" si="213">K3334-L3334</f>
        <v>-31</v>
      </c>
      <c r="N3334" s="28" t="s">
        <v>918</v>
      </c>
      <c r="O3334" s="100">
        <v>2316547</v>
      </c>
      <c r="P3334" s="27"/>
      <c r="Q3334" s="100"/>
      <c r="R3334" s="101" t="s">
        <v>166</v>
      </c>
      <c r="S3334" s="94"/>
    </row>
    <row r="3335" spans="1:19" ht="18" customHeight="1">
      <c r="A3335" s="17">
        <v>8</v>
      </c>
      <c r="B3335" s="18" t="s">
        <v>3387</v>
      </c>
      <c r="C3335" s="18">
        <v>2</v>
      </c>
      <c r="D3335" s="18" t="s">
        <v>3410</v>
      </c>
      <c r="E3335" s="18">
        <v>1</v>
      </c>
      <c r="F3335" s="18" t="s">
        <v>3411</v>
      </c>
      <c r="G3335" s="18">
        <v>3</v>
      </c>
      <c r="H3335" s="18" t="s">
        <v>919</v>
      </c>
      <c r="I3335" s="19">
        <v>40</v>
      </c>
      <c r="J3335" s="24" t="s">
        <v>935</v>
      </c>
      <c r="K3335" s="99">
        <v>1337</v>
      </c>
      <c r="L3335" s="99">
        <v>1355</v>
      </c>
      <c r="M3335" s="99">
        <f t="shared" si="213"/>
        <v>-18</v>
      </c>
      <c r="N3335" s="28" t="s">
        <v>918</v>
      </c>
      <c r="O3335" s="100">
        <v>1336470</v>
      </c>
      <c r="P3335" s="27"/>
      <c r="Q3335" s="100"/>
      <c r="R3335" s="101" t="s">
        <v>166</v>
      </c>
      <c r="S3335" s="94"/>
    </row>
    <row r="3336" spans="1:19" ht="18" customHeight="1">
      <c r="A3336" s="17">
        <v>8</v>
      </c>
      <c r="B3336" s="18" t="s">
        <v>3387</v>
      </c>
      <c r="C3336" s="18">
        <v>2</v>
      </c>
      <c r="D3336" s="18" t="s">
        <v>3410</v>
      </c>
      <c r="E3336" s="18">
        <v>1</v>
      </c>
      <c r="F3336" s="18" t="s">
        <v>3411</v>
      </c>
      <c r="G3336" s="18">
        <v>3</v>
      </c>
      <c r="H3336" s="18" t="s">
        <v>919</v>
      </c>
      <c r="I3336" s="19">
        <v>41</v>
      </c>
      <c r="J3336" s="24" t="s">
        <v>936</v>
      </c>
      <c r="K3336" s="99">
        <v>215</v>
      </c>
      <c r="L3336" s="99">
        <v>215</v>
      </c>
      <c r="M3336" s="99">
        <f t="shared" si="213"/>
        <v>0</v>
      </c>
      <c r="N3336" s="28" t="s">
        <v>918</v>
      </c>
      <c r="O3336" s="100">
        <v>214800</v>
      </c>
      <c r="P3336" s="27"/>
      <c r="Q3336" s="100"/>
      <c r="R3336" s="101" t="s">
        <v>166</v>
      </c>
      <c r="S3336" s="94"/>
    </row>
    <row r="3337" spans="1:19" ht="18" customHeight="1">
      <c r="A3337" s="17">
        <v>8</v>
      </c>
      <c r="B3337" s="18" t="s">
        <v>3387</v>
      </c>
      <c r="C3337" s="18">
        <v>2</v>
      </c>
      <c r="D3337" s="18" t="s">
        <v>3410</v>
      </c>
      <c r="E3337" s="18">
        <v>1</v>
      </c>
      <c r="F3337" s="18" t="s">
        <v>3411</v>
      </c>
      <c r="G3337" s="19">
        <v>4</v>
      </c>
      <c r="H3337" s="19" t="s">
        <v>937</v>
      </c>
      <c r="I3337" s="19"/>
      <c r="J3337" s="24"/>
      <c r="K3337" s="99"/>
      <c r="L3337" s="99"/>
      <c r="M3337" s="99"/>
      <c r="N3337" s="28"/>
      <c r="O3337" s="100"/>
      <c r="P3337" s="27"/>
      <c r="Q3337" s="100"/>
      <c r="R3337" s="101" t="s">
        <v>166</v>
      </c>
      <c r="S3337" s="94"/>
    </row>
    <row r="3338" spans="1:19" ht="18" customHeight="1">
      <c r="A3338" s="17">
        <v>8</v>
      </c>
      <c r="B3338" s="18" t="s">
        <v>3387</v>
      </c>
      <c r="C3338" s="18">
        <v>2</v>
      </c>
      <c r="D3338" s="18" t="s">
        <v>3410</v>
      </c>
      <c r="E3338" s="18">
        <v>1</v>
      </c>
      <c r="F3338" s="18" t="s">
        <v>3411</v>
      </c>
      <c r="G3338" s="18">
        <v>4</v>
      </c>
      <c r="H3338" s="18" t="s">
        <v>937</v>
      </c>
      <c r="I3338" s="19">
        <v>31</v>
      </c>
      <c r="J3338" s="24" t="s">
        <v>940</v>
      </c>
      <c r="K3338" s="99">
        <v>3356</v>
      </c>
      <c r="L3338" s="99">
        <v>3222</v>
      </c>
      <c r="M3338" s="99">
        <f>K3338-L3338</f>
        <v>134</v>
      </c>
      <c r="N3338" s="28" t="s">
        <v>918</v>
      </c>
      <c r="O3338" s="100">
        <v>3355313</v>
      </c>
      <c r="P3338" s="27"/>
      <c r="Q3338" s="100"/>
      <c r="R3338" s="101" t="s">
        <v>166</v>
      </c>
      <c r="S3338" s="94"/>
    </row>
    <row r="3339" spans="1:19" ht="18" customHeight="1">
      <c r="A3339" s="17">
        <v>8</v>
      </c>
      <c r="B3339" s="18" t="s">
        <v>3387</v>
      </c>
      <c r="C3339" s="18">
        <v>2</v>
      </c>
      <c r="D3339" s="18" t="s">
        <v>3410</v>
      </c>
      <c r="E3339" s="18">
        <v>1</v>
      </c>
      <c r="F3339" s="18" t="s">
        <v>3411</v>
      </c>
      <c r="G3339" s="19">
        <v>9</v>
      </c>
      <c r="H3339" s="19" t="s">
        <v>944</v>
      </c>
      <c r="I3339" s="19"/>
      <c r="J3339" s="24"/>
      <c r="K3339" s="99"/>
      <c r="L3339" s="99"/>
      <c r="M3339" s="99"/>
      <c r="N3339" s="28"/>
      <c r="O3339" s="100"/>
      <c r="P3339" s="27"/>
      <c r="Q3339" s="100"/>
      <c r="R3339" s="101" t="s">
        <v>166</v>
      </c>
      <c r="S3339" s="94"/>
    </row>
    <row r="3340" spans="1:19" ht="18" customHeight="1">
      <c r="A3340" s="17">
        <v>8</v>
      </c>
      <c r="B3340" s="18" t="s">
        <v>3387</v>
      </c>
      <c r="C3340" s="18">
        <v>2</v>
      </c>
      <c r="D3340" s="18" t="s">
        <v>3410</v>
      </c>
      <c r="E3340" s="18">
        <v>1</v>
      </c>
      <c r="F3340" s="18" t="s">
        <v>3411</v>
      </c>
      <c r="G3340" s="18">
        <v>9</v>
      </c>
      <c r="H3340" s="18" t="s">
        <v>944</v>
      </c>
      <c r="I3340" s="19">
        <v>2</v>
      </c>
      <c r="J3340" s="24" t="s">
        <v>978</v>
      </c>
      <c r="K3340" s="99">
        <v>8</v>
      </c>
      <c r="L3340" s="99">
        <v>8</v>
      </c>
      <c r="M3340" s="99">
        <f>K3340-L3340</f>
        <v>0</v>
      </c>
      <c r="N3340" s="28" t="s">
        <v>3413</v>
      </c>
      <c r="O3340" s="100">
        <v>7200</v>
      </c>
      <c r="P3340" s="27"/>
      <c r="Q3340" s="100"/>
      <c r="R3340" s="101" t="s">
        <v>166</v>
      </c>
      <c r="S3340" s="94"/>
    </row>
    <row r="3341" spans="1:19" ht="18" customHeight="1">
      <c r="A3341" s="17">
        <v>8</v>
      </c>
      <c r="B3341" s="18" t="s">
        <v>3387</v>
      </c>
      <c r="C3341" s="18">
        <v>2</v>
      </c>
      <c r="D3341" s="18" t="s">
        <v>3410</v>
      </c>
      <c r="E3341" s="18">
        <v>1</v>
      </c>
      <c r="F3341" s="18" t="s">
        <v>3411</v>
      </c>
      <c r="G3341" s="19">
        <v>11</v>
      </c>
      <c r="H3341" s="19" t="s">
        <v>1002</v>
      </c>
      <c r="I3341" s="19"/>
      <c r="J3341" s="24"/>
      <c r="K3341" s="99"/>
      <c r="L3341" s="99"/>
      <c r="M3341" s="99"/>
      <c r="N3341" s="28"/>
      <c r="O3341" s="100"/>
      <c r="P3341" s="27"/>
      <c r="Q3341" s="100"/>
      <c r="R3341" s="101" t="s">
        <v>166</v>
      </c>
      <c r="S3341" s="94"/>
    </row>
    <row r="3342" spans="1:19" ht="18" customHeight="1">
      <c r="A3342" s="17">
        <v>8</v>
      </c>
      <c r="B3342" s="18" t="s">
        <v>3387</v>
      </c>
      <c r="C3342" s="18">
        <v>2</v>
      </c>
      <c r="D3342" s="18" t="s">
        <v>3410</v>
      </c>
      <c r="E3342" s="18">
        <v>1</v>
      </c>
      <c r="F3342" s="18" t="s">
        <v>3411</v>
      </c>
      <c r="G3342" s="18">
        <v>11</v>
      </c>
      <c r="H3342" s="18" t="s">
        <v>1002</v>
      </c>
      <c r="I3342" s="19">
        <v>1</v>
      </c>
      <c r="J3342" s="24" t="s">
        <v>1003</v>
      </c>
      <c r="K3342" s="99">
        <v>781</v>
      </c>
      <c r="L3342" s="99">
        <v>767</v>
      </c>
      <c r="M3342" s="99">
        <f>K3342-L3342</f>
        <v>14</v>
      </c>
      <c r="N3342" s="28" t="s">
        <v>3414</v>
      </c>
      <c r="O3342" s="100">
        <v>252000</v>
      </c>
      <c r="P3342" s="27"/>
      <c r="Q3342" s="100"/>
      <c r="R3342" s="101" t="s">
        <v>166</v>
      </c>
      <c r="S3342" s="94"/>
    </row>
    <row r="3343" spans="1:19" ht="18" customHeight="1">
      <c r="A3343" s="17">
        <v>8</v>
      </c>
      <c r="B3343" s="18" t="s">
        <v>3387</v>
      </c>
      <c r="C3343" s="18">
        <v>2</v>
      </c>
      <c r="D3343" s="18" t="s">
        <v>3410</v>
      </c>
      <c r="E3343" s="18">
        <v>1</v>
      </c>
      <c r="F3343" s="18" t="s">
        <v>3411</v>
      </c>
      <c r="G3343" s="18">
        <v>11</v>
      </c>
      <c r="H3343" s="18" t="s">
        <v>1002</v>
      </c>
      <c r="I3343" s="18">
        <v>1</v>
      </c>
      <c r="J3343" s="25" t="s">
        <v>1003</v>
      </c>
      <c r="K3343" s="99"/>
      <c r="L3343" s="99"/>
      <c r="M3343" s="99"/>
      <c r="N3343" s="28" t="s">
        <v>3415</v>
      </c>
      <c r="O3343" s="100">
        <v>64800</v>
      </c>
      <c r="P3343" s="27"/>
      <c r="Q3343" s="100"/>
      <c r="R3343" s="101" t="s">
        <v>166</v>
      </c>
      <c r="S3343" s="94"/>
    </row>
    <row r="3344" spans="1:19" ht="18" customHeight="1">
      <c r="A3344" s="17">
        <v>8</v>
      </c>
      <c r="B3344" s="18" t="s">
        <v>3387</v>
      </c>
      <c r="C3344" s="18">
        <v>2</v>
      </c>
      <c r="D3344" s="18" t="s">
        <v>3410</v>
      </c>
      <c r="E3344" s="18">
        <v>1</v>
      </c>
      <c r="F3344" s="18" t="s">
        <v>3411</v>
      </c>
      <c r="G3344" s="18">
        <v>11</v>
      </c>
      <c r="H3344" s="18" t="s">
        <v>1002</v>
      </c>
      <c r="I3344" s="18">
        <v>1</v>
      </c>
      <c r="J3344" s="25" t="s">
        <v>1003</v>
      </c>
      <c r="K3344" s="99"/>
      <c r="L3344" s="99"/>
      <c r="M3344" s="99"/>
      <c r="N3344" s="28" t="s">
        <v>3416</v>
      </c>
      <c r="O3344" s="100">
        <v>324000</v>
      </c>
      <c r="P3344" s="27"/>
      <c r="Q3344" s="100"/>
      <c r="R3344" s="101" t="s">
        <v>166</v>
      </c>
      <c r="S3344" s="94"/>
    </row>
    <row r="3345" spans="1:19" ht="18" customHeight="1">
      <c r="A3345" s="17">
        <v>8</v>
      </c>
      <c r="B3345" s="18" t="s">
        <v>3387</v>
      </c>
      <c r="C3345" s="18">
        <v>2</v>
      </c>
      <c r="D3345" s="18" t="s">
        <v>3410</v>
      </c>
      <c r="E3345" s="18">
        <v>1</v>
      </c>
      <c r="F3345" s="18" t="s">
        <v>3411</v>
      </c>
      <c r="G3345" s="18">
        <v>11</v>
      </c>
      <c r="H3345" s="18" t="s">
        <v>1002</v>
      </c>
      <c r="I3345" s="18">
        <v>1</v>
      </c>
      <c r="J3345" s="25" t="s">
        <v>1003</v>
      </c>
      <c r="K3345" s="99"/>
      <c r="L3345" s="99"/>
      <c r="M3345" s="99"/>
      <c r="N3345" s="28" t="s">
        <v>3417</v>
      </c>
      <c r="O3345" s="100">
        <v>140000</v>
      </c>
      <c r="P3345" s="27"/>
      <c r="Q3345" s="100"/>
      <c r="R3345" s="101" t="s">
        <v>166</v>
      </c>
      <c r="S3345" s="94"/>
    </row>
    <row r="3346" spans="1:19" ht="18" customHeight="1">
      <c r="A3346" s="17">
        <v>8</v>
      </c>
      <c r="B3346" s="18" t="s">
        <v>3387</v>
      </c>
      <c r="C3346" s="18">
        <v>2</v>
      </c>
      <c r="D3346" s="18" t="s">
        <v>3410</v>
      </c>
      <c r="E3346" s="18">
        <v>1</v>
      </c>
      <c r="F3346" s="18" t="s">
        <v>3411</v>
      </c>
      <c r="G3346" s="18">
        <v>11</v>
      </c>
      <c r="H3346" s="18" t="s">
        <v>1002</v>
      </c>
      <c r="I3346" s="19">
        <v>2</v>
      </c>
      <c r="J3346" s="24" t="s">
        <v>1208</v>
      </c>
      <c r="K3346" s="99">
        <v>735</v>
      </c>
      <c r="L3346" s="99">
        <v>845</v>
      </c>
      <c r="M3346" s="99">
        <f>K3346-L3346</f>
        <v>-110</v>
      </c>
      <c r="N3346" s="28" t="s">
        <v>3418</v>
      </c>
      <c r="O3346" s="100">
        <v>174000</v>
      </c>
      <c r="P3346" s="27"/>
      <c r="Q3346" s="100"/>
      <c r="R3346" s="101" t="s">
        <v>166</v>
      </c>
      <c r="S3346" s="94"/>
    </row>
    <row r="3347" spans="1:19" ht="18" customHeight="1">
      <c r="A3347" s="17">
        <v>8</v>
      </c>
      <c r="B3347" s="18" t="s">
        <v>3387</v>
      </c>
      <c r="C3347" s="18">
        <v>2</v>
      </c>
      <c r="D3347" s="18" t="s">
        <v>3410</v>
      </c>
      <c r="E3347" s="18">
        <v>1</v>
      </c>
      <c r="F3347" s="18" t="s">
        <v>3411</v>
      </c>
      <c r="G3347" s="18">
        <v>11</v>
      </c>
      <c r="H3347" s="18" t="s">
        <v>1002</v>
      </c>
      <c r="I3347" s="18">
        <v>2</v>
      </c>
      <c r="J3347" s="25" t="s">
        <v>1208</v>
      </c>
      <c r="K3347" s="99"/>
      <c r="L3347" s="99"/>
      <c r="M3347" s="99"/>
      <c r="N3347" s="28" t="s">
        <v>3419</v>
      </c>
      <c r="O3347" s="100">
        <v>87000</v>
      </c>
      <c r="P3347" s="27"/>
      <c r="Q3347" s="100"/>
      <c r="R3347" s="101" t="s">
        <v>166</v>
      </c>
      <c r="S3347" s="94"/>
    </row>
    <row r="3348" spans="1:19" ht="18" customHeight="1">
      <c r="A3348" s="17">
        <v>8</v>
      </c>
      <c r="B3348" s="18" t="s">
        <v>3387</v>
      </c>
      <c r="C3348" s="18">
        <v>2</v>
      </c>
      <c r="D3348" s="18" t="s">
        <v>3410</v>
      </c>
      <c r="E3348" s="18">
        <v>1</v>
      </c>
      <c r="F3348" s="18" t="s">
        <v>3411</v>
      </c>
      <c r="G3348" s="18">
        <v>11</v>
      </c>
      <c r="H3348" s="18" t="s">
        <v>1002</v>
      </c>
      <c r="I3348" s="18">
        <v>2</v>
      </c>
      <c r="J3348" s="25" t="s">
        <v>1208</v>
      </c>
      <c r="K3348" s="99"/>
      <c r="L3348" s="99"/>
      <c r="M3348" s="99"/>
      <c r="N3348" s="28" t="s">
        <v>3420</v>
      </c>
      <c r="O3348" s="100">
        <v>104400</v>
      </c>
      <c r="P3348" s="27"/>
      <c r="Q3348" s="100"/>
      <c r="R3348" s="101" t="s">
        <v>166</v>
      </c>
      <c r="S3348" s="94"/>
    </row>
    <row r="3349" spans="1:19" ht="18" customHeight="1">
      <c r="A3349" s="17">
        <v>8</v>
      </c>
      <c r="B3349" s="18" t="s">
        <v>3387</v>
      </c>
      <c r="C3349" s="18">
        <v>2</v>
      </c>
      <c r="D3349" s="18" t="s">
        <v>3410</v>
      </c>
      <c r="E3349" s="18">
        <v>1</v>
      </c>
      <c r="F3349" s="18" t="s">
        <v>3411</v>
      </c>
      <c r="G3349" s="18">
        <v>11</v>
      </c>
      <c r="H3349" s="18" t="s">
        <v>1002</v>
      </c>
      <c r="I3349" s="18">
        <v>2</v>
      </c>
      <c r="J3349" s="25" t="s">
        <v>1208</v>
      </c>
      <c r="K3349" s="99"/>
      <c r="L3349" s="99"/>
      <c r="M3349" s="99"/>
      <c r="N3349" s="28" t="s">
        <v>3421</v>
      </c>
      <c r="O3349" s="100">
        <v>140000</v>
      </c>
      <c r="P3349" s="27"/>
      <c r="Q3349" s="100"/>
      <c r="R3349" s="101" t="s">
        <v>166</v>
      </c>
      <c r="S3349" s="94"/>
    </row>
    <row r="3350" spans="1:19" ht="18" customHeight="1">
      <c r="A3350" s="17">
        <v>8</v>
      </c>
      <c r="B3350" s="18" t="s">
        <v>3387</v>
      </c>
      <c r="C3350" s="18">
        <v>2</v>
      </c>
      <c r="D3350" s="18" t="s">
        <v>3410</v>
      </c>
      <c r="E3350" s="18">
        <v>1</v>
      </c>
      <c r="F3350" s="18" t="s">
        <v>3411</v>
      </c>
      <c r="G3350" s="18">
        <v>11</v>
      </c>
      <c r="H3350" s="18" t="s">
        <v>1002</v>
      </c>
      <c r="I3350" s="18">
        <v>2</v>
      </c>
      <c r="J3350" s="25" t="s">
        <v>1208</v>
      </c>
      <c r="K3350" s="99"/>
      <c r="L3350" s="99"/>
      <c r="M3350" s="99"/>
      <c r="N3350" s="28" t="s">
        <v>3422</v>
      </c>
      <c r="O3350" s="100">
        <v>200000</v>
      </c>
      <c r="P3350" s="27"/>
      <c r="Q3350" s="100"/>
      <c r="R3350" s="101" t="s">
        <v>166</v>
      </c>
      <c r="S3350" s="94"/>
    </row>
    <row r="3351" spans="1:19" ht="18" customHeight="1">
      <c r="A3351" s="17">
        <v>8</v>
      </c>
      <c r="B3351" s="18" t="s">
        <v>3387</v>
      </c>
      <c r="C3351" s="18">
        <v>2</v>
      </c>
      <c r="D3351" s="18" t="s">
        <v>3410</v>
      </c>
      <c r="E3351" s="18">
        <v>1</v>
      </c>
      <c r="F3351" s="18" t="s">
        <v>3411</v>
      </c>
      <c r="G3351" s="18">
        <v>11</v>
      </c>
      <c r="H3351" s="18" t="s">
        <v>1002</v>
      </c>
      <c r="I3351" s="18">
        <v>2</v>
      </c>
      <c r="J3351" s="25" t="s">
        <v>1208</v>
      </c>
      <c r="K3351" s="99"/>
      <c r="L3351" s="99"/>
      <c r="M3351" s="99"/>
      <c r="N3351" s="28" t="s">
        <v>3423</v>
      </c>
      <c r="O3351" s="100">
        <v>29000</v>
      </c>
      <c r="P3351" s="27"/>
      <c r="Q3351" s="100"/>
      <c r="R3351" s="101" t="s">
        <v>166</v>
      </c>
      <c r="S3351" s="94"/>
    </row>
    <row r="3352" spans="1:19" ht="18" customHeight="1">
      <c r="A3352" s="17">
        <v>8</v>
      </c>
      <c r="B3352" s="18" t="s">
        <v>3387</v>
      </c>
      <c r="C3352" s="18">
        <v>2</v>
      </c>
      <c r="D3352" s="18" t="s">
        <v>3410</v>
      </c>
      <c r="E3352" s="18">
        <v>1</v>
      </c>
      <c r="F3352" s="18" t="s">
        <v>3411</v>
      </c>
      <c r="G3352" s="18">
        <v>11</v>
      </c>
      <c r="H3352" s="18" t="s">
        <v>1002</v>
      </c>
      <c r="I3352" s="19">
        <v>6</v>
      </c>
      <c r="J3352" s="24" t="s">
        <v>1215</v>
      </c>
      <c r="K3352" s="99">
        <v>3200</v>
      </c>
      <c r="L3352" s="99">
        <v>2900</v>
      </c>
      <c r="M3352" s="99">
        <f>K3352-L3352</f>
        <v>300</v>
      </c>
      <c r="N3352" s="28" t="s">
        <v>3424</v>
      </c>
      <c r="O3352" s="100">
        <v>3200000</v>
      </c>
      <c r="P3352" s="27"/>
      <c r="Q3352" s="100"/>
      <c r="R3352" s="101" t="s">
        <v>166</v>
      </c>
      <c r="S3352" s="94"/>
    </row>
    <row r="3353" spans="1:19" ht="18" customHeight="1">
      <c r="A3353" s="17">
        <v>8</v>
      </c>
      <c r="B3353" s="18" t="s">
        <v>3387</v>
      </c>
      <c r="C3353" s="18">
        <v>2</v>
      </c>
      <c r="D3353" s="18" t="s">
        <v>3410</v>
      </c>
      <c r="E3353" s="18">
        <v>1</v>
      </c>
      <c r="F3353" s="18" t="s">
        <v>3411</v>
      </c>
      <c r="G3353" s="18">
        <v>11</v>
      </c>
      <c r="H3353" s="18" t="s">
        <v>1002</v>
      </c>
      <c r="I3353" s="18">
        <v>6</v>
      </c>
      <c r="J3353" s="25" t="s">
        <v>1215</v>
      </c>
      <c r="K3353" s="99"/>
      <c r="L3353" s="99"/>
      <c r="M3353" s="99"/>
      <c r="N3353" s="28" t="s">
        <v>3425</v>
      </c>
      <c r="O3353" s="100"/>
      <c r="P3353" s="27"/>
      <c r="Q3353" s="100"/>
      <c r="R3353" s="101" t="s">
        <v>166</v>
      </c>
      <c r="S3353" s="94"/>
    </row>
    <row r="3354" spans="1:19" ht="18" customHeight="1">
      <c r="A3354" s="17">
        <v>8</v>
      </c>
      <c r="B3354" s="18" t="s">
        <v>3387</v>
      </c>
      <c r="C3354" s="18">
        <v>2</v>
      </c>
      <c r="D3354" s="18" t="s">
        <v>3410</v>
      </c>
      <c r="E3354" s="18">
        <v>1</v>
      </c>
      <c r="F3354" s="18" t="s">
        <v>3411</v>
      </c>
      <c r="G3354" s="19">
        <v>12</v>
      </c>
      <c r="H3354" s="19" t="s">
        <v>1026</v>
      </c>
      <c r="I3354" s="19"/>
      <c r="J3354" s="24"/>
      <c r="K3354" s="99"/>
      <c r="L3354" s="99"/>
      <c r="M3354" s="99"/>
      <c r="N3354" s="28"/>
      <c r="O3354" s="100"/>
      <c r="P3354" s="27"/>
      <c r="Q3354" s="100"/>
      <c r="R3354" s="101" t="s">
        <v>166</v>
      </c>
      <c r="S3354" s="94"/>
    </row>
    <row r="3355" spans="1:19" ht="18" customHeight="1">
      <c r="A3355" s="17">
        <v>8</v>
      </c>
      <c r="B3355" s="18" t="s">
        <v>3387</v>
      </c>
      <c r="C3355" s="18">
        <v>2</v>
      </c>
      <c r="D3355" s="18" t="s">
        <v>3410</v>
      </c>
      <c r="E3355" s="18">
        <v>1</v>
      </c>
      <c r="F3355" s="18" t="s">
        <v>3411</v>
      </c>
      <c r="G3355" s="18">
        <v>12</v>
      </c>
      <c r="H3355" s="18" t="s">
        <v>1026</v>
      </c>
      <c r="I3355" s="19">
        <v>1</v>
      </c>
      <c r="J3355" s="24" t="s">
        <v>1027</v>
      </c>
      <c r="K3355" s="99">
        <v>66</v>
      </c>
      <c r="L3355" s="99">
        <v>65</v>
      </c>
      <c r="M3355" s="99">
        <f>K3355-L3355</f>
        <v>1</v>
      </c>
      <c r="N3355" s="28" t="s">
        <v>3426</v>
      </c>
      <c r="O3355" s="100">
        <v>11100</v>
      </c>
      <c r="P3355" s="27"/>
      <c r="Q3355" s="100"/>
      <c r="R3355" s="101" t="s">
        <v>166</v>
      </c>
      <c r="S3355" s="94"/>
    </row>
    <row r="3356" spans="1:19" ht="18" customHeight="1">
      <c r="A3356" s="17">
        <v>8</v>
      </c>
      <c r="B3356" s="18" t="s">
        <v>3387</v>
      </c>
      <c r="C3356" s="18">
        <v>2</v>
      </c>
      <c r="D3356" s="18" t="s">
        <v>3410</v>
      </c>
      <c r="E3356" s="18">
        <v>1</v>
      </c>
      <c r="F3356" s="18" t="s">
        <v>3411</v>
      </c>
      <c r="G3356" s="18">
        <v>12</v>
      </c>
      <c r="H3356" s="18" t="s">
        <v>1026</v>
      </c>
      <c r="I3356" s="18">
        <v>1</v>
      </c>
      <c r="J3356" s="25" t="s">
        <v>1027</v>
      </c>
      <c r="K3356" s="99"/>
      <c r="L3356" s="99"/>
      <c r="M3356" s="99"/>
      <c r="N3356" s="28" t="s">
        <v>3427</v>
      </c>
      <c r="O3356" s="100">
        <v>54000</v>
      </c>
      <c r="P3356" s="27"/>
      <c r="Q3356" s="100"/>
      <c r="R3356" s="101" t="s">
        <v>166</v>
      </c>
      <c r="S3356" s="94"/>
    </row>
    <row r="3357" spans="1:19" ht="18" customHeight="1">
      <c r="A3357" s="17">
        <v>8</v>
      </c>
      <c r="B3357" s="18" t="s">
        <v>3387</v>
      </c>
      <c r="C3357" s="18">
        <v>2</v>
      </c>
      <c r="D3357" s="18" t="s">
        <v>3410</v>
      </c>
      <c r="E3357" s="18">
        <v>1</v>
      </c>
      <c r="F3357" s="18" t="s">
        <v>3411</v>
      </c>
      <c r="G3357" s="18">
        <v>12</v>
      </c>
      <c r="H3357" s="18" t="s">
        <v>1026</v>
      </c>
      <c r="I3357" s="19">
        <v>3</v>
      </c>
      <c r="J3357" s="24" t="s">
        <v>202</v>
      </c>
      <c r="K3357" s="99">
        <v>34</v>
      </c>
      <c r="L3357" s="99">
        <v>34</v>
      </c>
      <c r="M3357" s="99">
        <f>K3357-L3357</f>
        <v>0</v>
      </c>
      <c r="N3357" s="28" t="s">
        <v>3428</v>
      </c>
      <c r="O3357" s="100">
        <v>30000</v>
      </c>
      <c r="P3357" s="27"/>
      <c r="Q3357" s="100"/>
      <c r="R3357" s="101" t="s">
        <v>166</v>
      </c>
      <c r="S3357" s="94"/>
    </row>
    <row r="3358" spans="1:19" ht="18" customHeight="1">
      <c r="A3358" s="17">
        <v>8</v>
      </c>
      <c r="B3358" s="18" t="s">
        <v>3387</v>
      </c>
      <c r="C3358" s="18">
        <v>2</v>
      </c>
      <c r="D3358" s="18" t="s">
        <v>3410</v>
      </c>
      <c r="E3358" s="18">
        <v>1</v>
      </c>
      <c r="F3358" s="18" t="s">
        <v>3411</v>
      </c>
      <c r="G3358" s="18">
        <v>12</v>
      </c>
      <c r="H3358" s="18" t="s">
        <v>1026</v>
      </c>
      <c r="I3358" s="18">
        <v>3</v>
      </c>
      <c r="J3358" s="25" t="s">
        <v>202</v>
      </c>
      <c r="K3358" s="99"/>
      <c r="L3358" s="99"/>
      <c r="M3358" s="99"/>
      <c r="N3358" s="28" t="s">
        <v>3429</v>
      </c>
      <c r="O3358" s="100"/>
      <c r="P3358" s="27"/>
      <c r="Q3358" s="100"/>
      <c r="R3358" s="101" t="s">
        <v>166</v>
      </c>
      <c r="S3358" s="94"/>
    </row>
    <row r="3359" spans="1:19" ht="18" customHeight="1">
      <c r="A3359" s="17">
        <v>8</v>
      </c>
      <c r="B3359" s="18" t="s">
        <v>3387</v>
      </c>
      <c r="C3359" s="18">
        <v>2</v>
      </c>
      <c r="D3359" s="18" t="s">
        <v>3410</v>
      </c>
      <c r="E3359" s="18">
        <v>1</v>
      </c>
      <c r="F3359" s="18" t="s">
        <v>3411</v>
      </c>
      <c r="G3359" s="18">
        <v>12</v>
      </c>
      <c r="H3359" s="18" t="s">
        <v>1026</v>
      </c>
      <c r="I3359" s="18">
        <v>3</v>
      </c>
      <c r="J3359" s="25" t="s">
        <v>202</v>
      </c>
      <c r="K3359" s="99"/>
      <c r="L3359" s="99"/>
      <c r="M3359" s="99"/>
      <c r="N3359" s="28" t="s">
        <v>3430</v>
      </c>
      <c r="O3359" s="100">
        <v>4000</v>
      </c>
      <c r="P3359" s="27"/>
      <c r="Q3359" s="100"/>
      <c r="R3359" s="101" t="s">
        <v>166</v>
      </c>
      <c r="S3359" s="94"/>
    </row>
    <row r="3360" spans="1:19" ht="18" customHeight="1">
      <c r="A3360" s="17">
        <v>8</v>
      </c>
      <c r="B3360" s="18" t="s">
        <v>3387</v>
      </c>
      <c r="C3360" s="18">
        <v>2</v>
      </c>
      <c r="D3360" s="18" t="s">
        <v>3410</v>
      </c>
      <c r="E3360" s="18">
        <v>1</v>
      </c>
      <c r="F3360" s="18" t="s">
        <v>3411</v>
      </c>
      <c r="G3360" s="18">
        <v>12</v>
      </c>
      <c r="H3360" s="18" t="s">
        <v>1026</v>
      </c>
      <c r="I3360" s="18">
        <v>3</v>
      </c>
      <c r="J3360" s="25" t="s">
        <v>202</v>
      </c>
      <c r="K3360" s="99"/>
      <c r="L3360" s="99"/>
      <c r="M3360" s="99"/>
      <c r="N3360" s="28" t="s">
        <v>3429</v>
      </c>
      <c r="O3360" s="100"/>
      <c r="P3360" s="27"/>
      <c r="Q3360" s="100"/>
      <c r="R3360" s="101" t="s">
        <v>166</v>
      </c>
      <c r="S3360" s="94"/>
    </row>
    <row r="3361" spans="1:19" ht="18" customHeight="1">
      <c r="A3361" s="17">
        <v>8</v>
      </c>
      <c r="B3361" s="18" t="s">
        <v>3387</v>
      </c>
      <c r="C3361" s="18">
        <v>2</v>
      </c>
      <c r="D3361" s="18" t="s">
        <v>3410</v>
      </c>
      <c r="E3361" s="18">
        <v>1</v>
      </c>
      <c r="F3361" s="18" t="s">
        <v>3411</v>
      </c>
      <c r="G3361" s="18">
        <v>12</v>
      </c>
      <c r="H3361" s="18" t="s">
        <v>1026</v>
      </c>
      <c r="I3361" s="19">
        <v>11</v>
      </c>
      <c r="J3361" s="24" t="s">
        <v>1039</v>
      </c>
      <c r="K3361" s="99">
        <v>411</v>
      </c>
      <c r="L3361" s="99">
        <v>447</v>
      </c>
      <c r="M3361" s="99">
        <f>K3361-L3361</f>
        <v>-36</v>
      </c>
      <c r="N3361" s="28" t="s">
        <v>3431</v>
      </c>
      <c r="O3361" s="100">
        <v>63320</v>
      </c>
      <c r="P3361" s="27"/>
      <c r="Q3361" s="100"/>
      <c r="R3361" s="101" t="s">
        <v>166</v>
      </c>
      <c r="S3361" s="94"/>
    </row>
    <row r="3362" spans="1:19" ht="18" customHeight="1">
      <c r="A3362" s="17">
        <v>8</v>
      </c>
      <c r="B3362" s="18" t="s">
        <v>3387</v>
      </c>
      <c r="C3362" s="18">
        <v>2</v>
      </c>
      <c r="D3362" s="18" t="s">
        <v>3410</v>
      </c>
      <c r="E3362" s="18">
        <v>1</v>
      </c>
      <c r="F3362" s="18" t="s">
        <v>3411</v>
      </c>
      <c r="G3362" s="18">
        <v>12</v>
      </c>
      <c r="H3362" s="18" t="s">
        <v>1026</v>
      </c>
      <c r="I3362" s="18">
        <v>11</v>
      </c>
      <c r="J3362" s="25" t="s">
        <v>1039</v>
      </c>
      <c r="K3362" s="99"/>
      <c r="L3362" s="99"/>
      <c r="M3362" s="99"/>
      <c r="N3362" s="28" t="s">
        <v>3429</v>
      </c>
      <c r="O3362" s="100"/>
      <c r="P3362" s="27"/>
      <c r="Q3362" s="100"/>
      <c r="R3362" s="101" t="s">
        <v>166</v>
      </c>
      <c r="S3362" s="94"/>
    </row>
    <row r="3363" spans="1:19" ht="18" customHeight="1">
      <c r="A3363" s="17">
        <v>8</v>
      </c>
      <c r="B3363" s="18" t="s">
        <v>3387</v>
      </c>
      <c r="C3363" s="18">
        <v>2</v>
      </c>
      <c r="D3363" s="18" t="s">
        <v>3410</v>
      </c>
      <c r="E3363" s="18">
        <v>1</v>
      </c>
      <c r="F3363" s="18" t="s">
        <v>3411</v>
      </c>
      <c r="G3363" s="18">
        <v>12</v>
      </c>
      <c r="H3363" s="18" t="s">
        <v>1026</v>
      </c>
      <c r="I3363" s="18">
        <v>11</v>
      </c>
      <c r="J3363" s="25" t="s">
        <v>1039</v>
      </c>
      <c r="K3363" s="99"/>
      <c r="L3363" s="99"/>
      <c r="M3363" s="99"/>
      <c r="N3363" s="28" t="s">
        <v>3432</v>
      </c>
      <c r="O3363" s="100">
        <v>347190</v>
      </c>
      <c r="P3363" s="27"/>
      <c r="Q3363" s="100"/>
      <c r="R3363" s="101" t="s">
        <v>166</v>
      </c>
      <c r="S3363" s="94"/>
    </row>
    <row r="3364" spans="1:19" ht="18" customHeight="1">
      <c r="A3364" s="17">
        <v>8</v>
      </c>
      <c r="B3364" s="18" t="s">
        <v>3387</v>
      </c>
      <c r="C3364" s="18">
        <v>2</v>
      </c>
      <c r="D3364" s="18" t="s">
        <v>3410</v>
      </c>
      <c r="E3364" s="18">
        <v>1</v>
      </c>
      <c r="F3364" s="18" t="s">
        <v>3411</v>
      </c>
      <c r="G3364" s="18">
        <v>12</v>
      </c>
      <c r="H3364" s="18" t="s">
        <v>1026</v>
      </c>
      <c r="I3364" s="18">
        <v>11</v>
      </c>
      <c r="J3364" s="25" t="s">
        <v>1039</v>
      </c>
      <c r="K3364" s="99"/>
      <c r="L3364" s="99"/>
      <c r="M3364" s="99"/>
      <c r="N3364" s="28" t="s">
        <v>3433</v>
      </c>
      <c r="O3364" s="100"/>
      <c r="P3364" s="27"/>
      <c r="Q3364" s="100"/>
      <c r="R3364" s="101" t="s">
        <v>166</v>
      </c>
      <c r="S3364" s="94"/>
    </row>
    <row r="3365" spans="1:19" ht="18" customHeight="1">
      <c r="A3365" s="17">
        <v>8</v>
      </c>
      <c r="B3365" s="18" t="s">
        <v>3387</v>
      </c>
      <c r="C3365" s="18">
        <v>2</v>
      </c>
      <c r="D3365" s="18" t="s">
        <v>3410</v>
      </c>
      <c r="E3365" s="18">
        <v>1</v>
      </c>
      <c r="F3365" s="18" t="s">
        <v>3411</v>
      </c>
      <c r="G3365" s="18">
        <v>12</v>
      </c>
      <c r="H3365" s="18" t="s">
        <v>1026</v>
      </c>
      <c r="I3365" s="18">
        <v>11</v>
      </c>
      <c r="J3365" s="25" t="s">
        <v>1039</v>
      </c>
      <c r="K3365" s="99"/>
      <c r="L3365" s="99"/>
      <c r="M3365" s="99"/>
      <c r="N3365" s="28" t="s">
        <v>3434</v>
      </c>
      <c r="O3365" s="100"/>
      <c r="P3365" s="27"/>
      <c r="Q3365" s="100"/>
      <c r="R3365" s="101" t="s">
        <v>166</v>
      </c>
      <c r="S3365" s="94"/>
    </row>
    <row r="3366" spans="1:19" ht="18" customHeight="1">
      <c r="A3366" s="17">
        <v>8</v>
      </c>
      <c r="B3366" s="18" t="s">
        <v>3387</v>
      </c>
      <c r="C3366" s="18">
        <v>2</v>
      </c>
      <c r="D3366" s="18" t="s">
        <v>3410</v>
      </c>
      <c r="E3366" s="18">
        <v>1</v>
      </c>
      <c r="F3366" s="18" t="s">
        <v>3411</v>
      </c>
      <c r="G3366" s="19">
        <v>13</v>
      </c>
      <c r="H3366" s="19" t="s">
        <v>1045</v>
      </c>
      <c r="I3366" s="19"/>
      <c r="J3366" s="24"/>
      <c r="K3366" s="99"/>
      <c r="L3366" s="99"/>
      <c r="M3366" s="99"/>
      <c r="N3366" s="28"/>
      <c r="O3366" s="100"/>
      <c r="P3366" s="27"/>
      <c r="Q3366" s="100"/>
      <c r="R3366" s="101" t="s">
        <v>166</v>
      </c>
      <c r="S3366" s="94"/>
    </row>
    <row r="3367" spans="1:19" ht="18" customHeight="1">
      <c r="A3367" s="17">
        <v>8</v>
      </c>
      <c r="B3367" s="18" t="s">
        <v>3387</v>
      </c>
      <c r="C3367" s="18">
        <v>2</v>
      </c>
      <c r="D3367" s="18" t="s">
        <v>3410</v>
      </c>
      <c r="E3367" s="18">
        <v>1</v>
      </c>
      <c r="F3367" s="18" t="s">
        <v>3411</v>
      </c>
      <c r="G3367" s="18">
        <v>13</v>
      </c>
      <c r="H3367" s="18" t="s">
        <v>1045</v>
      </c>
      <c r="I3367" s="19">
        <v>21</v>
      </c>
      <c r="J3367" s="24" t="s">
        <v>3435</v>
      </c>
      <c r="K3367" s="99">
        <v>1500</v>
      </c>
      <c r="L3367" s="99">
        <v>2000</v>
      </c>
      <c r="M3367" s="99">
        <f>K3367-L3367</f>
        <v>-500</v>
      </c>
      <c r="N3367" s="28" t="s">
        <v>3436</v>
      </c>
      <c r="O3367" s="100">
        <v>1500000</v>
      </c>
      <c r="P3367" s="27"/>
      <c r="Q3367" s="100"/>
      <c r="R3367" s="101" t="s">
        <v>166</v>
      </c>
      <c r="S3367" s="94"/>
    </row>
    <row r="3368" spans="1:19" ht="18" customHeight="1">
      <c r="A3368" s="17">
        <v>8</v>
      </c>
      <c r="B3368" s="18" t="s">
        <v>3387</v>
      </c>
      <c r="C3368" s="18">
        <v>2</v>
      </c>
      <c r="D3368" s="18" t="s">
        <v>3410</v>
      </c>
      <c r="E3368" s="18">
        <v>1</v>
      </c>
      <c r="F3368" s="18" t="s">
        <v>3411</v>
      </c>
      <c r="G3368" s="19">
        <v>14</v>
      </c>
      <c r="H3368" s="19" t="s">
        <v>1050</v>
      </c>
      <c r="I3368" s="19"/>
      <c r="J3368" s="24"/>
      <c r="K3368" s="99"/>
      <c r="L3368" s="99"/>
      <c r="M3368" s="99"/>
      <c r="N3368" s="28"/>
      <c r="O3368" s="100"/>
      <c r="P3368" s="27"/>
      <c r="Q3368" s="100"/>
      <c r="R3368" s="101" t="s">
        <v>166</v>
      </c>
      <c r="S3368" s="94"/>
    </row>
    <row r="3369" spans="1:19" ht="18" customHeight="1">
      <c r="A3369" s="17">
        <v>8</v>
      </c>
      <c r="B3369" s="18" t="s">
        <v>3387</v>
      </c>
      <c r="C3369" s="18">
        <v>2</v>
      </c>
      <c r="D3369" s="18" t="s">
        <v>3410</v>
      </c>
      <c r="E3369" s="18">
        <v>1</v>
      </c>
      <c r="F3369" s="18" t="s">
        <v>3411</v>
      </c>
      <c r="G3369" s="18">
        <v>14</v>
      </c>
      <c r="H3369" s="18" t="s">
        <v>1050</v>
      </c>
      <c r="I3369" s="19">
        <v>31</v>
      </c>
      <c r="J3369" s="24" t="s">
        <v>1132</v>
      </c>
      <c r="K3369" s="99">
        <v>432</v>
      </c>
      <c r="L3369" s="99">
        <v>432</v>
      </c>
      <c r="M3369" s="99">
        <f>K3369-L3369</f>
        <v>0</v>
      </c>
      <c r="N3369" s="28" t="s">
        <v>3437</v>
      </c>
      <c r="O3369" s="100">
        <v>432000</v>
      </c>
      <c r="P3369" s="27"/>
      <c r="Q3369" s="100"/>
      <c r="R3369" s="101" t="s">
        <v>166</v>
      </c>
      <c r="S3369" s="94"/>
    </row>
    <row r="3370" spans="1:19" ht="18" customHeight="1">
      <c r="A3370" s="17">
        <v>8</v>
      </c>
      <c r="B3370" s="18" t="s">
        <v>3387</v>
      </c>
      <c r="C3370" s="18">
        <v>2</v>
      </c>
      <c r="D3370" s="18" t="s">
        <v>3410</v>
      </c>
      <c r="E3370" s="18">
        <v>1</v>
      </c>
      <c r="F3370" s="18" t="s">
        <v>3411</v>
      </c>
      <c r="G3370" s="19">
        <v>27</v>
      </c>
      <c r="H3370" s="19" t="s">
        <v>1273</v>
      </c>
      <c r="I3370" s="19"/>
      <c r="J3370" s="24"/>
      <c r="K3370" s="99"/>
      <c r="L3370" s="99"/>
      <c r="M3370" s="99"/>
      <c r="N3370" s="28"/>
      <c r="O3370" s="100"/>
      <c r="P3370" s="27"/>
      <c r="Q3370" s="100"/>
      <c r="R3370" s="101" t="s">
        <v>166</v>
      </c>
      <c r="S3370" s="94"/>
    </row>
    <row r="3371" spans="1:19" ht="18" customHeight="1">
      <c r="A3371" s="17">
        <v>8</v>
      </c>
      <c r="B3371" s="18" t="s">
        <v>3387</v>
      </c>
      <c r="C3371" s="18">
        <v>2</v>
      </c>
      <c r="D3371" s="18" t="s">
        <v>3410</v>
      </c>
      <c r="E3371" s="18">
        <v>1</v>
      </c>
      <c r="F3371" s="18" t="s">
        <v>3411</v>
      </c>
      <c r="G3371" s="18">
        <v>27</v>
      </c>
      <c r="H3371" s="18" t="s">
        <v>1273</v>
      </c>
      <c r="I3371" s="19">
        <v>1</v>
      </c>
      <c r="J3371" s="24" t="s">
        <v>1274</v>
      </c>
      <c r="K3371" s="99">
        <v>41</v>
      </c>
      <c r="L3371" s="99">
        <v>180</v>
      </c>
      <c r="M3371" s="99">
        <f>K3371-L3371</f>
        <v>-139</v>
      </c>
      <c r="N3371" s="28" t="s">
        <v>3438</v>
      </c>
      <c r="O3371" s="100">
        <v>41000</v>
      </c>
      <c r="P3371" s="27"/>
      <c r="Q3371" s="100"/>
      <c r="R3371" s="101" t="s">
        <v>166</v>
      </c>
      <c r="S3371" s="94"/>
    </row>
    <row r="3372" spans="1:19" ht="18" customHeight="1">
      <c r="A3372" s="43">
        <v>8</v>
      </c>
      <c r="B3372" s="44" t="s">
        <v>3387</v>
      </c>
      <c r="C3372" s="52">
        <v>2</v>
      </c>
      <c r="D3372" s="44" t="s">
        <v>3410</v>
      </c>
      <c r="E3372" s="53">
        <v>2</v>
      </c>
      <c r="F3372" s="54" t="s">
        <v>791</v>
      </c>
      <c r="G3372" s="53"/>
      <c r="H3372" s="54"/>
      <c r="I3372" s="53"/>
      <c r="J3372" s="53"/>
      <c r="K3372" s="97">
        <f>IF(C3372="",SUMIFS($K3373:$K$5645,$A3373:$A$5645,A3372,$E3373:$E$5645,""),IF(E3372="",SUMIFS($K3373:$K$5645,$A3373:$A$5645,A3372,$C3373:$C$5645,C3372,$G3373:$G$5645,""),IF(G3372="",SUMIFS($K3373:$K$5645,$A3373:$A$5645,A3372,$C3373:$C$5645,C3372,$E3373:$E$5645,E3372,$R3373:$R$5645,R3372),0)))</f>
        <v>106514</v>
      </c>
      <c r="L3372" s="97">
        <f>IF(C3372="",SUMIFS($L3373:$L$5645,$A3373:$A$5645,A3372,$E3373:$E$5645,""),IF(E3372="",SUMIFS($L3373:$L$5645,$A3373:$A$5645,A3372,$C3373:$C$5645,C3372,$G3373:$G$5645,""),IF(G3372="",SUMIFS($L3373:$L$5645,$A3373:$A$5645,A3372,$C3373:$C$5645,C3372,$E3373:$E$5645,E3372,$R3373:$R$5645,R3372),0)))</f>
        <v>123970</v>
      </c>
      <c r="M3372" s="98">
        <f t="shared" ref="M3372" si="214">K3372-L3372</f>
        <v>-17456</v>
      </c>
      <c r="N3372" s="55"/>
      <c r="O3372" s="56"/>
      <c r="P3372" s="57"/>
      <c r="Q3372" s="58">
        <f>IF(C3372="",SUMIFS($Q$3:$Q$5514,$A$3:$A$5514,A3372,$C$3:$C$5514,"&gt;0",$E$3:$E$5514,""),IF(E3372="",SUMIFS($Q$3:$Q$5514,$A$3:$A$5514,A3372,$C$3:$C$5514,C3372,$E$3:$E$5514,"&gt;0",$G$3:$G$5514,""),IF(G3372="",SUMIFS($Q$3:$Q$5514,$A$3:$A$5514,A3372,$C$3:$C$5514,C3372,$E$3:$E$5514,E3372,$G$3:$G$5514,"&gt;0",$R$3:$R$5514,R3372))))</f>
        <v>13430</v>
      </c>
      <c r="R3372" s="59" t="s">
        <v>166</v>
      </c>
      <c r="S3372" s="94"/>
    </row>
    <row r="3373" spans="1:19" ht="18" customHeight="1">
      <c r="A3373" s="17">
        <v>8</v>
      </c>
      <c r="B3373" s="18" t="s">
        <v>3387</v>
      </c>
      <c r="C3373" s="18">
        <v>2</v>
      </c>
      <c r="D3373" s="18" t="s">
        <v>3410</v>
      </c>
      <c r="E3373" s="18">
        <v>2</v>
      </c>
      <c r="F3373" s="18" t="s">
        <v>791</v>
      </c>
      <c r="G3373" s="19">
        <v>7</v>
      </c>
      <c r="H3373" s="19" t="s">
        <v>1093</v>
      </c>
      <c r="I3373" s="19"/>
      <c r="J3373" s="24"/>
      <c r="K3373" s="99"/>
      <c r="L3373" s="99"/>
      <c r="M3373" s="99"/>
      <c r="N3373" s="28"/>
      <c r="O3373" s="100"/>
      <c r="P3373" s="27" t="s">
        <v>3441</v>
      </c>
      <c r="Q3373" s="100">
        <v>13333</v>
      </c>
      <c r="R3373" s="101" t="s">
        <v>166</v>
      </c>
      <c r="S3373" s="94"/>
    </row>
    <row r="3374" spans="1:19" ht="18" customHeight="1">
      <c r="A3374" s="17">
        <v>8</v>
      </c>
      <c r="B3374" s="18" t="s">
        <v>3387</v>
      </c>
      <c r="C3374" s="18">
        <v>2</v>
      </c>
      <c r="D3374" s="18" t="s">
        <v>3410</v>
      </c>
      <c r="E3374" s="18">
        <v>2</v>
      </c>
      <c r="F3374" s="18" t="s">
        <v>791</v>
      </c>
      <c r="G3374" s="18">
        <v>7</v>
      </c>
      <c r="H3374" s="18" t="s">
        <v>1093</v>
      </c>
      <c r="I3374" s="19">
        <v>32</v>
      </c>
      <c r="J3374" s="24" t="s">
        <v>3439</v>
      </c>
      <c r="K3374" s="99">
        <v>1410</v>
      </c>
      <c r="L3374" s="99">
        <v>1395</v>
      </c>
      <c r="M3374" s="99">
        <f>K3374-L3374</f>
        <v>15</v>
      </c>
      <c r="N3374" s="28" t="s">
        <v>3440</v>
      </c>
      <c r="O3374" s="100">
        <v>1410000</v>
      </c>
      <c r="P3374" s="27" t="s">
        <v>3442</v>
      </c>
      <c r="Q3374" s="100"/>
      <c r="R3374" s="101" t="s">
        <v>166</v>
      </c>
      <c r="S3374" s="94"/>
    </row>
    <row r="3375" spans="1:19" ht="18" customHeight="1">
      <c r="A3375" s="17">
        <v>8</v>
      </c>
      <c r="B3375" s="18" t="s">
        <v>3387</v>
      </c>
      <c r="C3375" s="18">
        <v>2</v>
      </c>
      <c r="D3375" s="18" t="s">
        <v>3410</v>
      </c>
      <c r="E3375" s="18">
        <v>2</v>
      </c>
      <c r="F3375" s="18" t="s">
        <v>791</v>
      </c>
      <c r="G3375" s="19">
        <v>11</v>
      </c>
      <c r="H3375" s="19" t="s">
        <v>1002</v>
      </c>
      <c r="I3375" s="19"/>
      <c r="J3375" s="24"/>
      <c r="K3375" s="99"/>
      <c r="L3375" s="99"/>
      <c r="M3375" s="99"/>
      <c r="N3375" s="28"/>
      <c r="O3375" s="100"/>
      <c r="P3375" s="27" t="s">
        <v>3444</v>
      </c>
      <c r="Q3375" s="100">
        <v>97</v>
      </c>
      <c r="R3375" s="101" t="s">
        <v>166</v>
      </c>
      <c r="S3375" s="94"/>
    </row>
    <row r="3376" spans="1:19" ht="18" customHeight="1">
      <c r="A3376" s="17">
        <v>8</v>
      </c>
      <c r="B3376" s="18" t="s">
        <v>3387</v>
      </c>
      <c r="C3376" s="18">
        <v>2</v>
      </c>
      <c r="D3376" s="18" t="s">
        <v>3410</v>
      </c>
      <c r="E3376" s="18">
        <v>2</v>
      </c>
      <c r="F3376" s="18" t="s">
        <v>791</v>
      </c>
      <c r="G3376" s="18">
        <v>11</v>
      </c>
      <c r="H3376" s="18" t="s">
        <v>1002</v>
      </c>
      <c r="I3376" s="19">
        <v>1</v>
      </c>
      <c r="J3376" s="24" t="s">
        <v>1003</v>
      </c>
      <c r="K3376" s="99">
        <v>3326</v>
      </c>
      <c r="L3376" s="99">
        <v>2806</v>
      </c>
      <c r="M3376" s="99">
        <f>K3376-L3376</f>
        <v>520</v>
      </c>
      <c r="N3376" s="28" t="s">
        <v>3443</v>
      </c>
      <c r="O3376" s="100">
        <v>576000</v>
      </c>
      <c r="P3376" s="27" t="s">
        <v>3446</v>
      </c>
      <c r="Q3376" s="100"/>
      <c r="R3376" s="101" t="s">
        <v>166</v>
      </c>
      <c r="S3376" s="94"/>
    </row>
    <row r="3377" spans="1:19" ht="18" customHeight="1">
      <c r="A3377" s="17">
        <v>8</v>
      </c>
      <c r="B3377" s="18" t="s">
        <v>3387</v>
      </c>
      <c r="C3377" s="18">
        <v>2</v>
      </c>
      <c r="D3377" s="18" t="s">
        <v>3410</v>
      </c>
      <c r="E3377" s="18">
        <v>2</v>
      </c>
      <c r="F3377" s="18" t="s">
        <v>791</v>
      </c>
      <c r="G3377" s="18">
        <v>11</v>
      </c>
      <c r="H3377" s="18" t="s">
        <v>1002</v>
      </c>
      <c r="I3377" s="18">
        <v>1</v>
      </c>
      <c r="J3377" s="25" t="s">
        <v>1003</v>
      </c>
      <c r="K3377" s="99"/>
      <c r="L3377" s="99"/>
      <c r="M3377" s="99"/>
      <c r="N3377" s="28" t="s">
        <v>3445</v>
      </c>
      <c r="O3377" s="100">
        <v>404000</v>
      </c>
      <c r="P3377" s="27"/>
      <c r="Q3377" s="100"/>
      <c r="R3377" s="101" t="s">
        <v>166</v>
      </c>
      <c r="S3377" s="94"/>
    </row>
    <row r="3378" spans="1:19" ht="18" customHeight="1">
      <c r="A3378" s="17">
        <v>8</v>
      </c>
      <c r="B3378" s="18" t="s">
        <v>3387</v>
      </c>
      <c r="C3378" s="18">
        <v>2</v>
      </c>
      <c r="D3378" s="18" t="s">
        <v>3410</v>
      </c>
      <c r="E3378" s="18">
        <v>2</v>
      </c>
      <c r="F3378" s="18" t="s">
        <v>791</v>
      </c>
      <c r="G3378" s="18">
        <v>11</v>
      </c>
      <c r="H3378" s="18" t="s">
        <v>1002</v>
      </c>
      <c r="I3378" s="18">
        <v>1</v>
      </c>
      <c r="J3378" s="25" t="s">
        <v>1003</v>
      </c>
      <c r="K3378" s="99"/>
      <c r="L3378" s="99"/>
      <c r="M3378" s="99"/>
      <c r="N3378" s="28" t="s">
        <v>3447</v>
      </c>
      <c r="O3378" s="100">
        <v>624000</v>
      </c>
      <c r="P3378" s="27"/>
      <c r="Q3378" s="100"/>
      <c r="R3378" s="101" t="s">
        <v>166</v>
      </c>
      <c r="S3378" s="94"/>
    </row>
    <row r="3379" spans="1:19" ht="18" customHeight="1">
      <c r="A3379" s="17">
        <v>8</v>
      </c>
      <c r="B3379" s="18" t="s">
        <v>3387</v>
      </c>
      <c r="C3379" s="18">
        <v>2</v>
      </c>
      <c r="D3379" s="18" t="s">
        <v>3410</v>
      </c>
      <c r="E3379" s="18">
        <v>2</v>
      </c>
      <c r="F3379" s="18" t="s">
        <v>791</v>
      </c>
      <c r="G3379" s="18">
        <v>11</v>
      </c>
      <c r="H3379" s="18" t="s">
        <v>1002</v>
      </c>
      <c r="I3379" s="18">
        <v>1</v>
      </c>
      <c r="J3379" s="25" t="s">
        <v>1003</v>
      </c>
      <c r="K3379" s="99"/>
      <c r="L3379" s="99"/>
      <c r="M3379" s="99"/>
      <c r="N3379" s="28" t="s">
        <v>3448</v>
      </c>
      <c r="O3379" s="100">
        <v>1602000</v>
      </c>
      <c r="P3379" s="27"/>
      <c r="Q3379" s="100"/>
      <c r="R3379" s="101" t="s">
        <v>166</v>
      </c>
      <c r="S3379" s="94"/>
    </row>
    <row r="3380" spans="1:19" ht="18" customHeight="1">
      <c r="A3380" s="17">
        <v>8</v>
      </c>
      <c r="B3380" s="18" t="s">
        <v>3387</v>
      </c>
      <c r="C3380" s="18">
        <v>2</v>
      </c>
      <c r="D3380" s="18" t="s">
        <v>3410</v>
      </c>
      <c r="E3380" s="18">
        <v>2</v>
      </c>
      <c r="F3380" s="18" t="s">
        <v>791</v>
      </c>
      <c r="G3380" s="18">
        <v>11</v>
      </c>
      <c r="H3380" s="18" t="s">
        <v>1002</v>
      </c>
      <c r="I3380" s="18">
        <v>1</v>
      </c>
      <c r="J3380" s="25" t="s">
        <v>1003</v>
      </c>
      <c r="K3380" s="99"/>
      <c r="L3380" s="99"/>
      <c r="M3380" s="99"/>
      <c r="N3380" s="28" t="s">
        <v>3449</v>
      </c>
      <c r="O3380" s="100">
        <v>120000</v>
      </c>
      <c r="P3380" s="27"/>
      <c r="Q3380" s="100"/>
      <c r="R3380" s="101" t="s">
        <v>166</v>
      </c>
      <c r="S3380" s="94"/>
    </row>
    <row r="3381" spans="1:19" ht="18" customHeight="1">
      <c r="A3381" s="17">
        <v>8</v>
      </c>
      <c r="B3381" s="18" t="s">
        <v>3387</v>
      </c>
      <c r="C3381" s="18">
        <v>2</v>
      </c>
      <c r="D3381" s="18" t="s">
        <v>3410</v>
      </c>
      <c r="E3381" s="18">
        <v>2</v>
      </c>
      <c r="F3381" s="18" t="s">
        <v>791</v>
      </c>
      <c r="G3381" s="18">
        <v>11</v>
      </c>
      <c r="H3381" s="18" t="s">
        <v>1002</v>
      </c>
      <c r="I3381" s="19">
        <v>5</v>
      </c>
      <c r="J3381" s="24" t="s">
        <v>1214</v>
      </c>
      <c r="K3381" s="99">
        <v>2550</v>
      </c>
      <c r="L3381" s="99">
        <v>2531</v>
      </c>
      <c r="M3381" s="99">
        <f>K3381-L3381</f>
        <v>19</v>
      </c>
      <c r="N3381" s="28" t="s">
        <v>3450</v>
      </c>
      <c r="O3381" s="100">
        <v>161600</v>
      </c>
      <c r="P3381" s="27"/>
      <c r="Q3381" s="100"/>
      <c r="R3381" s="101" t="s">
        <v>166</v>
      </c>
      <c r="S3381" s="94"/>
    </row>
    <row r="3382" spans="1:19" ht="18" customHeight="1">
      <c r="A3382" s="17">
        <v>8</v>
      </c>
      <c r="B3382" s="18" t="s">
        <v>3387</v>
      </c>
      <c r="C3382" s="18">
        <v>2</v>
      </c>
      <c r="D3382" s="18" t="s">
        <v>3410</v>
      </c>
      <c r="E3382" s="18">
        <v>2</v>
      </c>
      <c r="F3382" s="18" t="s">
        <v>791</v>
      </c>
      <c r="G3382" s="18">
        <v>11</v>
      </c>
      <c r="H3382" s="18" t="s">
        <v>1002</v>
      </c>
      <c r="I3382" s="18">
        <v>5</v>
      </c>
      <c r="J3382" s="25" t="s">
        <v>1214</v>
      </c>
      <c r="K3382" s="99"/>
      <c r="L3382" s="99"/>
      <c r="M3382" s="99"/>
      <c r="N3382" s="28" t="s">
        <v>3451</v>
      </c>
      <c r="O3382" s="100">
        <v>2388000</v>
      </c>
      <c r="P3382" s="27"/>
      <c r="Q3382" s="100"/>
      <c r="R3382" s="101" t="s">
        <v>166</v>
      </c>
      <c r="S3382" s="94"/>
    </row>
    <row r="3383" spans="1:19" ht="18" customHeight="1">
      <c r="A3383" s="17">
        <v>8</v>
      </c>
      <c r="B3383" s="18" t="s">
        <v>3387</v>
      </c>
      <c r="C3383" s="18">
        <v>2</v>
      </c>
      <c r="D3383" s="18" t="s">
        <v>3410</v>
      </c>
      <c r="E3383" s="18">
        <v>2</v>
      </c>
      <c r="F3383" s="18" t="s">
        <v>791</v>
      </c>
      <c r="G3383" s="18">
        <v>11</v>
      </c>
      <c r="H3383" s="18" t="s">
        <v>1002</v>
      </c>
      <c r="I3383" s="19">
        <v>6</v>
      </c>
      <c r="J3383" s="24" t="s">
        <v>1215</v>
      </c>
      <c r="K3383" s="99">
        <v>2000</v>
      </c>
      <c r="L3383" s="99">
        <v>3000</v>
      </c>
      <c r="M3383" s="99">
        <f>K3383-L3383</f>
        <v>-1000</v>
      </c>
      <c r="N3383" s="28" t="s">
        <v>3452</v>
      </c>
      <c r="O3383" s="100">
        <v>2000000</v>
      </c>
      <c r="P3383" s="27"/>
      <c r="Q3383" s="100"/>
      <c r="R3383" s="101" t="s">
        <v>166</v>
      </c>
      <c r="S3383" s="94"/>
    </row>
    <row r="3384" spans="1:19" ht="18" customHeight="1">
      <c r="A3384" s="17">
        <v>8</v>
      </c>
      <c r="B3384" s="18" t="s">
        <v>3387</v>
      </c>
      <c r="C3384" s="18">
        <v>2</v>
      </c>
      <c r="D3384" s="18" t="s">
        <v>3410</v>
      </c>
      <c r="E3384" s="18">
        <v>2</v>
      </c>
      <c r="F3384" s="18" t="s">
        <v>791</v>
      </c>
      <c r="G3384" s="19">
        <v>12</v>
      </c>
      <c r="H3384" s="19" t="s">
        <v>1026</v>
      </c>
      <c r="I3384" s="19"/>
      <c r="J3384" s="24"/>
      <c r="K3384" s="99"/>
      <c r="L3384" s="99"/>
      <c r="M3384" s="99"/>
      <c r="N3384" s="28"/>
      <c r="O3384" s="100"/>
      <c r="P3384" s="27"/>
      <c r="Q3384" s="100"/>
      <c r="R3384" s="101" t="s">
        <v>166</v>
      </c>
      <c r="S3384" s="94"/>
    </row>
    <row r="3385" spans="1:19" ht="18" customHeight="1">
      <c r="A3385" s="17">
        <v>8</v>
      </c>
      <c r="B3385" s="18" t="s">
        <v>3387</v>
      </c>
      <c r="C3385" s="18">
        <v>2</v>
      </c>
      <c r="D3385" s="18" t="s">
        <v>3410</v>
      </c>
      <c r="E3385" s="18">
        <v>2</v>
      </c>
      <c r="F3385" s="18" t="s">
        <v>791</v>
      </c>
      <c r="G3385" s="18">
        <v>12</v>
      </c>
      <c r="H3385" s="18" t="s">
        <v>1026</v>
      </c>
      <c r="I3385" s="19">
        <v>1</v>
      </c>
      <c r="J3385" s="24" t="s">
        <v>1027</v>
      </c>
      <c r="K3385" s="99">
        <v>21</v>
      </c>
      <c r="L3385" s="99">
        <v>20</v>
      </c>
      <c r="M3385" s="99">
        <f t="shared" ref="M3385:M3387" si="215">K3385-L3385</f>
        <v>1</v>
      </c>
      <c r="N3385" s="28" t="s">
        <v>3453</v>
      </c>
      <c r="O3385" s="100">
        <v>20400</v>
      </c>
      <c r="P3385" s="27"/>
      <c r="Q3385" s="100"/>
      <c r="R3385" s="101" t="s">
        <v>166</v>
      </c>
      <c r="S3385" s="94"/>
    </row>
    <row r="3386" spans="1:19" ht="18" customHeight="1">
      <c r="A3386" s="17">
        <v>8</v>
      </c>
      <c r="B3386" s="18" t="s">
        <v>3387</v>
      </c>
      <c r="C3386" s="18">
        <v>2</v>
      </c>
      <c r="D3386" s="18" t="s">
        <v>3410</v>
      </c>
      <c r="E3386" s="18">
        <v>2</v>
      </c>
      <c r="F3386" s="18" t="s">
        <v>791</v>
      </c>
      <c r="G3386" s="18">
        <v>12</v>
      </c>
      <c r="H3386" s="18" t="s">
        <v>1026</v>
      </c>
      <c r="I3386" s="19">
        <v>3</v>
      </c>
      <c r="J3386" s="24" t="s">
        <v>202</v>
      </c>
      <c r="K3386" s="99">
        <v>94</v>
      </c>
      <c r="L3386" s="99">
        <v>0</v>
      </c>
      <c r="M3386" s="99">
        <f t="shared" si="215"/>
        <v>94</v>
      </c>
      <c r="N3386" s="28" t="s">
        <v>3454</v>
      </c>
      <c r="O3386" s="100">
        <v>93960</v>
      </c>
      <c r="P3386" s="27"/>
      <c r="Q3386" s="100"/>
      <c r="R3386" s="101" t="s">
        <v>166</v>
      </c>
      <c r="S3386" s="94"/>
    </row>
    <row r="3387" spans="1:19" ht="18" customHeight="1">
      <c r="A3387" s="17">
        <v>8</v>
      </c>
      <c r="B3387" s="18" t="s">
        <v>3387</v>
      </c>
      <c r="C3387" s="18">
        <v>2</v>
      </c>
      <c r="D3387" s="18" t="s">
        <v>3410</v>
      </c>
      <c r="E3387" s="18">
        <v>2</v>
      </c>
      <c r="F3387" s="18" t="s">
        <v>791</v>
      </c>
      <c r="G3387" s="18">
        <v>12</v>
      </c>
      <c r="H3387" s="18" t="s">
        <v>1026</v>
      </c>
      <c r="I3387" s="19">
        <v>11</v>
      </c>
      <c r="J3387" s="24" t="s">
        <v>1039</v>
      </c>
      <c r="K3387" s="99">
        <v>384</v>
      </c>
      <c r="L3387" s="99">
        <v>260</v>
      </c>
      <c r="M3387" s="99">
        <f t="shared" si="215"/>
        <v>124</v>
      </c>
      <c r="N3387" s="28" t="s">
        <v>3455</v>
      </c>
      <c r="O3387" s="100">
        <v>260000</v>
      </c>
      <c r="P3387" s="27"/>
      <c r="Q3387" s="100"/>
      <c r="R3387" s="101" t="s">
        <v>166</v>
      </c>
      <c r="S3387" s="94"/>
    </row>
    <row r="3388" spans="1:19" ht="18" customHeight="1">
      <c r="A3388" s="17">
        <v>8</v>
      </c>
      <c r="B3388" s="18" t="s">
        <v>3387</v>
      </c>
      <c r="C3388" s="18">
        <v>2</v>
      </c>
      <c r="D3388" s="18" t="s">
        <v>3410</v>
      </c>
      <c r="E3388" s="18">
        <v>2</v>
      </c>
      <c r="F3388" s="18" t="s">
        <v>791</v>
      </c>
      <c r="G3388" s="18">
        <v>12</v>
      </c>
      <c r="H3388" s="18" t="s">
        <v>1026</v>
      </c>
      <c r="I3388" s="18">
        <v>11</v>
      </c>
      <c r="J3388" s="25" t="s">
        <v>1039</v>
      </c>
      <c r="K3388" s="99"/>
      <c r="L3388" s="99"/>
      <c r="M3388" s="99"/>
      <c r="N3388" s="28" t="s">
        <v>3456</v>
      </c>
      <c r="O3388" s="100"/>
      <c r="P3388" s="27"/>
      <c r="Q3388" s="100"/>
      <c r="R3388" s="101" t="s">
        <v>166</v>
      </c>
      <c r="S3388" s="94"/>
    </row>
    <row r="3389" spans="1:19" ht="18" customHeight="1">
      <c r="A3389" s="17">
        <v>8</v>
      </c>
      <c r="B3389" s="18" t="s">
        <v>3387</v>
      </c>
      <c r="C3389" s="18">
        <v>2</v>
      </c>
      <c r="D3389" s="18" t="s">
        <v>3410</v>
      </c>
      <c r="E3389" s="18">
        <v>2</v>
      </c>
      <c r="F3389" s="18" t="s">
        <v>791</v>
      </c>
      <c r="G3389" s="18">
        <v>12</v>
      </c>
      <c r="H3389" s="18" t="s">
        <v>1026</v>
      </c>
      <c r="I3389" s="18">
        <v>11</v>
      </c>
      <c r="J3389" s="25" t="s">
        <v>1039</v>
      </c>
      <c r="K3389" s="99"/>
      <c r="L3389" s="99"/>
      <c r="M3389" s="99"/>
      <c r="N3389" s="28" t="s">
        <v>3457</v>
      </c>
      <c r="O3389" s="100">
        <v>123460</v>
      </c>
      <c r="P3389" s="27"/>
      <c r="Q3389" s="100"/>
      <c r="R3389" s="101" t="s">
        <v>166</v>
      </c>
      <c r="S3389" s="94"/>
    </row>
    <row r="3390" spans="1:19" ht="18" customHeight="1">
      <c r="A3390" s="17">
        <v>8</v>
      </c>
      <c r="B3390" s="18" t="s">
        <v>3387</v>
      </c>
      <c r="C3390" s="18">
        <v>2</v>
      </c>
      <c r="D3390" s="18" t="s">
        <v>3410</v>
      </c>
      <c r="E3390" s="18">
        <v>2</v>
      </c>
      <c r="F3390" s="18" t="s">
        <v>791</v>
      </c>
      <c r="G3390" s="19">
        <v>13</v>
      </c>
      <c r="H3390" s="19" t="s">
        <v>1045</v>
      </c>
      <c r="I3390" s="19"/>
      <c r="J3390" s="24"/>
      <c r="K3390" s="99"/>
      <c r="L3390" s="99"/>
      <c r="M3390" s="99"/>
      <c r="N3390" s="28"/>
      <c r="O3390" s="100"/>
      <c r="P3390" s="27"/>
      <c r="Q3390" s="100"/>
      <c r="R3390" s="101" t="s">
        <v>166</v>
      </c>
      <c r="S3390" s="94"/>
    </row>
    <row r="3391" spans="1:19" ht="18" customHeight="1">
      <c r="A3391" s="17">
        <v>8</v>
      </c>
      <c r="B3391" s="18" t="s">
        <v>3387</v>
      </c>
      <c r="C3391" s="18">
        <v>2</v>
      </c>
      <c r="D3391" s="18" t="s">
        <v>3410</v>
      </c>
      <c r="E3391" s="18">
        <v>2</v>
      </c>
      <c r="F3391" s="18" t="s">
        <v>791</v>
      </c>
      <c r="G3391" s="18">
        <v>13</v>
      </c>
      <c r="H3391" s="18" t="s">
        <v>1045</v>
      </c>
      <c r="I3391" s="19">
        <v>32</v>
      </c>
      <c r="J3391" s="24" t="s">
        <v>3458</v>
      </c>
      <c r="K3391" s="99">
        <v>42179</v>
      </c>
      <c r="L3391" s="99">
        <v>45734</v>
      </c>
      <c r="M3391" s="99">
        <f>K3391-L3391</f>
        <v>-3555</v>
      </c>
      <c r="N3391" s="28" t="s">
        <v>3459</v>
      </c>
      <c r="O3391" s="100"/>
      <c r="P3391" s="27"/>
      <c r="Q3391" s="100"/>
      <c r="R3391" s="101" t="s">
        <v>166</v>
      </c>
      <c r="S3391" s="94"/>
    </row>
    <row r="3392" spans="1:19" ht="18" customHeight="1">
      <c r="A3392" s="17">
        <v>8</v>
      </c>
      <c r="B3392" s="18" t="s">
        <v>3387</v>
      </c>
      <c r="C3392" s="18">
        <v>2</v>
      </c>
      <c r="D3392" s="18" t="s">
        <v>3410</v>
      </c>
      <c r="E3392" s="18">
        <v>2</v>
      </c>
      <c r="F3392" s="18" t="s">
        <v>791</v>
      </c>
      <c r="G3392" s="18">
        <v>13</v>
      </c>
      <c r="H3392" s="18" t="s">
        <v>1045</v>
      </c>
      <c r="I3392" s="18">
        <v>32</v>
      </c>
      <c r="J3392" s="25" t="s">
        <v>3458</v>
      </c>
      <c r="K3392" s="99"/>
      <c r="L3392" s="99"/>
      <c r="M3392" s="99"/>
      <c r="N3392" s="28" t="s">
        <v>3460</v>
      </c>
      <c r="O3392" s="100">
        <v>4935000</v>
      </c>
      <c r="P3392" s="27"/>
      <c r="Q3392" s="100"/>
      <c r="R3392" s="101" t="s">
        <v>166</v>
      </c>
      <c r="S3392" s="94"/>
    </row>
    <row r="3393" spans="1:19" ht="18" customHeight="1">
      <c r="A3393" s="17">
        <v>8</v>
      </c>
      <c r="B3393" s="18" t="s">
        <v>3387</v>
      </c>
      <c r="C3393" s="18">
        <v>2</v>
      </c>
      <c r="D3393" s="18" t="s">
        <v>3410</v>
      </c>
      <c r="E3393" s="18">
        <v>2</v>
      </c>
      <c r="F3393" s="18" t="s">
        <v>791</v>
      </c>
      <c r="G3393" s="18">
        <v>13</v>
      </c>
      <c r="H3393" s="18" t="s">
        <v>1045</v>
      </c>
      <c r="I3393" s="18">
        <v>32</v>
      </c>
      <c r="J3393" s="25" t="s">
        <v>3458</v>
      </c>
      <c r="K3393" s="99"/>
      <c r="L3393" s="99"/>
      <c r="M3393" s="99"/>
      <c r="N3393" s="28" t="s">
        <v>3461</v>
      </c>
      <c r="O3393" s="100">
        <v>15830640</v>
      </c>
      <c r="P3393" s="27"/>
      <c r="Q3393" s="100"/>
      <c r="R3393" s="101" t="s">
        <v>166</v>
      </c>
      <c r="S3393" s="94"/>
    </row>
    <row r="3394" spans="1:19" ht="18" customHeight="1">
      <c r="A3394" s="17">
        <v>8</v>
      </c>
      <c r="B3394" s="18" t="s">
        <v>3387</v>
      </c>
      <c r="C3394" s="18">
        <v>2</v>
      </c>
      <c r="D3394" s="18" t="s">
        <v>3410</v>
      </c>
      <c r="E3394" s="18">
        <v>2</v>
      </c>
      <c r="F3394" s="18" t="s">
        <v>791</v>
      </c>
      <c r="G3394" s="18">
        <v>13</v>
      </c>
      <c r="H3394" s="18" t="s">
        <v>1045</v>
      </c>
      <c r="I3394" s="18">
        <v>32</v>
      </c>
      <c r="J3394" s="25" t="s">
        <v>3458</v>
      </c>
      <c r="K3394" s="99"/>
      <c r="L3394" s="99"/>
      <c r="M3394" s="99"/>
      <c r="N3394" s="28" t="s">
        <v>3462</v>
      </c>
      <c r="O3394" s="100">
        <v>400000</v>
      </c>
      <c r="P3394" s="27"/>
      <c r="Q3394" s="100"/>
      <c r="R3394" s="101" t="s">
        <v>166</v>
      </c>
      <c r="S3394" s="94"/>
    </row>
    <row r="3395" spans="1:19" ht="18" customHeight="1">
      <c r="A3395" s="17">
        <v>8</v>
      </c>
      <c r="B3395" s="18" t="s">
        <v>3387</v>
      </c>
      <c r="C3395" s="18">
        <v>2</v>
      </c>
      <c r="D3395" s="18" t="s">
        <v>3410</v>
      </c>
      <c r="E3395" s="18">
        <v>2</v>
      </c>
      <c r="F3395" s="18" t="s">
        <v>791</v>
      </c>
      <c r="G3395" s="18">
        <v>13</v>
      </c>
      <c r="H3395" s="18" t="s">
        <v>1045</v>
      </c>
      <c r="I3395" s="18">
        <v>32</v>
      </c>
      <c r="J3395" s="25" t="s">
        <v>3458</v>
      </c>
      <c r="K3395" s="99"/>
      <c r="L3395" s="99"/>
      <c r="M3395" s="99"/>
      <c r="N3395" s="28" t="s">
        <v>3463</v>
      </c>
      <c r="O3395" s="100"/>
      <c r="P3395" s="27"/>
      <c r="Q3395" s="100"/>
      <c r="R3395" s="101" t="s">
        <v>166</v>
      </c>
      <c r="S3395" s="94"/>
    </row>
    <row r="3396" spans="1:19" ht="18" customHeight="1">
      <c r="A3396" s="17">
        <v>8</v>
      </c>
      <c r="B3396" s="18" t="s">
        <v>3387</v>
      </c>
      <c r="C3396" s="18">
        <v>2</v>
      </c>
      <c r="D3396" s="18" t="s">
        <v>3410</v>
      </c>
      <c r="E3396" s="18">
        <v>2</v>
      </c>
      <c r="F3396" s="18" t="s">
        <v>791</v>
      </c>
      <c r="G3396" s="18">
        <v>13</v>
      </c>
      <c r="H3396" s="18" t="s">
        <v>1045</v>
      </c>
      <c r="I3396" s="18">
        <v>32</v>
      </c>
      <c r="J3396" s="25" t="s">
        <v>3458</v>
      </c>
      <c r="K3396" s="99"/>
      <c r="L3396" s="99"/>
      <c r="M3396" s="99"/>
      <c r="N3396" s="28" t="s">
        <v>3464</v>
      </c>
      <c r="O3396" s="100">
        <v>2235600</v>
      </c>
      <c r="P3396" s="27"/>
      <c r="Q3396" s="100"/>
      <c r="R3396" s="101" t="s">
        <v>166</v>
      </c>
      <c r="S3396" s="94"/>
    </row>
    <row r="3397" spans="1:19" ht="18" customHeight="1">
      <c r="A3397" s="17">
        <v>8</v>
      </c>
      <c r="B3397" s="18" t="s">
        <v>3387</v>
      </c>
      <c r="C3397" s="18">
        <v>2</v>
      </c>
      <c r="D3397" s="18" t="s">
        <v>3410</v>
      </c>
      <c r="E3397" s="18">
        <v>2</v>
      </c>
      <c r="F3397" s="18" t="s">
        <v>791</v>
      </c>
      <c r="G3397" s="18">
        <v>13</v>
      </c>
      <c r="H3397" s="18" t="s">
        <v>1045</v>
      </c>
      <c r="I3397" s="18">
        <v>32</v>
      </c>
      <c r="J3397" s="25" t="s">
        <v>3458</v>
      </c>
      <c r="K3397" s="99"/>
      <c r="L3397" s="99"/>
      <c r="M3397" s="99"/>
      <c r="N3397" s="28" t="s">
        <v>3465</v>
      </c>
      <c r="O3397" s="100">
        <v>558900</v>
      </c>
      <c r="P3397" s="27"/>
      <c r="Q3397" s="100"/>
      <c r="R3397" s="101" t="s">
        <v>166</v>
      </c>
      <c r="S3397" s="94"/>
    </row>
    <row r="3398" spans="1:19" ht="18" customHeight="1">
      <c r="A3398" s="17">
        <v>8</v>
      </c>
      <c r="B3398" s="18" t="s">
        <v>3387</v>
      </c>
      <c r="C3398" s="18">
        <v>2</v>
      </c>
      <c r="D3398" s="18" t="s">
        <v>3410</v>
      </c>
      <c r="E3398" s="18">
        <v>2</v>
      </c>
      <c r="F3398" s="18" t="s">
        <v>791</v>
      </c>
      <c r="G3398" s="18">
        <v>13</v>
      </c>
      <c r="H3398" s="18" t="s">
        <v>1045</v>
      </c>
      <c r="I3398" s="18">
        <v>32</v>
      </c>
      <c r="J3398" s="25" t="s">
        <v>3458</v>
      </c>
      <c r="K3398" s="99"/>
      <c r="L3398" s="99"/>
      <c r="M3398" s="99"/>
      <c r="N3398" s="28" t="s">
        <v>3466</v>
      </c>
      <c r="O3398" s="100">
        <v>916110</v>
      </c>
      <c r="P3398" s="27"/>
      <c r="Q3398" s="100"/>
      <c r="R3398" s="101" t="s">
        <v>166</v>
      </c>
      <c r="S3398" s="94"/>
    </row>
    <row r="3399" spans="1:19" ht="18" customHeight="1">
      <c r="A3399" s="17">
        <v>8</v>
      </c>
      <c r="B3399" s="18" t="s">
        <v>3387</v>
      </c>
      <c r="C3399" s="18">
        <v>2</v>
      </c>
      <c r="D3399" s="18" t="s">
        <v>3410</v>
      </c>
      <c r="E3399" s="18">
        <v>2</v>
      </c>
      <c r="F3399" s="18" t="s">
        <v>791</v>
      </c>
      <c r="G3399" s="18">
        <v>13</v>
      </c>
      <c r="H3399" s="18" t="s">
        <v>1045</v>
      </c>
      <c r="I3399" s="18">
        <v>32</v>
      </c>
      <c r="J3399" s="25" t="s">
        <v>3458</v>
      </c>
      <c r="K3399" s="99"/>
      <c r="L3399" s="99"/>
      <c r="M3399" s="99"/>
      <c r="N3399" s="28" t="s">
        <v>3467</v>
      </c>
      <c r="O3399" s="100">
        <v>892080</v>
      </c>
      <c r="P3399" s="27"/>
      <c r="Q3399" s="100"/>
      <c r="R3399" s="101" t="s">
        <v>166</v>
      </c>
      <c r="S3399" s="94"/>
    </row>
    <row r="3400" spans="1:19" ht="18" customHeight="1">
      <c r="A3400" s="17">
        <v>8</v>
      </c>
      <c r="B3400" s="18" t="s">
        <v>3387</v>
      </c>
      <c r="C3400" s="18">
        <v>2</v>
      </c>
      <c r="D3400" s="18" t="s">
        <v>3410</v>
      </c>
      <c r="E3400" s="18">
        <v>2</v>
      </c>
      <c r="F3400" s="18" t="s">
        <v>791</v>
      </c>
      <c r="G3400" s="18">
        <v>13</v>
      </c>
      <c r="H3400" s="18" t="s">
        <v>1045</v>
      </c>
      <c r="I3400" s="18">
        <v>32</v>
      </c>
      <c r="J3400" s="25" t="s">
        <v>3458</v>
      </c>
      <c r="K3400" s="99"/>
      <c r="L3400" s="99"/>
      <c r="M3400" s="99"/>
      <c r="N3400" s="28" t="s">
        <v>3468</v>
      </c>
      <c r="O3400" s="100">
        <v>2554200</v>
      </c>
      <c r="P3400" s="27"/>
      <c r="Q3400" s="100"/>
      <c r="R3400" s="101" t="s">
        <v>166</v>
      </c>
      <c r="S3400" s="94"/>
    </row>
    <row r="3401" spans="1:19" ht="18" customHeight="1">
      <c r="A3401" s="17">
        <v>8</v>
      </c>
      <c r="B3401" s="18" t="s">
        <v>3387</v>
      </c>
      <c r="C3401" s="18">
        <v>2</v>
      </c>
      <c r="D3401" s="18" t="s">
        <v>3410</v>
      </c>
      <c r="E3401" s="18">
        <v>2</v>
      </c>
      <c r="F3401" s="18" t="s">
        <v>791</v>
      </c>
      <c r="G3401" s="18">
        <v>13</v>
      </c>
      <c r="H3401" s="18" t="s">
        <v>1045</v>
      </c>
      <c r="I3401" s="18">
        <v>32</v>
      </c>
      <c r="J3401" s="25" t="s">
        <v>3458</v>
      </c>
      <c r="K3401" s="99"/>
      <c r="L3401" s="99"/>
      <c r="M3401" s="99"/>
      <c r="N3401" s="28" t="s">
        <v>3469</v>
      </c>
      <c r="O3401" s="100">
        <v>1304100</v>
      </c>
      <c r="P3401" s="27"/>
      <c r="Q3401" s="100"/>
      <c r="R3401" s="101" t="s">
        <v>166</v>
      </c>
      <c r="S3401" s="94"/>
    </row>
    <row r="3402" spans="1:19" ht="18" customHeight="1">
      <c r="A3402" s="17">
        <v>8</v>
      </c>
      <c r="B3402" s="18" t="s">
        <v>3387</v>
      </c>
      <c r="C3402" s="18">
        <v>2</v>
      </c>
      <c r="D3402" s="18" t="s">
        <v>3410</v>
      </c>
      <c r="E3402" s="18">
        <v>2</v>
      </c>
      <c r="F3402" s="18" t="s">
        <v>791</v>
      </c>
      <c r="G3402" s="18">
        <v>13</v>
      </c>
      <c r="H3402" s="18" t="s">
        <v>1045</v>
      </c>
      <c r="I3402" s="18">
        <v>32</v>
      </c>
      <c r="J3402" s="25" t="s">
        <v>3458</v>
      </c>
      <c r="K3402" s="99"/>
      <c r="L3402" s="99"/>
      <c r="M3402" s="99"/>
      <c r="N3402" s="28" t="s">
        <v>3470</v>
      </c>
      <c r="O3402" s="100">
        <v>2235600</v>
      </c>
      <c r="P3402" s="27"/>
      <c r="Q3402" s="100"/>
      <c r="R3402" s="101" t="s">
        <v>166</v>
      </c>
      <c r="S3402" s="94"/>
    </row>
    <row r="3403" spans="1:19" ht="18" customHeight="1">
      <c r="A3403" s="17">
        <v>8</v>
      </c>
      <c r="B3403" s="18" t="s">
        <v>3387</v>
      </c>
      <c r="C3403" s="18">
        <v>2</v>
      </c>
      <c r="D3403" s="18" t="s">
        <v>3410</v>
      </c>
      <c r="E3403" s="18">
        <v>2</v>
      </c>
      <c r="F3403" s="18" t="s">
        <v>791</v>
      </c>
      <c r="G3403" s="18">
        <v>13</v>
      </c>
      <c r="H3403" s="18" t="s">
        <v>1045</v>
      </c>
      <c r="I3403" s="18">
        <v>32</v>
      </c>
      <c r="J3403" s="25" t="s">
        <v>3458</v>
      </c>
      <c r="K3403" s="99"/>
      <c r="L3403" s="99"/>
      <c r="M3403" s="99"/>
      <c r="N3403" s="28" t="s">
        <v>3471</v>
      </c>
      <c r="O3403" s="100">
        <v>1183680</v>
      </c>
      <c r="P3403" s="27"/>
      <c r="Q3403" s="100"/>
      <c r="R3403" s="101" t="s">
        <v>166</v>
      </c>
      <c r="S3403" s="94"/>
    </row>
    <row r="3404" spans="1:19" ht="18" customHeight="1">
      <c r="A3404" s="17">
        <v>8</v>
      </c>
      <c r="B3404" s="18" t="s">
        <v>3387</v>
      </c>
      <c r="C3404" s="18">
        <v>2</v>
      </c>
      <c r="D3404" s="18" t="s">
        <v>3410</v>
      </c>
      <c r="E3404" s="18">
        <v>2</v>
      </c>
      <c r="F3404" s="18" t="s">
        <v>791</v>
      </c>
      <c r="G3404" s="18">
        <v>13</v>
      </c>
      <c r="H3404" s="18" t="s">
        <v>1045</v>
      </c>
      <c r="I3404" s="18">
        <v>32</v>
      </c>
      <c r="J3404" s="25" t="s">
        <v>3458</v>
      </c>
      <c r="K3404" s="99"/>
      <c r="L3404" s="99"/>
      <c r="M3404" s="99"/>
      <c r="N3404" s="28" t="s">
        <v>3472</v>
      </c>
      <c r="O3404" s="100">
        <v>1304100</v>
      </c>
      <c r="P3404" s="27"/>
      <c r="Q3404" s="100"/>
      <c r="R3404" s="101" t="s">
        <v>166</v>
      </c>
      <c r="S3404" s="94"/>
    </row>
    <row r="3405" spans="1:19" ht="18" customHeight="1">
      <c r="A3405" s="17">
        <v>8</v>
      </c>
      <c r="B3405" s="18" t="s">
        <v>3387</v>
      </c>
      <c r="C3405" s="18">
        <v>2</v>
      </c>
      <c r="D3405" s="18" t="s">
        <v>3410</v>
      </c>
      <c r="E3405" s="18">
        <v>2</v>
      </c>
      <c r="F3405" s="18" t="s">
        <v>791</v>
      </c>
      <c r="G3405" s="18">
        <v>13</v>
      </c>
      <c r="H3405" s="18" t="s">
        <v>1045</v>
      </c>
      <c r="I3405" s="18">
        <v>32</v>
      </c>
      <c r="J3405" s="25" t="s">
        <v>3458</v>
      </c>
      <c r="K3405" s="99"/>
      <c r="L3405" s="99"/>
      <c r="M3405" s="99"/>
      <c r="N3405" s="28" t="s">
        <v>3473</v>
      </c>
      <c r="O3405" s="100">
        <v>1078920</v>
      </c>
      <c r="P3405" s="27"/>
      <c r="Q3405" s="100"/>
      <c r="R3405" s="101" t="s">
        <v>166</v>
      </c>
      <c r="S3405" s="94"/>
    </row>
    <row r="3406" spans="1:19" ht="18" customHeight="1">
      <c r="A3406" s="17">
        <v>8</v>
      </c>
      <c r="B3406" s="18" t="s">
        <v>3387</v>
      </c>
      <c r="C3406" s="18">
        <v>2</v>
      </c>
      <c r="D3406" s="18" t="s">
        <v>3410</v>
      </c>
      <c r="E3406" s="18">
        <v>2</v>
      </c>
      <c r="F3406" s="18" t="s">
        <v>791</v>
      </c>
      <c r="G3406" s="18">
        <v>13</v>
      </c>
      <c r="H3406" s="18" t="s">
        <v>1045</v>
      </c>
      <c r="I3406" s="18">
        <v>32</v>
      </c>
      <c r="J3406" s="25" t="s">
        <v>3458</v>
      </c>
      <c r="K3406" s="99"/>
      <c r="L3406" s="99"/>
      <c r="M3406" s="99"/>
      <c r="N3406" s="28" t="s">
        <v>3474</v>
      </c>
      <c r="O3406" s="100">
        <v>942840</v>
      </c>
      <c r="P3406" s="27"/>
      <c r="Q3406" s="100"/>
      <c r="R3406" s="101" t="s">
        <v>166</v>
      </c>
      <c r="S3406" s="94"/>
    </row>
    <row r="3407" spans="1:19" ht="18" customHeight="1">
      <c r="A3407" s="17">
        <v>8</v>
      </c>
      <c r="B3407" s="18" t="s">
        <v>3387</v>
      </c>
      <c r="C3407" s="18">
        <v>2</v>
      </c>
      <c r="D3407" s="18" t="s">
        <v>3410</v>
      </c>
      <c r="E3407" s="18">
        <v>2</v>
      </c>
      <c r="F3407" s="18" t="s">
        <v>791</v>
      </c>
      <c r="G3407" s="18">
        <v>13</v>
      </c>
      <c r="H3407" s="18" t="s">
        <v>1045</v>
      </c>
      <c r="I3407" s="18">
        <v>32</v>
      </c>
      <c r="J3407" s="25" t="s">
        <v>3458</v>
      </c>
      <c r="K3407" s="99"/>
      <c r="L3407" s="99"/>
      <c r="M3407" s="99"/>
      <c r="N3407" s="28" t="s">
        <v>3475</v>
      </c>
      <c r="O3407" s="100">
        <v>2371680</v>
      </c>
      <c r="P3407" s="27"/>
      <c r="Q3407" s="100"/>
      <c r="R3407" s="101" t="s">
        <v>166</v>
      </c>
      <c r="S3407" s="94"/>
    </row>
    <row r="3408" spans="1:19" ht="18" customHeight="1">
      <c r="A3408" s="17">
        <v>8</v>
      </c>
      <c r="B3408" s="18" t="s">
        <v>3387</v>
      </c>
      <c r="C3408" s="18">
        <v>2</v>
      </c>
      <c r="D3408" s="18" t="s">
        <v>3410</v>
      </c>
      <c r="E3408" s="18">
        <v>2</v>
      </c>
      <c r="F3408" s="18" t="s">
        <v>791</v>
      </c>
      <c r="G3408" s="18">
        <v>13</v>
      </c>
      <c r="H3408" s="18" t="s">
        <v>1045</v>
      </c>
      <c r="I3408" s="18">
        <v>32</v>
      </c>
      <c r="J3408" s="25" t="s">
        <v>3458</v>
      </c>
      <c r="K3408" s="99"/>
      <c r="L3408" s="99"/>
      <c r="M3408" s="99"/>
      <c r="N3408" s="28" t="s">
        <v>3476</v>
      </c>
      <c r="O3408" s="100">
        <v>831600</v>
      </c>
      <c r="P3408" s="27"/>
      <c r="Q3408" s="100"/>
      <c r="R3408" s="101" t="s">
        <v>166</v>
      </c>
      <c r="S3408" s="94"/>
    </row>
    <row r="3409" spans="1:19" ht="18" customHeight="1">
      <c r="A3409" s="17">
        <v>8</v>
      </c>
      <c r="B3409" s="18" t="s">
        <v>3387</v>
      </c>
      <c r="C3409" s="18">
        <v>2</v>
      </c>
      <c r="D3409" s="18" t="s">
        <v>3410</v>
      </c>
      <c r="E3409" s="18">
        <v>2</v>
      </c>
      <c r="F3409" s="18" t="s">
        <v>791</v>
      </c>
      <c r="G3409" s="18">
        <v>13</v>
      </c>
      <c r="H3409" s="18" t="s">
        <v>1045</v>
      </c>
      <c r="I3409" s="18">
        <v>32</v>
      </c>
      <c r="J3409" s="25" t="s">
        <v>3458</v>
      </c>
      <c r="K3409" s="99"/>
      <c r="L3409" s="99"/>
      <c r="M3409" s="99"/>
      <c r="N3409" s="28" t="s">
        <v>3477</v>
      </c>
      <c r="O3409" s="100">
        <v>993600</v>
      </c>
      <c r="P3409" s="27"/>
      <c r="Q3409" s="100"/>
      <c r="R3409" s="101" t="s">
        <v>166</v>
      </c>
      <c r="S3409" s="94"/>
    </row>
    <row r="3410" spans="1:19" ht="18" customHeight="1">
      <c r="A3410" s="17">
        <v>8</v>
      </c>
      <c r="B3410" s="18" t="s">
        <v>3387</v>
      </c>
      <c r="C3410" s="18">
        <v>2</v>
      </c>
      <c r="D3410" s="18" t="s">
        <v>3410</v>
      </c>
      <c r="E3410" s="18">
        <v>2</v>
      </c>
      <c r="F3410" s="18" t="s">
        <v>791</v>
      </c>
      <c r="G3410" s="18">
        <v>13</v>
      </c>
      <c r="H3410" s="18" t="s">
        <v>1045</v>
      </c>
      <c r="I3410" s="18">
        <v>32</v>
      </c>
      <c r="J3410" s="25" t="s">
        <v>3458</v>
      </c>
      <c r="K3410" s="99"/>
      <c r="L3410" s="99"/>
      <c r="M3410" s="99"/>
      <c r="N3410" s="28" t="s">
        <v>3478</v>
      </c>
      <c r="O3410" s="100">
        <v>508950</v>
      </c>
      <c r="P3410" s="27"/>
      <c r="Q3410" s="100"/>
      <c r="R3410" s="101" t="s">
        <v>166</v>
      </c>
      <c r="S3410" s="94"/>
    </row>
    <row r="3411" spans="1:19" ht="18" customHeight="1">
      <c r="A3411" s="17">
        <v>8</v>
      </c>
      <c r="B3411" s="18" t="s">
        <v>3387</v>
      </c>
      <c r="C3411" s="18">
        <v>2</v>
      </c>
      <c r="D3411" s="18" t="s">
        <v>3410</v>
      </c>
      <c r="E3411" s="18">
        <v>2</v>
      </c>
      <c r="F3411" s="18" t="s">
        <v>791</v>
      </c>
      <c r="G3411" s="18">
        <v>13</v>
      </c>
      <c r="H3411" s="18" t="s">
        <v>1045</v>
      </c>
      <c r="I3411" s="18">
        <v>32</v>
      </c>
      <c r="J3411" s="25" t="s">
        <v>3458</v>
      </c>
      <c r="K3411" s="99"/>
      <c r="L3411" s="99"/>
      <c r="M3411" s="99"/>
      <c r="N3411" s="28" t="s">
        <v>3479</v>
      </c>
      <c r="O3411" s="100">
        <v>801360</v>
      </c>
      <c r="P3411" s="27"/>
      <c r="Q3411" s="100"/>
      <c r="R3411" s="101" t="s">
        <v>166</v>
      </c>
      <c r="S3411" s="94"/>
    </row>
    <row r="3412" spans="1:19" ht="18" customHeight="1">
      <c r="A3412" s="17">
        <v>8</v>
      </c>
      <c r="B3412" s="18" t="s">
        <v>3387</v>
      </c>
      <c r="C3412" s="18">
        <v>2</v>
      </c>
      <c r="D3412" s="18" t="s">
        <v>3410</v>
      </c>
      <c r="E3412" s="18">
        <v>2</v>
      </c>
      <c r="F3412" s="18" t="s">
        <v>791</v>
      </c>
      <c r="G3412" s="18">
        <v>13</v>
      </c>
      <c r="H3412" s="18" t="s">
        <v>1045</v>
      </c>
      <c r="I3412" s="18">
        <v>32</v>
      </c>
      <c r="J3412" s="25" t="s">
        <v>3458</v>
      </c>
      <c r="K3412" s="99"/>
      <c r="L3412" s="99"/>
      <c r="M3412" s="99"/>
      <c r="N3412" s="28" t="s">
        <v>3480</v>
      </c>
      <c r="O3412" s="100">
        <v>300000</v>
      </c>
      <c r="P3412" s="27"/>
      <c r="Q3412" s="100"/>
      <c r="R3412" s="101" t="s">
        <v>166</v>
      </c>
      <c r="S3412" s="94"/>
    </row>
    <row r="3413" spans="1:19" ht="18" customHeight="1">
      <c r="A3413" s="17">
        <v>8</v>
      </c>
      <c r="B3413" s="18" t="s">
        <v>3387</v>
      </c>
      <c r="C3413" s="18">
        <v>2</v>
      </c>
      <c r="D3413" s="18" t="s">
        <v>3410</v>
      </c>
      <c r="E3413" s="18">
        <v>2</v>
      </c>
      <c r="F3413" s="18" t="s">
        <v>791</v>
      </c>
      <c r="G3413" s="18">
        <v>13</v>
      </c>
      <c r="H3413" s="18" t="s">
        <v>1045</v>
      </c>
      <c r="I3413" s="19">
        <v>33</v>
      </c>
      <c r="J3413" s="24" t="s">
        <v>3481</v>
      </c>
      <c r="K3413" s="99">
        <v>400</v>
      </c>
      <c r="L3413" s="99">
        <v>400</v>
      </c>
      <c r="M3413" s="99">
        <f>K3413-L3413</f>
        <v>0</v>
      </c>
      <c r="N3413" s="28" t="s">
        <v>3482</v>
      </c>
      <c r="O3413" s="100">
        <v>400000</v>
      </c>
      <c r="P3413" s="27"/>
      <c r="Q3413" s="100"/>
      <c r="R3413" s="101" t="s">
        <v>166</v>
      </c>
      <c r="S3413" s="94"/>
    </row>
    <row r="3414" spans="1:19" ht="18" customHeight="1">
      <c r="A3414" s="17">
        <v>8</v>
      </c>
      <c r="B3414" s="18" t="s">
        <v>3387</v>
      </c>
      <c r="C3414" s="18">
        <v>2</v>
      </c>
      <c r="D3414" s="18" t="s">
        <v>3410</v>
      </c>
      <c r="E3414" s="18">
        <v>2</v>
      </c>
      <c r="F3414" s="18" t="s">
        <v>791</v>
      </c>
      <c r="G3414" s="19">
        <v>14</v>
      </c>
      <c r="H3414" s="19" t="s">
        <v>1050</v>
      </c>
      <c r="I3414" s="19"/>
      <c r="J3414" s="24"/>
      <c r="K3414" s="99"/>
      <c r="L3414" s="99"/>
      <c r="M3414" s="99"/>
      <c r="N3414" s="28"/>
      <c r="O3414" s="100"/>
      <c r="P3414" s="27"/>
      <c r="Q3414" s="100"/>
      <c r="R3414" s="101" t="s">
        <v>166</v>
      </c>
      <c r="S3414" s="94"/>
    </row>
    <row r="3415" spans="1:19" ht="18" customHeight="1">
      <c r="A3415" s="17">
        <v>8</v>
      </c>
      <c r="B3415" s="18" t="s">
        <v>3387</v>
      </c>
      <c r="C3415" s="18">
        <v>2</v>
      </c>
      <c r="D3415" s="18" t="s">
        <v>3410</v>
      </c>
      <c r="E3415" s="18">
        <v>2</v>
      </c>
      <c r="F3415" s="18" t="s">
        <v>791</v>
      </c>
      <c r="G3415" s="18">
        <v>14</v>
      </c>
      <c r="H3415" s="18" t="s">
        <v>1050</v>
      </c>
      <c r="I3415" s="19">
        <v>11</v>
      </c>
      <c r="J3415" s="24" t="s">
        <v>3055</v>
      </c>
      <c r="K3415" s="99">
        <v>17028</v>
      </c>
      <c r="L3415" s="99">
        <v>17071</v>
      </c>
      <c r="M3415" s="99">
        <f>K3415-L3415</f>
        <v>-43</v>
      </c>
      <c r="N3415" s="28" t="s">
        <v>3483</v>
      </c>
      <c r="O3415" s="100">
        <v>10697977</v>
      </c>
      <c r="P3415" s="27"/>
      <c r="Q3415" s="100"/>
      <c r="R3415" s="101" t="s">
        <v>166</v>
      </c>
      <c r="S3415" s="94"/>
    </row>
    <row r="3416" spans="1:19" ht="18" customHeight="1">
      <c r="A3416" s="17">
        <v>8</v>
      </c>
      <c r="B3416" s="18" t="s">
        <v>3387</v>
      </c>
      <c r="C3416" s="18">
        <v>2</v>
      </c>
      <c r="D3416" s="18" t="s">
        <v>3410</v>
      </c>
      <c r="E3416" s="18">
        <v>2</v>
      </c>
      <c r="F3416" s="18" t="s">
        <v>791</v>
      </c>
      <c r="G3416" s="18">
        <v>14</v>
      </c>
      <c r="H3416" s="18" t="s">
        <v>1050</v>
      </c>
      <c r="I3416" s="18">
        <v>11</v>
      </c>
      <c r="J3416" s="25" t="s">
        <v>3055</v>
      </c>
      <c r="K3416" s="99"/>
      <c r="L3416" s="99"/>
      <c r="M3416" s="99"/>
      <c r="N3416" s="28" t="s">
        <v>3484</v>
      </c>
      <c r="O3416" s="100">
        <v>2934783</v>
      </c>
      <c r="P3416" s="27"/>
      <c r="Q3416" s="100"/>
      <c r="R3416" s="101" t="s">
        <v>166</v>
      </c>
      <c r="S3416" s="94"/>
    </row>
    <row r="3417" spans="1:19" ht="18" customHeight="1">
      <c r="A3417" s="17">
        <v>8</v>
      </c>
      <c r="B3417" s="18" t="s">
        <v>3387</v>
      </c>
      <c r="C3417" s="18">
        <v>2</v>
      </c>
      <c r="D3417" s="18" t="s">
        <v>3410</v>
      </c>
      <c r="E3417" s="18">
        <v>2</v>
      </c>
      <c r="F3417" s="18" t="s">
        <v>791</v>
      </c>
      <c r="G3417" s="18">
        <v>14</v>
      </c>
      <c r="H3417" s="18" t="s">
        <v>1050</v>
      </c>
      <c r="I3417" s="18">
        <v>11</v>
      </c>
      <c r="J3417" s="25" t="s">
        <v>3055</v>
      </c>
      <c r="K3417" s="99"/>
      <c r="L3417" s="99"/>
      <c r="M3417" s="99"/>
      <c r="N3417" s="28" t="s">
        <v>3485</v>
      </c>
      <c r="O3417" s="100">
        <v>394632</v>
      </c>
      <c r="P3417" s="27"/>
      <c r="Q3417" s="100"/>
      <c r="R3417" s="101" t="s">
        <v>166</v>
      </c>
      <c r="S3417" s="94"/>
    </row>
    <row r="3418" spans="1:19" ht="18" customHeight="1">
      <c r="A3418" s="17">
        <v>8</v>
      </c>
      <c r="B3418" s="18" t="s">
        <v>3387</v>
      </c>
      <c r="C3418" s="18">
        <v>2</v>
      </c>
      <c r="D3418" s="18" t="s">
        <v>3410</v>
      </c>
      <c r="E3418" s="18">
        <v>2</v>
      </c>
      <c r="F3418" s="18" t="s">
        <v>791</v>
      </c>
      <c r="G3418" s="18">
        <v>14</v>
      </c>
      <c r="H3418" s="18" t="s">
        <v>1050</v>
      </c>
      <c r="I3418" s="18">
        <v>11</v>
      </c>
      <c r="J3418" s="25" t="s">
        <v>3055</v>
      </c>
      <c r="K3418" s="99"/>
      <c r="L3418" s="99"/>
      <c r="M3418" s="99"/>
      <c r="N3418" s="28" t="s">
        <v>3486</v>
      </c>
      <c r="O3418" s="100">
        <v>3000000</v>
      </c>
      <c r="P3418" s="27"/>
      <c r="Q3418" s="100"/>
      <c r="R3418" s="101" t="s">
        <v>166</v>
      </c>
      <c r="S3418" s="94"/>
    </row>
    <row r="3419" spans="1:19" ht="18" customHeight="1">
      <c r="A3419" s="17">
        <v>8</v>
      </c>
      <c r="B3419" s="18" t="s">
        <v>3387</v>
      </c>
      <c r="C3419" s="18">
        <v>2</v>
      </c>
      <c r="D3419" s="18" t="s">
        <v>3410</v>
      </c>
      <c r="E3419" s="18">
        <v>2</v>
      </c>
      <c r="F3419" s="18" t="s">
        <v>791</v>
      </c>
      <c r="G3419" s="18">
        <v>14</v>
      </c>
      <c r="H3419" s="18" t="s">
        <v>1050</v>
      </c>
      <c r="I3419" s="19">
        <v>21</v>
      </c>
      <c r="J3419" s="24" t="s">
        <v>1251</v>
      </c>
      <c r="K3419" s="99">
        <v>73</v>
      </c>
      <c r="L3419" s="99">
        <v>73</v>
      </c>
      <c r="M3419" s="99">
        <f>K3419-L3419</f>
        <v>0</v>
      </c>
      <c r="N3419" s="28" t="s">
        <v>3487</v>
      </c>
      <c r="O3419" s="100">
        <v>60000</v>
      </c>
      <c r="P3419" s="27"/>
      <c r="Q3419" s="100"/>
      <c r="R3419" s="101" t="s">
        <v>166</v>
      </c>
      <c r="S3419" s="94"/>
    </row>
    <row r="3420" spans="1:19" ht="18" customHeight="1">
      <c r="A3420" s="17">
        <v>8</v>
      </c>
      <c r="B3420" s="18" t="s">
        <v>3387</v>
      </c>
      <c r="C3420" s="18">
        <v>2</v>
      </c>
      <c r="D3420" s="18" t="s">
        <v>3410</v>
      </c>
      <c r="E3420" s="18">
        <v>2</v>
      </c>
      <c r="F3420" s="18" t="s">
        <v>791</v>
      </c>
      <c r="G3420" s="18">
        <v>14</v>
      </c>
      <c r="H3420" s="18" t="s">
        <v>1050</v>
      </c>
      <c r="I3420" s="18">
        <v>21</v>
      </c>
      <c r="J3420" s="25" t="s">
        <v>1251</v>
      </c>
      <c r="K3420" s="99"/>
      <c r="L3420" s="99"/>
      <c r="M3420" s="99"/>
      <c r="N3420" s="28" t="s">
        <v>3488</v>
      </c>
      <c r="O3420" s="100">
        <v>12036</v>
      </c>
      <c r="P3420" s="27"/>
      <c r="Q3420" s="100"/>
      <c r="R3420" s="101" t="s">
        <v>166</v>
      </c>
      <c r="S3420" s="94"/>
    </row>
    <row r="3421" spans="1:19" ht="18" customHeight="1">
      <c r="A3421" s="17">
        <v>8</v>
      </c>
      <c r="B3421" s="18" t="s">
        <v>3387</v>
      </c>
      <c r="C3421" s="18">
        <v>2</v>
      </c>
      <c r="D3421" s="18" t="s">
        <v>3410</v>
      </c>
      <c r="E3421" s="18">
        <v>2</v>
      </c>
      <c r="F3421" s="18" t="s">
        <v>791</v>
      </c>
      <c r="G3421" s="19">
        <v>15</v>
      </c>
      <c r="H3421" s="19" t="s">
        <v>1258</v>
      </c>
      <c r="I3421" s="19"/>
      <c r="J3421" s="24"/>
      <c r="K3421" s="99"/>
      <c r="L3421" s="99"/>
      <c r="M3421" s="99"/>
      <c r="N3421" s="28"/>
      <c r="O3421" s="100"/>
      <c r="P3421" s="27"/>
      <c r="Q3421" s="100"/>
      <c r="R3421" s="101" t="s">
        <v>166</v>
      </c>
      <c r="S3421" s="94"/>
    </row>
    <row r="3422" spans="1:19" ht="18" customHeight="1">
      <c r="A3422" s="17">
        <v>8</v>
      </c>
      <c r="B3422" s="18" t="s">
        <v>3387</v>
      </c>
      <c r="C3422" s="18">
        <v>2</v>
      </c>
      <c r="D3422" s="18" t="s">
        <v>3410</v>
      </c>
      <c r="E3422" s="18">
        <v>2</v>
      </c>
      <c r="F3422" s="18" t="s">
        <v>791</v>
      </c>
      <c r="G3422" s="18">
        <v>15</v>
      </c>
      <c r="H3422" s="18" t="s">
        <v>1258</v>
      </c>
      <c r="I3422" s="19">
        <v>1</v>
      </c>
      <c r="J3422" s="24" t="s">
        <v>1259</v>
      </c>
      <c r="K3422" s="99">
        <v>9500</v>
      </c>
      <c r="L3422" s="99">
        <v>42675</v>
      </c>
      <c r="M3422" s="99">
        <f>K3422-L3422</f>
        <v>-33175</v>
      </c>
      <c r="N3422" s="28" t="s">
        <v>3489</v>
      </c>
      <c r="O3422" s="100"/>
      <c r="P3422" s="27"/>
      <c r="Q3422" s="100"/>
      <c r="R3422" s="101" t="s">
        <v>166</v>
      </c>
      <c r="S3422" s="94"/>
    </row>
    <row r="3423" spans="1:19" ht="18" customHeight="1">
      <c r="A3423" s="17">
        <v>8</v>
      </c>
      <c r="B3423" s="18" t="s">
        <v>3387</v>
      </c>
      <c r="C3423" s="18">
        <v>2</v>
      </c>
      <c r="D3423" s="18" t="s">
        <v>3410</v>
      </c>
      <c r="E3423" s="18">
        <v>2</v>
      </c>
      <c r="F3423" s="18" t="s">
        <v>791</v>
      </c>
      <c r="G3423" s="18">
        <v>15</v>
      </c>
      <c r="H3423" s="18" t="s">
        <v>1258</v>
      </c>
      <c r="I3423" s="18">
        <v>1</v>
      </c>
      <c r="J3423" s="25" t="s">
        <v>1259</v>
      </c>
      <c r="K3423" s="99"/>
      <c r="L3423" s="99"/>
      <c r="M3423" s="99"/>
      <c r="N3423" s="28" t="s">
        <v>3490</v>
      </c>
      <c r="O3423" s="100">
        <v>6500000</v>
      </c>
      <c r="P3423" s="27"/>
      <c r="Q3423" s="100"/>
      <c r="R3423" s="101" t="s">
        <v>166</v>
      </c>
      <c r="S3423" s="94"/>
    </row>
    <row r="3424" spans="1:19" ht="18" customHeight="1">
      <c r="A3424" s="17">
        <v>8</v>
      </c>
      <c r="B3424" s="18" t="s">
        <v>3387</v>
      </c>
      <c r="C3424" s="18">
        <v>2</v>
      </c>
      <c r="D3424" s="18" t="s">
        <v>3410</v>
      </c>
      <c r="E3424" s="18">
        <v>2</v>
      </c>
      <c r="F3424" s="18" t="s">
        <v>791</v>
      </c>
      <c r="G3424" s="18">
        <v>15</v>
      </c>
      <c r="H3424" s="18" t="s">
        <v>1258</v>
      </c>
      <c r="I3424" s="18">
        <v>1</v>
      </c>
      <c r="J3424" s="25" t="s">
        <v>1259</v>
      </c>
      <c r="K3424" s="99"/>
      <c r="L3424" s="99"/>
      <c r="M3424" s="99"/>
      <c r="N3424" s="28" t="s">
        <v>3491</v>
      </c>
      <c r="O3424" s="100">
        <v>3000000</v>
      </c>
      <c r="P3424" s="27"/>
      <c r="Q3424" s="100"/>
      <c r="R3424" s="101" t="s">
        <v>166</v>
      </c>
      <c r="S3424" s="94"/>
    </row>
    <row r="3425" spans="1:19" ht="18" customHeight="1">
      <c r="A3425" s="17">
        <v>8</v>
      </c>
      <c r="B3425" s="18" t="s">
        <v>3387</v>
      </c>
      <c r="C3425" s="18">
        <v>2</v>
      </c>
      <c r="D3425" s="18" t="s">
        <v>3410</v>
      </c>
      <c r="E3425" s="18">
        <v>2</v>
      </c>
      <c r="F3425" s="18" t="s">
        <v>791</v>
      </c>
      <c r="G3425" s="19">
        <v>16</v>
      </c>
      <c r="H3425" s="19" t="s">
        <v>1263</v>
      </c>
      <c r="I3425" s="19"/>
      <c r="J3425" s="24"/>
      <c r="K3425" s="99"/>
      <c r="L3425" s="99"/>
      <c r="M3425" s="99"/>
      <c r="N3425" s="28"/>
      <c r="O3425" s="100"/>
      <c r="P3425" s="27"/>
      <c r="Q3425" s="100"/>
      <c r="R3425" s="101" t="s">
        <v>166</v>
      </c>
      <c r="S3425" s="94"/>
    </row>
    <row r="3426" spans="1:19" ht="18" customHeight="1">
      <c r="A3426" s="17">
        <v>8</v>
      </c>
      <c r="B3426" s="18" t="s">
        <v>3387</v>
      </c>
      <c r="C3426" s="18">
        <v>2</v>
      </c>
      <c r="D3426" s="18" t="s">
        <v>3410</v>
      </c>
      <c r="E3426" s="18">
        <v>2</v>
      </c>
      <c r="F3426" s="18" t="s">
        <v>791</v>
      </c>
      <c r="G3426" s="18">
        <v>16</v>
      </c>
      <c r="H3426" s="18" t="s">
        <v>1263</v>
      </c>
      <c r="I3426" s="19">
        <v>1</v>
      </c>
      <c r="J3426" s="24" t="s">
        <v>1264</v>
      </c>
      <c r="K3426" s="99">
        <v>4416</v>
      </c>
      <c r="L3426" s="99">
        <v>4835</v>
      </c>
      <c r="M3426" s="99">
        <f>K3426-L3426</f>
        <v>-419</v>
      </c>
      <c r="N3426" s="28" t="s">
        <v>3492</v>
      </c>
      <c r="O3426" s="100">
        <v>1500000</v>
      </c>
      <c r="P3426" s="27"/>
      <c r="Q3426" s="100"/>
      <c r="R3426" s="101" t="s">
        <v>166</v>
      </c>
      <c r="S3426" s="94"/>
    </row>
    <row r="3427" spans="1:19" ht="18" customHeight="1">
      <c r="A3427" s="17">
        <v>8</v>
      </c>
      <c r="B3427" s="18" t="s">
        <v>3387</v>
      </c>
      <c r="C3427" s="18">
        <v>2</v>
      </c>
      <c r="D3427" s="18" t="s">
        <v>3410</v>
      </c>
      <c r="E3427" s="18">
        <v>2</v>
      </c>
      <c r="F3427" s="18" t="s">
        <v>791</v>
      </c>
      <c r="G3427" s="18">
        <v>16</v>
      </c>
      <c r="H3427" s="18" t="s">
        <v>1263</v>
      </c>
      <c r="I3427" s="18">
        <v>1</v>
      </c>
      <c r="J3427" s="25" t="s">
        <v>1264</v>
      </c>
      <c r="K3427" s="99"/>
      <c r="L3427" s="99"/>
      <c r="M3427" s="99"/>
      <c r="N3427" s="28" t="s">
        <v>3493</v>
      </c>
      <c r="O3427" s="100">
        <v>2916000</v>
      </c>
      <c r="P3427" s="27"/>
      <c r="Q3427" s="100"/>
      <c r="R3427" s="101" t="s">
        <v>166</v>
      </c>
      <c r="S3427" s="94"/>
    </row>
    <row r="3428" spans="1:19" ht="18" customHeight="1">
      <c r="A3428" s="17">
        <v>8</v>
      </c>
      <c r="B3428" s="18" t="s">
        <v>3387</v>
      </c>
      <c r="C3428" s="18">
        <v>2</v>
      </c>
      <c r="D3428" s="18" t="s">
        <v>3410</v>
      </c>
      <c r="E3428" s="18">
        <v>2</v>
      </c>
      <c r="F3428" s="18" t="s">
        <v>791</v>
      </c>
      <c r="G3428" s="19">
        <v>18</v>
      </c>
      <c r="H3428" s="19" t="s">
        <v>1054</v>
      </c>
      <c r="I3428" s="19"/>
      <c r="J3428" s="24"/>
      <c r="K3428" s="99"/>
      <c r="L3428" s="99"/>
      <c r="M3428" s="99"/>
      <c r="N3428" s="28"/>
      <c r="O3428" s="100"/>
      <c r="P3428" s="27"/>
      <c r="Q3428" s="100"/>
      <c r="R3428" s="101" t="s">
        <v>166</v>
      </c>
      <c r="S3428" s="94"/>
    </row>
    <row r="3429" spans="1:19" ht="18" customHeight="1">
      <c r="A3429" s="17">
        <v>8</v>
      </c>
      <c r="B3429" s="18" t="s">
        <v>3387</v>
      </c>
      <c r="C3429" s="18">
        <v>2</v>
      </c>
      <c r="D3429" s="18" t="s">
        <v>3410</v>
      </c>
      <c r="E3429" s="18">
        <v>2</v>
      </c>
      <c r="F3429" s="18" t="s">
        <v>791</v>
      </c>
      <c r="G3429" s="18">
        <v>18</v>
      </c>
      <c r="H3429" s="18" t="s">
        <v>1054</v>
      </c>
      <c r="I3429" s="19">
        <v>31</v>
      </c>
      <c r="J3429" s="24" t="s">
        <v>1269</v>
      </c>
      <c r="K3429" s="99">
        <v>21463</v>
      </c>
      <c r="L3429" s="99">
        <v>1500</v>
      </c>
      <c r="M3429" s="99">
        <f>K3429-L3429</f>
        <v>19963</v>
      </c>
      <c r="N3429" s="28" t="s">
        <v>3494</v>
      </c>
      <c r="O3429" s="100"/>
      <c r="P3429" s="27"/>
      <c r="Q3429" s="100"/>
      <c r="R3429" s="101" t="s">
        <v>166</v>
      </c>
      <c r="S3429" s="94"/>
    </row>
    <row r="3430" spans="1:19" ht="18" customHeight="1">
      <c r="A3430" s="17">
        <v>8</v>
      </c>
      <c r="B3430" s="18" t="s">
        <v>3387</v>
      </c>
      <c r="C3430" s="18">
        <v>2</v>
      </c>
      <c r="D3430" s="18" t="s">
        <v>3410</v>
      </c>
      <c r="E3430" s="18">
        <v>2</v>
      </c>
      <c r="F3430" s="18" t="s">
        <v>791</v>
      </c>
      <c r="G3430" s="18">
        <v>18</v>
      </c>
      <c r="H3430" s="18" t="s">
        <v>1054</v>
      </c>
      <c r="I3430" s="18">
        <v>31</v>
      </c>
      <c r="J3430" s="25" t="s">
        <v>1269</v>
      </c>
      <c r="K3430" s="99"/>
      <c r="L3430" s="99"/>
      <c r="M3430" s="99"/>
      <c r="N3430" s="28" t="s">
        <v>3495</v>
      </c>
      <c r="O3430" s="100">
        <v>20000000</v>
      </c>
      <c r="P3430" s="27"/>
      <c r="Q3430" s="100"/>
      <c r="R3430" s="101" t="s">
        <v>166</v>
      </c>
      <c r="S3430" s="94"/>
    </row>
    <row r="3431" spans="1:19" ht="18" customHeight="1">
      <c r="A3431" s="17">
        <v>8</v>
      </c>
      <c r="B3431" s="18" t="s">
        <v>3387</v>
      </c>
      <c r="C3431" s="18">
        <v>2</v>
      </c>
      <c r="D3431" s="18" t="s">
        <v>3410</v>
      </c>
      <c r="E3431" s="18">
        <v>2</v>
      </c>
      <c r="F3431" s="18" t="s">
        <v>791</v>
      </c>
      <c r="G3431" s="18">
        <v>18</v>
      </c>
      <c r="H3431" s="18" t="s">
        <v>1054</v>
      </c>
      <c r="I3431" s="18">
        <v>31</v>
      </c>
      <c r="J3431" s="25" t="s">
        <v>1269</v>
      </c>
      <c r="K3431" s="99"/>
      <c r="L3431" s="99"/>
      <c r="M3431" s="99"/>
      <c r="N3431" s="28" t="s">
        <v>3496</v>
      </c>
      <c r="O3431" s="100"/>
      <c r="P3431" s="27"/>
      <c r="Q3431" s="100"/>
      <c r="R3431" s="101" t="s">
        <v>166</v>
      </c>
      <c r="S3431" s="94"/>
    </row>
    <row r="3432" spans="1:19" ht="18" customHeight="1">
      <c r="A3432" s="17">
        <v>8</v>
      </c>
      <c r="B3432" s="18" t="s">
        <v>3387</v>
      </c>
      <c r="C3432" s="18">
        <v>2</v>
      </c>
      <c r="D3432" s="18" t="s">
        <v>3410</v>
      </c>
      <c r="E3432" s="18">
        <v>2</v>
      </c>
      <c r="F3432" s="18" t="s">
        <v>791</v>
      </c>
      <c r="G3432" s="18">
        <v>18</v>
      </c>
      <c r="H3432" s="18" t="s">
        <v>1054</v>
      </c>
      <c r="I3432" s="18">
        <v>31</v>
      </c>
      <c r="J3432" s="25" t="s">
        <v>1269</v>
      </c>
      <c r="K3432" s="99"/>
      <c r="L3432" s="99"/>
      <c r="M3432" s="99"/>
      <c r="N3432" s="28" t="s">
        <v>3497</v>
      </c>
      <c r="O3432" s="100">
        <v>1462308</v>
      </c>
      <c r="P3432" s="27"/>
      <c r="Q3432" s="100"/>
      <c r="R3432" s="101" t="s">
        <v>166</v>
      </c>
      <c r="S3432" s="94"/>
    </row>
    <row r="3433" spans="1:19" ht="18" customHeight="1">
      <c r="A3433" s="17">
        <v>8</v>
      </c>
      <c r="B3433" s="18" t="s">
        <v>3387</v>
      </c>
      <c r="C3433" s="18">
        <v>2</v>
      </c>
      <c r="D3433" s="18" t="s">
        <v>3410</v>
      </c>
      <c r="E3433" s="18">
        <v>2</v>
      </c>
      <c r="F3433" s="18" t="s">
        <v>791</v>
      </c>
      <c r="G3433" s="19">
        <v>19</v>
      </c>
      <c r="H3433" s="19" t="s">
        <v>1056</v>
      </c>
      <c r="I3433" s="19"/>
      <c r="J3433" s="24"/>
      <c r="K3433" s="99"/>
      <c r="L3433" s="99"/>
      <c r="M3433" s="99"/>
      <c r="N3433" s="28"/>
      <c r="O3433" s="100"/>
      <c r="P3433" s="27"/>
      <c r="Q3433" s="100"/>
      <c r="R3433" s="101" t="s">
        <v>166</v>
      </c>
      <c r="S3433" s="94"/>
    </row>
    <row r="3434" spans="1:19" ht="18" customHeight="1">
      <c r="A3434" s="17">
        <v>8</v>
      </c>
      <c r="B3434" s="18" t="s">
        <v>3387</v>
      </c>
      <c r="C3434" s="18">
        <v>2</v>
      </c>
      <c r="D3434" s="18" t="s">
        <v>3410</v>
      </c>
      <c r="E3434" s="18">
        <v>2</v>
      </c>
      <c r="F3434" s="18" t="s">
        <v>791</v>
      </c>
      <c r="G3434" s="18">
        <v>19</v>
      </c>
      <c r="H3434" s="18" t="s">
        <v>1056</v>
      </c>
      <c r="I3434" s="19">
        <v>31</v>
      </c>
      <c r="J3434" s="24" t="s">
        <v>1366</v>
      </c>
      <c r="K3434" s="99">
        <v>1670</v>
      </c>
      <c r="L3434" s="99">
        <v>1670</v>
      </c>
      <c r="M3434" s="99">
        <f>K3434-L3434</f>
        <v>0</v>
      </c>
      <c r="N3434" s="28" t="s">
        <v>3498</v>
      </c>
      <c r="O3434" s="100">
        <v>270000</v>
      </c>
      <c r="P3434" s="27"/>
      <c r="Q3434" s="100"/>
      <c r="R3434" s="101" t="s">
        <v>166</v>
      </c>
      <c r="S3434" s="94"/>
    </row>
    <row r="3435" spans="1:19" ht="18" customHeight="1">
      <c r="A3435" s="17">
        <v>8</v>
      </c>
      <c r="B3435" s="18" t="s">
        <v>3387</v>
      </c>
      <c r="C3435" s="18">
        <v>2</v>
      </c>
      <c r="D3435" s="18" t="s">
        <v>3410</v>
      </c>
      <c r="E3435" s="18">
        <v>2</v>
      </c>
      <c r="F3435" s="18" t="s">
        <v>791</v>
      </c>
      <c r="G3435" s="18">
        <v>19</v>
      </c>
      <c r="H3435" s="18" t="s">
        <v>1056</v>
      </c>
      <c r="I3435" s="18">
        <v>31</v>
      </c>
      <c r="J3435" s="25" t="s">
        <v>1366</v>
      </c>
      <c r="K3435" s="99"/>
      <c r="L3435" s="99"/>
      <c r="M3435" s="99"/>
      <c r="N3435" s="28" t="s">
        <v>3499</v>
      </c>
      <c r="O3435" s="100">
        <v>150000</v>
      </c>
      <c r="P3435" s="27"/>
      <c r="Q3435" s="100"/>
      <c r="R3435" s="101" t="s">
        <v>166</v>
      </c>
      <c r="S3435" s="94"/>
    </row>
    <row r="3436" spans="1:19" ht="18" customHeight="1">
      <c r="A3436" s="17">
        <v>8</v>
      </c>
      <c r="B3436" s="18" t="s">
        <v>3387</v>
      </c>
      <c r="C3436" s="18">
        <v>2</v>
      </c>
      <c r="D3436" s="18" t="s">
        <v>3410</v>
      </c>
      <c r="E3436" s="18">
        <v>2</v>
      </c>
      <c r="F3436" s="18" t="s">
        <v>791</v>
      </c>
      <c r="G3436" s="18">
        <v>19</v>
      </c>
      <c r="H3436" s="18" t="s">
        <v>1056</v>
      </c>
      <c r="I3436" s="18">
        <v>31</v>
      </c>
      <c r="J3436" s="25" t="s">
        <v>1366</v>
      </c>
      <c r="K3436" s="99"/>
      <c r="L3436" s="99"/>
      <c r="M3436" s="99"/>
      <c r="N3436" s="28" t="s">
        <v>3500</v>
      </c>
      <c r="O3436" s="100">
        <v>150000</v>
      </c>
      <c r="P3436" s="27"/>
      <c r="Q3436" s="100"/>
      <c r="R3436" s="101" t="s">
        <v>166</v>
      </c>
      <c r="S3436" s="94"/>
    </row>
    <row r="3437" spans="1:19" ht="18" customHeight="1">
      <c r="A3437" s="17">
        <v>8</v>
      </c>
      <c r="B3437" s="18" t="s">
        <v>3387</v>
      </c>
      <c r="C3437" s="18">
        <v>2</v>
      </c>
      <c r="D3437" s="18" t="s">
        <v>3410</v>
      </c>
      <c r="E3437" s="18">
        <v>2</v>
      </c>
      <c r="F3437" s="18" t="s">
        <v>791</v>
      </c>
      <c r="G3437" s="18">
        <v>19</v>
      </c>
      <c r="H3437" s="18" t="s">
        <v>1056</v>
      </c>
      <c r="I3437" s="18">
        <v>31</v>
      </c>
      <c r="J3437" s="25" t="s">
        <v>1366</v>
      </c>
      <c r="K3437" s="99"/>
      <c r="L3437" s="99"/>
      <c r="M3437" s="99"/>
      <c r="N3437" s="28" t="s">
        <v>3501</v>
      </c>
      <c r="O3437" s="100">
        <v>300000</v>
      </c>
      <c r="P3437" s="27"/>
      <c r="Q3437" s="100"/>
      <c r="R3437" s="101" t="s">
        <v>166</v>
      </c>
      <c r="S3437" s="94"/>
    </row>
    <row r="3438" spans="1:19" ht="18" customHeight="1">
      <c r="A3438" s="17">
        <v>8</v>
      </c>
      <c r="B3438" s="18" t="s">
        <v>3387</v>
      </c>
      <c r="C3438" s="18">
        <v>2</v>
      </c>
      <c r="D3438" s="18" t="s">
        <v>3410</v>
      </c>
      <c r="E3438" s="18">
        <v>2</v>
      </c>
      <c r="F3438" s="18" t="s">
        <v>791</v>
      </c>
      <c r="G3438" s="18">
        <v>19</v>
      </c>
      <c r="H3438" s="18" t="s">
        <v>1056</v>
      </c>
      <c r="I3438" s="18">
        <v>31</v>
      </c>
      <c r="J3438" s="25" t="s">
        <v>1366</v>
      </c>
      <c r="K3438" s="99"/>
      <c r="L3438" s="99"/>
      <c r="M3438" s="99"/>
      <c r="N3438" s="28" t="s">
        <v>3502</v>
      </c>
      <c r="O3438" s="100">
        <v>100000</v>
      </c>
      <c r="P3438" s="27"/>
      <c r="Q3438" s="100"/>
      <c r="R3438" s="101" t="s">
        <v>166</v>
      </c>
      <c r="S3438" s="94"/>
    </row>
    <row r="3439" spans="1:19" ht="18" customHeight="1">
      <c r="A3439" s="17">
        <v>8</v>
      </c>
      <c r="B3439" s="18" t="s">
        <v>3387</v>
      </c>
      <c r="C3439" s="18">
        <v>2</v>
      </c>
      <c r="D3439" s="18" t="s">
        <v>3410</v>
      </c>
      <c r="E3439" s="18">
        <v>2</v>
      </c>
      <c r="F3439" s="18" t="s">
        <v>791</v>
      </c>
      <c r="G3439" s="18">
        <v>19</v>
      </c>
      <c r="H3439" s="18" t="s">
        <v>1056</v>
      </c>
      <c r="I3439" s="18">
        <v>31</v>
      </c>
      <c r="J3439" s="25" t="s">
        <v>1366</v>
      </c>
      <c r="K3439" s="99"/>
      <c r="L3439" s="99"/>
      <c r="M3439" s="99"/>
      <c r="N3439" s="28" t="s">
        <v>3503</v>
      </c>
      <c r="O3439" s="100">
        <v>210000</v>
      </c>
      <c r="P3439" s="27"/>
      <c r="Q3439" s="100"/>
      <c r="R3439" s="101" t="s">
        <v>166</v>
      </c>
      <c r="S3439" s="94"/>
    </row>
    <row r="3440" spans="1:19" ht="18" customHeight="1">
      <c r="A3440" s="17">
        <v>8</v>
      </c>
      <c r="B3440" s="18" t="s">
        <v>3387</v>
      </c>
      <c r="C3440" s="18">
        <v>2</v>
      </c>
      <c r="D3440" s="18" t="s">
        <v>3410</v>
      </c>
      <c r="E3440" s="18">
        <v>2</v>
      </c>
      <c r="F3440" s="18" t="s">
        <v>791</v>
      </c>
      <c r="G3440" s="18">
        <v>19</v>
      </c>
      <c r="H3440" s="18" t="s">
        <v>1056</v>
      </c>
      <c r="I3440" s="18">
        <v>31</v>
      </c>
      <c r="J3440" s="25" t="s">
        <v>1366</v>
      </c>
      <c r="K3440" s="99"/>
      <c r="L3440" s="99"/>
      <c r="M3440" s="99"/>
      <c r="N3440" s="28" t="s">
        <v>3504</v>
      </c>
      <c r="O3440" s="100">
        <v>210000</v>
      </c>
      <c r="P3440" s="27"/>
      <c r="Q3440" s="100"/>
      <c r="R3440" s="101" t="s">
        <v>166</v>
      </c>
      <c r="S3440" s="94"/>
    </row>
    <row r="3441" spans="1:19" ht="18" customHeight="1">
      <c r="A3441" s="17">
        <v>8</v>
      </c>
      <c r="B3441" s="18" t="s">
        <v>3387</v>
      </c>
      <c r="C3441" s="18">
        <v>2</v>
      </c>
      <c r="D3441" s="18" t="s">
        <v>3410</v>
      </c>
      <c r="E3441" s="18">
        <v>2</v>
      </c>
      <c r="F3441" s="18" t="s">
        <v>791</v>
      </c>
      <c r="G3441" s="18">
        <v>19</v>
      </c>
      <c r="H3441" s="18" t="s">
        <v>1056</v>
      </c>
      <c r="I3441" s="18">
        <v>31</v>
      </c>
      <c r="J3441" s="25" t="s">
        <v>1366</v>
      </c>
      <c r="K3441" s="99"/>
      <c r="L3441" s="99"/>
      <c r="M3441" s="99"/>
      <c r="N3441" s="28" t="s">
        <v>3505</v>
      </c>
      <c r="O3441" s="100">
        <v>90000</v>
      </c>
      <c r="P3441" s="27"/>
      <c r="Q3441" s="100"/>
      <c r="R3441" s="101" t="s">
        <v>166</v>
      </c>
      <c r="S3441" s="94"/>
    </row>
    <row r="3442" spans="1:19" ht="18" customHeight="1">
      <c r="A3442" s="17">
        <v>8</v>
      </c>
      <c r="B3442" s="18" t="s">
        <v>3387</v>
      </c>
      <c r="C3442" s="18">
        <v>2</v>
      </c>
      <c r="D3442" s="18" t="s">
        <v>3410</v>
      </c>
      <c r="E3442" s="18">
        <v>2</v>
      </c>
      <c r="F3442" s="18" t="s">
        <v>791</v>
      </c>
      <c r="G3442" s="18">
        <v>19</v>
      </c>
      <c r="H3442" s="18" t="s">
        <v>1056</v>
      </c>
      <c r="I3442" s="18">
        <v>31</v>
      </c>
      <c r="J3442" s="25" t="s">
        <v>1366</v>
      </c>
      <c r="K3442" s="99"/>
      <c r="L3442" s="99"/>
      <c r="M3442" s="99"/>
      <c r="N3442" s="28" t="s">
        <v>3506</v>
      </c>
      <c r="O3442" s="100">
        <v>140000</v>
      </c>
      <c r="P3442" s="27"/>
      <c r="Q3442" s="100"/>
      <c r="R3442" s="101" t="s">
        <v>166</v>
      </c>
      <c r="S3442" s="94"/>
    </row>
    <row r="3443" spans="1:19" ht="18" customHeight="1">
      <c r="A3443" s="17">
        <v>8</v>
      </c>
      <c r="B3443" s="18" t="s">
        <v>3387</v>
      </c>
      <c r="C3443" s="18">
        <v>2</v>
      </c>
      <c r="D3443" s="18" t="s">
        <v>3410</v>
      </c>
      <c r="E3443" s="18">
        <v>2</v>
      </c>
      <c r="F3443" s="18" t="s">
        <v>791</v>
      </c>
      <c r="G3443" s="18">
        <v>19</v>
      </c>
      <c r="H3443" s="18" t="s">
        <v>1056</v>
      </c>
      <c r="I3443" s="18">
        <v>31</v>
      </c>
      <c r="J3443" s="25" t="s">
        <v>1366</v>
      </c>
      <c r="K3443" s="99"/>
      <c r="L3443" s="99"/>
      <c r="M3443" s="99"/>
      <c r="N3443" s="28" t="s">
        <v>3507</v>
      </c>
      <c r="O3443" s="100">
        <v>50000</v>
      </c>
      <c r="P3443" s="27"/>
      <c r="Q3443" s="100"/>
      <c r="R3443" s="101" t="s">
        <v>166</v>
      </c>
      <c r="S3443" s="94"/>
    </row>
    <row r="3444" spans="1:19" ht="18" customHeight="1">
      <c r="A3444" s="43">
        <v>8</v>
      </c>
      <c r="B3444" s="44" t="s">
        <v>3387</v>
      </c>
      <c r="C3444" s="52">
        <v>2</v>
      </c>
      <c r="D3444" s="44" t="s">
        <v>3410</v>
      </c>
      <c r="E3444" s="53">
        <v>3</v>
      </c>
      <c r="F3444" s="54" t="s">
        <v>792</v>
      </c>
      <c r="G3444" s="53"/>
      <c r="H3444" s="54"/>
      <c r="I3444" s="53"/>
      <c r="J3444" s="53"/>
      <c r="K3444" s="97">
        <f>IF(C3444="",SUMIFS($K3445:$K$5645,$A3445:$A$5645,A3444,$E3445:$E$5645,""),IF(E3444="",SUMIFS($K3445:$K$5645,$A3445:$A$5645,A3444,$C3445:$C$5645,C3444,$G3445:$G$5645,""),IF(G3444="",SUMIFS($K3445:$K$5645,$A3445:$A$5645,A3444,$C3445:$C$5645,C3444,$E3445:$E$5645,E3444,$R3445:$R$5645,R3444),0)))</f>
        <v>121894</v>
      </c>
      <c r="L3444" s="97">
        <f>IF(C3444="",SUMIFS($L3445:$L$5645,$A3445:$A$5645,A3444,$E3445:$E$5645,""),IF(E3444="",SUMIFS($L3445:$L$5645,$A3445:$A$5645,A3444,$C3445:$C$5645,C3444,$G3445:$G$5645,""),IF(G3444="",SUMIFS($L3445:$L$5645,$A3445:$A$5645,A3444,$C3445:$C$5645,C3444,$E3445:$E$5645,E3444,$R3445:$R$5645,R3444),0)))</f>
        <v>53500</v>
      </c>
      <c r="M3444" s="98">
        <f t="shared" ref="M3444" si="216">K3444-L3444</f>
        <v>68394</v>
      </c>
      <c r="N3444" s="55"/>
      <c r="O3444" s="56"/>
      <c r="P3444" s="57"/>
      <c r="Q3444" s="58">
        <f>IF(C3444="",SUMIFS($Q$3:$Q$5514,$A$3:$A$5514,A3444,$C$3:$C$5514,"&gt;0",$E$3:$E$5514,""),IF(E3444="",SUMIFS($Q$3:$Q$5514,$A$3:$A$5514,A3444,$C$3:$C$5514,C3444,$E$3:$E$5514,"&gt;0",$G$3:$G$5514,""),IF(G3444="",SUMIFS($Q$3:$Q$5514,$A$3:$A$5514,A3444,$C$3:$C$5514,C3444,$E$3:$E$5514,E3444,$G$3:$G$5514,"&gt;0",$R$3:$R$5514,R3444))))</f>
        <v>99750</v>
      </c>
      <c r="R3444" s="59" t="s">
        <v>166</v>
      </c>
      <c r="S3444" s="94"/>
    </row>
    <row r="3445" spans="1:19" ht="18" customHeight="1">
      <c r="A3445" s="17">
        <v>8</v>
      </c>
      <c r="B3445" s="18" t="s">
        <v>3387</v>
      </c>
      <c r="C3445" s="18">
        <v>2</v>
      </c>
      <c r="D3445" s="18" t="s">
        <v>3410</v>
      </c>
      <c r="E3445" s="18">
        <v>3</v>
      </c>
      <c r="F3445" s="18" t="s">
        <v>792</v>
      </c>
      <c r="G3445" s="19">
        <v>13</v>
      </c>
      <c r="H3445" s="19" t="s">
        <v>1045</v>
      </c>
      <c r="I3445" s="19"/>
      <c r="J3445" s="24"/>
      <c r="K3445" s="99"/>
      <c r="L3445" s="99"/>
      <c r="M3445" s="99"/>
      <c r="N3445" s="28"/>
      <c r="O3445" s="100"/>
      <c r="P3445" s="27" t="s">
        <v>3441</v>
      </c>
      <c r="Q3445" s="100">
        <v>68250</v>
      </c>
      <c r="R3445" s="101" t="s">
        <v>166</v>
      </c>
      <c r="S3445" s="94"/>
    </row>
    <row r="3446" spans="1:19" ht="18" customHeight="1">
      <c r="A3446" s="17">
        <v>8</v>
      </c>
      <c r="B3446" s="18" t="s">
        <v>3387</v>
      </c>
      <c r="C3446" s="18">
        <v>2</v>
      </c>
      <c r="D3446" s="18" t="s">
        <v>3410</v>
      </c>
      <c r="E3446" s="18">
        <v>3</v>
      </c>
      <c r="F3446" s="18" t="s">
        <v>792</v>
      </c>
      <c r="G3446" s="18">
        <v>13</v>
      </c>
      <c r="H3446" s="18" t="s">
        <v>1045</v>
      </c>
      <c r="I3446" s="19">
        <v>13</v>
      </c>
      <c r="J3446" s="24" t="s">
        <v>3049</v>
      </c>
      <c r="K3446" s="99">
        <v>9994</v>
      </c>
      <c r="L3446" s="99">
        <v>6500</v>
      </c>
      <c r="M3446" s="99">
        <f>K3446-L3446</f>
        <v>3494</v>
      </c>
      <c r="N3446" s="28" t="s">
        <v>3508</v>
      </c>
      <c r="O3446" s="100"/>
      <c r="P3446" s="27" t="s">
        <v>3509</v>
      </c>
      <c r="Q3446" s="100"/>
      <c r="R3446" s="101" t="s">
        <v>166</v>
      </c>
      <c r="S3446" s="94"/>
    </row>
    <row r="3447" spans="1:19" ht="18" customHeight="1">
      <c r="A3447" s="17">
        <v>8</v>
      </c>
      <c r="B3447" s="18" t="s">
        <v>3387</v>
      </c>
      <c r="C3447" s="18">
        <v>2</v>
      </c>
      <c r="D3447" s="18" t="s">
        <v>3410</v>
      </c>
      <c r="E3447" s="18">
        <v>3</v>
      </c>
      <c r="F3447" s="18" t="s">
        <v>792</v>
      </c>
      <c r="G3447" s="18">
        <v>13</v>
      </c>
      <c r="H3447" s="18" t="s">
        <v>1045</v>
      </c>
      <c r="I3447" s="18">
        <v>13</v>
      </c>
      <c r="J3447" s="25" t="s">
        <v>3049</v>
      </c>
      <c r="K3447" s="99"/>
      <c r="L3447" s="99"/>
      <c r="M3447" s="99"/>
      <c r="N3447" s="339" t="s">
        <v>7238</v>
      </c>
      <c r="O3447" s="100">
        <v>4057560</v>
      </c>
      <c r="P3447" s="27" t="s">
        <v>657</v>
      </c>
      <c r="Q3447" s="100">
        <v>31500</v>
      </c>
      <c r="R3447" s="101" t="s">
        <v>166</v>
      </c>
      <c r="S3447" s="94"/>
    </row>
    <row r="3448" spans="1:19" ht="18" customHeight="1">
      <c r="A3448" s="17">
        <v>8</v>
      </c>
      <c r="B3448" s="18" t="s">
        <v>3387</v>
      </c>
      <c r="C3448" s="18">
        <v>2</v>
      </c>
      <c r="D3448" s="18" t="s">
        <v>3410</v>
      </c>
      <c r="E3448" s="18">
        <v>3</v>
      </c>
      <c r="F3448" s="18" t="s">
        <v>792</v>
      </c>
      <c r="G3448" s="18">
        <v>13</v>
      </c>
      <c r="H3448" s="18" t="s">
        <v>1045</v>
      </c>
      <c r="I3448" s="18">
        <v>13</v>
      </c>
      <c r="J3448" s="25" t="s">
        <v>3049</v>
      </c>
      <c r="K3448" s="99"/>
      <c r="L3448" s="99"/>
      <c r="M3448" s="99"/>
      <c r="N3448" s="28" t="s">
        <v>3510</v>
      </c>
      <c r="O3448" s="100"/>
      <c r="P3448" s="27"/>
      <c r="Q3448" s="100"/>
      <c r="R3448" s="101" t="s">
        <v>166</v>
      </c>
      <c r="S3448" s="94"/>
    </row>
    <row r="3449" spans="1:19" ht="18" customHeight="1">
      <c r="A3449" s="17">
        <v>8</v>
      </c>
      <c r="B3449" s="18" t="s">
        <v>3387</v>
      </c>
      <c r="C3449" s="18">
        <v>2</v>
      </c>
      <c r="D3449" s="18" t="s">
        <v>3410</v>
      </c>
      <c r="E3449" s="18">
        <v>3</v>
      </c>
      <c r="F3449" s="18" t="s">
        <v>792</v>
      </c>
      <c r="G3449" s="18">
        <v>13</v>
      </c>
      <c r="H3449" s="18" t="s">
        <v>1045</v>
      </c>
      <c r="I3449" s="18">
        <v>13</v>
      </c>
      <c r="J3449" s="25" t="s">
        <v>3049</v>
      </c>
      <c r="K3449" s="99"/>
      <c r="L3449" s="99"/>
      <c r="M3449" s="99"/>
      <c r="N3449" s="28" t="s">
        <v>3511</v>
      </c>
      <c r="O3449" s="100">
        <v>936360</v>
      </c>
      <c r="P3449" s="27"/>
      <c r="Q3449" s="100"/>
      <c r="R3449" s="101" t="s">
        <v>166</v>
      </c>
      <c r="S3449" s="94"/>
    </row>
    <row r="3450" spans="1:19" ht="18" customHeight="1">
      <c r="A3450" s="17">
        <v>8</v>
      </c>
      <c r="B3450" s="18" t="s">
        <v>3387</v>
      </c>
      <c r="C3450" s="18">
        <v>2</v>
      </c>
      <c r="D3450" s="18" t="s">
        <v>3410</v>
      </c>
      <c r="E3450" s="18">
        <v>3</v>
      </c>
      <c r="F3450" s="18" t="s">
        <v>792</v>
      </c>
      <c r="G3450" s="18">
        <v>13</v>
      </c>
      <c r="H3450" s="18" t="s">
        <v>1045</v>
      </c>
      <c r="I3450" s="18">
        <v>13</v>
      </c>
      <c r="J3450" s="25" t="s">
        <v>3049</v>
      </c>
      <c r="K3450" s="99"/>
      <c r="L3450" s="99"/>
      <c r="M3450" s="99"/>
      <c r="N3450" s="28" t="s">
        <v>3512</v>
      </c>
      <c r="O3450" s="100"/>
      <c r="P3450" s="27"/>
      <c r="Q3450" s="100"/>
      <c r="R3450" s="101" t="s">
        <v>166</v>
      </c>
      <c r="S3450" s="94"/>
    </row>
    <row r="3451" spans="1:19" ht="18" customHeight="1">
      <c r="A3451" s="17">
        <v>8</v>
      </c>
      <c r="B3451" s="18" t="s">
        <v>3387</v>
      </c>
      <c r="C3451" s="18">
        <v>2</v>
      </c>
      <c r="D3451" s="18" t="s">
        <v>3410</v>
      </c>
      <c r="E3451" s="18">
        <v>3</v>
      </c>
      <c r="F3451" s="18" t="s">
        <v>792</v>
      </c>
      <c r="G3451" s="18">
        <v>13</v>
      </c>
      <c r="H3451" s="18" t="s">
        <v>1045</v>
      </c>
      <c r="I3451" s="18">
        <v>13</v>
      </c>
      <c r="J3451" s="25" t="s">
        <v>3049</v>
      </c>
      <c r="K3451" s="99"/>
      <c r="L3451" s="99"/>
      <c r="M3451" s="99"/>
      <c r="N3451" s="28" t="s">
        <v>3513</v>
      </c>
      <c r="O3451" s="100">
        <v>5000000</v>
      </c>
      <c r="P3451" s="27"/>
      <c r="Q3451" s="100"/>
      <c r="R3451" s="101" t="s">
        <v>166</v>
      </c>
      <c r="S3451" s="94"/>
    </row>
    <row r="3452" spans="1:19" ht="18" customHeight="1">
      <c r="A3452" s="17">
        <v>8</v>
      </c>
      <c r="B3452" s="18" t="s">
        <v>3387</v>
      </c>
      <c r="C3452" s="18">
        <v>2</v>
      </c>
      <c r="D3452" s="18" t="s">
        <v>3410</v>
      </c>
      <c r="E3452" s="18">
        <v>3</v>
      </c>
      <c r="F3452" s="18" t="s">
        <v>792</v>
      </c>
      <c r="G3452" s="19">
        <v>15</v>
      </c>
      <c r="H3452" s="19" t="s">
        <v>1258</v>
      </c>
      <c r="I3452" s="19"/>
      <c r="J3452" s="24"/>
      <c r="K3452" s="99"/>
      <c r="L3452" s="99"/>
      <c r="M3452" s="99"/>
      <c r="N3452" s="28"/>
      <c r="O3452" s="100"/>
      <c r="P3452" s="27"/>
      <c r="Q3452" s="100"/>
      <c r="R3452" s="101" t="s">
        <v>166</v>
      </c>
      <c r="S3452" s="94"/>
    </row>
    <row r="3453" spans="1:19" ht="18" customHeight="1">
      <c r="A3453" s="17">
        <v>8</v>
      </c>
      <c r="B3453" s="18" t="s">
        <v>3387</v>
      </c>
      <c r="C3453" s="18">
        <v>2</v>
      </c>
      <c r="D3453" s="18" t="s">
        <v>3410</v>
      </c>
      <c r="E3453" s="18">
        <v>3</v>
      </c>
      <c r="F3453" s="18" t="s">
        <v>792</v>
      </c>
      <c r="G3453" s="18">
        <v>15</v>
      </c>
      <c r="H3453" s="18" t="s">
        <v>1258</v>
      </c>
      <c r="I3453" s="19">
        <v>2</v>
      </c>
      <c r="J3453" s="24" t="s">
        <v>1262</v>
      </c>
      <c r="K3453" s="99">
        <v>100000</v>
      </c>
      <c r="L3453" s="99">
        <v>41000</v>
      </c>
      <c r="M3453" s="99">
        <f>K3453-L3453</f>
        <v>59000</v>
      </c>
      <c r="N3453" s="28" t="s">
        <v>3514</v>
      </c>
      <c r="O3453" s="100"/>
      <c r="P3453" s="27"/>
      <c r="Q3453" s="100"/>
      <c r="R3453" s="101" t="s">
        <v>166</v>
      </c>
      <c r="S3453" s="94"/>
    </row>
    <row r="3454" spans="1:19" ht="18" customHeight="1">
      <c r="A3454" s="17">
        <v>8</v>
      </c>
      <c r="B3454" s="18" t="s">
        <v>3387</v>
      </c>
      <c r="C3454" s="18">
        <v>2</v>
      </c>
      <c r="D3454" s="18" t="s">
        <v>3410</v>
      </c>
      <c r="E3454" s="18">
        <v>3</v>
      </c>
      <c r="F3454" s="18" t="s">
        <v>792</v>
      </c>
      <c r="G3454" s="18">
        <v>15</v>
      </c>
      <c r="H3454" s="18" t="s">
        <v>1258</v>
      </c>
      <c r="I3454" s="18">
        <v>2</v>
      </c>
      <c r="J3454" s="25" t="s">
        <v>1262</v>
      </c>
      <c r="K3454" s="99"/>
      <c r="L3454" s="99"/>
      <c r="M3454" s="99"/>
      <c r="N3454" s="28" t="s">
        <v>3515</v>
      </c>
      <c r="O3454" s="100">
        <v>50000000</v>
      </c>
      <c r="P3454" s="27"/>
      <c r="Q3454" s="100"/>
      <c r="R3454" s="101" t="s">
        <v>166</v>
      </c>
      <c r="S3454" s="94"/>
    </row>
    <row r="3455" spans="1:19" ht="18" customHeight="1">
      <c r="A3455" s="17">
        <v>8</v>
      </c>
      <c r="B3455" s="18" t="s">
        <v>3387</v>
      </c>
      <c r="C3455" s="18">
        <v>2</v>
      </c>
      <c r="D3455" s="18" t="s">
        <v>3410</v>
      </c>
      <c r="E3455" s="18">
        <v>3</v>
      </c>
      <c r="F3455" s="18" t="s">
        <v>792</v>
      </c>
      <c r="G3455" s="18">
        <v>15</v>
      </c>
      <c r="H3455" s="18" t="s">
        <v>1258</v>
      </c>
      <c r="I3455" s="18">
        <v>2</v>
      </c>
      <c r="J3455" s="25" t="s">
        <v>1262</v>
      </c>
      <c r="K3455" s="99"/>
      <c r="L3455" s="99"/>
      <c r="M3455" s="99"/>
      <c r="N3455" s="28" t="s">
        <v>3516</v>
      </c>
      <c r="O3455" s="100">
        <v>50000000</v>
      </c>
      <c r="P3455" s="27"/>
      <c r="Q3455" s="100"/>
      <c r="R3455" s="101" t="s">
        <v>166</v>
      </c>
      <c r="S3455" s="94"/>
    </row>
    <row r="3456" spans="1:19" ht="18" customHeight="1">
      <c r="A3456" s="17">
        <v>8</v>
      </c>
      <c r="B3456" s="18" t="s">
        <v>3387</v>
      </c>
      <c r="C3456" s="18">
        <v>2</v>
      </c>
      <c r="D3456" s="18" t="s">
        <v>3410</v>
      </c>
      <c r="E3456" s="18">
        <v>3</v>
      </c>
      <c r="F3456" s="18" t="s">
        <v>792</v>
      </c>
      <c r="G3456" s="19">
        <v>17</v>
      </c>
      <c r="H3456" s="19" t="s">
        <v>3517</v>
      </c>
      <c r="I3456" s="19"/>
      <c r="J3456" s="24"/>
      <c r="K3456" s="99"/>
      <c r="L3456" s="99"/>
      <c r="M3456" s="99"/>
      <c r="N3456" s="28"/>
      <c r="O3456" s="100"/>
      <c r="P3456" s="27"/>
      <c r="Q3456" s="100"/>
      <c r="R3456" s="101" t="s">
        <v>166</v>
      </c>
      <c r="S3456" s="94"/>
    </row>
    <row r="3457" spans="1:19" ht="18" customHeight="1">
      <c r="A3457" s="17">
        <v>8</v>
      </c>
      <c r="B3457" s="18" t="s">
        <v>3387</v>
      </c>
      <c r="C3457" s="18">
        <v>2</v>
      </c>
      <c r="D3457" s="18" t="s">
        <v>3410</v>
      </c>
      <c r="E3457" s="18">
        <v>3</v>
      </c>
      <c r="F3457" s="18" t="s">
        <v>792</v>
      </c>
      <c r="G3457" s="18">
        <v>17</v>
      </c>
      <c r="H3457" s="18" t="s">
        <v>3517</v>
      </c>
      <c r="I3457" s="19">
        <v>1</v>
      </c>
      <c r="J3457" s="24" t="s">
        <v>3518</v>
      </c>
      <c r="K3457" s="99">
        <v>3400</v>
      </c>
      <c r="L3457" s="99">
        <v>0</v>
      </c>
      <c r="M3457" s="99">
        <f>K3457-L3457</f>
        <v>3400</v>
      </c>
      <c r="N3457" s="28" t="s">
        <v>3519</v>
      </c>
      <c r="O3457" s="100"/>
      <c r="P3457" s="27"/>
      <c r="Q3457" s="100"/>
      <c r="R3457" s="101" t="s">
        <v>166</v>
      </c>
      <c r="S3457" s="94"/>
    </row>
    <row r="3458" spans="1:19" ht="18" customHeight="1">
      <c r="A3458" s="17">
        <v>8</v>
      </c>
      <c r="B3458" s="18" t="s">
        <v>3387</v>
      </c>
      <c r="C3458" s="18">
        <v>2</v>
      </c>
      <c r="D3458" s="18" t="s">
        <v>3410</v>
      </c>
      <c r="E3458" s="18">
        <v>3</v>
      </c>
      <c r="F3458" s="18" t="s">
        <v>792</v>
      </c>
      <c r="G3458" s="18">
        <v>17</v>
      </c>
      <c r="H3458" s="18" t="s">
        <v>3517</v>
      </c>
      <c r="I3458" s="18">
        <v>1</v>
      </c>
      <c r="J3458" s="25" t="s">
        <v>3518</v>
      </c>
      <c r="K3458" s="99"/>
      <c r="L3458" s="99"/>
      <c r="M3458" s="99"/>
      <c r="N3458" s="339" t="s">
        <v>7239</v>
      </c>
      <c r="O3458" s="100">
        <v>3400000</v>
      </c>
      <c r="P3458" s="27"/>
      <c r="Q3458" s="100"/>
      <c r="R3458" s="101" t="s">
        <v>166</v>
      </c>
      <c r="S3458" s="94"/>
    </row>
    <row r="3459" spans="1:19" ht="18" customHeight="1">
      <c r="A3459" s="17">
        <v>8</v>
      </c>
      <c r="B3459" s="18" t="s">
        <v>3387</v>
      </c>
      <c r="C3459" s="18">
        <v>2</v>
      </c>
      <c r="D3459" s="18" t="s">
        <v>3410</v>
      </c>
      <c r="E3459" s="18">
        <v>3</v>
      </c>
      <c r="F3459" s="18" t="s">
        <v>792</v>
      </c>
      <c r="G3459" s="19">
        <v>22</v>
      </c>
      <c r="H3459" s="19" t="s">
        <v>3520</v>
      </c>
      <c r="I3459" s="19"/>
      <c r="J3459" s="24"/>
      <c r="K3459" s="99"/>
      <c r="L3459" s="99"/>
      <c r="M3459" s="99"/>
      <c r="N3459" s="28"/>
      <c r="O3459" s="100"/>
      <c r="P3459" s="27"/>
      <c r="Q3459" s="100"/>
      <c r="R3459" s="101" t="s">
        <v>166</v>
      </c>
      <c r="S3459" s="94"/>
    </row>
    <row r="3460" spans="1:19" ht="18" customHeight="1">
      <c r="A3460" s="17">
        <v>8</v>
      </c>
      <c r="B3460" s="18" t="s">
        <v>3387</v>
      </c>
      <c r="C3460" s="18">
        <v>2</v>
      </c>
      <c r="D3460" s="18" t="s">
        <v>3410</v>
      </c>
      <c r="E3460" s="18">
        <v>3</v>
      </c>
      <c r="F3460" s="18" t="s">
        <v>792</v>
      </c>
      <c r="G3460" s="18">
        <v>22</v>
      </c>
      <c r="H3460" s="18" t="s">
        <v>3520</v>
      </c>
      <c r="I3460" s="19">
        <v>1</v>
      </c>
      <c r="J3460" s="24" t="s">
        <v>3521</v>
      </c>
      <c r="K3460" s="99">
        <v>8500</v>
      </c>
      <c r="L3460" s="99">
        <v>6000</v>
      </c>
      <c r="M3460" s="99">
        <f>K3460-L3460</f>
        <v>2500</v>
      </c>
      <c r="N3460" s="28" t="s">
        <v>3522</v>
      </c>
      <c r="O3460" s="100">
        <v>8500000</v>
      </c>
      <c r="P3460" s="27"/>
      <c r="Q3460" s="100"/>
      <c r="R3460" s="101" t="s">
        <v>166</v>
      </c>
      <c r="S3460" s="94"/>
    </row>
    <row r="3461" spans="1:19" ht="18" customHeight="1">
      <c r="A3461" s="43">
        <v>8</v>
      </c>
      <c r="B3461" s="44" t="s">
        <v>3387</v>
      </c>
      <c r="C3461" s="52">
        <v>2</v>
      </c>
      <c r="D3461" s="44" t="s">
        <v>3410</v>
      </c>
      <c r="E3461" s="53">
        <v>4</v>
      </c>
      <c r="F3461" s="54" t="s">
        <v>793</v>
      </c>
      <c r="G3461" s="53"/>
      <c r="H3461" s="54"/>
      <c r="I3461" s="53"/>
      <c r="J3461" s="53"/>
      <c r="K3461" s="97">
        <f>IF(C3461="",SUMIFS($K3462:$K$5645,$A3462:$A$5645,A3461,$E3462:$E$5645,""),IF(E3461="",SUMIFS($K3462:$K$5645,$A3462:$A$5645,A3461,$C3462:$C$5645,C3461,$G3462:$G$5645,""),IF(G3461="",SUMIFS($K3462:$K$5645,$A3462:$A$5645,A3461,$C3462:$C$5645,C3461,$E3462:$E$5645,E3461,$R3462:$R$5645,R3461),0)))</f>
        <v>29200</v>
      </c>
      <c r="L3461" s="97">
        <f>IF(C3461="",SUMIFS($L3462:$L$5645,$A3462:$A$5645,A3461,$E3462:$E$5645,""),IF(E3461="",SUMIFS($L3462:$L$5645,$A3462:$A$5645,A3461,$C3462:$C$5645,C3461,$G3462:$G$5645,""),IF(G3461="",SUMIFS($L3462:$L$5645,$A3462:$A$5645,A3461,$C3462:$C$5645,C3461,$E3462:$E$5645,E3461,$R3462:$R$5645,R3461),0)))</f>
        <v>22000</v>
      </c>
      <c r="M3461" s="98">
        <f t="shared" ref="M3461" si="217">K3461-L3461</f>
        <v>7200</v>
      </c>
      <c r="N3461" s="55"/>
      <c r="O3461" s="56"/>
      <c r="P3461" s="57"/>
      <c r="Q3461" s="58">
        <f>IF(C3461="",SUMIFS($Q$3:$Q$5514,$A$3:$A$5514,A3461,$C$3:$C$5514,"&gt;0",$E$3:$E$5514,""),IF(E3461="",SUMIFS($Q$3:$Q$5514,$A$3:$A$5514,A3461,$C$3:$C$5514,C3461,$E$3:$E$5514,"&gt;0",$G$3:$G$5514,""),IF(G3461="",SUMIFS($Q$3:$Q$5514,$A$3:$A$5514,A3461,$C$3:$C$5514,C3461,$E$3:$E$5514,E3461,$G$3:$G$5514,"&gt;0",$R$3:$R$5514,R3461))))</f>
        <v>27000</v>
      </c>
      <c r="R3461" s="59" t="s">
        <v>166</v>
      </c>
      <c r="S3461" s="94"/>
    </row>
    <row r="3462" spans="1:19" ht="18" customHeight="1">
      <c r="A3462" s="17">
        <v>8</v>
      </c>
      <c r="B3462" s="18" t="s">
        <v>3387</v>
      </c>
      <c r="C3462" s="18">
        <v>2</v>
      </c>
      <c r="D3462" s="18" t="s">
        <v>3410</v>
      </c>
      <c r="E3462" s="18">
        <v>4</v>
      </c>
      <c r="F3462" s="18" t="s">
        <v>793</v>
      </c>
      <c r="G3462" s="19">
        <v>13</v>
      </c>
      <c r="H3462" s="19" t="s">
        <v>1045</v>
      </c>
      <c r="I3462" s="19"/>
      <c r="J3462" s="24"/>
      <c r="K3462" s="99"/>
      <c r="L3462" s="99"/>
      <c r="M3462" s="99"/>
      <c r="N3462" s="28"/>
      <c r="O3462" s="100"/>
      <c r="P3462" s="27" t="s">
        <v>3441</v>
      </c>
      <c r="Q3462" s="100">
        <v>18200</v>
      </c>
      <c r="R3462" s="101" t="s">
        <v>166</v>
      </c>
      <c r="S3462" s="94"/>
    </row>
    <row r="3463" spans="1:19" ht="18" customHeight="1">
      <c r="A3463" s="17">
        <v>8</v>
      </c>
      <c r="B3463" s="18" t="s">
        <v>3387</v>
      </c>
      <c r="C3463" s="18">
        <v>2</v>
      </c>
      <c r="D3463" s="18" t="s">
        <v>3410</v>
      </c>
      <c r="E3463" s="18">
        <v>4</v>
      </c>
      <c r="F3463" s="18" t="s">
        <v>793</v>
      </c>
      <c r="G3463" s="18">
        <v>13</v>
      </c>
      <c r="H3463" s="18" t="s">
        <v>1045</v>
      </c>
      <c r="I3463" s="19">
        <v>13</v>
      </c>
      <c r="J3463" s="24" t="s">
        <v>3523</v>
      </c>
      <c r="K3463" s="99">
        <v>5200</v>
      </c>
      <c r="L3463" s="99">
        <v>0</v>
      </c>
      <c r="M3463" s="99">
        <f>K3463-L3463</f>
        <v>5200</v>
      </c>
      <c r="N3463" s="28" t="s">
        <v>3514</v>
      </c>
      <c r="O3463" s="100"/>
      <c r="P3463" s="27" t="s">
        <v>3442</v>
      </c>
      <c r="Q3463" s="100"/>
      <c r="R3463" s="101" t="s">
        <v>166</v>
      </c>
      <c r="S3463" s="94"/>
    </row>
    <row r="3464" spans="1:19" ht="18" customHeight="1">
      <c r="A3464" s="17">
        <v>8</v>
      </c>
      <c r="B3464" s="18" t="s">
        <v>3387</v>
      </c>
      <c r="C3464" s="18">
        <v>2</v>
      </c>
      <c r="D3464" s="18" t="s">
        <v>3410</v>
      </c>
      <c r="E3464" s="18">
        <v>4</v>
      </c>
      <c r="F3464" s="18" t="s">
        <v>793</v>
      </c>
      <c r="G3464" s="18">
        <v>13</v>
      </c>
      <c r="H3464" s="18" t="s">
        <v>1045</v>
      </c>
      <c r="I3464" s="18">
        <v>13</v>
      </c>
      <c r="J3464" s="25" t="s">
        <v>3523</v>
      </c>
      <c r="K3464" s="99"/>
      <c r="L3464" s="99"/>
      <c r="M3464" s="99"/>
      <c r="N3464" s="28" t="s">
        <v>3524</v>
      </c>
      <c r="O3464" s="100">
        <v>5200000</v>
      </c>
      <c r="P3464" s="27" t="s">
        <v>661</v>
      </c>
      <c r="Q3464" s="100">
        <v>8800</v>
      </c>
      <c r="R3464" s="101" t="s">
        <v>166</v>
      </c>
      <c r="S3464" s="94"/>
    </row>
    <row r="3465" spans="1:19" ht="18" customHeight="1">
      <c r="A3465" s="17">
        <v>8</v>
      </c>
      <c r="B3465" s="18" t="s">
        <v>3387</v>
      </c>
      <c r="C3465" s="18">
        <v>2</v>
      </c>
      <c r="D3465" s="18" t="s">
        <v>3410</v>
      </c>
      <c r="E3465" s="18">
        <v>4</v>
      </c>
      <c r="F3465" s="18" t="s">
        <v>793</v>
      </c>
      <c r="G3465" s="18">
        <v>13</v>
      </c>
      <c r="H3465" s="18" t="s">
        <v>1045</v>
      </c>
      <c r="I3465" s="18">
        <v>13</v>
      </c>
      <c r="J3465" s="25" t="s">
        <v>3523</v>
      </c>
      <c r="K3465" s="99"/>
      <c r="L3465" s="99"/>
      <c r="M3465" s="99"/>
      <c r="N3465" s="28" t="s">
        <v>3525</v>
      </c>
      <c r="O3465" s="100"/>
      <c r="P3465" s="27"/>
      <c r="Q3465" s="100"/>
      <c r="R3465" s="101" t="s">
        <v>166</v>
      </c>
      <c r="S3465" s="94"/>
    </row>
    <row r="3466" spans="1:19" ht="18" customHeight="1">
      <c r="A3466" s="17">
        <v>8</v>
      </c>
      <c r="B3466" s="18" t="s">
        <v>3387</v>
      </c>
      <c r="C3466" s="18">
        <v>2</v>
      </c>
      <c r="D3466" s="18" t="s">
        <v>3410</v>
      </c>
      <c r="E3466" s="18">
        <v>4</v>
      </c>
      <c r="F3466" s="18" t="s">
        <v>793</v>
      </c>
      <c r="G3466" s="19">
        <v>15</v>
      </c>
      <c r="H3466" s="19" t="s">
        <v>1258</v>
      </c>
      <c r="I3466" s="19"/>
      <c r="J3466" s="24"/>
      <c r="K3466" s="99"/>
      <c r="L3466" s="99"/>
      <c r="M3466" s="99"/>
      <c r="N3466" s="28"/>
      <c r="O3466" s="100"/>
      <c r="P3466" s="27"/>
      <c r="Q3466" s="100"/>
      <c r="R3466" s="101" t="s">
        <v>166</v>
      </c>
      <c r="S3466" s="94"/>
    </row>
    <row r="3467" spans="1:19" ht="18" customHeight="1">
      <c r="A3467" s="17">
        <v>8</v>
      </c>
      <c r="B3467" s="18" t="s">
        <v>3387</v>
      </c>
      <c r="C3467" s="18">
        <v>2</v>
      </c>
      <c r="D3467" s="18" t="s">
        <v>3410</v>
      </c>
      <c r="E3467" s="18">
        <v>4</v>
      </c>
      <c r="F3467" s="18" t="s">
        <v>793</v>
      </c>
      <c r="G3467" s="18">
        <v>15</v>
      </c>
      <c r="H3467" s="18" t="s">
        <v>1258</v>
      </c>
      <c r="I3467" s="19">
        <v>1</v>
      </c>
      <c r="J3467" s="24" t="s">
        <v>1259</v>
      </c>
      <c r="K3467" s="99">
        <v>24000</v>
      </c>
      <c r="L3467" s="99">
        <v>22000</v>
      </c>
      <c r="M3467" s="99">
        <f>K3467-L3467</f>
        <v>2000</v>
      </c>
      <c r="N3467" s="28" t="s">
        <v>3514</v>
      </c>
      <c r="O3467" s="100"/>
      <c r="P3467" s="27"/>
      <c r="Q3467" s="100"/>
      <c r="R3467" s="101" t="s">
        <v>166</v>
      </c>
      <c r="S3467" s="94"/>
    </row>
    <row r="3468" spans="1:19" ht="18" customHeight="1">
      <c r="A3468" s="17">
        <v>8</v>
      </c>
      <c r="B3468" s="18" t="s">
        <v>3387</v>
      </c>
      <c r="C3468" s="18">
        <v>2</v>
      </c>
      <c r="D3468" s="18" t="s">
        <v>3410</v>
      </c>
      <c r="E3468" s="18">
        <v>4</v>
      </c>
      <c r="F3468" s="18" t="s">
        <v>793</v>
      </c>
      <c r="G3468" s="18">
        <v>15</v>
      </c>
      <c r="H3468" s="18" t="s">
        <v>1258</v>
      </c>
      <c r="I3468" s="18">
        <v>1</v>
      </c>
      <c r="J3468" s="25" t="s">
        <v>1259</v>
      </c>
      <c r="K3468" s="99"/>
      <c r="L3468" s="99"/>
      <c r="M3468" s="99"/>
      <c r="N3468" s="28" t="s">
        <v>3526</v>
      </c>
      <c r="O3468" s="100">
        <v>24000000</v>
      </c>
      <c r="P3468" s="27"/>
      <c r="Q3468" s="100"/>
      <c r="R3468" s="101" t="s">
        <v>166</v>
      </c>
      <c r="S3468" s="94"/>
    </row>
    <row r="3469" spans="1:19" ht="18" customHeight="1">
      <c r="A3469" s="17">
        <v>8</v>
      </c>
      <c r="B3469" s="18" t="s">
        <v>3387</v>
      </c>
      <c r="C3469" s="18">
        <v>2</v>
      </c>
      <c r="D3469" s="18" t="s">
        <v>3410</v>
      </c>
      <c r="E3469" s="18">
        <v>4</v>
      </c>
      <c r="F3469" s="18" t="s">
        <v>793</v>
      </c>
      <c r="G3469" s="18">
        <v>15</v>
      </c>
      <c r="H3469" s="18" t="s">
        <v>1258</v>
      </c>
      <c r="I3469" s="18">
        <v>1</v>
      </c>
      <c r="J3469" s="25" t="s">
        <v>1259</v>
      </c>
      <c r="K3469" s="99"/>
      <c r="L3469" s="99"/>
      <c r="M3469" s="99"/>
      <c r="N3469" s="28" t="s">
        <v>3527</v>
      </c>
      <c r="O3469" s="100"/>
      <c r="P3469" s="27"/>
      <c r="Q3469" s="100"/>
      <c r="R3469" s="101" t="s">
        <v>166</v>
      </c>
      <c r="S3469" s="94"/>
    </row>
    <row r="3470" spans="1:19" ht="18" customHeight="1">
      <c r="A3470" s="43">
        <v>8</v>
      </c>
      <c r="B3470" s="44" t="s">
        <v>3387</v>
      </c>
      <c r="C3470" s="45">
        <v>3</v>
      </c>
      <c r="D3470" s="45" t="s">
        <v>3528</v>
      </c>
      <c r="E3470" s="46"/>
      <c r="F3470" s="45"/>
      <c r="G3470" s="46"/>
      <c r="H3470" s="45"/>
      <c r="I3470" s="46"/>
      <c r="J3470" s="46"/>
      <c r="K3470" s="95">
        <f>IF(C3470="",SUMIFS($K3471:$K$5645,$A3471:$A$5645,A3470,$E3471:$E$5645,""),IF(E3470="",SUMIFS($K3471:$K$5645,$A3471:$A$5645,A3470,$C3471:$C$5645,C3470,$G3471:$G$5645,""),IF(G3470="",SUMIFS($K3471:$K$5645,$A3471:$A$5645,A3470,$C3471:$C$5645,C3470,$E3471:$E$5645,E3470,$R3471:$R$5645,R3470),0)))</f>
        <v>1021</v>
      </c>
      <c r="L3470" s="95">
        <f>IF(C3470="",SUMIFS($L3471:$L$5645,$A3471:$A$5645,A3470,$E3471:$E$5645,""),IF(E3470="",SUMIFS($L3471:$L$5645,$A3471:$A$5645,A3470,$C3471:$C$5645,C3470,$G3471:$G$5645,""),IF(G3470="",SUMIFS($L3471:$L$5645,$A3471:$A$5645,A3470,$C3471:$C$5645,C3470,$E3471:$E$5645,E3470,$R3471:$R$5645,R3470),0)))</f>
        <v>17</v>
      </c>
      <c r="M3470" s="96">
        <f t="shared" ref="M3470:M3471" si="218">K3470-L3470</f>
        <v>1004</v>
      </c>
      <c r="N3470" s="47"/>
      <c r="O3470" s="48"/>
      <c r="P3470" s="49"/>
      <c r="Q3470" s="50">
        <f>IF(C3470="",SUMIFS($Q$3:$Q$5514,$A$3:$A$5514,A3470,$C$3:$C$5514,"&gt;0",$E$3:$E$5514,""),IF(E3470="",SUMIFS($Q$3:$Q$5514,$A$3:$A$5514,A3470,$C$3:$C$5514,C3470,$E$3:$E$5514,"&gt;0",$G$3:$G$5514,""),IF(G3470="",SUMIFS($Q$3:$Q$5514,$A$3:$A$5514,A3470,$C$3:$C$5514,C3470,$E$3:$E$5514,E3470,$G$3:$G$5514,"&gt;0",$R$3:$R$5514,R3470))))</f>
        <v>1000</v>
      </c>
      <c r="R3470" s="51"/>
      <c r="S3470" s="94"/>
    </row>
    <row r="3471" spans="1:19" ht="18" customHeight="1">
      <c r="A3471" s="43">
        <v>8</v>
      </c>
      <c r="B3471" s="44" t="s">
        <v>3387</v>
      </c>
      <c r="C3471" s="52">
        <v>3</v>
      </c>
      <c r="D3471" s="44" t="s">
        <v>3528</v>
      </c>
      <c r="E3471" s="53">
        <v>1</v>
      </c>
      <c r="F3471" s="54" t="s">
        <v>794</v>
      </c>
      <c r="G3471" s="53"/>
      <c r="H3471" s="54"/>
      <c r="I3471" s="53"/>
      <c r="J3471" s="53"/>
      <c r="K3471" s="97">
        <f>IF(C3471="",SUMIFS($K3472:$K$5645,$A3472:$A$5645,A3471,$E3472:$E$5645,""),IF(E3471="",SUMIFS($K3472:$K$5645,$A3472:$A$5645,A3471,$C3472:$C$5645,C3471,$G3472:$G$5645,""),IF(G3471="",SUMIFS($K3472:$K$5645,$A3472:$A$5645,A3471,$C3472:$C$5645,C3471,$E3472:$E$5645,E3471,$R3472:$R$5645,R3471),0)))</f>
        <v>1021</v>
      </c>
      <c r="L3471" s="97">
        <f>IF(C3471="",SUMIFS($L3472:$L$5645,$A3472:$A$5645,A3471,$E3472:$E$5645,""),IF(E3471="",SUMIFS($L3472:$L$5645,$A3472:$A$5645,A3471,$C3472:$C$5645,C3471,$G3472:$G$5645,""),IF(G3471="",SUMIFS($L3472:$L$5645,$A3472:$A$5645,A3471,$C3472:$C$5645,C3471,$E3472:$E$5645,E3471,$R3472:$R$5645,R3471),0)))</f>
        <v>17</v>
      </c>
      <c r="M3471" s="98">
        <f t="shared" si="218"/>
        <v>1004</v>
      </c>
      <c r="N3471" s="55"/>
      <c r="O3471" s="56"/>
      <c r="P3471" s="57"/>
      <c r="Q3471" s="58">
        <f>IF(C3471="",SUMIFS($Q$3:$Q$5514,$A$3:$A$5514,A3471,$C$3:$C$5514,"&gt;0",$E$3:$E$5514,""),IF(E3471="",SUMIFS($Q$3:$Q$5514,$A$3:$A$5514,A3471,$C$3:$C$5514,C3471,$E$3:$E$5514,"&gt;0",$G$3:$G$5514,""),IF(G3471="",SUMIFS($Q$3:$Q$5514,$A$3:$A$5514,A3471,$C$3:$C$5514,C3471,$E$3:$E$5514,E3471,$G$3:$G$5514,"&gt;0",$R$3:$R$5514,R3471))))</f>
        <v>1000</v>
      </c>
      <c r="R3471" s="59" t="s">
        <v>166</v>
      </c>
      <c r="S3471" s="94"/>
    </row>
    <row r="3472" spans="1:19" ht="18" customHeight="1">
      <c r="A3472" s="17">
        <v>8</v>
      </c>
      <c r="B3472" s="18" t="s">
        <v>3387</v>
      </c>
      <c r="C3472" s="18">
        <v>3</v>
      </c>
      <c r="D3472" s="18" t="s">
        <v>3528</v>
      </c>
      <c r="E3472" s="18">
        <v>1</v>
      </c>
      <c r="F3472" s="18" t="s">
        <v>794</v>
      </c>
      <c r="G3472" s="19">
        <v>13</v>
      </c>
      <c r="H3472" s="19" t="s">
        <v>1045</v>
      </c>
      <c r="I3472" s="19"/>
      <c r="J3472" s="24"/>
      <c r="K3472" s="99"/>
      <c r="L3472" s="99"/>
      <c r="M3472" s="99"/>
      <c r="N3472" s="28"/>
      <c r="O3472" s="100"/>
      <c r="P3472" s="27" t="s">
        <v>478</v>
      </c>
      <c r="Q3472" s="100">
        <v>1000</v>
      </c>
      <c r="R3472" s="101" t="s">
        <v>166</v>
      </c>
      <c r="S3472" s="94"/>
    </row>
    <row r="3473" spans="1:19" ht="18" customHeight="1">
      <c r="A3473" s="17">
        <v>8</v>
      </c>
      <c r="B3473" s="18" t="s">
        <v>3387</v>
      </c>
      <c r="C3473" s="18">
        <v>3</v>
      </c>
      <c r="D3473" s="18" t="s">
        <v>3528</v>
      </c>
      <c r="E3473" s="18">
        <v>1</v>
      </c>
      <c r="F3473" s="18" t="s">
        <v>794</v>
      </c>
      <c r="G3473" s="18">
        <v>13</v>
      </c>
      <c r="H3473" s="18" t="s">
        <v>1045</v>
      </c>
      <c r="I3473" s="19">
        <v>21</v>
      </c>
      <c r="J3473" s="24" t="s">
        <v>1046</v>
      </c>
      <c r="K3473" s="99">
        <v>1000</v>
      </c>
      <c r="L3473" s="99">
        <v>0</v>
      </c>
      <c r="M3473" s="99">
        <f>K3473-L3473</f>
        <v>1000</v>
      </c>
      <c r="N3473" s="339" t="s">
        <v>3529</v>
      </c>
      <c r="O3473" s="100"/>
      <c r="P3473" s="27"/>
      <c r="Q3473" s="100"/>
      <c r="R3473" s="101" t="s">
        <v>166</v>
      </c>
      <c r="S3473" s="94"/>
    </row>
    <row r="3474" spans="1:19" ht="18" customHeight="1">
      <c r="A3474" s="17">
        <v>8</v>
      </c>
      <c r="B3474" s="18" t="s">
        <v>3387</v>
      </c>
      <c r="C3474" s="18">
        <v>3</v>
      </c>
      <c r="D3474" s="18" t="s">
        <v>3528</v>
      </c>
      <c r="E3474" s="18">
        <v>1</v>
      </c>
      <c r="F3474" s="18" t="s">
        <v>794</v>
      </c>
      <c r="G3474" s="18">
        <v>13</v>
      </c>
      <c r="H3474" s="18" t="s">
        <v>1045</v>
      </c>
      <c r="I3474" s="18">
        <v>21</v>
      </c>
      <c r="J3474" s="25" t="s">
        <v>1046</v>
      </c>
      <c r="K3474" s="99"/>
      <c r="L3474" s="99"/>
      <c r="M3474" s="99"/>
      <c r="N3474" s="339" t="s">
        <v>7240</v>
      </c>
      <c r="O3474" s="100">
        <v>1000000</v>
      </c>
      <c r="P3474" s="27"/>
      <c r="Q3474" s="100"/>
      <c r="R3474" s="101" t="s">
        <v>166</v>
      </c>
      <c r="S3474" s="94"/>
    </row>
    <row r="3475" spans="1:19" ht="18" customHeight="1">
      <c r="A3475" s="17">
        <v>8</v>
      </c>
      <c r="B3475" s="18" t="s">
        <v>3387</v>
      </c>
      <c r="C3475" s="18">
        <v>3</v>
      </c>
      <c r="D3475" s="18" t="s">
        <v>3528</v>
      </c>
      <c r="E3475" s="18">
        <v>1</v>
      </c>
      <c r="F3475" s="18" t="s">
        <v>794</v>
      </c>
      <c r="G3475" s="18">
        <v>13</v>
      </c>
      <c r="H3475" s="18" t="s">
        <v>1045</v>
      </c>
      <c r="I3475" s="18">
        <v>21</v>
      </c>
      <c r="J3475" s="25" t="s">
        <v>1046</v>
      </c>
      <c r="K3475" s="99"/>
      <c r="L3475" s="99"/>
      <c r="M3475" s="99"/>
      <c r="N3475" s="28" t="s">
        <v>3530</v>
      </c>
      <c r="O3475" s="100"/>
      <c r="P3475" s="27"/>
      <c r="Q3475" s="100"/>
      <c r="R3475" s="101" t="s">
        <v>166</v>
      </c>
      <c r="S3475" s="94"/>
    </row>
    <row r="3476" spans="1:19" ht="18" customHeight="1">
      <c r="A3476" s="17">
        <v>8</v>
      </c>
      <c r="B3476" s="18" t="s">
        <v>3387</v>
      </c>
      <c r="C3476" s="18">
        <v>3</v>
      </c>
      <c r="D3476" s="18" t="s">
        <v>3528</v>
      </c>
      <c r="E3476" s="18">
        <v>1</v>
      </c>
      <c r="F3476" s="18" t="s">
        <v>794</v>
      </c>
      <c r="G3476" s="19">
        <v>19</v>
      </c>
      <c r="H3476" s="19" t="s">
        <v>1056</v>
      </c>
      <c r="I3476" s="19"/>
      <c r="J3476" s="24"/>
      <c r="K3476" s="99"/>
      <c r="L3476" s="99"/>
      <c r="M3476" s="99"/>
      <c r="N3476" s="28"/>
      <c r="O3476" s="100"/>
      <c r="P3476" s="27"/>
      <c r="Q3476" s="100"/>
      <c r="R3476" s="101" t="s">
        <v>166</v>
      </c>
      <c r="S3476" s="94"/>
    </row>
    <row r="3477" spans="1:19" ht="18" customHeight="1">
      <c r="A3477" s="17">
        <v>8</v>
      </c>
      <c r="B3477" s="18" t="s">
        <v>3387</v>
      </c>
      <c r="C3477" s="18">
        <v>3</v>
      </c>
      <c r="D3477" s="18" t="s">
        <v>3528</v>
      </c>
      <c r="E3477" s="18">
        <v>1</v>
      </c>
      <c r="F3477" s="18" t="s">
        <v>794</v>
      </c>
      <c r="G3477" s="18">
        <v>19</v>
      </c>
      <c r="H3477" s="18" t="s">
        <v>1056</v>
      </c>
      <c r="I3477" s="19">
        <v>11</v>
      </c>
      <c r="J3477" s="24" t="s">
        <v>2822</v>
      </c>
      <c r="K3477" s="99">
        <v>21</v>
      </c>
      <c r="L3477" s="99">
        <v>17</v>
      </c>
      <c r="M3477" s="99">
        <f>K3477-L3477</f>
        <v>4</v>
      </c>
      <c r="N3477" s="28" t="s">
        <v>3531</v>
      </c>
      <c r="O3477" s="100">
        <v>11000</v>
      </c>
      <c r="P3477" s="27"/>
      <c r="Q3477" s="100"/>
      <c r="R3477" s="101" t="s">
        <v>166</v>
      </c>
      <c r="S3477" s="94"/>
    </row>
    <row r="3478" spans="1:19" ht="18" customHeight="1">
      <c r="A3478" s="17">
        <v>8</v>
      </c>
      <c r="B3478" s="18" t="s">
        <v>3387</v>
      </c>
      <c r="C3478" s="18">
        <v>3</v>
      </c>
      <c r="D3478" s="18" t="s">
        <v>3528</v>
      </c>
      <c r="E3478" s="18">
        <v>1</v>
      </c>
      <c r="F3478" s="18" t="s">
        <v>794</v>
      </c>
      <c r="G3478" s="18">
        <v>19</v>
      </c>
      <c r="H3478" s="18" t="s">
        <v>1056</v>
      </c>
      <c r="I3478" s="18">
        <v>11</v>
      </c>
      <c r="J3478" s="25" t="s">
        <v>2822</v>
      </c>
      <c r="K3478" s="99"/>
      <c r="L3478" s="99"/>
      <c r="M3478" s="99"/>
      <c r="N3478" s="28" t="s">
        <v>3532</v>
      </c>
      <c r="O3478" s="100">
        <v>10000</v>
      </c>
      <c r="P3478" s="27"/>
      <c r="Q3478" s="100"/>
      <c r="R3478" s="101" t="s">
        <v>166</v>
      </c>
      <c r="S3478" s="94"/>
    </row>
    <row r="3479" spans="1:19" ht="18" customHeight="1">
      <c r="A3479" s="43">
        <v>8</v>
      </c>
      <c r="B3479" s="44" t="s">
        <v>3387</v>
      </c>
      <c r="C3479" s="45">
        <v>4</v>
      </c>
      <c r="D3479" s="45" t="s">
        <v>3533</v>
      </c>
      <c r="E3479" s="46"/>
      <c r="F3479" s="45"/>
      <c r="G3479" s="46"/>
      <c r="H3479" s="45"/>
      <c r="I3479" s="46"/>
      <c r="J3479" s="46"/>
      <c r="K3479" s="95">
        <f>IF(C3479="",SUMIFS($K3480:$K$5645,$A3480:$A$5645,A3479,$E3480:$E$5645,""),IF(E3479="",SUMIFS($K3480:$K$5645,$A3480:$A$5645,A3479,$C3480:$C$5645,C3479,$G3480:$G$5645,""),IF(G3479="",SUMIFS($K3480:$K$5645,$A3480:$A$5645,A3479,$C3480:$C$5645,C3479,$E3480:$E$5645,E3479,$R3480:$R$5645,R3479),0)))</f>
        <v>16956</v>
      </c>
      <c r="L3479" s="95">
        <f>IF(C3479="",SUMIFS($L3480:$L$5645,$A3480:$A$5645,A3479,$E3480:$E$5645,""),IF(E3479="",SUMIFS($L3480:$L$5645,$A3480:$A$5645,A3479,$C3480:$C$5645,C3479,$G3480:$G$5645,""),IF(G3479="",SUMIFS($L3480:$L$5645,$A3480:$A$5645,A3479,$C3480:$C$5645,C3479,$E3480:$E$5645,E3479,$R3480:$R$5645,R3479),0)))</f>
        <v>18191</v>
      </c>
      <c r="M3479" s="96">
        <f t="shared" ref="M3479:M3480" si="219">K3479-L3479</f>
        <v>-1235</v>
      </c>
      <c r="N3479" s="47"/>
      <c r="O3479" s="48"/>
      <c r="P3479" s="49"/>
      <c r="Q3479" s="50">
        <f>IF(C3479="",SUMIFS($Q$3:$Q$5514,$A$3:$A$5514,A3479,$C$3:$C$5514,"&gt;0",$E$3:$E$5514,""),IF(E3479="",SUMIFS($Q$3:$Q$5514,$A$3:$A$5514,A3479,$C$3:$C$5514,C3479,$E$3:$E$5514,"&gt;0",$G$3:$G$5514,""),IF(G3479="",SUMIFS($Q$3:$Q$5514,$A$3:$A$5514,A3479,$C$3:$C$5514,C3479,$E$3:$E$5514,E3479,$G$3:$G$5514,"&gt;0",$R$3:$R$5514,R3479))))</f>
        <v>0</v>
      </c>
      <c r="R3479" s="51"/>
      <c r="S3479" s="94"/>
    </row>
    <row r="3480" spans="1:19" ht="18" customHeight="1">
      <c r="A3480" s="43">
        <v>8</v>
      </c>
      <c r="B3480" s="44" t="s">
        <v>3387</v>
      </c>
      <c r="C3480" s="52">
        <v>4</v>
      </c>
      <c r="D3480" s="44" t="s">
        <v>3533</v>
      </c>
      <c r="E3480" s="53">
        <v>1</v>
      </c>
      <c r="F3480" s="54" t="s">
        <v>3534</v>
      </c>
      <c r="G3480" s="53"/>
      <c r="H3480" s="54"/>
      <c r="I3480" s="53"/>
      <c r="J3480" s="53"/>
      <c r="K3480" s="97">
        <f>IF(C3480="",SUMIFS($K3481:$K$5645,$A3481:$A$5645,A3480,$E3481:$E$5645,""),IF(E3480="",SUMIFS($K3481:$K$5645,$A3481:$A$5645,A3480,$C3481:$C$5645,C3480,$G3481:$G$5645,""),IF(G3480="",SUMIFS($K3481:$K$5645,$A3481:$A$5645,A3480,$C3481:$C$5645,C3480,$E3481:$E$5645,E3480,$R3481:$R$5645,R3480),0)))</f>
        <v>126</v>
      </c>
      <c r="L3480" s="97">
        <f>IF(C3480="",SUMIFS($L3481:$L$5645,$A3481:$A$5645,A3480,$E3481:$E$5645,""),IF(E3480="",SUMIFS($L3481:$L$5645,$A3481:$A$5645,A3480,$C3481:$C$5645,C3480,$G3481:$G$5645,""),IF(G3480="",SUMIFS($L3481:$L$5645,$A3481:$A$5645,A3480,$C3481:$C$5645,C3480,$E3481:$E$5645,E3480,$R3481:$R$5645,R3480),0)))</f>
        <v>117</v>
      </c>
      <c r="M3480" s="98">
        <f t="shared" si="219"/>
        <v>9</v>
      </c>
      <c r="N3480" s="55"/>
      <c r="O3480" s="56"/>
      <c r="P3480" s="57"/>
      <c r="Q3480" s="58">
        <f>IF(C3480="",SUMIFS($Q$3:$Q$5514,$A$3:$A$5514,A3480,$C$3:$C$5514,"&gt;0",$E$3:$E$5514,""),IF(E3480="",SUMIFS($Q$3:$Q$5514,$A$3:$A$5514,A3480,$C$3:$C$5514,C3480,$E$3:$E$5514,"&gt;0",$G$3:$G$5514,""),IF(G3480="",SUMIFS($Q$3:$Q$5514,$A$3:$A$5514,A3480,$C$3:$C$5514,C3480,$E$3:$E$5514,E3480,$G$3:$G$5514,"&gt;0",$R$3:$R$5514,R3480))))</f>
        <v>0</v>
      </c>
      <c r="R3480" s="59" t="s">
        <v>166</v>
      </c>
      <c r="S3480" s="94"/>
    </row>
    <row r="3481" spans="1:19" ht="18" customHeight="1">
      <c r="A3481" s="17">
        <v>8</v>
      </c>
      <c r="B3481" s="18" t="s">
        <v>3387</v>
      </c>
      <c r="C3481" s="18">
        <v>4</v>
      </c>
      <c r="D3481" s="18" t="s">
        <v>3533</v>
      </c>
      <c r="E3481" s="18">
        <v>1</v>
      </c>
      <c r="F3481" s="18" t="s">
        <v>3534</v>
      </c>
      <c r="G3481" s="19">
        <v>1</v>
      </c>
      <c r="H3481" s="19" t="s">
        <v>914</v>
      </c>
      <c r="I3481" s="19"/>
      <c r="J3481" s="24"/>
      <c r="K3481" s="99"/>
      <c r="L3481" s="99"/>
      <c r="M3481" s="99"/>
      <c r="N3481" s="28"/>
      <c r="O3481" s="100"/>
      <c r="P3481" s="27"/>
      <c r="Q3481" s="100"/>
      <c r="R3481" s="101" t="s">
        <v>166</v>
      </c>
      <c r="S3481" s="94"/>
    </row>
    <row r="3482" spans="1:19" ht="18" customHeight="1">
      <c r="A3482" s="17">
        <v>8</v>
      </c>
      <c r="B3482" s="18" t="s">
        <v>3387</v>
      </c>
      <c r="C3482" s="18">
        <v>4</v>
      </c>
      <c r="D3482" s="18" t="s">
        <v>3533</v>
      </c>
      <c r="E3482" s="18">
        <v>1</v>
      </c>
      <c r="F3482" s="18" t="s">
        <v>3534</v>
      </c>
      <c r="G3482" s="18">
        <v>1</v>
      </c>
      <c r="H3482" s="18" t="s">
        <v>914</v>
      </c>
      <c r="I3482" s="19">
        <v>21</v>
      </c>
      <c r="J3482" s="24" t="s">
        <v>3535</v>
      </c>
      <c r="K3482" s="99">
        <v>76</v>
      </c>
      <c r="L3482" s="99">
        <v>76</v>
      </c>
      <c r="M3482" s="99">
        <f>K3482-L3482</f>
        <v>0</v>
      </c>
      <c r="N3482" s="28" t="s">
        <v>3536</v>
      </c>
      <c r="O3482" s="100">
        <v>75600</v>
      </c>
      <c r="P3482" s="27"/>
      <c r="Q3482" s="100"/>
      <c r="R3482" s="101" t="s">
        <v>166</v>
      </c>
      <c r="S3482" s="94"/>
    </row>
    <row r="3483" spans="1:19" ht="18" customHeight="1">
      <c r="A3483" s="17">
        <v>8</v>
      </c>
      <c r="B3483" s="18" t="s">
        <v>3387</v>
      </c>
      <c r="C3483" s="18">
        <v>4</v>
      </c>
      <c r="D3483" s="18" t="s">
        <v>3533</v>
      </c>
      <c r="E3483" s="18">
        <v>1</v>
      </c>
      <c r="F3483" s="18" t="s">
        <v>3534</v>
      </c>
      <c r="G3483" s="19">
        <v>11</v>
      </c>
      <c r="H3483" s="19" t="s">
        <v>1002</v>
      </c>
      <c r="I3483" s="19"/>
      <c r="J3483" s="24"/>
      <c r="K3483" s="99"/>
      <c r="L3483" s="99"/>
      <c r="M3483" s="99"/>
      <c r="N3483" s="28"/>
      <c r="O3483" s="100"/>
      <c r="P3483" s="27"/>
      <c r="Q3483" s="100"/>
      <c r="R3483" s="101" t="s">
        <v>166</v>
      </c>
      <c r="S3483" s="94"/>
    </row>
    <row r="3484" spans="1:19" ht="18" customHeight="1">
      <c r="A3484" s="17">
        <v>8</v>
      </c>
      <c r="B3484" s="18" t="s">
        <v>3387</v>
      </c>
      <c r="C3484" s="18">
        <v>4</v>
      </c>
      <c r="D3484" s="18" t="s">
        <v>3533</v>
      </c>
      <c r="E3484" s="18">
        <v>1</v>
      </c>
      <c r="F3484" s="18" t="s">
        <v>3534</v>
      </c>
      <c r="G3484" s="18">
        <v>11</v>
      </c>
      <c r="H3484" s="18" t="s">
        <v>1002</v>
      </c>
      <c r="I3484" s="19">
        <v>1</v>
      </c>
      <c r="J3484" s="24" t="s">
        <v>1003</v>
      </c>
      <c r="K3484" s="99">
        <v>50</v>
      </c>
      <c r="L3484" s="99">
        <v>41</v>
      </c>
      <c r="M3484" s="99">
        <f>K3484-L3484</f>
        <v>9</v>
      </c>
      <c r="N3484" s="28" t="s">
        <v>3537</v>
      </c>
      <c r="O3484" s="100">
        <v>50000</v>
      </c>
      <c r="P3484" s="27"/>
      <c r="Q3484" s="100"/>
      <c r="R3484" s="101" t="s">
        <v>166</v>
      </c>
      <c r="S3484" s="94"/>
    </row>
    <row r="3485" spans="1:19" ht="18" customHeight="1">
      <c r="A3485" s="43">
        <v>8</v>
      </c>
      <c r="B3485" s="44" t="s">
        <v>3387</v>
      </c>
      <c r="C3485" s="52">
        <v>4</v>
      </c>
      <c r="D3485" s="44" t="s">
        <v>3533</v>
      </c>
      <c r="E3485" s="53">
        <v>2</v>
      </c>
      <c r="F3485" s="54" t="s">
        <v>3538</v>
      </c>
      <c r="G3485" s="53"/>
      <c r="H3485" s="54"/>
      <c r="I3485" s="53"/>
      <c r="J3485" s="53"/>
      <c r="K3485" s="97">
        <f>IF(C3485="",SUMIFS($K3486:$K$5645,$A3486:$A$5645,A3485,$E3486:$E$5645,""),IF(E3485="",SUMIFS($K3486:$K$5645,$A3486:$A$5645,A3485,$C3486:$C$5645,C3485,$G3486:$G$5645,""),IF(G3485="",SUMIFS($K3486:$K$5645,$A3486:$A$5645,A3485,$C3486:$C$5645,C3485,$E3486:$E$5645,E3485,$R3486:$R$5645,R3485),0)))</f>
        <v>16830</v>
      </c>
      <c r="L3485" s="97">
        <f>IF(C3485="",SUMIFS($L3486:$L$5645,$A3486:$A$5645,A3485,$E3486:$E$5645,""),IF(E3485="",SUMIFS($L3486:$L$5645,$A3486:$A$5645,A3485,$C3486:$C$5645,C3485,$G3486:$G$5645,""),IF(G3485="",SUMIFS($L3486:$L$5645,$A3486:$A$5645,A3485,$C3486:$C$5645,C3485,$E3486:$E$5645,E3485,$R3486:$R$5645,R3485),0)))</f>
        <v>18074</v>
      </c>
      <c r="M3485" s="98">
        <f t="shared" ref="M3485" si="220">K3485-L3485</f>
        <v>-1244</v>
      </c>
      <c r="N3485" s="55"/>
      <c r="O3485" s="56"/>
      <c r="P3485" s="57"/>
      <c r="Q3485" s="58">
        <f>IF(C3485="",SUMIFS($Q$3:$Q$5514,$A$3:$A$5514,A3485,$C$3:$C$5514,"&gt;0",$E$3:$E$5514,""),IF(E3485="",SUMIFS($Q$3:$Q$5514,$A$3:$A$5514,A3485,$C$3:$C$5514,C3485,$E$3:$E$5514,"&gt;0",$G$3:$G$5514,""),IF(G3485="",SUMIFS($Q$3:$Q$5514,$A$3:$A$5514,A3485,$C$3:$C$5514,C3485,$E$3:$E$5514,E3485,$G$3:$G$5514,"&gt;0",$R$3:$R$5514,R3485))))</f>
        <v>0</v>
      </c>
      <c r="R3485" s="59" t="s">
        <v>166</v>
      </c>
      <c r="S3485" s="94"/>
    </row>
    <row r="3486" spans="1:19" ht="18" customHeight="1">
      <c r="A3486" s="17">
        <v>8</v>
      </c>
      <c r="B3486" s="18" t="s">
        <v>3387</v>
      </c>
      <c r="C3486" s="18">
        <v>4</v>
      </c>
      <c r="D3486" s="18" t="s">
        <v>3533</v>
      </c>
      <c r="E3486" s="18">
        <v>2</v>
      </c>
      <c r="F3486" s="18" t="s">
        <v>3538</v>
      </c>
      <c r="G3486" s="19">
        <v>11</v>
      </c>
      <c r="H3486" s="19" t="s">
        <v>1002</v>
      </c>
      <c r="I3486" s="19"/>
      <c r="J3486" s="24"/>
      <c r="K3486" s="99"/>
      <c r="L3486" s="99"/>
      <c r="M3486" s="99"/>
      <c r="N3486" s="28"/>
      <c r="O3486" s="100"/>
      <c r="P3486" s="27"/>
      <c r="Q3486" s="100"/>
      <c r="R3486" s="101" t="s">
        <v>166</v>
      </c>
      <c r="S3486" s="94"/>
    </row>
    <row r="3487" spans="1:19" ht="18" customHeight="1">
      <c r="A3487" s="17">
        <v>8</v>
      </c>
      <c r="B3487" s="18" t="s">
        <v>3387</v>
      </c>
      <c r="C3487" s="18">
        <v>4</v>
      </c>
      <c r="D3487" s="18" t="s">
        <v>3533</v>
      </c>
      <c r="E3487" s="18">
        <v>2</v>
      </c>
      <c r="F3487" s="18" t="s">
        <v>3538</v>
      </c>
      <c r="G3487" s="18">
        <v>11</v>
      </c>
      <c r="H3487" s="18" t="s">
        <v>1002</v>
      </c>
      <c r="I3487" s="19">
        <v>1</v>
      </c>
      <c r="J3487" s="24" t="s">
        <v>1003</v>
      </c>
      <c r="K3487" s="99">
        <v>30</v>
      </c>
      <c r="L3487" s="99">
        <v>50</v>
      </c>
      <c r="M3487" s="99">
        <f t="shared" ref="M3487:M3488" si="221">K3487-L3487</f>
        <v>-20</v>
      </c>
      <c r="N3487" s="28" t="s">
        <v>3539</v>
      </c>
      <c r="O3487" s="100">
        <v>30000</v>
      </c>
      <c r="P3487" s="27"/>
      <c r="Q3487" s="100"/>
      <c r="R3487" s="101" t="s">
        <v>166</v>
      </c>
      <c r="S3487" s="94"/>
    </row>
    <row r="3488" spans="1:19" ht="18" customHeight="1">
      <c r="A3488" s="17">
        <v>8</v>
      </c>
      <c r="B3488" s="18" t="s">
        <v>3387</v>
      </c>
      <c r="C3488" s="18">
        <v>4</v>
      </c>
      <c r="D3488" s="18" t="s">
        <v>3533</v>
      </c>
      <c r="E3488" s="18">
        <v>2</v>
      </c>
      <c r="F3488" s="18" t="s">
        <v>3538</v>
      </c>
      <c r="G3488" s="18">
        <v>11</v>
      </c>
      <c r="H3488" s="18" t="s">
        <v>1002</v>
      </c>
      <c r="I3488" s="19">
        <v>5</v>
      </c>
      <c r="J3488" s="24" t="s">
        <v>1214</v>
      </c>
      <c r="K3488" s="99">
        <v>950</v>
      </c>
      <c r="L3488" s="99">
        <v>874</v>
      </c>
      <c r="M3488" s="99">
        <f t="shared" si="221"/>
        <v>76</v>
      </c>
      <c r="N3488" s="28" t="s">
        <v>3540</v>
      </c>
      <c r="O3488" s="100"/>
      <c r="P3488" s="27"/>
      <c r="Q3488" s="100"/>
      <c r="R3488" s="101" t="s">
        <v>166</v>
      </c>
      <c r="S3488" s="94"/>
    </row>
    <row r="3489" spans="1:19" ht="18" customHeight="1">
      <c r="A3489" s="17">
        <v>8</v>
      </c>
      <c r="B3489" s="18" t="s">
        <v>3387</v>
      </c>
      <c r="C3489" s="18">
        <v>4</v>
      </c>
      <c r="D3489" s="18" t="s">
        <v>3533</v>
      </c>
      <c r="E3489" s="18">
        <v>2</v>
      </c>
      <c r="F3489" s="18" t="s">
        <v>3538</v>
      </c>
      <c r="G3489" s="18">
        <v>11</v>
      </c>
      <c r="H3489" s="18" t="s">
        <v>1002</v>
      </c>
      <c r="I3489" s="18">
        <v>5</v>
      </c>
      <c r="J3489" s="25" t="s">
        <v>1214</v>
      </c>
      <c r="K3489" s="99"/>
      <c r="L3489" s="99"/>
      <c r="M3489" s="99"/>
      <c r="N3489" s="339" t="s">
        <v>7241</v>
      </c>
      <c r="O3489" s="100">
        <v>99852</v>
      </c>
      <c r="P3489" s="27"/>
      <c r="Q3489" s="100"/>
      <c r="R3489" s="101" t="s">
        <v>166</v>
      </c>
      <c r="S3489" s="94"/>
    </row>
    <row r="3490" spans="1:19" ht="18" customHeight="1">
      <c r="A3490" s="17">
        <v>8</v>
      </c>
      <c r="B3490" s="18" t="s">
        <v>3387</v>
      </c>
      <c r="C3490" s="18">
        <v>4</v>
      </c>
      <c r="D3490" s="18" t="s">
        <v>3533</v>
      </c>
      <c r="E3490" s="18">
        <v>2</v>
      </c>
      <c r="F3490" s="18" t="s">
        <v>3538</v>
      </c>
      <c r="G3490" s="18">
        <v>11</v>
      </c>
      <c r="H3490" s="18" t="s">
        <v>1002</v>
      </c>
      <c r="I3490" s="18">
        <v>5</v>
      </c>
      <c r="J3490" s="25" t="s">
        <v>1214</v>
      </c>
      <c r="K3490" s="99"/>
      <c r="L3490" s="99"/>
      <c r="M3490" s="99"/>
      <c r="N3490" s="339" t="s">
        <v>7242</v>
      </c>
      <c r="O3490" s="100">
        <v>26376</v>
      </c>
      <c r="P3490" s="27"/>
      <c r="Q3490" s="100"/>
      <c r="R3490" s="101" t="s">
        <v>166</v>
      </c>
      <c r="S3490" s="94"/>
    </row>
    <row r="3491" spans="1:19" ht="18" customHeight="1">
      <c r="A3491" s="17">
        <v>8</v>
      </c>
      <c r="B3491" s="18" t="s">
        <v>3387</v>
      </c>
      <c r="C3491" s="18">
        <v>4</v>
      </c>
      <c r="D3491" s="18" t="s">
        <v>3533</v>
      </c>
      <c r="E3491" s="18">
        <v>2</v>
      </c>
      <c r="F3491" s="18" t="s">
        <v>3538</v>
      </c>
      <c r="G3491" s="18">
        <v>11</v>
      </c>
      <c r="H3491" s="18" t="s">
        <v>1002</v>
      </c>
      <c r="I3491" s="18">
        <v>5</v>
      </c>
      <c r="J3491" s="25" t="s">
        <v>1214</v>
      </c>
      <c r="K3491" s="99"/>
      <c r="L3491" s="99"/>
      <c r="M3491" s="99"/>
      <c r="N3491" s="339" t="s">
        <v>7248</v>
      </c>
      <c r="O3491" s="100">
        <v>146772</v>
      </c>
      <c r="P3491" s="27"/>
      <c r="Q3491" s="100"/>
      <c r="R3491" s="101" t="s">
        <v>166</v>
      </c>
      <c r="S3491" s="94"/>
    </row>
    <row r="3492" spans="1:19" ht="18" customHeight="1">
      <c r="A3492" s="17">
        <v>8</v>
      </c>
      <c r="B3492" s="18" t="s">
        <v>3387</v>
      </c>
      <c r="C3492" s="18">
        <v>4</v>
      </c>
      <c r="D3492" s="18" t="s">
        <v>3533</v>
      </c>
      <c r="E3492" s="18">
        <v>2</v>
      </c>
      <c r="F3492" s="18" t="s">
        <v>3538</v>
      </c>
      <c r="G3492" s="18">
        <v>11</v>
      </c>
      <c r="H3492" s="18" t="s">
        <v>1002</v>
      </c>
      <c r="I3492" s="18">
        <v>5</v>
      </c>
      <c r="J3492" s="25" t="s">
        <v>1214</v>
      </c>
      <c r="K3492" s="99"/>
      <c r="L3492" s="99"/>
      <c r="M3492" s="99"/>
      <c r="N3492" s="339" t="s">
        <v>7243</v>
      </c>
      <c r="O3492" s="100">
        <v>216000</v>
      </c>
      <c r="P3492" s="27"/>
      <c r="Q3492" s="100"/>
      <c r="R3492" s="101" t="s">
        <v>166</v>
      </c>
      <c r="S3492" s="94"/>
    </row>
    <row r="3493" spans="1:19" ht="18" customHeight="1">
      <c r="A3493" s="17">
        <v>8</v>
      </c>
      <c r="B3493" s="18" t="s">
        <v>3387</v>
      </c>
      <c r="C3493" s="18">
        <v>4</v>
      </c>
      <c r="D3493" s="18" t="s">
        <v>3533</v>
      </c>
      <c r="E3493" s="18">
        <v>2</v>
      </c>
      <c r="F3493" s="18" t="s">
        <v>3538</v>
      </c>
      <c r="G3493" s="18">
        <v>11</v>
      </c>
      <c r="H3493" s="18" t="s">
        <v>1002</v>
      </c>
      <c r="I3493" s="18">
        <v>5</v>
      </c>
      <c r="J3493" s="25" t="s">
        <v>1214</v>
      </c>
      <c r="K3493" s="99"/>
      <c r="L3493" s="99"/>
      <c r="M3493" s="99"/>
      <c r="N3493" s="339" t="s">
        <v>7244</v>
      </c>
      <c r="O3493" s="100">
        <v>202188</v>
      </c>
      <c r="P3493" s="27"/>
      <c r="Q3493" s="100"/>
      <c r="R3493" s="101" t="s">
        <v>166</v>
      </c>
      <c r="S3493" s="94"/>
    </row>
    <row r="3494" spans="1:19" ht="18" customHeight="1">
      <c r="A3494" s="17">
        <v>8</v>
      </c>
      <c r="B3494" s="18" t="s">
        <v>3387</v>
      </c>
      <c r="C3494" s="18">
        <v>4</v>
      </c>
      <c r="D3494" s="18" t="s">
        <v>3533</v>
      </c>
      <c r="E3494" s="18">
        <v>2</v>
      </c>
      <c r="F3494" s="18" t="s">
        <v>3538</v>
      </c>
      <c r="G3494" s="18">
        <v>11</v>
      </c>
      <c r="H3494" s="18" t="s">
        <v>1002</v>
      </c>
      <c r="I3494" s="18">
        <v>5</v>
      </c>
      <c r="J3494" s="25" t="s">
        <v>1214</v>
      </c>
      <c r="K3494" s="99"/>
      <c r="L3494" s="99"/>
      <c r="M3494" s="99"/>
      <c r="N3494" s="28" t="s">
        <v>3541</v>
      </c>
      <c r="O3494" s="100"/>
      <c r="P3494" s="27"/>
      <c r="Q3494" s="100"/>
      <c r="R3494" s="101" t="s">
        <v>166</v>
      </c>
      <c r="S3494" s="94"/>
    </row>
    <row r="3495" spans="1:19" ht="18" customHeight="1">
      <c r="A3495" s="17">
        <v>8</v>
      </c>
      <c r="B3495" s="18" t="s">
        <v>3387</v>
      </c>
      <c r="C3495" s="18">
        <v>4</v>
      </c>
      <c r="D3495" s="18" t="s">
        <v>3533</v>
      </c>
      <c r="E3495" s="18">
        <v>2</v>
      </c>
      <c r="F3495" s="18" t="s">
        <v>3538</v>
      </c>
      <c r="G3495" s="18">
        <v>11</v>
      </c>
      <c r="H3495" s="18" t="s">
        <v>1002</v>
      </c>
      <c r="I3495" s="18">
        <v>5</v>
      </c>
      <c r="J3495" s="25" t="s">
        <v>1214</v>
      </c>
      <c r="K3495" s="99"/>
      <c r="L3495" s="99"/>
      <c r="M3495" s="99"/>
      <c r="N3495" s="339" t="s">
        <v>7245</v>
      </c>
      <c r="O3495" s="100">
        <v>98088</v>
      </c>
      <c r="P3495" s="27"/>
      <c r="Q3495" s="100"/>
      <c r="R3495" s="101" t="s">
        <v>166</v>
      </c>
      <c r="S3495" s="94"/>
    </row>
    <row r="3496" spans="1:19" ht="18" customHeight="1">
      <c r="A3496" s="17">
        <v>8</v>
      </c>
      <c r="B3496" s="18" t="s">
        <v>3387</v>
      </c>
      <c r="C3496" s="18">
        <v>4</v>
      </c>
      <c r="D3496" s="18" t="s">
        <v>3533</v>
      </c>
      <c r="E3496" s="18">
        <v>2</v>
      </c>
      <c r="F3496" s="18" t="s">
        <v>3538</v>
      </c>
      <c r="G3496" s="18">
        <v>11</v>
      </c>
      <c r="H3496" s="18" t="s">
        <v>1002</v>
      </c>
      <c r="I3496" s="18">
        <v>5</v>
      </c>
      <c r="J3496" s="25" t="s">
        <v>1214</v>
      </c>
      <c r="K3496" s="99"/>
      <c r="L3496" s="99"/>
      <c r="M3496" s="99"/>
      <c r="N3496" s="339" t="s">
        <v>7246</v>
      </c>
      <c r="O3496" s="100">
        <v>98088</v>
      </c>
      <c r="P3496" s="27"/>
      <c r="Q3496" s="100"/>
      <c r="R3496" s="101" t="s">
        <v>166</v>
      </c>
      <c r="S3496" s="94"/>
    </row>
    <row r="3497" spans="1:19" ht="18" customHeight="1">
      <c r="A3497" s="17">
        <v>8</v>
      </c>
      <c r="B3497" s="18" t="s">
        <v>3387</v>
      </c>
      <c r="C3497" s="18">
        <v>4</v>
      </c>
      <c r="D3497" s="18" t="s">
        <v>3533</v>
      </c>
      <c r="E3497" s="18">
        <v>2</v>
      </c>
      <c r="F3497" s="18" t="s">
        <v>3538</v>
      </c>
      <c r="G3497" s="18">
        <v>11</v>
      </c>
      <c r="H3497" s="18" t="s">
        <v>1002</v>
      </c>
      <c r="I3497" s="18">
        <v>5</v>
      </c>
      <c r="J3497" s="25" t="s">
        <v>1214</v>
      </c>
      <c r="K3497" s="99"/>
      <c r="L3497" s="99"/>
      <c r="M3497" s="99"/>
      <c r="N3497" s="339" t="s">
        <v>7247</v>
      </c>
      <c r="O3497" s="100">
        <v>62400</v>
      </c>
      <c r="P3497" s="27"/>
      <c r="Q3497" s="100"/>
      <c r="R3497" s="101" t="s">
        <v>166</v>
      </c>
      <c r="S3497" s="94"/>
    </row>
    <row r="3498" spans="1:19" ht="18" customHeight="1">
      <c r="A3498" s="17">
        <v>8</v>
      </c>
      <c r="B3498" s="18" t="s">
        <v>3387</v>
      </c>
      <c r="C3498" s="18">
        <v>4</v>
      </c>
      <c r="D3498" s="18" t="s">
        <v>3533</v>
      </c>
      <c r="E3498" s="18">
        <v>2</v>
      </c>
      <c r="F3498" s="18" t="s">
        <v>3538</v>
      </c>
      <c r="G3498" s="18">
        <v>11</v>
      </c>
      <c r="H3498" s="18" t="s">
        <v>1002</v>
      </c>
      <c r="I3498" s="19">
        <v>6</v>
      </c>
      <c r="J3498" s="24" t="s">
        <v>1215</v>
      </c>
      <c r="K3498" s="99">
        <v>2000</v>
      </c>
      <c r="L3498" s="99">
        <v>400</v>
      </c>
      <c r="M3498" s="99">
        <f>K3498-L3498</f>
        <v>1600</v>
      </c>
      <c r="N3498" s="28" t="s">
        <v>3542</v>
      </c>
      <c r="O3498" s="100">
        <v>2000000</v>
      </c>
      <c r="P3498" s="27"/>
      <c r="Q3498" s="100"/>
      <c r="R3498" s="101" t="s">
        <v>166</v>
      </c>
      <c r="S3498" s="94"/>
    </row>
    <row r="3499" spans="1:19" ht="18" customHeight="1">
      <c r="A3499" s="17">
        <v>8</v>
      </c>
      <c r="B3499" s="18" t="s">
        <v>3387</v>
      </c>
      <c r="C3499" s="18">
        <v>4</v>
      </c>
      <c r="D3499" s="18" t="s">
        <v>3533</v>
      </c>
      <c r="E3499" s="18">
        <v>2</v>
      </c>
      <c r="F3499" s="18" t="s">
        <v>3538</v>
      </c>
      <c r="G3499" s="19">
        <v>13</v>
      </c>
      <c r="H3499" s="19" t="s">
        <v>1045</v>
      </c>
      <c r="I3499" s="19"/>
      <c r="J3499" s="24"/>
      <c r="K3499" s="99"/>
      <c r="L3499" s="99"/>
      <c r="M3499" s="99"/>
      <c r="N3499" s="28"/>
      <c r="O3499" s="100"/>
      <c r="P3499" s="27"/>
      <c r="Q3499" s="100"/>
      <c r="R3499" s="101" t="s">
        <v>166</v>
      </c>
      <c r="S3499" s="94"/>
    </row>
    <row r="3500" spans="1:19" ht="18" customHeight="1">
      <c r="A3500" s="17">
        <v>8</v>
      </c>
      <c r="B3500" s="18" t="s">
        <v>3387</v>
      </c>
      <c r="C3500" s="18">
        <v>4</v>
      </c>
      <c r="D3500" s="18" t="s">
        <v>3533</v>
      </c>
      <c r="E3500" s="18">
        <v>2</v>
      </c>
      <c r="F3500" s="18" t="s">
        <v>3538</v>
      </c>
      <c r="G3500" s="18">
        <v>13</v>
      </c>
      <c r="H3500" s="18" t="s">
        <v>1045</v>
      </c>
      <c r="I3500" s="19">
        <v>32</v>
      </c>
      <c r="J3500" s="24" t="s">
        <v>1235</v>
      </c>
      <c r="K3500" s="99">
        <v>12650</v>
      </c>
      <c r="L3500" s="99">
        <v>14650</v>
      </c>
      <c r="M3500" s="99">
        <f>K3500-L3500</f>
        <v>-2000</v>
      </c>
      <c r="N3500" s="28" t="s">
        <v>1235</v>
      </c>
      <c r="O3500" s="100"/>
      <c r="P3500" s="27"/>
      <c r="Q3500" s="100"/>
      <c r="R3500" s="101" t="s">
        <v>166</v>
      </c>
      <c r="S3500" s="94"/>
    </row>
    <row r="3501" spans="1:19" ht="18" customHeight="1">
      <c r="A3501" s="17">
        <v>8</v>
      </c>
      <c r="B3501" s="18" t="s">
        <v>3387</v>
      </c>
      <c r="C3501" s="18">
        <v>4</v>
      </c>
      <c r="D3501" s="18" t="s">
        <v>3533</v>
      </c>
      <c r="E3501" s="18">
        <v>2</v>
      </c>
      <c r="F3501" s="18" t="s">
        <v>3538</v>
      </c>
      <c r="G3501" s="18">
        <v>13</v>
      </c>
      <c r="H3501" s="18" t="s">
        <v>1045</v>
      </c>
      <c r="I3501" s="18">
        <v>32</v>
      </c>
      <c r="J3501" s="25" t="s">
        <v>1235</v>
      </c>
      <c r="K3501" s="99"/>
      <c r="L3501" s="99"/>
      <c r="M3501" s="99"/>
      <c r="N3501" s="28" t="s">
        <v>3543</v>
      </c>
      <c r="O3501" s="100">
        <v>150000</v>
      </c>
      <c r="P3501" s="27"/>
      <c r="Q3501" s="100"/>
      <c r="R3501" s="101" t="s">
        <v>166</v>
      </c>
      <c r="S3501" s="94"/>
    </row>
    <row r="3502" spans="1:19" ht="18" customHeight="1">
      <c r="A3502" s="17">
        <v>8</v>
      </c>
      <c r="B3502" s="18" t="s">
        <v>3387</v>
      </c>
      <c r="C3502" s="18">
        <v>4</v>
      </c>
      <c r="D3502" s="18" t="s">
        <v>3533</v>
      </c>
      <c r="E3502" s="18">
        <v>2</v>
      </c>
      <c r="F3502" s="18" t="s">
        <v>3538</v>
      </c>
      <c r="G3502" s="18">
        <v>13</v>
      </c>
      <c r="H3502" s="18" t="s">
        <v>1045</v>
      </c>
      <c r="I3502" s="18">
        <v>32</v>
      </c>
      <c r="J3502" s="25" t="s">
        <v>1235</v>
      </c>
      <c r="K3502" s="99"/>
      <c r="L3502" s="99"/>
      <c r="M3502" s="99"/>
      <c r="N3502" s="28" t="s">
        <v>3544</v>
      </c>
      <c r="O3502" s="100">
        <v>4500000</v>
      </c>
      <c r="P3502" s="27"/>
      <c r="Q3502" s="100"/>
      <c r="R3502" s="101" t="s">
        <v>166</v>
      </c>
      <c r="S3502" s="94"/>
    </row>
    <row r="3503" spans="1:19" ht="18" customHeight="1">
      <c r="A3503" s="17">
        <v>8</v>
      </c>
      <c r="B3503" s="18" t="s">
        <v>3387</v>
      </c>
      <c r="C3503" s="18">
        <v>4</v>
      </c>
      <c r="D3503" s="18" t="s">
        <v>3533</v>
      </c>
      <c r="E3503" s="18">
        <v>2</v>
      </c>
      <c r="F3503" s="18" t="s">
        <v>3538</v>
      </c>
      <c r="G3503" s="18">
        <v>13</v>
      </c>
      <c r="H3503" s="18" t="s">
        <v>1045</v>
      </c>
      <c r="I3503" s="18">
        <v>32</v>
      </c>
      <c r="J3503" s="25" t="s">
        <v>1235</v>
      </c>
      <c r="K3503" s="99"/>
      <c r="L3503" s="99"/>
      <c r="M3503" s="99"/>
      <c r="N3503" s="28" t="s">
        <v>3545</v>
      </c>
      <c r="O3503" s="100">
        <v>6500000</v>
      </c>
      <c r="P3503" s="27"/>
      <c r="Q3503" s="100"/>
      <c r="R3503" s="101" t="s">
        <v>166</v>
      </c>
      <c r="S3503" s="94"/>
    </row>
    <row r="3504" spans="1:19" ht="18" customHeight="1">
      <c r="A3504" s="17">
        <v>8</v>
      </c>
      <c r="B3504" s="18" t="s">
        <v>3387</v>
      </c>
      <c r="C3504" s="18">
        <v>4</v>
      </c>
      <c r="D3504" s="18" t="s">
        <v>3533</v>
      </c>
      <c r="E3504" s="18">
        <v>2</v>
      </c>
      <c r="F3504" s="18" t="s">
        <v>3538</v>
      </c>
      <c r="G3504" s="18">
        <v>13</v>
      </c>
      <c r="H3504" s="18" t="s">
        <v>1045</v>
      </c>
      <c r="I3504" s="18">
        <v>32</v>
      </c>
      <c r="J3504" s="25" t="s">
        <v>1235</v>
      </c>
      <c r="K3504" s="99"/>
      <c r="L3504" s="99"/>
      <c r="M3504" s="99"/>
      <c r="N3504" s="28" t="s">
        <v>3546</v>
      </c>
      <c r="O3504" s="100">
        <v>1500000</v>
      </c>
      <c r="P3504" s="27"/>
      <c r="Q3504" s="100"/>
      <c r="R3504" s="101" t="s">
        <v>166</v>
      </c>
      <c r="S3504" s="94"/>
    </row>
    <row r="3505" spans="1:19" ht="18" customHeight="1">
      <c r="A3505" s="17">
        <v>8</v>
      </c>
      <c r="B3505" s="18" t="s">
        <v>3387</v>
      </c>
      <c r="C3505" s="18">
        <v>4</v>
      </c>
      <c r="D3505" s="18" t="s">
        <v>3533</v>
      </c>
      <c r="E3505" s="18">
        <v>2</v>
      </c>
      <c r="F3505" s="18" t="s">
        <v>3538</v>
      </c>
      <c r="G3505" s="19">
        <v>15</v>
      </c>
      <c r="H3505" s="19" t="s">
        <v>1258</v>
      </c>
      <c r="I3505" s="19"/>
      <c r="J3505" s="24"/>
      <c r="K3505" s="99"/>
      <c r="L3505" s="99"/>
      <c r="M3505" s="99"/>
      <c r="N3505" s="28"/>
      <c r="O3505" s="100"/>
      <c r="P3505" s="27"/>
      <c r="Q3505" s="100"/>
      <c r="R3505" s="101" t="s">
        <v>166</v>
      </c>
      <c r="S3505" s="94"/>
    </row>
    <row r="3506" spans="1:19" ht="18" customHeight="1">
      <c r="A3506" s="17">
        <v>8</v>
      </c>
      <c r="B3506" s="18" t="s">
        <v>3387</v>
      </c>
      <c r="C3506" s="18">
        <v>4</v>
      </c>
      <c r="D3506" s="18" t="s">
        <v>3533</v>
      </c>
      <c r="E3506" s="18">
        <v>2</v>
      </c>
      <c r="F3506" s="18" t="s">
        <v>3538</v>
      </c>
      <c r="G3506" s="18">
        <v>15</v>
      </c>
      <c r="H3506" s="18" t="s">
        <v>1258</v>
      </c>
      <c r="I3506" s="19">
        <v>1</v>
      </c>
      <c r="J3506" s="24" t="s">
        <v>1259</v>
      </c>
      <c r="K3506" s="99">
        <v>1000</v>
      </c>
      <c r="L3506" s="99">
        <v>2000</v>
      </c>
      <c r="M3506" s="99">
        <f>K3506-L3506</f>
        <v>-1000</v>
      </c>
      <c r="N3506" s="28" t="s">
        <v>3547</v>
      </c>
      <c r="O3506" s="100">
        <v>1000000</v>
      </c>
      <c r="P3506" s="27"/>
      <c r="Q3506" s="100"/>
      <c r="R3506" s="101" t="s">
        <v>166</v>
      </c>
      <c r="S3506" s="94"/>
    </row>
    <row r="3507" spans="1:19" ht="18" customHeight="1">
      <c r="A3507" s="17">
        <v>8</v>
      </c>
      <c r="B3507" s="18" t="s">
        <v>3387</v>
      </c>
      <c r="C3507" s="18">
        <v>4</v>
      </c>
      <c r="D3507" s="18" t="s">
        <v>3533</v>
      </c>
      <c r="E3507" s="18">
        <v>2</v>
      </c>
      <c r="F3507" s="18" t="s">
        <v>3538</v>
      </c>
      <c r="G3507" s="19">
        <v>16</v>
      </c>
      <c r="H3507" s="19" t="s">
        <v>1263</v>
      </c>
      <c r="I3507" s="19"/>
      <c r="J3507" s="24"/>
      <c r="K3507" s="99"/>
      <c r="L3507" s="99"/>
      <c r="M3507" s="99"/>
      <c r="N3507" s="28"/>
      <c r="O3507" s="100"/>
      <c r="P3507" s="27"/>
      <c r="Q3507" s="100"/>
      <c r="R3507" s="101" t="s">
        <v>166</v>
      </c>
      <c r="S3507" s="94"/>
    </row>
    <row r="3508" spans="1:19" ht="18" customHeight="1">
      <c r="A3508" s="17">
        <v>8</v>
      </c>
      <c r="B3508" s="18" t="s">
        <v>3387</v>
      </c>
      <c r="C3508" s="18">
        <v>4</v>
      </c>
      <c r="D3508" s="18" t="s">
        <v>3533</v>
      </c>
      <c r="E3508" s="18">
        <v>2</v>
      </c>
      <c r="F3508" s="18" t="s">
        <v>3538</v>
      </c>
      <c r="G3508" s="18">
        <v>16</v>
      </c>
      <c r="H3508" s="18" t="s">
        <v>1263</v>
      </c>
      <c r="I3508" s="19">
        <v>1</v>
      </c>
      <c r="J3508" s="24" t="s">
        <v>1264</v>
      </c>
      <c r="K3508" s="99">
        <v>200</v>
      </c>
      <c r="L3508" s="99">
        <v>100</v>
      </c>
      <c r="M3508" s="99">
        <f>K3508-L3508</f>
        <v>100</v>
      </c>
      <c r="N3508" s="28" t="s">
        <v>3548</v>
      </c>
      <c r="O3508" s="100">
        <v>200000</v>
      </c>
      <c r="P3508" s="27"/>
      <c r="Q3508" s="100"/>
      <c r="R3508" s="101" t="s">
        <v>166</v>
      </c>
      <c r="S3508" s="94"/>
    </row>
    <row r="3509" spans="1:19" ht="18" customHeight="1">
      <c r="A3509" s="43">
        <v>8</v>
      </c>
      <c r="B3509" s="44" t="s">
        <v>3387</v>
      </c>
      <c r="C3509" s="45">
        <v>5</v>
      </c>
      <c r="D3509" s="45" t="s">
        <v>3549</v>
      </c>
      <c r="E3509" s="46"/>
      <c r="F3509" s="45"/>
      <c r="G3509" s="46"/>
      <c r="H3509" s="45"/>
      <c r="I3509" s="46"/>
      <c r="J3509" s="46"/>
      <c r="K3509" s="95">
        <f>IF(C3509="",SUMIFS($K3510:$K$5645,$A3510:$A$5645,A3509,$E3510:$E$5645,""),IF(E3509="",SUMIFS($K3510:$K$5645,$A3510:$A$5645,A3509,$C3510:$C$5645,C3509,$G3510:$G$5645,""),IF(G3509="",SUMIFS($K3510:$K$5645,$A3510:$A$5645,A3509,$C3510:$C$5645,C3509,$E3510:$E$5645,E3509,$R3510:$R$5645,R3509),0)))</f>
        <v>195624</v>
      </c>
      <c r="L3509" s="95">
        <f>IF(C3509="",SUMIFS($L3510:$L$5645,$A3510:$A$5645,A3509,$E3510:$E$5645,""),IF(E3509="",SUMIFS($L3510:$L$5645,$A3510:$A$5645,A3509,$C3510:$C$5645,C3509,$G3510:$G$5645,""),IF(G3509="",SUMIFS($L3510:$L$5645,$A3510:$A$5645,A3509,$C3510:$C$5645,C3509,$E3510:$E$5645,E3509,$R3510:$R$5645,R3509),0)))</f>
        <v>200398</v>
      </c>
      <c r="M3509" s="96">
        <f t="shared" ref="M3509:M3510" si="222">K3509-L3509</f>
        <v>-4774</v>
      </c>
      <c r="N3509" s="47"/>
      <c r="O3509" s="48"/>
      <c r="P3509" s="49"/>
      <c r="Q3509" s="50">
        <f>IF(C3509="",SUMIFS($Q$3:$Q$5514,$A$3:$A$5514,A3509,$C$3:$C$5514,"&gt;0",$E$3:$E$5514,""),IF(E3509="",SUMIFS($Q$3:$Q$5514,$A$3:$A$5514,A3509,$C$3:$C$5514,C3509,$E$3:$E$5514,"&gt;0",$G$3:$G$5514,""),IF(G3509="",SUMIFS($Q$3:$Q$5514,$A$3:$A$5514,A3509,$C$3:$C$5514,C3509,$E$3:$E$5514,E3509,$G$3:$G$5514,"&gt;0",$R$3:$R$5514,R3509))))</f>
        <v>0</v>
      </c>
      <c r="R3509" s="51"/>
      <c r="S3509" s="94"/>
    </row>
    <row r="3510" spans="1:19" ht="18" customHeight="1">
      <c r="A3510" s="43">
        <v>8</v>
      </c>
      <c r="B3510" s="44" t="s">
        <v>3387</v>
      </c>
      <c r="C3510" s="52">
        <v>5</v>
      </c>
      <c r="D3510" s="44" t="s">
        <v>3549</v>
      </c>
      <c r="E3510" s="53">
        <v>1</v>
      </c>
      <c r="F3510" s="54" t="s">
        <v>3549</v>
      </c>
      <c r="G3510" s="53"/>
      <c r="H3510" s="54"/>
      <c r="I3510" s="53"/>
      <c r="J3510" s="53"/>
      <c r="K3510" s="97">
        <f>IF(C3510="",SUMIFS($K3511:$K$5645,$A3511:$A$5645,A3510,$E3511:$E$5645,""),IF(E3510="",SUMIFS($K3511:$K$5645,$A3511:$A$5645,A3510,$C3511:$C$5645,C3510,$G3511:$G$5645,""),IF(G3510="",SUMIFS($K3511:$K$5645,$A3511:$A$5645,A3510,$C3511:$C$5645,C3510,$E3511:$E$5645,E3510,$R3511:$R$5645,R3510),0)))</f>
        <v>195624</v>
      </c>
      <c r="L3510" s="97">
        <f>IF(C3510="",SUMIFS($L3511:$L$5645,$A3511:$A$5645,A3510,$E3511:$E$5645,""),IF(E3510="",SUMIFS($L3511:$L$5645,$A3511:$A$5645,A3510,$C3511:$C$5645,C3510,$G3511:$G$5645,""),IF(G3510="",SUMIFS($L3511:$L$5645,$A3511:$A$5645,A3510,$C3511:$C$5645,C3510,$E3511:$E$5645,E3510,$R3511:$R$5645,R3510),0)))</f>
        <v>200398</v>
      </c>
      <c r="M3510" s="98">
        <f t="shared" si="222"/>
        <v>-4774</v>
      </c>
      <c r="N3510" s="55"/>
      <c r="O3510" s="56"/>
      <c r="P3510" s="57"/>
      <c r="Q3510" s="58">
        <f>IF(C3510="",SUMIFS($Q$3:$Q$5514,$A$3:$A$5514,A3510,$C$3:$C$5514,"&gt;0",$E$3:$E$5514,""),IF(E3510="",SUMIFS($Q$3:$Q$5514,$A$3:$A$5514,A3510,$C$3:$C$5514,C3510,$E$3:$E$5514,"&gt;0",$G$3:$G$5514,""),IF(G3510="",SUMIFS($Q$3:$Q$5514,$A$3:$A$5514,A3510,$C$3:$C$5514,C3510,$E$3:$E$5514,E3510,$G$3:$G$5514,"&gt;0",$R$3:$R$5514,R3510))))</f>
        <v>0</v>
      </c>
      <c r="R3510" s="59" t="s">
        <v>166</v>
      </c>
      <c r="S3510" s="94"/>
    </row>
    <row r="3511" spans="1:19" ht="18" customHeight="1">
      <c r="A3511" s="17">
        <v>8</v>
      </c>
      <c r="B3511" s="18" t="s">
        <v>3387</v>
      </c>
      <c r="C3511" s="18">
        <v>5</v>
      </c>
      <c r="D3511" s="18" t="s">
        <v>3549</v>
      </c>
      <c r="E3511" s="18">
        <v>1</v>
      </c>
      <c r="F3511" s="18" t="s">
        <v>3549</v>
      </c>
      <c r="G3511" s="19">
        <v>28</v>
      </c>
      <c r="H3511" s="19" t="s">
        <v>1983</v>
      </c>
      <c r="I3511" s="19"/>
      <c r="J3511" s="24"/>
      <c r="K3511" s="99"/>
      <c r="L3511" s="99"/>
      <c r="M3511" s="99"/>
      <c r="N3511" s="28"/>
      <c r="O3511" s="100"/>
      <c r="P3511" s="27"/>
      <c r="Q3511" s="100"/>
      <c r="R3511" s="101" t="s">
        <v>166</v>
      </c>
      <c r="S3511" s="94"/>
    </row>
    <row r="3512" spans="1:19" ht="18" customHeight="1">
      <c r="A3512" s="17">
        <v>8</v>
      </c>
      <c r="B3512" s="18" t="s">
        <v>3387</v>
      </c>
      <c r="C3512" s="18">
        <v>5</v>
      </c>
      <c r="D3512" s="18" t="s">
        <v>3549</v>
      </c>
      <c r="E3512" s="18">
        <v>1</v>
      </c>
      <c r="F3512" s="18" t="s">
        <v>3549</v>
      </c>
      <c r="G3512" s="18">
        <v>28</v>
      </c>
      <c r="H3512" s="18" t="s">
        <v>1983</v>
      </c>
      <c r="I3512" s="19">
        <v>1</v>
      </c>
      <c r="J3512" s="24" t="s">
        <v>3550</v>
      </c>
      <c r="K3512" s="99">
        <v>0</v>
      </c>
      <c r="L3512" s="99">
        <v>29767</v>
      </c>
      <c r="M3512" s="99">
        <f t="shared" ref="M3512:M3513" si="223">K3512-L3512</f>
        <v>-29767</v>
      </c>
      <c r="N3512" s="28" t="s">
        <v>3551</v>
      </c>
      <c r="O3512" s="100"/>
      <c r="P3512" s="27"/>
      <c r="Q3512" s="100"/>
      <c r="R3512" s="101" t="s">
        <v>166</v>
      </c>
      <c r="S3512" s="94"/>
    </row>
    <row r="3513" spans="1:19" ht="18" customHeight="1">
      <c r="A3513" s="17">
        <v>8</v>
      </c>
      <c r="B3513" s="18" t="s">
        <v>3387</v>
      </c>
      <c r="C3513" s="18">
        <v>5</v>
      </c>
      <c r="D3513" s="18" t="s">
        <v>3549</v>
      </c>
      <c r="E3513" s="18">
        <v>1</v>
      </c>
      <c r="F3513" s="18" t="s">
        <v>3549</v>
      </c>
      <c r="G3513" s="18">
        <v>28</v>
      </c>
      <c r="H3513" s="18" t="s">
        <v>1983</v>
      </c>
      <c r="I3513" s="19">
        <v>2</v>
      </c>
      <c r="J3513" s="24" t="s">
        <v>3552</v>
      </c>
      <c r="K3513" s="99">
        <v>195624</v>
      </c>
      <c r="L3513" s="99">
        <v>170631</v>
      </c>
      <c r="M3513" s="99">
        <f t="shared" si="223"/>
        <v>24993</v>
      </c>
      <c r="N3513" s="28" t="s">
        <v>3553</v>
      </c>
      <c r="O3513" s="100"/>
      <c r="P3513" s="27"/>
      <c r="Q3513" s="100"/>
      <c r="R3513" s="101" t="s">
        <v>166</v>
      </c>
      <c r="S3513" s="94"/>
    </row>
    <row r="3514" spans="1:19" ht="18" customHeight="1">
      <c r="A3514" s="17">
        <v>8</v>
      </c>
      <c r="B3514" s="18" t="s">
        <v>3387</v>
      </c>
      <c r="C3514" s="18">
        <v>5</v>
      </c>
      <c r="D3514" s="18" t="s">
        <v>3549</v>
      </c>
      <c r="E3514" s="18">
        <v>1</v>
      </c>
      <c r="F3514" s="18" t="s">
        <v>3549</v>
      </c>
      <c r="G3514" s="18">
        <v>28</v>
      </c>
      <c r="H3514" s="18" t="s">
        <v>1983</v>
      </c>
      <c r="I3514" s="18">
        <v>2</v>
      </c>
      <c r="J3514" s="25" t="s">
        <v>3552</v>
      </c>
      <c r="K3514" s="99"/>
      <c r="L3514" s="99"/>
      <c r="M3514" s="99"/>
      <c r="N3514" s="28" t="s">
        <v>3554</v>
      </c>
      <c r="O3514" s="100"/>
      <c r="P3514" s="27"/>
      <c r="Q3514" s="100"/>
      <c r="R3514" s="101" t="s">
        <v>166</v>
      </c>
      <c r="S3514" s="94"/>
    </row>
    <row r="3515" spans="1:19" ht="18" customHeight="1">
      <c r="A3515" s="17">
        <v>8</v>
      </c>
      <c r="B3515" s="18" t="s">
        <v>3387</v>
      </c>
      <c r="C3515" s="18">
        <v>5</v>
      </c>
      <c r="D3515" s="18" t="s">
        <v>3549</v>
      </c>
      <c r="E3515" s="18">
        <v>1</v>
      </c>
      <c r="F3515" s="18" t="s">
        <v>3549</v>
      </c>
      <c r="G3515" s="18">
        <v>28</v>
      </c>
      <c r="H3515" s="18" t="s">
        <v>1983</v>
      </c>
      <c r="I3515" s="18">
        <v>2</v>
      </c>
      <c r="J3515" s="25" t="s">
        <v>3552</v>
      </c>
      <c r="K3515" s="99"/>
      <c r="L3515" s="99"/>
      <c r="M3515" s="99"/>
      <c r="N3515" s="339" t="s">
        <v>6875</v>
      </c>
      <c r="O3515" s="100">
        <v>165869000</v>
      </c>
      <c r="P3515" s="27"/>
      <c r="Q3515" s="100"/>
      <c r="R3515" s="101" t="s">
        <v>166</v>
      </c>
      <c r="S3515" s="94"/>
    </row>
    <row r="3516" spans="1:19" ht="18" customHeight="1">
      <c r="A3516" s="17">
        <v>8</v>
      </c>
      <c r="B3516" s="18" t="s">
        <v>3387</v>
      </c>
      <c r="C3516" s="18">
        <v>5</v>
      </c>
      <c r="D3516" s="18" t="s">
        <v>3549</v>
      </c>
      <c r="E3516" s="18">
        <v>1</v>
      </c>
      <c r="F3516" s="18" t="s">
        <v>3549</v>
      </c>
      <c r="G3516" s="18">
        <v>28</v>
      </c>
      <c r="H3516" s="18" t="s">
        <v>1983</v>
      </c>
      <c r="I3516" s="18">
        <v>2</v>
      </c>
      <c r="J3516" s="25" t="s">
        <v>3552</v>
      </c>
      <c r="K3516" s="99"/>
      <c r="L3516" s="99"/>
      <c r="M3516" s="99"/>
      <c r="N3516" s="339" t="s">
        <v>7249</v>
      </c>
      <c r="O3516" s="100">
        <v>29755000</v>
      </c>
      <c r="P3516" s="27"/>
      <c r="Q3516" s="100"/>
      <c r="R3516" s="101" t="s">
        <v>166</v>
      </c>
      <c r="S3516" s="94"/>
    </row>
    <row r="3517" spans="1:19" ht="18" customHeight="1">
      <c r="A3517" s="43">
        <v>8</v>
      </c>
      <c r="B3517" s="44" t="s">
        <v>3387</v>
      </c>
      <c r="C3517" s="45">
        <v>6</v>
      </c>
      <c r="D3517" s="45" t="s">
        <v>3555</v>
      </c>
      <c r="E3517" s="46"/>
      <c r="F3517" s="45"/>
      <c r="G3517" s="46"/>
      <c r="H3517" s="45"/>
      <c r="I3517" s="46"/>
      <c r="J3517" s="46"/>
      <c r="K3517" s="95">
        <f>IF(C3517="",SUMIFS($K3518:$K$5645,$A3518:$A$5645,A3517,$E3518:$E$5645,""),IF(E3517="",SUMIFS($K3518:$K$5645,$A3518:$A$5645,A3517,$C3518:$C$5645,C3517,$G3518:$G$5645,""),IF(G3517="",SUMIFS($K3518:$K$5645,$A3518:$A$5645,A3517,$C3518:$C$5645,C3517,$E3518:$E$5645,E3517,$R3518:$R$5645,R3517),0)))</f>
        <v>483584</v>
      </c>
      <c r="L3517" s="95">
        <f>IF(C3517="",SUMIFS($L3518:$L$5645,$A3518:$A$5645,A3517,$E3518:$E$5645,""),IF(E3517="",SUMIFS($L3518:$L$5645,$A3518:$A$5645,A3517,$C3518:$C$5645,C3517,$G3518:$G$5645,""),IF(G3517="",SUMIFS($L3518:$L$5645,$A3518:$A$5645,A3517,$C3518:$C$5645,C3517,$E3518:$E$5645,E3517,$R3518:$R$5645,R3517),0)))</f>
        <v>113035</v>
      </c>
      <c r="M3517" s="96">
        <f t="shared" ref="M3517:M3518" si="224">K3517-L3517</f>
        <v>370549</v>
      </c>
      <c r="N3517" s="47"/>
      <c r="O3517" s="48"/>
      <c r="P3517" s="49"/>
      <c r="Q3517" s="50">
        <f>IF(C3517="",SUMIFS($Q$3:$Q$5514,$A$3:$A$5514,A3517,$C$3:$C$5514,"&gt;0",$E$3:$E$5514,""),IF(E3517="",SUMIFS($Q$3:$Q$5514,$A$3:$A$5514,A3517,$C$3:$C$5514,C3517,$E$3:$E$5514,"&gt;0",$G$3:$G$5514,""),IF(G3517="",SUMIFS($Q$3:$Q$5514,$A$3:$A$5514,A3517,$C$3:$C$5514,C3517,$E$3:$E$5514,E3517,$G$3:$G$5514,"&gt;0",$R$3:$R$5514,R3517))))</f>
        <v>473069</v>
      </c>
      <c r="R3517" s="51"/>
      <c r="S3517" s="94"/>
    </row>
    <row r="3518" spans="1:19" ht="18" customHeight="1">
      <c r="A3518" s="43">
        <v>8</v>
      </c>
      <c r="B3518" s="44" t="s">
        <v>3387</v>
      </c>
      <c r="C3518" s="52">
        <v>6</v>
      </c>
      <c r="D3518" s="44" t="s">
        <v>3555</v>
      </c>
      <c r="E3518" s="53">
        <v>1</v>
      </c>
      <c r="F3518" s="54" t="s">
        <v>795</v>
      </c>
      <c r="G3518" s="53"/>
      <c r="H3518" s="54"/>
      <c r="I3518" s="53"/>
      <c r="J3518" s="53"/>
      <c r="K3518" s="97">
        <f>IF(C3518="",SUMIFS($K3519:$K$5645,$A3519:$A$5645,A3518,$E3519:$E$5645,""),IF(E3518="",SUMIFS($K3519:$K$5645,$A3519:$A$5645,A3518,$C3519:$C$5645,C3518,$G3519:$G$5645,""),IF(G3518="",SUMIFS($K3519:$K$5645,$A3519:$A$5645,A3518,$C3519:$C$5645,C3518,$E3519:$E$5645,E3518,$R3519:$R$5645,R3518),0)))</f>
        <v>17758</v>
      </c>
      <c r="L3518" s="97">
        <f>IF(C3518="",SUMIFS($L3519:$L$5645,$A3519:$A$5645,A3518,$E3519:$E$5645,""),IF(E3518="",SUMIFS($L3519:$L$5645,$A3519:$A$5645,A3518,$C3519:$C$5645,C3518,$G3519:$G$5645,""),IF(G3518="",SUMIFS($L3519:$L$5645,$A3519:$A$5645,A3518,$C3519:$C$5645,C3518,$E3519:$E$5645,E3518,$R3519:$R$5645,R3518),0)))</f>
        <v>15975</v>
      </c>
      <c r="M3518" s="98">
        <f t="shared" si="224"/>
        <v>1783</v>
      </c>
      <c r="N3518" s="55"/>
      <c r="O3518" s="56"/>
      <c r="P3518" s="57"/>
      <c r="Q3518" s="58">
        <f>IF(C3518="",SUMIFS($Q$3:$Q$5514,$A$3:$A$5514,A3518,$C$3:$C$5514,"&gt;0",$E$3:$E$5514,""),IF(E3518="",SUMIFS($Q$3:$Q$5514,$A$3:$A$5514,A3518,$C$3:$C$5514,C3518,$E$3:$E$5514,"&gt;0",$G$3:$G$5514,""),IF(G3518="",SUMIFS($Q$3:$Q$5514,$A$3:$A$5514,A3518,$C$3:$C$5514,C3518,$E$3:$E$5514,E3518,$G$3:$G$5514,"&gt;0",$R$3:$R$5514,R3518))))</f>
        <v>8369</v>
      </c>
      <c r="R3518" s="59" t="s">
        <v>166</v>
      </c>
      <c r="S3518" s="94"/>
    </row>
    <row r="3519" spans="1:19" ht="18" customHeight="1">
      <c r="A3519" s="17">
        <v>8</v>
      </c>
      <c r="B3519" s="18" t="s">
        <v>3387</v>
      </c>
      <c r="C3519" s="18">
        <v>6</v>
      </c>
      <c r="D3519" s="18" t="s">
        <v>3555</v>
      </c>
      <c r="E3519" s="18">
        <v>1</v>
      </c>
      <c r="F3519" s="18" t="s">
        <v>795</v>
      </c>
      <c r="G3519" s="19">
        <v>2</v>
      </c>
      <c r="H3519" s="19" t="s">
        <v>916</v>
      </c>
      <c r="I3519" s="19"/>
      <c r="J3519" s="24"/>
      <c r="K3519" s="99"/>
      <c r="L3519" s="99"/>
      <c r="M3519" s="99"/>
      <c r="N3519" s="28"/>
      <c r="O3519" s="100"/>
      <c r="P3519" s="27" t="s">
        <v>169</v>
      </c>
      <c r="Q3519" s="100">
        <v>8369</v>
      </c>
      <c r="R3519" s="101" t="s">
        <v>166</v>
      </c>
      <c r="S3519" s="94"/>
    </row>
    <row r="3520" spans="1:19" ht="18" customHeight="1">
      <c r="A3520" s="17">
        <v>8</v>
      </c>
      <c r="B3520" s="18" t="s">
        <v>3387</v>
      </c>
      <c r="C3520" s="18">
        <v>6</v>
      </c>
      <c r="D3520" s="18" t="s">
        <v>3555</v>
      </c>
      <c r="E3520" s="18">
        <v>1</v>
      </c>
      <c r="F3520" s="18" t="s">
        <v>795</v>
      </c>
      <c r="G3520" s="18">
        <v>2</v>
      </c>
      <c r="H3520" s="18" t="s">
        <v>916</v>
      </c>
      <c r="I3520" s="19">
        <v>3</v>
      </c>
      <c r="J3520" s="24" t="s">
        <v>917</v>
      </c>
      <c r="K3520" s="99">
        <v>4480</v>
      </c>
      <c r="L3520" s="99">
        <v>4458</v>
      </c>
      <c r="M3520" s="99">
        <f>K3520-L3520</f>
        <v>22</v>
      </c>
      <c r="N3520" s="28" t="s">
        <v>933</v>
      </c>
      <c r="O3520" s="100">
        <v>4479600</v>
      </c>
      <c r="P3520" s="27"/>
      <c r="Q3520" s="100"/>
      <c r="R3520" s="101" t="s">
        <v>166</v>
      </c>
      <c r="S3520" s="94"/>
    </row>
    <row r="3521" spans="1:19" ht="18" customHeight="1">
      <c r="A3521" s="17">
        <v>8</v>
      </c>
      <c r="B3521" s="18" t="s">
        <v>3387</v>
      </c>
      <c r="C3521" s="18">
        <v>6</v>
      </c>
      <c r="D3521" s="18" t="s">
        <v>3555</v>
      </c>
      <c r="E3521" s="18">
        <v>1</v>
      </c>
      <c r="F3521" s="18" t="s">
        <v>795</v>
      </c>
      <c r="G3521" s="19">
        <v>3</v>
      </c>
      <c r="H3521" s="19" t="s">
        <v>919</v>
      </c>
      <c r="I3521" s="19"/>
      <c r="J3521" s="24"/>
      <c r="K3521" s="99"/>
      <c r="L3521" s="99"/>
      <c r="M3521" s="99"/>
      <c r="N3521" s="28"/>
      <c r="O3521" s="100"/>
      <c r="P3521" s="27"/>
      <c r="Q3521" s="100"/>
      <c r="R3521" s="101" t="s">
        <v>166</v>
      </c>
      <c r="S3521" s="94"/>
    </row>
    <row r="3522" spans="1:19" ht="18" customHeight="1">
      <c r="A3522" s="17">
        <v>8</v>
      </c>
      <c r="B3522" s="18" t="s">
        <v>3387</v>
      </c>
      <c r="C3522" s="18">
        <v>6</v>
      </c>
      <c r="D3522" s="18" t="s">
        <v>3555</v>
      </c>
      <c r="E3522" s="18">
        <v>1</v>
      </c>
      <c r="F3522" s="18" t="s">
        <v>795</v>
      </c>
      <c r="G3522" s="18">
        <v>3</v>
      </c>
      <c r="H3522" s="18" t="s">
        <v>919</v>
      </c>
      <c r="I3522" s="19">
        <v>31</v>
      </c>
      <c r="J3522" s="24" t="s">
        <v>929</v>
      </c>
      <c r="K3522" s="99">
        <v>294</v>
      </c>
      <c r="L3522" s="99">
        <v>372</v>
      </c>
      <c r="M3522" s="99">
        <f t="shared" ref="M3522:M3524" si="225">K3522-L3522</f>
        <v>-78</v>
      </c>
      <c r="N3522" s="28" t="s">
        <v>933</v>
      </c>
      <c r="O3522" s="100">
        <v>294000</v>
      </c>
      <c r="P3522" s="27"/>
      <c r="Q3522" s="100"/>
      <c r="R3522" s="101" t="s">
        <v>166</v>
      </c>
      <c r="S3522" s="94"/>
    </row>
    <row r="3523" spans="1:19" ht="18" customHeight="1">
      <c r="A3523" s="17">
        <v>8</v>
      </c>
      <c r="B3523" s="18" t="s">
        <v>3387</v>
      </c>
      <c r="C3523" s="18">
        <v>6</v>
      </c>
      <c r="D3523" s="18" t="s">
        <v>3555</v>
      </c>
      <c r="E3523" s="18">
        <v>1</v>
      </c>
      <c r="F3523" s="18" t="s">
        <v>795</v>
      </c>
      <c r="G3523" s="18">
        <v>3</v>
      </c>
      <c r="H3523" s="18" t="s">
        <v>919</v>
      </c>
      <c r="I3523" s="19">
        <v>33</v>
      </c>
      <c r="J3523" s="24" t="s">
        <v>1075</v>
      </c>
      <c r="K3523" s="99">
        <v>24</v>
      </c>
      <c r="L3523" s="99">
        <v>160</v>
      </c>
      <c r="M3523" s="99">
        <f t="shared" si="225"/>
        <v>-136</v>
      </c>
      <c r="N3523" s="28" t="s">
        <v>933</v>
      </c>
      <c r="O3523" s="100">
        <v>24000</v>
      </c>
      <c r="P3523" s="27"/>
      <c r="Q3523" s="100"/>
      <c r="R3523" s="101" t="s">
        <v>166</v>
      </c>
      <c r="S3523" s="94"/>
    </row>
    <row r="3524" spans="1:19" ht="18" customHeight="1">
      <c r="A3524" s="17">
        <v>8</v>
      </c>
      <c r="B3524" s="18" t="s">
        <v>3387</v>
      </c>
      <c r="C3524" s="18">
        <v>6</v>
      </c>
      <c r="D3524" s="18" t="s">
        <v>3555</v>
      </c>
      <c r="E3524" s="18">
        <v>1</v>
      </c>
      <c r="F3524" s="18" t="s">
        <v>795</v>
      </c>
      <c r="G3524" s="18">
        <v>3</v>
      </c>
      <c r="H3524" s="18" t="s">
        <v>919</v>
      </c>
      <c r="I3524" s="19">
        <v>35</v>
      </c>
      <c r="J3524" s="24" t="s">
        <v>930</v>
      </c>
      <c r="K3524" s="99">
        <v>202</v>
      </c>
      <c r="L3524" s="99">
        <v>202</v>
      </c>
      <c r="M3524" s="99">
        <f t="shared" si="225"/>
        <v>0</v>
      </c>
      <c r="N3524" s="28" t="s">
        <v>930</v>
      </c>
      <c r="O3524" s="100"/>
      <c r="P3524" s="27"/>
      <c r="Q3524" s="100"/>
      <c r="R3524" s="101" t="s">
        <v>166</v>
      </c>
      <c r="S3524" s="94"/>
    </row>
    <row r="3525" spans="1:19" ht="18" customHeight="1">
      <c r="A3525" s="17">
        <v>8</v>
      </c>
      <c r="B3525" s="18" t="s">
        <v>3387</v>
      </c>
      <c r="C3525" s="18">
        <v>6</v>
      </c>
      <c r="D3525" s="18" t="s">
        <v>3555</v>
      </c>
      <c r="E3525" s="18">
        <v>1</v>
      </c>
      <c r="F3525" s="18" t="s">
        <v>795</v>
      </c>
      <c r="G3525" s="18">
        <v>3</v>
      </c>
      <c r="H3525" s="18" t="s">
        <v>919</v>
      </c>
      <c r="I3525" s="18">
        <v>35</v>
      </c>
      <c r="J3525" s="25" t="s">
        <v>930</v>
      </c>
      <c r="K3525" s="99"/>
      <c r="L3525" s="99"/>
      <c r="M3525" s="99"/>
      <c r="N3525" s="28" t="s">
        <v>3556</v>
      </c>
      <c r="O3525" s="100">
        <v>201060</v>
      </c>
      <c r="P3525" s="27"/>
      <c r="Q3525" s="100"/>
      <c r="R3525" s="101" t="s">
        <v>166</v>
      </c>
      <c r="S3525" s="94"/>
    </row>
    <row r="3526" spans="1:19" ht="18" customHeight="1">
      <c r="A3526" s="17">
        <v>8</v>
      </c>
      <c r="B3526" s="18" t="s">
        <v>3387</v>
      </c>
      <c r="C3526" s="18">
        <v>6</v>
      </c>
      <c r="D3526" s="18" t="s">
        <v>3555</v>
      </c>
      <c r="E3526" s="18">
        <v>1</v>
      </c>
      <c r="F3526" s="18" t="s">
        <v>795</v>
      </c>
      <c r="G3526" s="18">
        <v>3</v>
      </c>
      <c r="H3526" s="18" t="s">
        <v>919</v>
      </c>
      <c r="I3526" s="19">
        <v>39</v>
      </c>
      <c r="J3526" s="24" t="s">
        <v>934</v>
      </c>
      <c r="K3526" s="99">
        <v>1132</v>
      </c>
      <c r="L3526" s="99">
        <v>1142</v>
      </c>
      <c r="M3526" s="99">
        <f t="shared" ref="M3526:M3528" si="226">K3526-L3526</f>
        <v>-10</v>
      </c>
      <c r="N3526" s="28" t="s">
        <v>933</v>
      </c>
      <c r="O3526" s="100">
        <v>1131337</v>
      </c>
      <c r="P3526" s="27"/>
      <c r="Q3526" s="100"/>
      <c r="R3526" s="101" t="s">
        <v>166</v>
      </c>
      <c r="S3526" s="94"/>
    </row>
    <row r="3527" spans="1:19" ht="18" customHeight="1">
      <c r="A3527" s="17">
        <v>8</v>
      </c>
      <c r="B3527" s="18" t="s">
        <v>3387</v>
      </c>
      <c r="C3527" s="18">
        <v>6</v>
      </c>
      <c r="D3527" s="18" t="s">
        <v>3555</v>
      </c>
      <c r="E3527" s="18">
        <v>1</v>
      </c>
      <c r="F3527" s="18" t="s">
        <v>795</v>
      </c>
      <c r="G3527" s="18">
        <v>3</v>
      </c>
      <c r="H3527" s="18" t="s">
        <v>919</v>
      </c>
      <c r="I3527" s="19">
        <v>40</v>
      </c>
      <c r="J3527" s="24" t="s">
        <v>935</v>
      </c>
      <c r="K3527" s="99">
        <v>653</v>
      </c>
      <c r="L3527" s="99">
        <v>659</v>
      </c>
      <c r="M3527" s="99">
        <f t="shared" si="226"/>
        <v>-6</v>
      </c>
      <c r="N3527" s="28" t="s">
        <v>933</v>
      </c>
      <c r="O3527" s="100">
        <v>652694</v>
      </c>
      <c r="P3527" s="27"/>
      <c r="Q3527" s="100"/>
      <c r="R3527" s="101" t="s">
        <v>166</v>
      </c>
      <c r="S3527" s="94"/>
    </row>
    <row r="3528" spans="1:19" ht="18" customHeight="1">
      <c r="A3528" s="17">
        <v>8</v>
      </c>
      <c r="B3528" s="18" t="s">
        <v>3387</v>
      </c>
      <c r="C3528" s="18">
        <v>6</v>
      </c>
      <c r="D3528" s="18" t="s">
        <v>3555</v>
      </c>
      <c r="E3528" s="18">
        <v>1</v>
      </c>
      <c r="F3528" s="18" t="s">
        <v>795</v>
      </c>
      <c r="G3528" s="18">
        <v>3</v>
      </c>
      <c r="H3528" s="18" t="s">
        <v>919</v>
      </c>
      <c r="I3528" s="19">
        <v>41</v>
      </c>
      <c r="J3528" s="24" t="s">
        <v>936</v>
      </c>
      <c r="K3528" s="99">
        <v>89</v>
      </c>
      <c r="L3528" s="99">
        <v>89</v>
      </c>
      <c r="M3528" s="99">
        <f t="shared" si="226"/>
        <v>0</v>
      </c>
      <c r="N3528" s="28" t="s">
        <v>933</v>
      </c>
      <c r="O3528" s="100">
        <v>89000</v>
      </c>
      <c r="P3528" s="27"/>
      <c r="Q3528" s="100"/>
      <c r="R3528" s="101" t="s">
        <v>166</v>
      </c>
      <c r="S3528" s="94"/>
    </row>
    <row r="3529" spans="1:19" ht="18" customHeight="1">
      <c r="A3529" s="17">
        <v>8</v>
      </c>
      <c r="B3529" s="18" t="s">
        <v>3387</v>
      </c>
      <c r="C3529" s="18">
        <v>6</v>
      </c>
      <c r="D3529" s="18" t="s">
        <v>3555</v>
      </c>
      <c r="E3529" s="18">
        <v>1</v>
      </c>
      <c r="F3529" s="18" t="s">
        <v>795</v>
      </c>
      <c r="G3529" s="19">
        <v>4</v>
      </c>
      <c r="H3529" s="19" t="s">
        <v>937</v>
      </c>
      <c r="I3529" s="19"/>
      <c r="J3529" s="24"/>
      <c r="K3529" s="99"/>
      <c r="L3529" s="99"/>
      <c r="M3529" s="99"/>
      <c r="N3529" s="28"/>
      <c r="O3529" s="100"/>
      <c r="P3529" s="27"/>
      <c r="Q3529" s="100"/>
      <c r="R3529" s="101" t="s">
        <v>166</v>
      </c>
      <c r="S3529" s="94"/>
    </row>
    <row r="3530" spans="1:19" ht="18" customHeight="1">
      <c r="A3530" s="17">
        <v>8</v>
      </c>
      <c r="B3530" s="18" t="s">
        <v>3387</v>
      </c>
      <c r="C3530" s="18">
        <v>6</v>
      </c>
      <c r="D3530" s="18" t="s">
        <v>3555</v>
      </c>
      <c r="E3530" s="18">
        <v>1</v>
      </c>
      <c r="F3530" s="18" t="s">
        <v>795</v>
      </c>
      <c r="G3530" s="18">
        <v>4</v>
      </c>
      <c r="H3530" s="18" t="s">
        <v>937</v>
      </c>
      <c r="I3530" s="19">
        <v>31</v>
      </c>
      <c r="J3530" s="24" t="s">
        <v>940</v>
      </c>
      <c r="K3530" s="99">
        <v>1440</v>
      </c>
      <c r="L3530" s="99">
        <v>1503</v>
      </c>
      <c r="M3530" s="99">
        <f>K3530-L3530</f>
        <v>-63</v>
      </c>
      <c r="N3530" s="28" t="s">
        <v>933</v>
      </c>
      <c r="O3530" s="100">
        <v>1439203</v>
      </c>
      <c r="P3530" s="27"/>
      <c r="Q3530" s="100"/>
      <c r="R3530" s="101" t="s">
        <v>166</v>
      </c>
      <c r="S3530" s="94"/>
    </row>
    <row r="3531" spans="1:19" ht="18" customHeight="1">
      <c r="A3531" s="17">
        <v>8</v>
      </c>
      <c r="B3531" s="18" t="s">
        <v>3387</v>
      </c>
      <c r="C3531" s="18">
        <v>6</v>
      </c>
      <c r="D3531" s="18" t="s">
        <v>3555</v>
      </c>
      <c r="E3531" s="18">
        <v>1</v>
      </c>
      <c r="F3531" s="18" t="s">
        <v>795</v>
      </c>
      <c r="G3531" s="19">
        <v>11</v>
      </c>
      <c r="H3531" s="19" t="s">
        <v>1002</v>
      </c>
      <c r="I3531" s="19"/>
      <c r="J3531" s="24"/>
      <c r="K3531" s="99"/>
      <c r="L3531" s="99"/>
      <c r="M3531" s="99"/>
      <c r="N3531" s="28"/>
      <c r="O3531" s="100"/>
      <c r="P3531" s="27"/>
      <c r="Q3531" s="100"/>
      <c r="R3531" s="101" t="s">
        <v>166</v>
      </c>
      <c r="S3531" s="94"/>
    </row>
    <row r="3532" spans="1:19" ht="18" customHeight="1">
      <c r="A3532" s="17">
        <v>8</v>
      </c>
      <c r="B3532" s="18" t="s">
        <v>3387</v>
      </c>
      <c r="C3532" s="18">
        <v>6</v>
      </c>
      <c r="D3532" s="18" t="s">
        <v>3555</v>
      </c>
      <c r="E3532" s="18">
        <v>1</v>
      </c>
      <c r="F3532" s="18" t="s">
        <v>795</v>
      </c>
      <c r="G3532" s="18">
        <v>11</v>
      </c>
      <c r="H3532" s="18" t="s">
        <v>1002</v>
      </c>
      <c r="I3532" s="19">
        <v>1</v>
      </c>
      <c r="J3532" s="24" t="s">
        <v>1003</v>
      </c>
      <c r="K3532" s="99">
        <v>100</v>
      </c>
      <c r="L3532" s="99">
        <v>100</v>
      </c>
      <c r="M3532" s="99">
        <f t="shared" ref="M3532:M3535" si="227">K3532-L3532</f>
        <v>0</v>
      </c>
      <c r="N3532" s="28" t="s">
        <v>3557</v>
      </c>
      <c r="O3532" s="100">
        <v>100000</v>
      </c>
      <c r="P3532" s="27"/>
      <c r="Q3532" s="100"/>
      <c r="R3532" s="101" t="s">
        <v>166</v>
      </c>
      <c r="S3532" s="94"/>
    </row>
    <row r="3533" spans="1:19" ht="18" customHeight="1">
      <c r="A3533" s="17">
        <v>8</v>
      </c>
      <c r="B3533" s="18" t="s">
        <v>3387</v>
      </c>
      <c r="C3533" s="18">
        <v>6</v>
      </c>
      <c r="D3533" s="18" t="s">
        <v>3555</v>
      </c>
      <c r="E3533" s="18">
        <v>1</v>
      </c>
      <c r="F3533" s="18" t="s">
        <v>795</v>
      </c>
      <c r="G3533" s="18">
        <v>11</v>
      </c>
      <c r="H3533" s="18" t="s">
        <v>1002</v>
      </c>
      <c r="I3533" s="19">
        <v>4</v>
      </c>
      <c r="J3533" s="24" t="s">
        <v>1023</v>
      </c>
      <c r="K3533" s="99">
        <v>54</v>
      </c>
      <c r="L3533" s="99">
        <v>54</v>
      </c>
      <c r="M3533" s="99">
        <f t="shared" si="227"/>
        <v>0</v>
      </c>
      <c r="N3533" s="28" t="s">
        <v>3558</v>
      </c>
      <c r="O3533" s="100">
        <v>54000</v>
      </c>
      <c r="P3533" s="27"/>
      <c r="Q3533" s="100"/>
      <c r="R3533" s="101" t="s">
        <v>166</v>
      </c>
      <c r="S3533" s="94"/>
    </row>
    <row r="3534" spans="1:19" ht="18" customHeight="1">
      <c r="A3534" s="17">
        <v>8</v>
      </c>
      <c r="B3534" s="18" t="s">
        <v>3387</v>
      </c>
      <c r="C3534" s="18">
        <v>6</v>
      </c>
      <c r="D3534" s="18" t="s">
        <v>3555</v>
      </c>
      <c r="E3534" s="18">
        <v>1</v>
      </c>
      <c r="F3534" s="18" t="s">
        <v>795</v>
      </c>
      <c r="G3534" s="18">
        <v>11</v>
      </c>
      <c r="H3534" s="18" t="s">
        <v>1002</v>
      </c>
      <c r="I3534" s="19">
        <v>5</v>
      </c>
      <c r="J3534" s="24" t="s">
        <v>1214</v>
      </c>
      <c r="K3534" s="99">
        <v>20</v>
      </c>
      <c r="L3534" s="99">
        <v>20</v>
      </c>
      <c r="M3534" s="99">
        <f t="shared" si="227"/>
        <v>0</v>
      </c>
      <c r="N3534" s="28" t="s">
        <v>3559</v>
      </c>
      <c r="O3534" s="100">
        <v>20000</v>
      </c>
      <c r="P3534" s="27"/>
      <c r="Q3534" s="100"/>
      <c r="R3534" s="101" t="s">
        <v>166</v>
      </c>
      <c r="S3534" s="94"/>
    </row>
    <row r="3535" spans="1:19" ht="18" customHeight="1">
      <c r="A3535" s="17">
        <v>8</v>
      </c>
      <c r="B3535" s="18" t="s">
        <v>3387</v>
      </c>
      <c r="C3535" s="18">
        <v>6</v>
      </c>
      <c r="D3535" s="18" t="s">
        <v>3555</v>
      </c>
      <c r="E3535" s="18">
        <v>1</v>
      </c>
      <c r="F3535" s="18" t="s">
        <v>795</v>
      </c>
      <c r="G3535" s="18">
        <v>11</v>
      </c>
      <c r="H3535" s="18" t="s">
        <v>1002</v>
      </c>
      <c r="I3535" s="19">
        <v>6</v>
      </c>
      <c r="J3535" s="24" t="s">
        <v>1215</v>
      </c>
      <c r="K3535" s="99">
        <v>3000</v>
      </c>
      <c r="L3535" s="99">
        <v>3500</v>
      </c>
      <c r="M3535" s="99">
        <f t="shared" si="227"/>
        <v>-500</v>
      </c>
      <c r="N3535" s="28" t="s">
        <v>3560</v>
      </c>
      <c r="O3535" s="100">
        <v>3000000</v>
      </c>
      <c r="P3535" s="27"/>
      <c r="Q3535" s="100"/>
      <c r="R3535" s="101" t="s">
        <v>166</v>
      </c>
      <c r="S3535" s="94"/>
    </row>
    <row r="3536" spans="1:19" ht="18" customHeight="1">
      <c r="A3536" s="17">
        <v>8</v>
      </c>
      <c r="B3536" s="18" t="s">
        <v>3387</v>
      </c>
      <c r="C3536" s="18">
        <v>6</v>
      </c>
      <c r="D3536" s="18" t="s">
        <v>3555</v>
      </c>
      <c r="E3536" s="18">
        <v>1</v>
      </c>
      <c r="F3536" s="18" t="s">
        <v>795</v>
      </c>
      <c r="G3536" s="19">
        <v>12</v>
      </c>
      <c r="H3536" s="19" t="s">
        <v>1026</v>
      </c>
      <c r="I3536" s="19"/>
      <c r="J3536" s="24"/>
      <c r="K3536" s="99"/>
      <c r="L3536" s="99"/>
      <c r="M3536" s="99"/>
      <c r="N3536" s="28"/>
      <c r="O3536" s="100"/>
      <c r="P3536" s="27"/>
      <c r="Q3536" s="100"/>
      <c r="R3536" s="101" t="s">
        <v>166</v>
      </c>
      <c r="S3536" s="94"/>
    </row>
    <row r="3537" spans="1:19" ht="18" customHeight="1">
      <c r="A3537" s="17">
        <v>8</v>
      </c>
      <c r="B3537" s="18" t="s">
        <v>3387</v>
      </c>
      <c r="C3537" s="18">
        <v>6</v>
      </c>
      <c r="D3537" s="18" t="s">
        <v>3555</v>
      </c>
      <c r="E3537" s="18">
        <v>1</v>
      </c>
      <c r="F3537" s="18" t="s">
        <v>795</v>
      </c>
      <c r="G3537" s="18">
        <v>12</v>
      </c>
      <c r="H3537" s="18" t="s">
        <v>1026</v>
      </c>
      <c r="I3537" s="19">
        <v>1</v>
      </c>
      <c r="J3537" s="24" t="s">
        <v>1027</v>
      </c>
      <c r="K3537" s="99">
        <v>60</v>
      </c>
      <c r="L3537" s="99">
        <v>60</v>
      </c>
      <c r="M3537" s="99">
        <f>K3537-L3537</f>
        <v>0</v>
      </c>
      <c r="N3537" s="339" t="s">
        <v>7250</v>
      </c>
      <c r="O3537" s="100">
        <v>39360</v>
      </c>
      <c r="P3537" s="27"/>
      <c r="Q3537" s="100"/>
      <c r="R3537" s="101" t="s">
        <v>166</v>
      </c>
      <c r="S3537" s="94"/>
    </row>
    <row r="3538" spans="1:19" ht="18" customHeight="1">
      <c r="A3538" s="17">
        <v>8</v>
      </c>
      <c r="B3538" s="18" t="s">
        <v>3387</v>
      </c>
      <c r="C3538" s="18">
        <v>6</v>
      </c>
      <c r="D3538" s="18" t="s">
        <v>3555</v>
      </c>
      <c r="E3538" s="18">
        <v>1</v>
      </c>
      <c r="F3538" s="18" t="s">
        <v>795</v>
      </c>
      <c r="G3538" s="18">
        <v>12</v>
      </c>
      <c r="H3538" s="18" t="s">
        <v>1026</v>
      </c>
      <c r="I3538" s="18">
        <v>1</v>
      </c>
      <c r="J3538" s="25" t="s">
        <v>1027</v>
      </c>
      <c r="K3538" s="99"/>
      <c r="L3538" s="99"/>
      <c r="M3538" s="99"/>
      <c r="N3538" s="339" t="s">
        <v>7251</v>
      </c>
      <c r="O3538" s="100">
        <v>19680</v>
      </c>
      <c r="P3538" s="27"/>
      <c r="Q3538" s="100"/>
      <c r="R3538" s="101" t="s">
        <v>166</v>
      </c>
      <c r="S3538" s="94"/>
    </row>
    <row r="3539" spans="1:19" ht="18" customHeight="1">
      <c r="A3539" s="17">
        <v>8</v>
      </c>
      <c r="B3539" s="18" t="s">
        <v>3387</v>
      </c>
      <c r="C3539" s="18">
        <v>6</v>
      </c>
      <c r="D3539" s="18" t="s">
        <v>3555</v>
      </c>
      <c r="E3539" s="18">
        <v>1</v>
      </c>
      <c r="F3539" s="18" t="s">
        <v>795</v>
      </c>
      <c r="G3539" s="18">
        <v>12</v>
      </c>
      <c r="H3539" s="18" t="s">
        <v>1026</v>
      </c>
      <c r="I3539" s="19">
        <v>11</v>
      </c>
      <c r="J3539" s="24" t="s">
        <v>1039</v>
      </c>
      <c r="K3539" s="99">
        <v>40</v>
      </c>
      <c r="L3539" s="99">
        <v>40</v>
      </c>
      <c r="M3539" s="99">
        <f>K3539-L3539</f>
        <v>0</v>
      </c>
      <c r="N3539" s="28" t="s">
        <v>3561</v>
      </c>
      <c r="O3539" s="100">
        <v>40000</v>
      </c>
      <c r="P3539" s="27"/>
      <c r="Q3539" s="100"/>
      <c r="R3539" s="101" t="s">
        <v>166</v>
      </c>
      <c r="S3539" s="94"/>
    </row>
    <row r="3540" spans="1:19" ht="18" customHeight="1">
      <c r="A3540" s="17">
        <v>8</v>
      </c>
      <c r="B3540" s="18" t="s">
        <v>3387</v>
      </c>
      <c r="C3540" s="18">
        <v>6</v>
      </c>
      <c r="D3540" s="18" t="s">
        <v>3555</v>
      </c>
      <c r="E3540" s="18">
        <v>1</v>
      </c>
      <c r="F3540" s="18" t="s">
        <v>795</v>
      </c>
      <c r="G3540" s="19">
        <v>13</v>
      </c>
      <c r="H3540" s="19" t="s">
        <v>3562</v>
      </c>
      <c r="I3540" s="19"/>
      <c r="J3540" s="24"/>
      <c r="K3540" s="99"/>
      <c r="L3540" s="99"/>
      <c r="M3540" s="99"/>
      <c r="N3540" s="28"/>
      <c r="O3540" s="100"/>
      <c r="P3540" s="27"/>
      <c r="Q3540" s="100"/>
      <c r="R3540" s="101" t="s">
        <v>166</v>
      </c>
      <c r="S3540" s="94"/>
    </row>
    <row r="3541" spans="1:19" ht="18" customHeight="1">
      <c r="A3541" s="17">
        <v>8</v>
      </c>
      <c r="B3541" s="18" t="s">
        <v>3387</v>
      </c>
      <c r="C3541" s="18">
        <v>6</v>
      </c>
      <c r="D3541" s="18" t="s">
        <v>3555</v>
      </c>
      <c r="E3541" s="18">
        <v>1</v>
      </c>
      <c r="F3541" s="18" t="s">
        <v>795</v>
      </c>
      <c r="G3541" s="18">
        <v>13</v>
      </c>
      <c r="H3541" s="18" t="s">
        <v>3562</v>
      </c>
      <c r="I3541" s="19">
        <v>21</v>
      </c>
      <c r="J3541" s="24" t="s">
        <v>1046</v>
      </c>
      <c r="K3541" s="99">
        <v>500</v>
      </c>
      <c r="L3541" s="99">
        <v>1000</v>
      </c>
      <c r="M3541" s="99">
        <f>K3541-L3541</f>
        <v>-500</v>
      </c>
      <c r="N3541" s="28" t="s">
        <v>3563</v>
      </c>
      <c r="O3541" s="100">
        <v>500000</v>
      </c>
      <c r="P3541" s="27"/>
      <c r="Q3541" s="100"/>
      <c r="R3541" s="101" t="s">
        <v>166</v>
      </c>
      <c r="S3541" s="94"/>
    </row>
    <row r="3542" spans="1:19" ht="18" customHeight="1">
      <c r="A3542" s="17">
        <v>8</v>
      </c>
      <c r="B3542" s="18" t="s">
        <v>3387</v>
      </c>
      <c r="C3542" s="18">
        <v>6</v>
      </c>
      <c r="D3542" s="18" t="s">
        <v>3555</v>
      </c>
      <c r="E3542" s="18">
        <v>1</v>
      </c>
      <c r="F3542" s="18" t="s">
        <v>795</v>
      </c>
      <c r="G3542" s="18">
        <v>13</v>
      </c>
      <c r="H3542" s="18" t="s">
        <v>3562</v>
      </c>
      <c r="I3542" s="18">
        <v>21</v>
      </c>
      <c r="J3542" s="25" t="s">
        <v>1046</v>
      </c>
      <c r="K3542" s="99"/>
      <c r="L3542" s="99"/>
      <c r="M3542" s="99"/>
      <c r="N3542" s="28" t="s">
        <v>3564</v>
      </c>
      <c r="O3542" s="100"/>
      <c r="P3542" s="27"/>
      <c r="Q3542" s="100"/>
      <c r="R3542" s="101" t="s">
        <v>166</v>
      </c>
      <c r="S3542" s="94"/>
    </row>
    <row r="3543" spans="1:19" ht="18" customHeight="1">
      <c r="A3543" s="17">
        <v>8</v>
      </c>
      <c r="B3543" s="18" t="s">
        <v>3387</v>
      </c>
      <c r="C3543" s="18">
        <v>6</v>
      </c>
      <c r="D3543" s="18" t="s">
        <v>3555</v>
      </c>
      <c r="E3543" s="18">
        <v>1</v>
      </c>
      <c r="F3543" s="18" t="s">
        <v>795</v>
      </c>
      <c r="G3543" s="19">
        <v>15</v>
      </c>
      <c r="H3543" s="19" t="s">
        <v>1258</v>
      </c>
      <c r="I3543" s="19"/>
      <c r="J3543" s="24"/>
      <c r="K3543" s="99"/>
      <c r="L3543" s="99"/>
      <c r="M3543" s="99"/>
      <c r="N3543" s="28"/>
      <c r="O3543" s="100"/>
      <c r="P3543" s="27"/>
      <c r="Q3543" s="100"/>
      <c r="R3543" s="101" t="s">
        <v>166</v>
      </c>
      <c r="S3543" s="94"/>
    </row>
    <row r="3544" spans="1:19" ht="18" customHeight="1">
      <c r="A3544" s="17">
        <v>8</v>
      </c>
      <c r="B3544" s="18" t="s">
        <v>3387</v>
      </c>
      <c r="C3544" s="18">
        <v>6</v>
      </c>
      <c r="D3544" s="18" t="s">
        <v>3555</v>
      </c>
      <c r="E3544" s="18">
        <v>1</v>
      </c>
      <c r="F3544" s="18" t="s">
        <v>795</v>
      </c>
      <c r="G3544" s="18">
        <v>15</v>
      </c>
      <c r="H3544" s="18" t="s">
        <v>1258</v>
      </c>
      <c r="I3544" s="19">
        <v>2</v>
      </c>
      <c r="J3544" s="24" t="s">
        <v>1262</v>
      </c>
      <c r="K3544" s="99">
        <v>5670</v>
      </c>
      <c r="L3544" s="99">
        <v>2616</v>
      </c>
      <c r="M3544" s="99">
        <f>K3544-L3544</f>
        <v>3054</v>
      </c>
      <c r="N3544" s="28" t="s">
        <v>3565</v>
      </c>
      <c r="O3544" s="100">
        <v>5670000</v>
      </c>
      <c r="P3544" s="27"/>
      <c r="Q3544" s="100"/>
      <c r="R3544" s="101" t="s">
        <v>166</v>
      </c>
      <c r="S3544" s="94"/>
    </row>
    <row r="3545" spans="1:19" ht="18" customHeight="1">
      <c r="A3545" s="43">
        <v>8</v>
      </c>
      <c r="B3545" s="44" t="s">
        <v>3387</v>
      </c>
      <c r="C3545" s="52">
        <v>6</v>
      </c>
      <c r="D3545" s="44" t="s">
        <v>3555</v>
      </c>
      <c r="E3545" s="53">
        <v>2</v>
      </c>
      <c r="F3545" s="54" t="s">
        <v>796</v>
      </c>
      <c r="G3545" s="53"/>
      <c r="H3545" s="54"/>
      <c r="I3545" s="53"/>
      <c r="J3545" s="53"/>
      <c r="K3545" s="97">
        <f>IF(C3545="",SUMIFS($K3546:$K$5645,$A3546:$A$5645,A3545,$E3546:$E$5645,""),IF(E3545="",SUMIFS($K3546:$K$5645,$A3546:$A$5645,A3545,$C3546:$C$5645,C3545,$G3546:$G$5645,""),IF(G3545="",SUMIFS($K3546:$K$5645,$A3546:$A$5645,A3545,$C3546:$C$5645,C3545,$E3546:$E$5645,E3545,$R3546:$R$5645,R3545),0)))</f>
        <v>465826</v>
      </c>
      <c r="L3545" s="97">
        <f>IF(C3545="",SUMIFS($L3546:$L$5645,$A3546:$A$5645,A3545,$E3546:$E$5645,""),IF(E3545="",SUMIFS($L3546:$L$5645,$A3546:$A$5645,A3545,$C3546:$C$5645,C3545,$G3546:$G$5645,""),IF(G3545="",SUMIFS($L3546:$L$5645,$A3546:$A$5645,A3545,$C3546:$C$5645,C3545,$E3546:$E$5645,E3545,$R3546:$R$5645,R3545),0)))</f>
        <v>97060</v>
      </c>
      <c r="M3545" s="98">
        <f t="shared" ref="M3545" si="228">K3545-L3545</f>
        <v>368766</v>
      </c>
      <c r="N3545" s="55"/>
      <c r="O3545" s="56"/>
      <c r="P3545" s="57"/>
      <c r="Q3545" s="58">
        <f>IF(C3545="",SUMIFS($Q$3:$Q$5514,$A$3:$A$5514,A3545,$C$3:$C$5514,"&gt;0",$E$3:$E$5514,""),IF(E3545="",SUMIFS($Q$3:$Q$5514,$A$3:$A$5514,A3545,$C$3:$C$5514,C3545,$E$3:$E$5514,"&gt;0",$G$3:$G$5514,""),IF(G3545="",SUMIFS($Q$3:$Q$5514,$A$3:$A$5514,A3545,$C$3:$C$5514,C3545,$E$3:$E$5514,E3545,$G$3:$G$5514,"&gt;0",$R$3:$R$5514,R3545))))</f>
        <v>464700</v>
      </c>
      <c r="R3545" s="59" t="s">
        <v>166</v>
      </c>
      <c r="S3545" s="94"/>
    </row>
    <row r="3546" spans="1:19" ht="18" customHeight="1">
      <c r="A3546" s="17">
        <v>8</v>
      </c>
      <c r="B3546" s="18" t="s">
        <v>3387</v>
      </c>
      <c r="C3546" s="18">
        <v>6</v>
      </c>
      <c r="D3546" s="18" t="s">
        <v>3555</v>
      </c>
      <c r="E3546" s="18">
        <v>2</v>
      </c>
      <c r="F3546" s="18" t="s">
        <v>796</v>
      </c>
      <c r="G3546" s="19">
        <v>11</v>
      </c>
      <c r="H3546" s="19" t="s">
        <v>1002</v>
      </c>
      <c r="I3546" s="19"/>
      <c r="J3546" s="24"/>
      <c r="K3546" s="99"/>
      <c r="L3546" s="99"/>
      <c r="M3546" s="99"/>
      <c r="N3546" s="28"/>
      <c r="O3546" s="100"/>
      <c r="P3546" s="27" t="s">
        <v>3567</v>
      </c>
      <c r="Q3546" s="100">
        <v>224700</v>
      </c>
      <c r="R3546" s="101" t="s">
        <v>166</v>
      </c>
      <c r="S3546" s="94"/>
    </row>
    <row r="3547" spans="1:19" ht="18" customHeight="1">
      <c r="A3547" s="17">
        <v>8</v>
      </c>
      <c r="B3547" s="18" t="s">
        <v>3387</v>
      </c>
      <c r="C3547" s="18">
        <v>6</v>
      </c>
      <c r="D3547" s="18" t="s">
        <v>3555</v>
      </c>
      <c r="E3547" s="18">
        <v>2</v>
      </c>
      <c r="F3547" s="18" t="s">
        <v>796</v>
      </c>
      <c r="G3547" s="18">
        <v>11</v>
      </c>
      <c r="H3547" s="18" t="s">
        <v>1002</v>
      </c>
      <c r="I3547" s="19">
        <v>1</v>
      </c>
      <c r="J3547" s="24" t="s">
        <v>1003</v>
      </c>
      <c r="K3547" s="99">
        <v>782</v>
      </c>
      <c r="L3547" s="99">
        <v>0</v>
      </c>
      <c r="M3547" s="99">
        <f>K3547-L3547</f>
        <v>782</v>
      </c>
      <c r="N3547" s="28" t="s">
        <v>3566</v>
      </c>
      <c r="O3547" s="100"/>
      <c r="P3547" s="27" t="s">
        <v>3569</v>
      </c>
      <c r="Q3547" s="100"/>
      <c r="R3547" s="101" t="s">
        <v>166</v>
      </c>
      <c r="S3547" s="94"/>
    </row>
    <row r="3548" spans="1:19" ht="18" customHeight="1">
      <c r="A3548" s="17">
        <v>8</v>
      </c>
      <c r="B3548" s="18" t="s">
        <v>3387</v>
      </c>
      <c r="C3548" s="18">
        <v>6</v>
      </c>
      <c r="D3548" s="18" t="s">
        <v>3555</v>
      </c>
      <c r="E3548" s="18">
        <v>2</v>
      </c>
      <c r="F3548" s="18" t="s">
        <v>796</v>
      </c>
      <c r="G3548" s="18">
        <v>11</v>
      </c>
      <c r="H3548" s="18" t="s">
        <v>1002</v>
      </c>
      <c r="I3548" s="18">
        <v>1</v>
      </c>
      <c r="J3548" s="25" t="s">
        <v>1003</v>
      </c>
      <c r="K3548" s="99"/>
      <c r="L3548" s="99"/>
      <c r="M3548" s="99"/>
      <c r="N3548" s="28" t="s">
        <v>3568</v>
      </c>
      <c r="O3548" s="100">
        <v>682000</v>
      </c>
      <c r="P3548" s="27" t="s">
        <v>3571</v>
      </c>
      <c r="Q3548" s="100">
        <v>50000</v>
      </c>
      <c r="R3548" s="101" t="s">
        <v>166</v>
      </c>
      <c r="S3548" s="94"/>
    </row>
    <row r="3549" spans="1:19" ht="18" customHeight="1">
      <c r="A3549" s="17">
        <v>8</v>
      </c>
      <c r="B3549" s="18" t="s">
        <v>3387</v>
      </c>
      <c r="C3549" s="18">
        <v>6</v>
      </c>
      <c r="D3549" s="18" t="s">
        <v>3555</v>
      </c>
      <c r="E3549" s="18">
        <v>2</v>
      </c>
      <c r="F3549" s="18" t="s">
        <v>796</v>
      </c>
      <c r="G3549" s="18">
        <v>11</v>
      </c>
      <c r="H3549" s="18" t="s">
        <v>1002</v>
      </c>
      <c r="I3549" s="18">
        <v>1</v>
      </c>
      <c r="J3549" s="25" t="s">
        <v>1003</v>
      </c>
      <c r="K3549" s="99"/>
      <c r="L3549" s="99"/>
      <c r="M3549" s="99"/>
      <c r="N3549" s="28" t="s">
        <v>3570</v>
      </c>
      <c r="O3549" s="100">
        <v>100000</v>
      </c>
      <c r="P3549" s="27" t="s">
        <v>3572</v>
      </c>
      <c r="Q3549" s="100"/>
      <c r="R3549" s="101" t="s">
        <v>166</v>
      </c>
      <c r="S3549" s="94"/>
    </row>
    <row r="3550" spans="1:19" ht="18" customHeight="1">
      <c r="A3550" s="17">
        <v>8</v>
      </c>
      <c r="B3550" s="18" t="s">
        <v>3387</v>
      </c>
      <c r="C3550" s="18">
        <v>6</v>
      </c>
      <c r="D3550" s="18" t="s">
        <v>3555</v>
      </c>
      <c r="E3550" s="18">
        <v>2</v>
      </c>
      <c r="F3550" s="18" t="s">
        <v>796</v>
      </c>
      <c r="G3550" s="19">
        <v>12</v>
      </c>
      <c r="H3550" s="19" t="s">
        <v>1026</v>
      </c>
      <c r="I3550" s="19"/>
      <c r="J3550" s="24"/>
      <c r="K3550" s="99"/>
      <c r="L3550" s="99"/>
      <c r="M3550" s="99"/>
      <c r="N3550" s="28"/>
      <c r="O3550" s="100"/>
      <c r="P3550" s="27" t="s">
        <v>664</v>
      </c>
      <c r="Q3550" s="100">
        <v>190000</v>
      </c>
      <c r="R3550" s="101" t="s">
        <v>166</v>
      </c>
      <c r="S3550" s="94"/>
    </row>
    <row r="3551" spans="1:19" ht="18" customHeight="1">
      <c r="A3551" s="17">
        <v>8</v>
      </c>
      <c r="B3551" s="18" t="s">
        <v>3387</v>
      </c>
      <c r="C3551" s="18">
        <v>6</v>
      </c>
      <c r="D3551" s="18" t="s">
        <v>3555</v>
      </c>
      <c r="E3551" s="18">
        <v>2</v>
      </c>
      <c r="F3551" s="18" t="s">
        <v>796</v>
      </c>
      <c r="G3551" s="18">
        <v>12</v>
      </c>
      <c r="H3551" s="18" t="s">
        <v>1026</v>
      </c>
      <c r="I3551" s="19">
        <v>3</v>
      </c>
      <c r="J3551" s="24" t="s">
        <v>202</v>
      </c>
      <c r="K3551" s="99">
        <v>584</v>
      </c>
      <c r="L3551" s="99">
        <v>0</v>
      </c>
      <c r="M3551" s="99">
        <f>K3551-L3551</f>
        <v>584</v>
      </c>
      <c r="N3551" s="28" t="s">
        <v>3573</v>
      </c>
      <c r="O3551" s="100"/>
      <c r="P3551" s="27"/>
      <c r="Q3551" s="100"/>
      <c r="R3551" s="101" t="s">
        <v>166</v>
      </c>
      <c r="S3551" s="94"/>
    </row>
    <row r="3552" spans="1:19" ht="18" customHeight="1">
      <c r="A3552" s="17">
        <v>8</v>
      </c>
      <c r="B3552" s="18" t="s">
        <v>3387</v>
      </c>
      <c r="C3552" s="18">
        <v>6</v>
      </c>
      <c r="D3552" s="18" t="s">
        <v>3555</v>
      </c>
      <c r="E3552" s="18">
        <v>2</v>
      </c>
      <c r="F3552" s="18" t="s">
        <v>796</v>
      </c>
      <c r="G3552" s="18">
        <v>12</v>
      </c>
      <c r="H3552" s="18" t="s">
        <v>1026</v>
      </c>
      <c r="I3552" s="18">
        <v>3</v>
      </c>
      <c r="J3552" s="25" t="s">
        <v>202</v>
      </c>
      <c r="K3552" s="99"/>
      <c r="L3552" s="99"/>
      <c r="M3552" s="99"/>
      <c r="N3552" s="28" t="s">
        <v>3574</v>
      </c>
      <c r="O3552" s="100">
        <v>583200</v>
      </c>
      <c r="P3552" s="27"/>
      <c r="Q3552" s="100"/>
      <c r="R3552" s="101" t="s">
        <v>166</v>
      </c>
      <c r="S3552" s="94"/>
    </row>
    <row r="3553" spans="1:19" ht="18" customHeight="1">
      <c r="A3553" s="17">
        <v>8</v>
      </c>
      <c r="B3553" s="18" t="s">
        <v>3387</v>
      </c>
      <c r="C3553" s="18">
        <v>6</v>
      </c>
      <c r="D3553" s="18" t="s">
        <v>3555</v>
      </c>
      <c r="E3553" s="18">
        <v>2</v>
      </c>
      <c r="F3553" s="18" t="s">
        <v>796</v>
      </c>
      <c r="G3553" s="19">
        <v>13</v>
      </c>
      <c r="H3553" s="19" t="s">
        <v>1045</v>
      </c>
      <c r="I3553" s="19"/>
      <c r="J3553" s="24"/>
      <c r="K3553" s="99"/>
      <c r="L3553" s="99"/>
      <c r="M3553" s="99"/>
      <c r="N3553" s="28"/>
      <c r="O3553" s="100"/>
      <c r="P3553" s="27"/>
      <c r="Q3553" s="100"/>
      <c r="R3553" s="101" t="s">
        <v>166</v>
      </c>
      <c r="S3553" s="94"/>
    </row>
    <row r="3554" spans="1:19" ht="18" customHeight="1">
      <c r="A3554" s="17">
        <v>8</v>
      </c>
      <c r="B3554" s="18" t="s">
        <v>3387</v>
      </c>
      <c r="C3554" s="18">
        <v>6</v>
      </c>
      <c r="D3554" s="18" t="s">
        <v>3555</v>
      </c>
      <c r="E3554" s="18">
        <v>2</v>
      </c>
      <c r="F3554" s="18" t="s">
        <v>796</v>
      </c>
      <c r="G3554" s="18">
        <v>13</v>
      </c>
      <c r="H3554" s="18" t="s">
        <v>1045</v>
      </c>
      <c r="I3554" s="19">
        <v>12</v>
      </c>
      <c r="J3554" s="24" t="s">
        <v>3575</v>
      </c>
      <c r="K3554" s="99">
        <v>2800</v>
      </c>
      <c r="L3554" s="99">
        <v>8400</v>
      </c>
      <c r="M3554" s="99">
        <f>K3554-L3554</f>
        <v>-5600</v>
      </c>
      <c r="N3554" s="28" t="s">
        <v>3576</v>
      </c>
      <c r="O3554" s="100">
        <v>2800000</v>
      </c>
      <c r="P3554" s="27"/>
      <c r="Q3554" s="100"/>
      <c r="R3554" s="101" t="s">
        <v>166</v>
      </c>
      <c r="S3554" s="94"/>
    </row>
    <row r="3555" spans="1:19" ht="18" customHeight="1">
      <c r="A3555" s="17">
        <v>8</v>
      </c>
      <c r="B3555" s="18" t="s">
        <v>3387</v>
      </c>
      <c r="C3555" s="18">
        <v>6</v>
      </c>
      <c r="D3555" s="18" t="s">
        <v>3555</v>
      </c>
      <c r="E3555" s="18">
        <v>2</v>
      </c>
      <c r="F3555" s="18" t="s">
        <v>796</v>
      </c>
      <c r="G3555" s="19">
        <v>14</v>
      </c>
      <c r="H3555" s="19" t="s">
        <v>1050</v>
      </c>
      <c r="I3555" s="19"/>
      <c r="J3555" s="24"/>
      <c r="K3555" s="99"/>
      <c r="L3555" s="99"/>
      <c r="M3555" s="99"/>
      <c r="N3555" s="28"/>
      <c r="O3555" s="100"/>
      <c r="P3555" s="27"/>
      <c r="Q3555" s="100"/>
      <c r="R3555" s="101" t="s">
        <v>166</v>
      </c>
      <c r="S3555" s="94"/>
    </row>
    <row r="3556" spans="1:19" ht="18" customHeight="1">
      <c r="A3556" s="17">
        <v>8</v>
      </c>
      <c r="B3556" s="18" t="s">
        <v>3387</v>
      </c>
      <c r="C3556" s="18">
        <v>6</v>
      </c>
      <c r="D3556" s="18" t="s">
        <v>3555</v>
      </c>
      <c r="E3556" s="18">
        <v>2</v>
      </c>
      <c r="F3556" s="18" t="s">
        <v>796</v>
      </c>
      <c r="G3556" s="18">
        <v>14</v>
      </c>
      <c r="H3556" s="18" t="s">
        <v>1050</v>
      </c>
      <c r="I3556" s="19">
        <v>21</v>
      </c>
      <c r="J3556" s="24" t="s">
        <v>1349</v>
      </c>
      <c r="K3556" s="99">
        <v>60</v>
      </c>
      <c r="L3556" s="99">
        <v>60</v>
      </c>
      <c r="M3556" s="99">
        <f>K3556-L3556</f>
        <v>0</v>
      </c>
      <c r="N3556" s="28" t="s">
        <v>3577</v>
      </c>
      <c r="O3556" s="100">
        <v>60000</v>
      </c>
      <c r="P3556" s="27"/>
      <c r="Q3556" s="100"/>
      <c r="R3556" s="101" t="s">
        <v>166</v>
      </c>
      <c r="S3556" s="94"/>
    </row>
    <row r="3557" spans="1:19" ht="18" customHeight="1">
      <c r="A3557" s="17">
        <v>8</v>
      </c>
      <c r="B3557" s="18" t="s">
        <v>3387</v>
      </c>
      <c r="C3557" s="18">
        <v>6</v>
      </c>
      <c r="D3557" s="18" t="s">
        <v>3555</v>
      </c>
      <c r="E3557" s="18">
        <v>2</v>
      </c>
      <c r="F3557" s="18" t="s">
        <v>796</v>
      </c>
      <c r="G3557" s="19">
        <v>15</v>
      </c>
      <c r="H3557" s="19" t="s">
        <v>1258</v>
      </c>
      <c r="I3557" s="19"/>
      <c r="J3557" s="24"/>
      <c r="K3557" s="99"/>
      <c r="L3557" s="99"/>
      <c r="M3557" s="99"/>
      <c r="N3557" s="28"/>
      <c r="O3557" s="100"/>
      <c r="P3557" s="27"/>
      <c r="Q3557" s="100"/>
      <c r="R3557" s="101" t="s">
        <v>166</v>
      </c>
      <c r="S3557" s="94"/>
    </row>
    <row r="3558" spans="1:19" ht="18" customHeight="1">
      <c r="A3558" s="17">
        <v>8</v>
      </c>
      <c r="B3558" s="18" t="s">
        <v>3387</v>
      </c>
      <c r="C3558" s="18">
        <v>6</v>
      </c>
      <c r="D3558" s="18" t="s">
        <v>3555</v>
      </c>
      <c r="E3558" s="18">
        <v>2</v>
      </c>
      <c r="F3558" s="18" t="s">
        <v>796</v>
      </c>
      <c r="G3558" s="18">
        <v>15</v>
      </c>
      <c r="H3558" s="18" t="s">
        <v>1258</v>
      </c>
      <c r="I3558" s="19">
        <v>2</v>
      </c>
      <c r="J3558" s="24" t="s">
        <v>1262</v>
      </c>
      <c r="K3558" s="99">
        <v>461600</v>
      </c>
      <c r="L3558" s="99">
        <v>88600</v>
      </c>
      <c r="M3558" s="99">
        <f>K3558-L3558</f>
        <v>373000</v>
      </c>
      <c r="N3558" s="28" t="s">
        <v>3578</v>
      </c>
      <c r="O3558" s="100"/>
      <c r="P3558" s="27"/>
      <c r="Q3558" s="100"/>
      <c r="R3558" s="101" t="s">
        <v>166</v>
      </c>
      <c r="S3558" s="94"/>
    </row>
    <row r="3559" spans="1:19" ht="18" customHeight="1">
      <c r="A3559" s="17">
        <v>8</v>
      </c>
      <c r="B3559" s="18" t="s">
        <v>3387</v>
      </c>
      <c r="C3559" s="18">
        <v>6</v>
      </c>
      <c r="D3559" s="18" t="s">
        <v>3555</v>
      </c>
      <c r="E3559" s="18">
        <v>2</v>
      </c>
      <c r="F3559" s="18" t="s">
        <v>796</v>
      </c>
      <c r="G3559" s="18">
        <v>15</v>
      </c>
      <c r="H3559" s="18" t="s">
        <v>1258</v>
      </c>
      <c r="I3559" s="18">
        <v>2</v>
      </c>
      <c r="J3559" s="25" t="s">
        <v>1262</v>
      </c>
      <c r="K3559" s="99"/>
      <c r="L3559" s="99"/>
      <c r="M3559" s="99"/>
      <c r="N3559" s="28" t="s">
        <v>3579</v>
      </c>
      <c r="O3559" s="100">
        <v>446600000</v>
      </c>
      <c r="P3559" s="27"/>
      <c r="Q3559" s="100"/>
      <c r="R3559" s="101" t="s">
        <v>166</v>
      </c>
      <c r="S3559" s="94"/>
    </row>
    <row r="3560" spans="1:19" ht="18" customHeight="1">
      <c r="A3560" s="331">
        <v>8</v>
      </c>
      <c r="B3560" s="183" t="s">
        <v>3387</v>
      </c>
      <c r="C3560" s="183">
        <v>6</v>
      </c>
      <c r="D3560" s="183" t="s">
        <v>3555</v>
      </c>
      <c r="E3560" s="183">
        <v>2</v>
      </c>
      <c r="F3560" s="183" t="s">
        <v>796</v>
      </c>
      <c r="G3560" s="183">
        <v>15</v>
      </c>
      <c r="H3560" s="183" t="s">
        <v>1258</v>
      </c>
      <c r="I3560" s="183">
        <v>2</v>
      </c>
      <c r="J3560" s="332" t="s">
        <v>1262</v>
      </c>
      <c r="K3560" s="185"/>
      <c r="L3560" s="185"/>
      <c r="M3560" s="185"/>
      <c r="N3560" s="186" t="s">
        <v>3580</v>
      </c>
      <c r="O3560" s="187">
        <v>15000000</v>
      </c>
      <c r="P3560" s="188"/>
      <c r="Q3560" s="187"/>
      <c r="R3560" s="333" t="s">
        <v>166</v>
      </c>
      <c r="S3560" s="94"/>
    </row>
    <row r="3561" spans="1:19" ht="18" customHeight="1">
      <c r="A3561" s="67">
        <v>9</v>
      </c>
      <c r="B3561" s="68" t="s">
        <v>3581</v>
      </c>
      <c r="C3561" s="68"/>
      <c r="D3561" s="68"/>
      <c r="E3561" s="69"/>
      <c r="F3561" s="68"/>
      <c r="G3561" s="69"/>
      <c r="H3561" s="68"/>
      <c r="I3561" s="69"/>
      <c r="J3561" s="69"/>
      <c r="K3561" s="70">
        <f>IF(C3561="",SUMIFS($K3562:$K$5645,$A3562:$A$5645,A3561,$E3562:$E$5645,""),IF(E3561="",SUMIFS($K3562:$K$5645,$A3562:$A$5645,A3561,$C3562:$C$5645,C3561,$G3562:$G$5645,""),IF(G3561="",SUMIFS($K3562:$K$5645,$A3562:$A$5645,A3561,$C3562:$C$5645,C3561,$E3562:$E$5645,E3561,$R3562:$R$5645,R3561),0)))</f>
        <v>226148</v>
      </c>
      <c r="L3561" s="70">
        <f>IF(C3561="",SUMIFS($L3562:$L$5645,$A3562:$A$5645,A3561,$E3562:$E$5645,""),IF(E3561="",SUMIFS($L3562:$L$5645,$A3562:$A$5645,A3561,$C3562:$C$5645,C3561,$G3562:$G$5645,""),IF(G3561="",SUMIFS($L3562:$L$5645,$A3562:$A$5645,A3561,$C3562:$C$5645,C3561,$E3562:$E$5645,E3561,$R3562:$R$5645,R3561),0)))</f>
        <v>233693</v>
      </c>
      <c r="M3561" s="71">
        <f t="shared" ref="M3561:M3563" si="229">K3561-L3561</f>
        <v>-7545</v>
      </c>
      <c r="N3561" s="72"/>
      <c r="O3561" s="73"/>
      <c r="P3561" s="74"/>
      <c r="Q3561" s="75">
        <f>IF(C3561="",SUMIFS($Q$3:$Q$5514,$A$3:$A$5514,A3561,$C$3:$C$5514,"&gt;0",$E$3:$E$5514,""),IF(E3561="",SUMIFS($Q$3:$Q$5514,$A$3:$A$5514,A3561,$C$3:$C$5514,C3561,$E$3:$E$5514,"&gt;0",$G$3:$G$5514,""),IF(G3561="",SUMIFS($Q$3:$Q$5514,$A$3:$A$5514,A3561,$C$3:$C$5514,C3561,$E$3:$E$5514,E3561,$G$3:$G$5514,"&gt;0",$R$3:$R$5514,R3561))))</f>
        <v>33204</v>
      </c>
      <c r="R3561" s="76"/>
      <c r="S3561" s="94"/>
    </row>
    <row r="3562" spans="1:19" ht="18" customHeight="1">
      <c r="A3562" s="43">
        <v>9</v>
      </c>
      <c r="B3562" s="44" t="s">
        <v>3581</v>
      </c>
      <c r="C3562" s="45">
        <v>1</v>
      </c>
      <c r="D3562" s="45" t="s">
        <v>3581</v>
      </c>
      <c r="E3562" s="46"/>
      <c r="F3562" s="45"/>
      <c r="G3562" s="46"/>
      <c r="H3562" s="45"/>
      <c r="I3562" s="46"/>
      <c r="J3562" s="46"/>
      <c r="K3562" s="95">
        <f>IF(C3562="",SUMIFS($K3563:$K$5645,$A3563:$A$5645,A3562,$E3563:$E$5645,""),IF(E3562="",SUMIFS($K3563:$K$5645,$A3563:$A$5645,A3562,$C3563:$C$5645,C3562,$G3563:$G$5645,""),IF(G3562="",SUMIFS($K3563:$K$5645,$A3563:$A$5645,A3562,$C3563:$C$5645,C3562,$E3563:$E$5645,E3562,$R3563:$R$5645,R3562),0)))</f>
        <v>226148</v>
      </c>
      <c r="L3562" s="95">
        <f>IF(C3562="",SUMIFS($L3563:$L$5645,$A3563:$A$5645,A3562,$E3563:$E$5645,""),IF(E3562="",SUMIFS($L3563:$L$5645,$A3563:$A$5645,A3562,$C3563:$C$5645,C3562,$G3563:$G$5645,""),IF(G3562="",SUMIFS($L3563:$L$5645,$A3563:$A$5645,A3562,$C3563:$C$5645,C3562,$E3563:$E$5645,E3562,$R3563:$R$5645,R3562),0)))</f>
        <v>233693</v>
      </c>
      <c r="M3562" s="96">
        <f t="shared" si="229"/>
        <v>-7545</v>
      </c>
      <c r="N3562" s="47"/>
      <c r="O3562" s="48"/>
      <c r="P3562" s="49"/>
      <c r="Q3562" s="50">
        <f>IF(C3562="",SUMIFS($Q$3:$Q$5514,$A$3:$A$5514,A3562,$C$3:$C$5514,"&gt;0",$E$3:$E$5514,""),IF(E3562="",SUMIFS($Q$3:$Q$5514,$A$3:$A$5514,A3562,$C$3:$C$5514,C3562,$E$3:$E$5514,"&gt;0",$G$3:$G$5514,""),IF(G3562="",SUMIFS($Q$3:$Q$5514,$A$3:$A$5514,A3562,$C$3:$C$5514,C3562,$E$3:$E$5514,E3562,$G$3:$G$5514,"&gt;0",$R$3:$R$5514,R3562))))</f>
        <v>33204</v>
      </c>
      <c r="R3562" s="51"/>
      <c r="S3562" s="94"/>
    </row>
    <row r="3563" spans="1:19" ht="18" customHeight="1">
      <c r="A3563" s="43">
        <v>9</v>
      </c>
      <c r="B3563" s="44" t="s">
        <v>3581</v>
      </c>
      <c r="C3563" s="52">
        <v>1</v>
      </c>
      <c r="D3563" s="44" t="s">
        <v>3581</v>
      </c>
      <c r="E3563" s="53">
        <v>1</v>
      </c>
      <c r="F3563" s="54" t="s">
        <v>3582</v>
      </c>
      <c r="G3563" s="53"/>
      <c r="H3563" s="54"/>
      <c r="I3563" s="53"/>
      <c r="J3563" s="53"/>
      <c r="K3563" s="97">
        <f>IF(C3563="",SUMIFS($K3564:$K$5645,$A3564:$A$5645,A3563,$E3564:$E$5645,""),IF(E3563="",SUMIFS($K3564:$K$5645,$A3564:$A$5645,A3563,$C3564:$C$5645,C3563,$G3564:$G$5645,""),IF(G3563="",SUMIFS($K3564:$K$5645,$A3564:$A$5645,A3563,$C3564:$C$5645,C3563,$E3564:$E$5645,E3563,$R3564:$R$5645,R3563),0)))</f>
        <v>140645</v>
      </c>
      <c r="L3563" s="97">
        <f>IF(C3563="",SUMIFS($L3564:$L$5645,$A3564:$A$5645,A3563,$E3564:$E$5645,""),IF(E3563="",SUMIFS($L3564:$L$5645,$A3564:$A$5645,A3563,$C3564:$C$5645,C3563,$G3564:$G$5645,""),IF(G3563="",SUMIFS($L3564:$L$5645,$A3564:$A$5645,A3563,$C3564:$C$5645,C3563,$E3564:$E$5645,E3563,$R3564:$R$5645,R3563),0)))</f>
        <v>137363</v>
      </c>
      <c r="M3563" s="98">
        <f t="shared" si="229"/>
        <v>3282</v>
      </c>
      <c r="N3563" s="55"/>
      <c r="O3563" s="56"/>
      <c r="P3563" s="57"/>
      <c r="Q3563" s="58">
        <f>IF(C3563="",SUMIFS($Q$3:$Q$5514,$A$3:$A$5514,A3563,$C$3:$C$5514,"&gt;0",$E$3:$E$5514,""),IF(E3563="",SUMIFS($Q$3:$Q$5514,$A$3:$A$5514,A3563,$C$3:$C$5514,C3563,$E$3:$E$5514,"&gt;0",$G$3:$G$5514,""),IF(G3563="",SUMIFS($Q$3:$Q$5514,$A$3:$A$5514,A3563,$C$3:$C$5514,C3563,$E$3:$E$5514,E3563,$G$3:$G$5514,"&gt;0",$R$3:$R$5514,R3563))))</f>
        <v>0</v>
      </c>
      <c r="R3563" s="59" t="s">
        <v>34</v>
      </c>
      <c r="S3563" s="94"/>
    </row>
    <row r="3564" spans="1:19" ht="18" customHeight="1">
      <c r="A3564" s="17">
        <v>9</v>
      </c>
      <c r="B3564" s="18" t="s">
        <v>3581</v>
      </c>
      <c r="C3564" s="18">
        <v>1</v>
      </c>
      <c r="D3564" s="18" t="s">
        <v>3581</v>
      </c>
      <c r="E3564" s="18">
        <v>1</v>
      </c>
      <c r="F3564" s="18" t="s">
        <v>3582</v>
      </c>
      <c r="G3564" s="19">
        <v>19</v>
      </c>
      <c r="H3564" s="19" t="s">
        <v>1056</v>
      </c>
      <c r="I3564" s="19"/>
      <c r="J3564" s="24"/>
      <c r="K3564" s="99"/>
      <c r="L3564" s="99"/>
      <c r="M3564" s="99"/>
      <c r="N3564" s="28"/>
      <c r="O3564" s="100"/>
      <c r="P3564" s="27"/>
      <c r="Q3564" s="100"/>
      <c r="R3564" s="101" t="s">
        <v>7507</v>
      </c>
      <c r="S3564" s="94"/>
    </row>
    <row r="3565" spans="1:19" ht="18" customHeight="1">
      <c r="A3565" s="17">
        <v>9</v>
      </c>
      <c r="B3565" s="18" t="s">
        <v>3581</v>
      </c>
      <c r="C3565" s="18">
        <v>1</v>
      </c>
      <c r="D3565" s="18" t="s">
        <v>3581</v>
      </c>
      <c r="E3565" s="18">
        <v>1</v>
      </c>
      <c r="F3565" s="18" t="s">
        <v>3582</v>
      </c>
      <c r="G3565" s="18">
        <v>19</v>
      </c>
      <c r="H3565" s="18" t="s">
        <v>1056</v>
      </c>
      <c r="I3565" s="19">
        <v>2</v>
      </c>
      <c r="J3565" s="24" t="s">
        <v>3583</v>
      </c>
      <c r="K3565" s="99">
        <v>140645</v>
      </c>
      <c r="L3565" s="99">
        <v>137363</v>
      </c>
      <c r="M3565" s="99">
        <f>K3565-L3565</f>
        <v>3282</v>
      </c>
      <c r="N3565" s="28" t="s">
        <v>3584</v>
      </c>
      <c r="O3565" s="100">
        <v>140645000</v>
      </c>
      <c r="P3565" s="27"/>
      <c r="Q3565" s="100"/>
      <c r="R3565" s="101" t="s">
        <v>34</v>
      </c>
      <c r="S3565" s="94"/>
    </row>
    <row r="3566" spans="1:19" ht="18" customHeight="1">
      <c r="A3566" s="43">
        <v>9</v>
      </c>
      <c r="B3566" s="44" t="s">
        <v>3581</v>
      </c>
      <c r="C3566" s="52">
        <v>1</v>
      </c>
      <c r="D3566" s="44" t="s">
        <v>3581</v>
      </c>
      <c r="E3566" s="53">
        <v>2</v>
      </c>
      <c r="F3566" s="54" t="s">
        <v>3585</v>
      </c>
      <c r="G3566" s="53"/>
      <c r="H3566" s="54"/>
      <c r="I3566" s="53"/>
      <c r="J3566" s="53"/>
      <c r="K3566" s="97">
        <f>IF(C3566="",SUMIFS($K3567:$K$5645,$A3567:$A$5645,A3566,$E3567:$E$5645,""),IF(E3566="",SUMIFS($K3567:$K$5645,$A3567:$A$5645,A3566,$C3567:$C$5645,C3566,$G3567:$G$5645,""),IF(G3566="",SUMIFS($K3567:$K$5645,$A3567:$A$5645,A3566,$C3567:$C$5645,C3566,$E3567:$E$5645,E3566,$R3567:$R$5645,R3566),0)))</f>
        <v>31295</v>
      </c>
      <c r="L3566" s="97">
        <f>IF(C3566="",SUMIFS($L3567:$L$5645,$A3567:$A$5645,A3566,$E3567:$E$5645,""),IF(E3566="",SUMIFS($L3567:$L$5645,$A3567:$A$5645,A3566,$C3567:$C$5645,C3566,$G3567:$G$5645,""),IF(G3566="",SUMIFS($L3567:$L$5645,$A3567:$A$5645,A3566,$C3567:$C$5645,C3566,$E3567:$E$5645,E3566,$R3567:$R$5645,R3566),0)))</f>
        <v>32636</v>
      </c>
      <c r="M3566" s="98">
        <f t="shared" ref="M3566" si="230">K3566-L3566</f>
        <v>-1341</v>
      </c>
      <c r="N3566" s="55"/>
      <c r="O3566" s="56"/>
      <c r="P3566" s="57"/>
      <c r="Q3566" s="58">
        <f>IF(C3566="",SUMIFS($Q$3:$Q$5514,$A$3:$A$5514,A3566,$C$3:$C$5514,"&gt;0",$E$3:$E$5514,""),IF(E3566="",SUMIFS($Q$3:$Q$5514,$A$3:$A$5514,A3566,$C$3:$C$5514,C3566,$E$3:$E$5514,"&gt;0",$G$3:$G$5514,""),IF(G3566="",SUMIFS($Q$3:$Q$5514,$A$3:$A$5514,A3566,$C$3:$C$5514,C3566,$E$3:$E$5514,E3566,$G$3:$G$5514,"&gt;0",$R$3:$R$5514,R3566))))</f>
        <v>0</v>
      </c>
      <c r="R3566" s="59" t="s">
        <v>34</v>
      </c>
      <c r="S3566" s="94"/>
    </row>
    <row r="3567" spans="1:19" ht="18" customHeight="1">
      <c r="A3567" s="17">
        <v>9</v>
      </c>
      <c r="B3567" s="18" t="s">
        <v>3581</v>
      </c>
      <c r="C3567" s="18">
        <v>1</v>
      </c>
      <c r="D3567" s="18" t="s">
        <v>3581</v>
      </c>
      <c r="E3567" s="18">
        <v>2</v>
      </c>
      <c r="F3567" s="18" t="s">
        <v>3585</v>
      </c>
      <c r="G3567" s="19">
        <v>1</v>
      </c>
      <c r="H3567" s="19" t="s">
        <v>914</v>
      </c>
      <c r="I3567" s="19"/>
      <c r="J3567" s="24"/>
      <c r="K3567" s="99"/>
      <c r="L3567" s="99"/>
      <c r="M3567" s="99"/>
      <c r="N3567" s="28"/>
      <c r="O3567" s="100"/>
      <c r="P3567" s="27"/>
      <c r="Q3567" s="100"/>
      <c r="R3567" s="101" t="s">
        <v>7507</v>
      </c>
      <c r="S3567" s="94"/>
    </row>
    <row r="3568" spans="1:19" ht="18" customHeight="1">
      <c r="A3568" s="17">
        <v>9</v>
      </c>
      <c r="B3568" s="18" t="s">
        <v>3581</v>
      </c>
      <c r="C3568" s="18">
        <v>1</v>
      </c>
      <c r="D3568" s="18" t="s">
        <v>3581</v>
      </c>
      <c r="E3568" s="18">
        <v>2</v>
      </c>
      <c r="F3568" s="18" t="s">
        <v>3585</v>
      </c>
      <c r="G3568" s="18">
        <v>1</v>
      </c>
      <c r="H3568" s="18" t="s">
        <v>914</v>
      </c>
      <c r="I3568" s="19">
        <v>11</v>
      </c>
      <c r="J3568" s="24" t="s">
        <v>3586</v>
      </c>
      <c r="K3568" s="99">
        <v>13461</v>
      </c>
      <c r="L3568" s="99">
        <v>13461</v>
      </c>
      <c r="M3568" s="99">
        <f>K3568-L3568</f>
        <v>0</v>
      </c>
      <c r="N3568" s="28" t="s">
        <v>3587</v>
      </c>
      <c r="O3568" s="100">
        <v>106500</v>
      </c>
      <c r="P3568" s="27"/>
      <c r="Q3568" s="100"/>
      <c r="R3568" s="101" t="s">
        <v>34</v>
      </c>
      <c r="S3568" s="94"/>
    </row>
    <row r="3569" spans="1:19" ht="18" customHeight="1">
      <c r="A3569" s="17">
        <v>9</v>
      </c>
      <c r="B3569" s="18" t="s">
        <v>3581</v>
      </c>
      <c r="C3569" s="18">
        <v>1</v>
      </c>
      <c r="D3569" s="18" t="s">
        <v>3581</v>
      </c>
      <c r="E3569" s="18">
        <v>2</v>
      </c>
      <c r="F3569" s="18" t="s">
        <v>3585</v>
      </c>
      <c r="G3569" s="18">
        <v>1</v>
      </c>
      <c r="H3569" s="18" t="s">
        <v>914</v>
      </c>
      <c r="I3569" s="18">
        <v>11</v>
      </c>
      <c r="J3569" s="25" t="s">
        <v>3586</v>
      </c>
      <c r="K3569" s="99"/>
      <c r="L3569" s="99"/>
      <c r="M3569" s="99"/>
      <c r="N3569" s="28" t="s">
        <v>3588</v>
      </c>
      <c r="O3569" s="100">
        <v>163600</v>
      </c>
      <c r="P3569" s="27"/>
      <c r="Q3569" s="100"/>
      <c r="R3569" s="101" t="s">
        <v>34</v>
      </c>
      <c r="S3569" s="94"/>
    </row>
    <row r="3570" spans="1:19" ht="18" customHeight="1">
      <c r="A3570" s="17">
        <v>9</v>
      </c>
      <c r="B3570" s="18" t="s">
        <v>3581</v>
      </c>
      <c r="C3570" s="18">
        <v>1</v>
      </c>
      <c r="D3570" s="18" t="s">
        <v>3581</v>
      </c>
      <c r="E3570" s="18">
        <v>2</v>
      </c>
      <c r="F3570" s="18" t="s">
        <v>3585</v>
      </c>
      <c r="G3570" s="18">
        <v>1</v>
      </c>
      <c r="H3570" s="18" t="s">
        <v>914</v>
      </c>
      <c r="I3570" s="18">
        <v>11</v>
      </c>
      <c r="J3570" s="25" t="s">
        <v>3586</v>
      </c>
      <c r="K3570" s="99"/>
      <c r="L3570" s="99"/>
      <c r="M3570" s="99"/>
      <c r="N3570" s="28" t="s">
        <v>3589</v>
      </c>
      <c r="O3570" s="100">
        <v>960400</v>
      </c>
      <c r="P3570" s="27"/>
      <c r="Q3570" s="100"/>
      <c r="R3570" s="101" t="s">
        <v>34</v>
      </c>
      <c r="S3570" s="94"/>
    </row>
    <row r="3571" spans="1:19" ht="18" customHeight="1">
      <c r="A3571" s="17">
        <v>9</v>
      </c>
      <c r="B3571" s="18" t="s">
        <v>3581</v>
      </c>
      <c r="C3571" s="18">
        <v>1</v>
      </c>
      <c r="D3571" s="18" t="s">
        <v>3581</v>
      </c>
      <c r="E3571" s="18">
        <v>2</v>
      </c>
      <c r="F3571" s="18" t="s">
        <v>3585</v>
      </c>
      <c r="G3571" s="18">
        <v>1</v>
      </c>
      <c r="H3571" s="18" t="s">
        <v>914</v>
      </c>
      <c r="I3571" s="18">
        <v>11</v>
      </c>
      <c r="J3571" s="25" t="s">
        <v>3586</v>
      </c>
      <c r="K3571" s="99"/>
      <c r="L3571" s="99"/>
      <c r="M3571" s="99"/>
      <c r="N3571" s="28" t="s">
        <v>3590</v>
      </c>
      <c r="O3571" s="100">
        <v>2444400</v>
      </c>
      <c r="P3571" s="27"/>
      <c r="Q3571" s="100"/>
      <c r="R3571" s="101" t="s">
        <v>34</v>
      </c>
      <c r="S3571" s="94"/>
    </row>
    <row r="3572" spans="1:19" ht="18" customHeight="1">
      <c r="A3572" s="17">
        <v>9</v>
      </c>
      <c r="B3572" s="18" t="s">
        <v>3581</v>
      </c>
      <c r="C3572" s="18">
        <v>1</v>
      </c>
      <c r="D3572" s="18" t="s">
        <v>3581</v>
      </c>
      <c r="E3572" s="18">
        <v>2</v>
      </c>
      <c r="F3572" s="18" t="s">
        <v>3585</v>
      </c>
      <c r="G3572" s="18">
        <v>1</v>
      </c>
      <c r="H3572" s="18" t="s">
        <v>914</v>
      </c>
      <c r="I3572" s="18">
        <v>11</v>
      </c>
      <c r="J3572" s="25" t="s">
        <v>3586</v>
      </c>
      <c r="K3572" s="99"/>
      <c r="L3572" s="99"/>
      <c r="M3572" s="99"/>
      <c r="N3572" s="28" t="s">
        <v>3591</v>
      </c>
      <c r="O3572" s="100">
        <v>9785800</v>
      </c>
      <c r="P3572" s="27"/>
      <c r="Q3572" s="100"/>
      <c r="R3572" s="101" t="s">
        <v>34</v>
      </c>
      <c r="S3572" s="94"/>
    </row>
    <row r="3573" spans="1:19" ht="18" customHeight="1">
      <c r="A3573" s="17">
        <v>9</v>
      </c>
      <c r="B3573" s="18" t="s">
        <v>3581</v>
      </c>
      <c r="C3573" s="18">
        <v>1</v>
      </c>
      <c r="D3573" s="18" t="s">
        <v>3581</v>
      </c>
      <c r="E3573" s="18">
        <v>2</v>
      </c>
      <c r="F3573" s="18" t="s">
        <v>3585</v>
      </c>
      <c r="G3573" s="18">
        <v>1</v>
      </c>
      <c r="H3573" s="18" t="s">
        <v>914</v>
      </c>
      <c r="I3573" s="19">
        <v>21</v>
      </c>
      <c r="J3573" s="24" t="s">
        <v>3592</v>
      </c>
      <c r="K3573" s="99">
        <v>2694</v>
      </c>
      <c r="L3573" s="99">
        <v>2694</v>
      </c>
      <c r="M3573" s="99">
        <f>K3573-L3573</f>
        <v>0</v>
      </c>
      <c r="N3573" s="28" t="s">
        <v>3593</v>
      </c>
      <c r="O3573" s="100">
        <v>2693250</v>
      </c>
      <c r="P3573" s="27"/>
      <c r="Q3573" s="100"/>
      <c r="R3573" s="101" t="s">
        <v>34</v>
      </c>
      <c r="S3573" s="94"/>
    </row>
    <row r="3574" spans="1:19" ht="18" customHeight="1">
      <c r="A3574" s="17">
        <v>9</v>
      </c>
      <c r="B3574" s="18" t="s">
        <v>3581</v>
      </c>
      <c r="C3574" s="18">
        <v>1</v>
      </c>
      <c r="D3574" s="18" t="s">
        <v>3581</v>
      </c>
      <c r="E3574" s="18">
        <v>2</v>
      </c>
      <c r="F3574" s="18" t="s">
        <v>3585</v>
      </c>
      <c r="G3574" s="19">
        <v>3</v>
      </c>
      <c r="H3574" s="19" t="s">
        <v>919</v>
      </c>
      <c r="I3574" s="19"/>
      <c r="J3574" s="24"/>
      <c r="K3574" s="99"/>
      <c r="L3574" s="99"/>
      <c r="M3574" s="99"/>
      <c r="N3574" s="28"/>
      <c r="O3574" s="100"/>
      <c r="P3574" s="27"/>
      <c r="Q3574" s="100"/>
      <c r="R3574" s="101" t="s">
        <v>7507</v>
      </c>
      <c r="S3574" s="94"/>
    </row>
    <row r="3575" spans="1:19" ht="18" customHeight="1">
      <c r="A3575" s="17">
        <v>9</v>
      </c>
      <c r="B3575" s="18" t="s">
        <v>3581</v>
      </c>
      <c r="C3575" s="18">
        <v>1</v>
      </c>
      <c r="D3575" s="18" t="s">
        <v>3581</v>
      </c>
      <c r="E3575" s="18">
        <v>2</v>
      </c>
      <c r="F3575" s="18" t="s">
        <v>3585</v>
      </c>
      <c r="G3575" s="18">
        <v>3</v>
      </c>
      <c r="H3575" s="18" t="s">
        <v>919</v>
      </c>
      <c r="I3575" s="19">
        <v>35</v>
      </c>
      <c r="J3575" s="24" t="s">
        <v>930</v>
      </c>
      <c r="K3575" s="99">
        <v>554</v>
      </c>
      <c r="L3575" s="99">
        <v>554</v>
      </c>
      <c r="M3575" s="99">
        <f>K3575-L3575</f>
        <v>0</v>
      </c>
      <c r="N3575" s="28" t="s">
        <v>3594</v>
      </c>
      <c r="O3575" s="100"/>
      <c r="P3575" s="27"/>
      <c r="Q3575" s="100"/>
      <c r="R3575" s="101" t="s">
        <v>34</v>
      </c>
      <c r="S3575" s="94"/>
    </row>
    <row r="3576" spans="1:19" ht="18" customHeight="1">
      <c r="A3576" s="17">
        <v>9</v>
      </c>
      <c r="B3576" s="18" t="s">
        <v>3581</v>
      </c>
      <c r="C3576" s="18">
        <v>1</v>
      </c>
      <c r="D3576" s="18" t="s">
        <v>3581</v>
      </c>
      <c r="E3576" s="18">
        <v>2</v>
      </c>
      <c r="F3576" s="18" t="s">
        <v>3585</v>
      </c>
      <c r="G3576" s="18">
        <v>3</v>
      </c>
      <c r="H3576" s="18" t="s">
        <v>919</v>
      </c>
      <c r="I3576" s="18">
        <v>35</v>
      </c>
      <c r="J3576" s="25" t="s">
        <v>930</v>
      </c>
      <c r="K3576" s="99"/>
      <c r="L3576" s="99"/>
      <c r="M3576" s="99"/>
      <c r="N3576" s="28" t="s">
        <v>3595</v>
      </c>
      <c r="O3576" s="100">
        <v>184500</v>
      </c>
      <c r="P3576" s="27"/>
      <c r="Q3576" s="100"/>
      <c r="R3576" s="101" t="s">
        <v>34</v>
      </c>
      <c r="S3576" s="94"/>
    </row>
    <row r="3577" spans="1:19" ht="18" customHeight="1">
      <c r="A3577" s="17">
        <v>9</v>
      </c>
      <c r="B3577" s="18" t="s">
        <v>3581</v>
      </c>
      <c r="C3577" s="18">
        <v>1</v>
      </c>
      <c r="D3577" s="18" t="s">
        <v>3581</v>
      </c>
      <c r="E3577" s="18">
        <v>2</v>
      </c>
      <c r="F3577" s="18" t="s">
        <v>3585</v>
      </c>
      <c r="G3577" s="18">
        <v>3</v>
      </c>
      <c r="H3577" s="18" t="s">
        <v>919</v>
      </c>
      <c r="I3577" s="18">
        <v>35</v>
      </c>
      <c r="J3577" s="25" t="s">
        <v>930</v>
      </c>
      <c r="K3577" s="99"/>
      <c r="L3577" s="99"/>
      <c r="M3577" s="99"/>
      <c r="N3577" s="28" t="s">
        <v>3596</v>
      </c>
      <c r="O3577" s="100">
        <v>164000</v>
      </c>
      <c r="P3577" s="27"/>
      <c r="Q3577" s="100"/>
      <c r="R3577" s="101" t="s">
        <v>34</v>
      </c>
      <c r="S3577" s="94"/>
    </row>
    <row r="3578" spans="1:19" ht="18" customHeight="1">
      <c r="A3578" s="17">
        <v>9</v>
      </c>
      <c r="B3578" s="18" t="s">
        <v>3581</v>
      </c>
      <c r="C3578" s="18">
        <v>1</v>
      </c>
      <c r="D3578" s="18" t="s">
        <v>3581</v>
      </c>
      <c r="E3578" s="18">
        <v>2</v>
      </c>
      <c r="F3578" s="18" t="s">
        <v>3585</v>
      </c>
      <c r="G3578" s="18">
        <v>3</v>
      </c>
      <c r="H3578" s="18" t="s">
        <v>919</v>
      </c>
      <c r="I3578" s="18">
        <v>35</v>
      </c>
      <c r="J3578" s="25" t="s">
        <v>930</v>
      </c>
      <c r="K3578" s="99"/>
      <c r="L3578" s="99"/>
      <c r="M3578" s="99"/>
      <c r="N3578" s="28" t="s">
        <v>3597</v>
      </c>
      <c r="O3578" s="100">
        <v>205000</v>
      </c>
      <c r="P3578" s="27"/>
      <c r="Q3578" s="100"/>
      <c r="R3578" s="101" t="s">
        <v>34</v>
      </c>
      <c r="S3578" s="94"/>
    </row>
    <row r="3579" spans="1:19" ht="18" customHeight="1">
      <c r="A3579" s="17">
        <v>9</v>
      </c>
      <c r="B3579" s="18" t="s">
        <v>3581</v>
      </c>
      <c r="C3579" s="18">
        <v>1</v>
      </c>
      <c r="D3579" s="18" t="s">
        <v>3581</v>
      </c>
      <c r="E3579" s="18">
        <v>2</v>
      </c>
      <c r="F3579" s="18" t="s">
        <v>3585</v>
      </c>
      <c r="G3579" s="19">
        <v>8</v>
      </c>
      <c r="H3579" s="19" t="s">
        <v>941</v>
      </c>
      <c r="I3579" s="19"/>
      <c r="J3579" s="24"/>
      <c r="K3579" s="99"/>
      <c r="L3579" s="99"/>
      <c r="M3579" s="99"/>
      <c r="N3579" s="28"/>
      <c r="O3579" s="100"/>
      <c r="P3579" s="27"/>
      <c r="Q3579" s="100"/>
      <c r="R3579" s="101" t="s">
        <v>7507</v>
      </c>
      <c r="S3579" s="94"/>
    </row>
    <row r="3580" spans="1:19" ht="18" customHeight="1">
      <c r="A3580" s="17">
        <v>9</v>
      </c>
      <c r="B3580" s="18" t="s">
        <v>3581</v>
      </c>
      <c r="C3580" s="18">
        <v>1</v>
      </c>
      <c r="D3580" s="18" t="s">
        <v>3581</v>
      </c>
      <c r="E3580" s="18">
        <v>2</v>
      </c>
      <c r="F3580" s="18" t="s">
        <v>3585</v>
      </c>
      <c r="G3580" s="18">
        <v>8</v>
      </c>
      <c r="H3580" s="18" t="s">
        <v>941</v>
      </c>
      <c r="I3580" s="19">
        <v>11</v>
      </c>
      <c r="J3580" s="24" t="s">
        <v>942</v>
      </c>
      <c r="K3580" s="99">
        <v>344</v>
      </c>
      <c r="L3580" s="99">
        <v>344</v>
      </c>
      <c r="M3580" s="99">
        <f>K3580-L3580</f>
        <v>0</v>
      </c>
      <c r="N3580" s="28" t="s">
        <v>3598</v>
      </c>
      <c r="O3580" s="100">
        <v>285000</v>
      </c>
      <c r="P3580" s="27"/>
      <c r="Q3580" s="100"/>
      <c r="R3580" s="101" t="s">
        <v>34</v>
      </c>
      <c r="S3580" s="94"/>
    </row>
    <row r="3581" spans="1:19" ht="18" customHeight="1">
      <c r="A3581" s="17">
        <v>9</v>
      </c>
      <c r="B3581" s="18" t="s">
        <v>3581</v>
      </c>
      <c r="C3581" s="18">
        <v>1</v>
      </c>
      <c r="D3581" s="18" t="s">
        <v>3581</v>
      </c>
      <c r="E3581" s="18">
        <v>2</v>
      </c>
      <c r="F3581" s="18" t="s">
        <v>3585</v>
      </c>
      <c r="G3581" s="18">
        <v>8</v>
      </c>
      <c r="H3581" s="18" t="s">
        <v>941</v>
      </c>
      <c r="I3581" s="18">
        <v>11</v>
      </c>
      <c r="J3581" s="25" t="s">
        <v>942</v>
      </c>
      <c r="K3581" s="99"/>
      <c r="L3581" s="99"/>
      <c r="M3581" s="99"/>
      <c r="N3581" s="28" t="s">
        <v>3599</v>
      </c>
      <c r="O3581" s="100">
        <v>58800</v>
      </c>
      <c r="P3581" s="27"/>
      <c r="Q3581" s="100"/>
      <c r="R3581" s="101" t="s">
        <v>34</v>
      </c>
      <c r="S3581" s="94"/>
    </row>
    <row r="3582" spans="1:19" ht="18" customHeight="1">
      <c r="A3582" s="17">
        <v>9</v>
      </c>
      <c r="B3582" s="18" t="s">
        <v>3581</v>
      </c>
      <c r="C3582" s="18">
        <v>1</v>
      </c>
      <c r="D3582" s="18" t="s">
        <v>3581</v>
      </c>
      <c r="E3582" s="18">
        <v>2</v>
      </c>
      <c r="F3582" s="18" t="s">
        <v>3585</v>
      </c>
      <c r="G3582" s="18">
        <v>8</v>
      </c>
      <c r="H3582" s="18" t="s">
        <v>941</v>
      </c>
      <c r="I3582" s="19">
        <v>31</v>
      </c>
      <c r="J3582" s="24" t="s">
        <v>1306</v>
      </c>
      <c r="K3582" s="99">
        <v>250</v>
      </c>
      <c r="L3582" s="99">
        <v>239</v>
      </c>
      <c r="M3582" s="99">
        <f>K3582-L3582</f>
        <v>11</v>
      </c>
      <c r="N3582" s="28" t="s">
        <v>3600</v>
      </c>
      <c r="O3582" s="100">
        <v>32400</v>
      </c>
      <c r="P3582" s="27"/>
      <c r="Q3582" s="100"/>
      <c r="R3582" s="101" t="s">
        <v>34</v>
      </c>
      <c r="S3582" s="94"/>
    </row>
    <row r="3583" spans="1:19" ht="18" customHeight="1">
      <c r="A3583" s="17">
        <v>9</v>
      </c>
      <c r="B3583" s="18" t="s">
        <v>3581</v>
      </c>
      <c r="C3583" s="18">
        <v>1</v>
      </c>
      <c r="D3583" s="18" t="s">
        <v>3581</v>
      </c>
      <c r="E3583" s="18">
        <v>2</v>
      </c>
      <c r="F3583" s="18" t="s">
        <v>3585</v>
      </c>
      <c r="G3583" s="18">
        <v>8</v>
      </c>
      <c r="H3583" s="18" t="s">
        <v>941</v>
      </c>
      <c r="I3583" s="18">
        <v>31</v>
      </c>
      <c r="J3583" s="25" t="s">
        <v>1306</v>
      </c>
      <c r="K3583" s="99"/>
      <c r="L3583" s="99"/>
      <c r="M3583" s="99"/>
      <c r="N3583" s="28" t="s">
        <v>3601</v>
      </c>
      <c r="O3583" s="100">
        <v>123000</v>
      </c>
      <c r="P3583" s="27"/>
      <c r="Q3583" s="100"/>
      <c r="R3583" s="101" t="s">
        <v>34</v>
      </c>
      <c r="S3583" s="94"/>
    </row>
    <row r="3584" spans="1:19" ht="18" customHeight="1">
      <c r="A3584" s="17">
        <v>9</v>
      </c>
      <c r="B3584" s="18" t="s">
        <v>3581</v>
      </c>
      <c r="C3584" s="18">
        <v>1</v>
      </c>
      <c r="D3584" s="18" t="s">
        <v>3581</v>
      </c>
      <c r="E3584" s="18">
        <v>2</v>
      </c>
      <c r="F3584" s="18" t="s">
        <v>3585</v>
      </c>
      <c r="G3584" s="18">
        <v>8</v>
      </c>
      <c r="H3584" s="18" t="s">
        <v>941</v>
      </c>
      <c r="I3584" s="18">
        <v>31</v>
      </c>
      <c r="J3584" s="25" t="s">
        <v>1306</v>
      </c>
      <c r="K3584" s="99"/>
      <c r="L3584" s="99"/>
      <c r="M3584" s="99"/>
      <c r="N3584" s="28" t="s">
        <v>3602</v>
      </c>
      <c r="O3584" s="100">
        <v>76000</v>
      </c>
      <c r="P3584" s="27"/>
      <c r="Q3584" s="100"/>
      <c r="R3584" s="101" t="s">
        <v>34</v>
      </c>
      <c r="S3584" s="94"/>
    </row>
    <row r="3585" spans="1:19" ht="18" customHeight="1">
      <c r="A3585" s="17">
        <v>9</v>
      </c>
      <c r="B3585" s="18" t="s">
        <v>3581</v>
      </c>
      <c r="C3585" s="18">
        <v>1</v>
      </c>
      <c r="D3585" s="18" t="s">
        <v>3581</v>
      </c>
      <c r="E3585" s="18">
        <v>2</v>
      </c>
      <c r="F3585" s="18" t="s">
        <v>3585</v>
      </c>
      <c r="G3585" s="18">
        <v>8</v>
      </c>
      <c r="H3585" s="18" t="s">
        <v>941</v>
      </c>
      <c r="I3585" s="18">
        <v>31</v>
      </c>
      <c r="J3585" s="25" t="s">
        <v>1306</v>
      </c>
      <c r="K3585" s="99"/>
      <c r="L3585" s="99"/>
      <c r="M3585" s="99"/>
      <c r="N3585" s="28" t="s">
        <v>3603</v>
      </c>
      <c r="O3585" s="100">
        <v>18000</v>
      </c>
      <c r="P3585" s="27"/>
      <c r="Q3585" s="100"/>
      <c r="R3585" s="101" t="s">
        <v>34</v>
      </c>
      <c r="S3585" s="94"/>
    </row>
    <row r="3586" spans="1:19" ht="18" customHeight="1">
      <c r="A3586" s="17">
        <v>9</v>
      </c>
      <c r="B3586" s="18" t="s">
        <v>3581</v>
      </c>
      <c r="C3586" s="18">
        <v>1</v>
      </c>
      <c r="D3586" s="18" t="s">
        <v>3581</v>
      </c>
      <c r="E3586" s="18">
        <v>2</v>
      </c>
      <c r="F3586" s="18" t="s">
        <v>3585</v>
      </c>
      <c r="G3586" s="19">
        <v>9</v>
      </c>
      <c r="H3586" s="19" t="s">
        <v>944</v>
      </c>
      <c r="I3586" s="19"/>
      <c r="J3586" s="24"/>
      <c r="K3586" s="99"/>
      <c r="L3586" s="99"/>
      <c r="M3586" s="99"/>
      <c r="N3586" s="28"/>
      <c r="O3586" s="100"/>
      <c r="P3586" s="27"/>
      <c r="Q3586" s="100"/>
      <c r="R3586" s="101" t="s">
        <v>7507</v>
      </c>
      <c r="S3586" s="94"/>
    </row>
    <row r="3587" spans="1:19" ht="18" customHeight="1">
      <c r="A3587" s="17">
        <v>9</v>
      </c>
      <c r="B3587" s="18" t="s">
        <v>3581</v>
      </c>
      <c r="C3587" s="18">
        <v>1</v>
      </c>
      <c r="D3587" s="18" t="s">
        <v>3581</v>
      </c>
      <c r="E3587" s="18">
        <v>2</v>
      </c>
      <c r="F3587" s="18" t="s">
        <v>3585</v>
      </c>
      <c r="G3587" s="18">
        <v>9</v>
      </c>
      <c r="H3587" s="18" t="s">
        <v>944</v>
      </c>
      <c r="I3587" s="19">
        <v>1</v>
      </c>
      <c r="J3587" s="24" t="s">
        <v>945</v>
      </c>
      <c r="K3587" s="99">
        <v>163</v>
      </c>
      <c r="L3587" s="99">
        <v>523</v>
      </c>
      <c r="M3587" s="99">
        <f>K3587-L3587</f>
        <v>-360</v>
      </c>
      <c r="N3587" s="28" t="s">
        <v>3604</v>
      </c>
      <c r="O3587" s="100">
        <v>16800</v>
      </c>
      <c r="P3587" s="27"/>
      <c r="Q3587" s="100"/>
      <c r="R3587" s="101" t="s">
        <v>34</v>
      </c>
      <c r="S3587" s="94"/>
    </row>
    <row r="3588" spans="1:19" ht="18" customHeight="1">
      <c r="A3588" s="17">
        <v>9</v>
      </c>
      <c r="B3588" s="18" t="s">
        <v>3581</v>
      </c>
      <c r="C3588" s="18">
        <v>1</v>
      </c>
      <c r="D3588" s="18" t="s">
        <v>3581</v>
      </c>
      <c r="E3588" s="18">
        <v>2</v>
      </c>
      <c r="F3588" s="18" t="s">
        <v>3585</v>
      </c>
      <c r="G3588" s="18">
        <v>9</v>
      </c>
      <c r="H3588" s="18" t="s">
        <v>944</v>
      </c>
      <c r="I3588" s="18">
        <v>1</v>
      </c>
      <c r="J3588" s="25" t="s">
        <v>945</v>
      </c>
      <c r="K3588" s="99"/>
      <c r="L3588" s="99"/>
      <c r="M3588" s="99"/>
      <c r="N3588" s="28" t="s">
        <v>3605</v>
      </c>
      <c r="O3588" s="100">
        <v>4200</v>
      </c>
      <c r="P3588" s="27"/>
      <c r="Q3588" s="100"/>
      <c r="R3588" s="101" t="s">
        <v>34</v>
      </c>
      <c r="S3588" s="94"/>
    </row>
    <row r="3589" spans="1:19" ht="18" customHeight="1">
      <c r="A3589" s="17">
        <v>9</v>
      </c>
      <c r="B3589" s="18" t="s">
        <v>3581</v>
      </c>
      <c r="C3589" s="18">
        <v>1</v>
      </c>
      <c r="D3589" s="18" t="s">
        <v>3581</v>
      </c>
      <c r="E3589" s="18">
        <v>2</v>
      </c>
      <c r="F3589" s="18" t="s">
        <v>3585</v>
      </c>
      <c r="G3589" s="18">
        <v>9</v>
      </c>
      <c r="H3589" s="18" t="s">
        <v>944</v>
      </c>
      <c r="I3589" s="18">
        <v>1</v>
      </c>
      <c r="J3589" s="25" t="s">
        <v>945</v>
      </c>
      <c r="K3589" s="99"/>
      <c r="L3589" s="99"/>
      <c r="M3589" s="99"/>
      <c r="N3589" s="28" t="s">
        <v>3606</v>
      </c>
      <c r="O3589" s="100">
        <v>8400</v>
      </c>
      <c r="P3589" s="27"/>
      <c r="Q3589" s="100"/>
      <c r="R3589" s="101" t="s">
        <v>34</v>
      </c>
      <c r="S3589" s="94"/>
    </row>
    <row r="3590" spans="1:19" ht="18" customHeight="1">
      <c r="A3590" s="17">
        <v>9</v>
      </c>
      <c r="B3590" s="18" t="s">
        <v>3581</v>
      </c>
      <c r="C3590" s="18">
        <v>1</v>
      </c>
      <c r="D3590" s="18" t="s">
        <v>3581</v>
      </c>
      <c r="E3590" s="18">
        <v>2</v>
      </c>
      <c r="F3590" s="18" t="s">
        <v>3585</v>
      </c>
      <c r="G3590" s="18">
        <v>9</v>
      </c>
      <c r="H3590" s="18" t="s">
        <v>944</v>
      </c>
      <c r="I3590" s="18">
        <v>1</v>
      </c>
      <c r="J3590" s="25" t="s">
        <v>945</v>
      </c>
      <c r="K3590" s="99"/>
      <c r="L3590" s="99"/>
      <c r="M3590" s="99"/>
      <c r="N3590" s="28" t="s">
        <v>3607</v>
      </c>
      <c r="O3590" s="100">
        <v>4200</v>
      </c>
      <c r="P3590" s="27"/>
      <c r="Q3590" s="100"/>
      <c r="R3590" s="101" t="s">
        <v>34</v>
      </c>
      <c r="S3590" s="94"/>
    </row>
    <row r="3591" spans="1:19" ht="18" customHeight="1">
      <c r="A3591" s="17">
        <v>9</v>
      </c>
      <c r="B3591" s="18" t="s">
        <v>3581</v>
      </c>
      <c r="C3591" s="18">
        <v>1</v>
      </c>
      <c r="D3591" s="18" t="s">
        <v>3581</v>
      </c>
      <c r="E3591" s="18">
        <v>2</v>
      </c>
      <c r="F3591" s="18" t="s">
        <v>3585</v>
      </c>
      <c r="G3591" s="18">
        <v>9</v>
      </c>
      <c r="H3591" s="18" t="s">
        <v>944</v>
      </c>
      <c r="I3591" s="18">
        <v>1</v>
      </c>
      <c r="J3591" s="25" t="s">
        <v>945</v>
      </c>
      <c r="K3591" s="99"/>
      <c r="L3591" s="99"/>
      <c r="M3591" s="99"/>
      <c r="N3591" s="28" t="s">
        <v>3608</v>
      </c>
      <c r="O3591" s="100">
        <v>4200</v>
      </c>
      <c r="P3591" s="27"/>
      <c r="Q3591" s="100"/>
      <c r="R3591" s="101" t="s">
        <v>34</v>
      </c>
      <c r="S3591" s="94"/>
    </row>
    <row r="3592" spans="1:19" ht="18" customHeight="1">
      <c r="A3592" s="17">
        <v>9</v>
      </c>
      <c r="B3592" s="18" t="s">
        <v>3581</v>
      </c>
      <c r="C3592" s="18">
        <v>1</v>
      </c>
      <c r="D3592" s="18" t="s">
        <v>3581</v>
      </c>
      <c r="E3592" s="18">
        <v>2</v>
      </c>
      <c r="F3592" s="18" t="s">
        <v>3585</v>
      </c>
      <c r="G3592" s="18">
        <v>9</v>
      </c>
      <c r="H3592" s="18" t="s">
        <v>944</v>
      </c>
      <c r="I3592" s="18">
        <v>1</v>
      </c>
      <c r="J3592" s="25" t="s">
        <v>945</v>
      </c>
      <c r="K3592" s="99"/>
      <c r="L3592" s="99"/>
      <c r="M3592" s="99"/>
      <c r="N3592" s="28" t="s">
        <v>3609</v>
      </c>
      <c r="O3592" s="100">
        <v>67500</v>
      </c>
      <c r="P3592" s="27"/>
      <c r="Q3592" s="100"/>
      <c r="R3592" s="101" t="s">
        <v>34</v>
      </c>
      <c r="S3592" s="94"/>
    </row>
    <row r="3593" spans="1:19" ht="18" customHeight="1">
      <c r="A3593" s="17">
        <v>9</v>
      </c>
      <c r="B3593" s="18" t="s">
        <v>3581</v>
      </c>
      <c r="C3593" s="18">
        <v>1</v>
      </c>
      <c r="D3593" s="18" t="s">
        <v>3581</v>
      </c>
      <c r="E3593" s="18">
        <v>2</v>
      </c>
      <c r="F3593" s="18" t="s">
        <v>3585</v>
      </c>
      <c r="G3593" s="18">
        <v>9</v>
      </c>
      <c r="H3593" s="18" t="s">
        <v>944</v>
      </c>
      <c r="I3593" s="18">
        <v>1</v>
      </c>
      <c r="J3593" s="25" t="s">
        <v>945</v>
      </c>
      <c r="K3593" s="99"/>
      <c r="L3593" s="99"/>
      <c r="M3593" s="99"/>
      <c r="N3593" s="28" t="s">
        <v>3610</v>
      </c>
      <c r="O3593" s="100">
        <v>43200</v>
      </c>
      <c r="P3593" s="27"/>
      <c r="Q3593" s="100"/>
      <c r="R3593" s="101" t="s">
        <v>34</v>
      </c>
      <c r="S3593" s="94"/>
    </row>
    <row r="3594" spans="1:19" ht="18" customHeight="1">
      <c r="A3594" s="17">
        <v>9</v>
      </c>
      <c r="B3594" s="18" t="s">
        <v>3581</v>
      </c>
      <c r="C3594" s="18">
        <v>1</v>
      </c>
      <c r="D3594" s="18" t="s">
        <v>3581</v>
      </c>
      <c r="E3594" s="18">
        <v>2</v>
      </c>
      <c r="F3594" s="18" t="s">
        <v>3585</v>
      </c>
      <c r="G3594" s="18">
        <v>9</v>
      </c>
      <c r="H3594" s="18" t="s">
        <v>944</v>
      </c>
      <c r="I3594" s="18">
        <v>1</v>
      </c>
      <c r="J3594" s="25" t="s">
        <v>945</v>
      </c>
      <c r="K3594" s="99"/>
      <c r="L3594" s="99"/>
      <c r="M3594" s="99"/>
      <c r="N3594" s="28" t="s">
        <v>3611</v>
      </c>
      <c r="O3594" s="100">
        <v>7200</v>
      </c>
      <c r="P3594" s="27"/>
      <c r="Q3594" s="100"/>
      <c r="R3594" s="101" t="s">
        <v>34</v>
      </c>
      <c r="S3594" s="94"/>
    </row>
    <row r="3595" spans="1:19" ht="18" customHeight="1">
      <c r="A3595" s="17">
        <v>9</v>
      </c>
      <c r="B3595" s="18" t="s">
        <v>3581</v>
      </c>
      <c r="C3595" s="18">
        <v>1</v>
      </c>
      <c r="D3595" s="18" t="s">
        <v>3581</v>
      </c>
      <c r="E3595" s="18">
        <v>2</v>
      </c>
      <c r="F3595" s="18" t="s">
        <v>3585</v>
      </c>
      <c r="G3595" s="18">
        <v>9</v>
      </c>
      <c r="H3595" s="18" t="s">
        <v>944</v>
      </c>
      <c r="I3595" s="18">
        <v>1</v>
      </c>
      <c r="J3595" s="25" t="s">
        <v>945</v>
      </c>
      <c r="K3595" s="99"/>
      <c r="L3595" s="99"/>
      <c r="M3595" s="99"/>
      <c r="N3595" s="28" t="s">
        <v>3612</v>
      </c>
      <c r="O3595" s="100">
        <v>7200</v>
      </c>
      <c r="P3595" s="27"/>
      <c r="Q3595" s="100"/>
      <c r="R3595" s="101" t="s">
        <v>34</v>
      </c>
      <c r="S3595" s="94"/>
    </row>
    <row r="3596" spans="1:19" ht="18" customHeight="1">
      <c r="A3596" s="17">
        <v>9</v>
      </c>
      <c r="B3596" s="18" t="s">
        <v>3581</v>
      </c>
      <c r="C3596" s="18">
        <v>1</v>
      </c>
      <c r="D3596" s="18" t="s">
        <v>3581</v>
      </c>
      <c r="E3596" s="18">
        <v>2</v>
      </c>
      <c r="F3596" s="18" t="s">
        <v>3585</v>
      </c>
      <c r="G3596" s="18">
        <v>9</v>
      </c>
      <c r="H3596" s="18" t="s">
        <v>944</v>
      </c>
      <c r="I3596" s="19">
        <v>2</v>
      </c>
      <c r="J3596" s="24" t="s">
        <v>978</v>
      </c>
      <c r="K3596" s="99">
        <v>18</v>
      </c>
      <c r="L3596" s="99">
        <v>62</v>
      </c>
      <c r="M3596" s="99">
        <f>K3596-L3596</f>
        <v>-44</v>
      </c>
      <c r="N3596" s="28" t="s">
        <v>3613</v>
      </c>
      <c r="O3596" s="100">
        <v>18000</v>
      </c>
      <c r="P3596" s="27"/>
      <c r="Q3596" s="100"/>
      <c r="R3596" s="101" t="s">
        <v>34</v>
      </c>
      <c r="S3596" s="94"/>
    </row>
    <row r="3597" spans="1:19" ht="18" customHeight="1">
      <c r="A3597" s="17">
        <v>9</v>
      </c>
      <c r="B3597" s="18" t="s">
        <v>3581</v>
      </c>
      <c r="C3597" s="18">
        <v>1</v>
      </c>
      <c r="D3597" s="18" t="s">
        <v>3581</v>
      </c>
      <c r="E3597" s="18">
        <v>2</v>
      </c>
      <c r="F3597" s="18" t="s">
        <v>3585</v>
      </c>
      <c r="G3597" s="19">
        <v>10</v>
      </c>
      <c r="H3597" s="19" t="s">
        <v>1000</v>
      </c>
      <c r="I3597" s="19"/>
      <c r="J3597" s="24"/>
      <c r="K3597" s="99"/>
      <c r="L3597" s="99"/>
      <c r="M3597" s="99"/>
      <c r="N3597" s="28"/>
      <c r="O3597" s="100"/>
      <c r="P3597" s="27"/>
      <c r="Q3597" s="100"/>
      <c r="R3597" s="101" t="s">
        <v>7507</v>
      </c>
      <c r="S3597" s="94"/>
    </row>
    <row r="3598" spans="1:19" ht="18" customHeight="1">
      <c r="A3598" s="17">
        <v>9</v>
      </c>
      <c r="B3598" s="18" t="s">
        <v>3581</v>
      </c>
      <c r="C3598" s="18">
        <v>1</v>
      </c>
      <c r="D3598" s="18" t="s">
        <v>3581</v>
      </c>
      <c r="E3598" s="18">
        <v>2</v>
      </c>
      <c r="F3598" s="18" t="s">
        <v>3585</v>
      </c>
      <c r="G3598" s="18">
        <v>10</v>
      </c>
      <c r="H3598" s="18" t="s">
        <v>1000</v>
      </c>
      <c r="I3598" s="19">
        <v>5</v>
      </c>
      <c r="J3598" s="24" t="s">
        <v>3614</v>
      </c>
      <c r="K3598" s="99">
        <v>90</v>
      </c>
      <c r="L3598" s="99">
        <v>90</v>
      </c>
      <c r="M3598" s="99">
        <f>K3598-L3598</f>
        <v>0</v>
      </c>
      <c r="N3598" s="28" t="s">
        <v>3615</v>
      </c>
      <c r="O3598" s="100">
        <v>90000</v>
      </c>
      <c r="P3598" s="27"/>
      <c r="Q3598" s="100"/>
      <c r="R3598" s="101" t="s">
        <v>34</v>
      </c>
      <c r="S3598" s="94"/>
    </row>
    <row r="3599" spans="1:19" ht="18" customHeight="1">
      <c r="A3599" s="17">
        <v>9</v>
      </c>
      <c r="B3599" s="18" t="s">
        <v>3581</v>
      </c>
      <c r="C3599" s="18">
        <v>1</v>
      </c>
      <c r="D3599" s="18" t="s">
        <v>3581</v>
      </c>
      <c r="E3599" s="18">
        <v>2</v>
      </c>
      <c r="F3599" s="18" t="s">
        <v>3585</v>
      </c>
      <c r="G3599" s="19">
        <v>11</v>
      </c>
      <c r="H3599" s="19" t="s">
        <v>1002</v>
      </c>
      <c r="I3599" s="19"/>
      <c r="J3599" s="24"/>
      <c r="K3599" s="99"/>
      <c r="L3599" s="99"/>
      <c r="M3599" s="99"/>
      <c r="N3599" s="28"/>
      <c r="O3599" s="100"/>
      <c r="P3599" s="27"/>
      <c r="Q3599" s="100"/>
      <c r="R3599" s="101" t="s">
        <v>7507</v>
      </c>
      <c r="S3599" s="94"/>
    </row>
    <row r="3600" spans="1:19" ht="18" customHeight="1">
      <c r="A3600" s="17">
        <v>9</v>
      </c>
      <c r="B3600" s="18" t="s">
        <v>3581</v>
      </c>
      <c r="C3600" s="18">
        <v>1</v>
      </c>
      <c r="D3600" s="18" t="s">
        <v>3581</v>
      </c>
      <c r="E3600" s="18">
        <v>2</v>
      </c>
      <c r="F3600" s="18" t="s">
        <v>3585</v>
      </c>
      <c r="G3600" s="18">
        <v>11</v>
      </c>
      <c r="H3600" s="18" t="s">
        <v>1002</v>
      </c>
      <c r="I3600" s="19">
        <v>1</v>
      </c>
      <c r="J3600" s="24" t="s">
        <v>1003</v>
      </c>
      <c r="K3600" s="99">
        <v>1842</v>
      </c>
      <c r="L3600" s="99">
        <v>3318</v>
      </c>
      <c r="M3600" s="99">
        <f>K3600-L3600</f>
        <v>-1476</v>
      </c>
      <c r="N3600" s="28" t="s">
        <v>3616</v>
      </c>
      <c r="O3600" s="100"/>
      <c r="P3600" s="27"/>
      <c r="Q3600" s="100"/>
      <c r="R3600" s="101" t="s">
        <v>34</v>
      </c>
      <c r="S3600" s="94"/>
    </row>
    <row r="3601" spans="1:19" ht="18" customHeight="1">
      <c r="A3601" s="17">
        <v>9</v>
      </c>
      <c r="B3601" s="18" t="s">
        <v>3581</v>
      </c>
      <c r="C3601" s="18">
        <v>1</v>
      </c>
      <c r="D3601" s="18" t="s">
        <v>3581</v>
      </c>
      <c r="E3601" s="18">
        <v>2</v>
      </c>
      <c r="F3601" s="18" t="s">
        <v>3585</v>
      </c>
      <c r="G3601" s="18">
        <v>11</v>
      </c>
      <c r="H3601" s="18" t="s">
        <v>1002</v>
      </c>
      <c r="I3601" s="18">
        <v>1</v>
      </c>
      <c r="J3601" s="25" t="s">
        <v>1003</v>
      </c>
      <c r="K3601" s="99"/>
      <c r="L3601" s="99"/>
      <c r="M3601" s="99"/>
      <c r="N3601" s="28" t="s">
        <v>3617</v>
      </c>
      <c r="O3601" s="100">
        <v>367500</v>
      </c>
      <c r="P3601" s="27"/>
      <c r="Q3601" s="100"/>
      <c r="R3601" s="101" t="s">
        <v>34</v>
      </c>
      <c r="S3601" s="94"/>
    </row>
    <row r="3602" spans="1:19" ht="18" customHeight="1">
      <c r="A3602" s="17">
        <v>9</v>
      </c>
      <c r="B3602" s="18" t="s">
        <v>3581</v>
      </c>
      <c r="C3602" s="18">
        <v>1</v>
      </c>
      <c r="D3602" s="18" t="s">
        <v>3581</v>
      </c>
      <c r="E3602" s="18">
        <v>2</v>
      </c>
      <c r="F3602" s="18" t="s">
        <v>3585</v>
      </c>
      <c r="G3602" s="18">
        <v>11</v>
      </c>
      <c r="H3602" s="18" t="s">
        <v>1002</v>
      </c>
      <c r="I3602" s="18">
        <v>1</v>
      </c>
      <c r="J3602" s="25" t="s">
        <v>1003</v>
      </c>
      <c r="K3602" s="99"/>
      <c r="L3602" s="99"/>
      <c r="M3602" s="99"/>
      <c r="N3602" s="28" t="s">
        <v>3618</v>
      </c>
      <c r="O3602" s="100">
        <v>111000</v>
      </c>
      <c r="P3602" s="27"/>
      <c r="Q3602" s="100"/>
      <c r="R3602" s="101" t="s">
        <v>34</v>
      </c>
      <c r="S3602" s="94"/>
    </row>
    <row r="3603" spans="1:19" ht="18" customHeight="1">
      <c r="A3603" s="17">
        <v>9</v>
      </c>
      <c r="B3603" s="18" t="s">
        <v>3581</v>
      </c>
      <c r="C3603" s="18">
        <v>1</v>
      </c>
      <c r="D3603" s="18" t="s">
        <v>3581</v>
      </c>
      <c r="E3603" s="18">
        <v>2</v>
      </c>
      <c r="F3603" s="18" t="s">
        <v>3585</v>
      </c>
      <c r="G3603" s="18">
        <v>11</v>
      </c>
      <c r="H3603" s="18" t="s">
        <v>1002</v>
      </c>
      <c r="I3603" s="18">
        <v>1</v>
      </c>
      <c r="J3603" s="25" t="s">
        <v>1003</v>
      </c>
      <c r="K3603" s="99"/>
      <c r="L3603" s="99"/>
      <c r="M3603" s="99"/>
      <c r="N3603" s="28" t="s">
        <v>3619</v>
      </c>
      <c r="O3603" s="100">
        <v>171000</v>
      </c>
      <c r="P3603" s="27"/>
      <c r="Q3603" s="100"/>
      <c r="R3603" s="101" t="s">
        <v>34</v>
      </c>
      <c r="S3603" s="94"/>
    </row>
    <row r="3604" spans="1:19" ht="18" customHeight="1">
      <c r="A3604" s="17">
        <v>9</v>
      </c>
      <c r="B3604" s="18" t="s">
        <v>3581</v>
      </c>
      <c r="C3604" s="18">
        <v>1</v>
      </c>
      <c r="D3604" s="18" t="s">
        <v>3581</v>
      </c>
      <c r="E3604" s="18">
        <v>2</v>
      </c>
      <c r="F3604" s="18" t="s">
        <v>3585</v>
      </c>
      <c r="G3604" s="18">
        <v>11</v>
      </c>
      <c r="H3604" s="18" t="s">
        <v>1002</v>
      </c>
      <c r="I3604" s="18">
        <v>1</v>
      </c>
      <c r="J3604" s="25" t="s">
        <v>1003</v>
      </c>
      <c r="K3604" s="99"/>
      <c r="L3604" s="99"/>
      <c r="M3604" s="99"/>
      <c r="N3604" s="28" t="s">
        <v>3620</v>
      </c>
      <c r="O3604" s="100">
        <v>154350</v>
      </c>
      <c r="P3604" s="27"/>
      <c r="Q3604" s="100"/>
      <c r="R3604" s="101" t="s">
        <v>34</v>
      </c>
      <c r="S3604" s="94"/>
    </row>
    <row r="3605" spans="1:19" ht="18" customHeight="1">
      <c r="A3605" s="17">
        <v>9</v>
      </c>
      <c r="B3605" s="18" t="s">
        <v>3581</v>
      </c>
      <c r="C3605" s="18">
        <v>1</v>
      </c>
      <c r="D3605" s="18" t="s">
        <v>3581</v>
      </c>
      <c r="E3605" s="18">
        <v>2</v>
      </c>
      <c r="F3605" s="18" t="s">
        <v>3585</v>
      </c>
      <c r="G3605" s="18">
        <v>11</v>
      </c>
      <c r="H3605" s="18" t="s">
        <v>1002</v>
      </c>
      <c r="I3605" s="18">
        <v>1</v>
      </c>
      <c r="J3605" s="25" t="s">
        <v>1003</v>
      </c>
      <c r="K3605" s="99"/>
      <c r="L3605" s="99"/>
      <c r="M3605" s="99"/>
      <c r="N3605" s="28" t="s">
        <v>3621</v>
      </c>
      <c r="O3605" s="100">
        <v>283500</v>
      </c>
      <c r="P3605" s="27"/>
      <c r="Q3605" s="100"/>
      <c r="R3605" s="101" t="s">
        <v>34</v>
      </c>
      <c r="S3605" s="94"/>
    </row>
    <row r="3606" spans="1:19" ht="18" customHeight="1">
      <c r="A3606" s="17">
        <v>9</v>
      </c>
      <c r="B3606" s="18" t="s">
        <v>3581</v>
      </c>
      <c r="C3606" s="18">
        <v>1</v>
      </c>
      <c r="D3606" s="18" t="s">
        <v>3581</v>
      </c>
      <c r="E3606" s="18">
        <v>2</v>
      </c>
      <c r="F3606" s="18" t="s">
        <v>3585</v>
      </c>
      <c r="G3606" s="18">
        <v>11</v>
      </c>
      <c r="H3606" s="18" t="s">
        <v>1002</v>
      </c>
      <c r="I3606" s="18">
        <v>1</v>
      </c>
      <c r="J3606" s="25" t="s">
        <v>1003</v>
      </c>
      <c r="K3606" s="99"/>
      <c r="L3606" s="99"/>
      <c r="M3606" s="99"/>
      <c r="N3606" s="28" t="s">
        <v>3622</v>
      </c>
      <c r="O3606" s="100">
        <v>101520</v>
      </c>
      <c r="P3606" s="27"/>
      <c r="Q3606" s="100"/>
      <c r="R3606" s="101" t="s">
        <v>34</v>
      </c>
      <c r="S3606" s="94"/>
    </row>
    <row r="3607" spans="1:19" ht="18" customHeight="1">
      <c r="A3607" s="17">
        <v>9</v>
      </c>
      <c r="B3607" s="18" t="s">
        <v>3581</v>
      </c>
      <c r="C3607" s="18">
        <v>1</v>
      </c>
      <c r="D3607" s="18" t="s">
        <v>3581</v>
      </c>
      <c r="E3607" s="18">
        <v>2</v>
      </c>
      <c r="F3607" s="18" t="s">
        <v>3585</v>
      </c>
      <c r="G3607" s="18">
        <v>11</v>
      </c>
      <c r="H3607" s="18" t="s">
        <v>1002</v>
      </c>
      <c r="I3607" s="18">
        <v>1</v>
      </c>
      <c r="J3607" s="25" t="s">
        <v>1003</v>
      </c>
      <c r="K3607" s="99"/>
      <c r="L3607" s="99"/>
      <c r="M3607" s="99"/>
      <c r="N3607" s="28" t="s">
        <v>3623</v>
      </c>
      <c r="O3607" s="100">
        <v>84200</v>
      </c>
      <c r="P3607" s="27"/>
      <c r="Q3607" s="100"/>
      <c r="R3607" s="101" t="s">
        <v>34</v>
      </c>
      <c r="S3607" s="94"/>
    </row>
    <row r="3608" spans="1:19" ht="18" customHeight="1">
      <c r="A3608" s="17">
        <v>9</v>
      </c>
      <c r="B3608" s="18" t="s">
        <v>3581</v>
      </c>
      <c r="C3608" s="18">
        <v>1</v>
      </c>
      <c r="D3608" s="18" t="s">
        <v>3581</v>
      </c>
      <c r="E3608" s="18">
        <v>2</v>
      </c>
      <c r="F3608" s="18" t="s">
        <v>3585</v>
      </c>
      <c r="G3608" s="18">
        <v>11</v>
      </c>
      <c r="H3608" s="18" t="s">
        <v>1002</v>
      </c>
      <c r="I3608" s="18">
        <v>1</v>
      </c>
      <c r="J3608" s="25" t="s">
        <v>1003</v>
      </c>
      <c r="K3608" s="99"/>
      <c r="L3608" s="99"/>
      <c r="M3608" s="99"/>
      <c r="N3608" s="28" t="s">
        <v>3624</v>
      </c>
      <c r="O3608" s="100">
        <v>59055</v>
      </c>
      <c r="P3608" s="27"/>
      <c r="Q3608" s="100"/>
      <c r="R3608" s="101" t="s">
        <v>34</v>
      </c>
      <c r="S3608" s="94"/>
    </row>
    <row r="3609" spans="1:19" ht="18" customHeight="1">
      <c r="A3609" s="17">
        <v>9</v>
      </c>
      <c r="B3609" s="18" t="s">
        <v>3581</v>
      </c>
      <c r="C3609" s="18">
        <v>1</v>
      </c>
      <c r="D3609" s="18" t="s">
        <v>3581</v>
      </c>
      <c r="E3609" s="18">
        <v>2</v>
      </c>
      <c r="F3609" s="18" t="s">
        <v>3585</v>
      </c>
      <c r="G3609" s="18">
        <v>11</v>
      </c>
      <c r="H3609" s="18" t="s">
        <v>1002</v>
      </c>
      <c r="I3609" s="18">
        <v>1</v>
      </c>
      <c r="J3609" s="25" t="s">
        <v>1003</v>
      </c>
      <c r="K3609" s="99"/>
      <c r="L3609" s="99"/>
      <c r="M3609" s="99"/>
      <c r="N3609" s="28" t="s">
        <v>3625</v>
      </c>
      <c r="O3609" s="100">
        <v>117000</v>
      </c>
      <c r="P3609" s="27"/>
      <c r="Q3609" s="100"/>
      <c r="R3609" s="101" t="s">
        <v>34</v>
      </c>
      <c r="S3609" s="94"/>
    </row>
    <row r="3610" spans="1:19" ht="18" customHeight="1">
      <c r="A3610" s="17">
        <v>9</v>
      </c>
      <c r="B3610" s="18" t="s">
        <v>3581</v>
      </c>
      <c r="C3610" s="18">
        <v>1</v>
      </c>
      <c r="D3610" s="18" t="s">
        <v>3581</v>
      </c>
      <c r="E3610" s="18">
        <v>2</v>
      </c>
      <c r="F3610" s="18" t="s">
        <v>3585</v>
      </c>
      <c r="G3610" s="18">
        <v>11</v>
      </c>
      <c r="H3610" s="18" t="s">
        <v>1002</v>
      </c>
      <c r="I3610" s="18">
        <v>1</v>
      </c>
      <c r="J3610" s="25" t="s">
        <v>1003</v>
      </c>
      <c r="K3610" s="99"/>
      <c r="L3610" s="99"/>
      <c r="M3610" s="99"/>
      <c r="N3610" s="28" t="s">
        <v>3626</v>
      </c>
      <c r="O3610" s="100">
        <v>44100</v>
      </c>
      <c r="P3610" s="27"/>
      <c r="Q3610" s="100"/>
      <c r="R3610" s="101" t="s">
        <v>34</v>
      </c>
      <c r="S3610" s="94"/>
    </row>
    <row r="3611" spans="1:19" ht="18" customHeight="1">
      <c r="A3611" s="17">
        <v>9</v>
      </c>
      <c r="B3611" s="18" t="s">
        <v>3581</v>
      </c>
      <c r="C3611" s="18">
        <v>1</v>
      </c>
      <c r="D3611" s="18" t="s">
        <v>3581</v>
      </c>
      <c r="E3611" s="18">
        <v>2</v>
      </c>
      <c r="F3611" s="18" t="s">
        <v>3585</v>
      </c>
      <c r="G3611" s="18">
        <v>11</v>
      </c>
      <c r="H3611" s="18" t="s">
        <v>1002</v>
      </c>
      <c r="I3611" s="18">
        <v>1</v>
      </c>
      <c r="J3611" s="25" t="s">
        <v>1003</v>
      </c>
      <c r="K3611" s="99"/>
      <c r="L3611" s="99"/>
      <c r="M3611" s="99"/>
      <c r="N3611" s="28" t="s">
        <v>3627</v>
      </c>
      <c r="O3611" s="100">
        <v>63000</v>
      </c>
      <c r="P3611" s="27"/>
      <c r="Q3611" s="100"/>
      <c r="R3611" s="101" t="s">
        <v>34</v>
      </c>
      <c r="S3611" s="94"/>
    </row>
    <row r="3612" spans="1:19" ht="18" customHeight="1">
      <c r="A3612" s="17">
        <v>9</v>
      </c>
      <c r="B3612" s="18" t="s">
        <v>3581</v>
      </c>
      <c r="C3612" s="18">
        <v>1</v>
      </c>
      <c r="D3612" s="18" t="s">
        <v>3581</v>
      </c>
      <c r="E3612" s="18">
        <v>2</v>
      </c>
      <c r="F3612" s="18" t="s">
        <v>3585</v>
      </c>
      <c r="G3612" s="18">
        <v>11</v>
      </c>
      <c r="H3612" s="18" t="s">
        <v>1002</v>
      </c>
      <c r="I3612" s="18">
        <v>1</v>
      </c>
      <c r="J3612" s="25" t="s">
        <v>1003</v>
      </c>
      <c r="K3612" s="99"/>
      <c r="L3612" s="99"/>
      <c r="M3612" s="99"/>
      <c r="N3612" s="28" t="s">
        <v>3628</v>
      </c>
      <c r="O3612" s="100">
        <v>90000</v>
      </c>
      <c r="P3612" s="27"/>
      <c r="Q3612" s="100"/>
      <c r="R3612" s="101" t="s">
        <v>34</v>
      </c>
      <c r="S3612" s="94"/>
    </row>
    <row r="3613" spans="1:19" ht="18" customHeight="1">
      <c r="A3613" s="17">
        <v>9</v>
      </c>
      <c r="B3613" s="18" t="s">
        <v>3581</v>
      </c>
      <c r="C3613" s="18">
        <v>1</v>
      </c>
      <c r="D3613" s="18" t="s">
        <v>3581</v>
      </c>
      <c r="E3613" s="18">
        <v>2</v>
      </c>
      <c r="F3613" s="18" t="s">
        <v>3585</v>
      </c>
      <c r="G3613" s="18">
        <v>11</v>
      </c>
      <c r="H3613" s="18" t="s">
        <v>1002</v>
      </c>
      <c r="I3613" s="18">
        <v>1</v>
      </c>
      <c r="J3613" s="25" t="s">
        <v>1003</v>
      </c>
      <c r="K3613" s="99"/>
      <c r="L3613" s="99"/>
      <c r="M3613" s="99"/>
      <c r="N3613" s="28" t="s">
        <v>3629</v>
      </c>
      <c r="O3613" s="100">
        <v>70000</v>
      </c>
      <c r="P3613" s="27"/>
      <c r="Q3613" s="100"/>
      <c r="R3613" s="101" t="s">
        <v>34</v>
      </c>
      <c r="S3613" s="94"/>
    </row>
    <row r="3614" spans="1:19" ht="18" customHeight="1">
      <c r="A3614" s="17">
        <v>9</v>
      </c>
      <c r="B3614" s="18" t="s">
        <v>3581</v>
      </c>
      <c r="C3614" s="18">
        <v>1</v>
      </c>
      <c r="D3614" s="18" t="s">
        <v>3581</v>
      </c>
      <c r="E3614" s="18">
        <v>2</v>
      </c>
      <c r="F3614" s="18" t="s">
        <v>3585</v>
      </c>
      <c r="G3614" s="18">
        <v>11</v>
      </c>
      <c r="H3614" s="18" t="s">
        <v>1002</v>
      </c>
      <c r="I3614" s="18">
        <v>1</v>
      </c>
      <c r="J3614" s="25" t="s">
        <v>1003</v>
      </c>
      <c r="K3614" s="99"/>
      <c r="L3614" s="99"/>
      <c r="M3614" s="99"/>
      <c r="N3614" s="28" t="s">
        <v>3630</v>
      </c>
      <c r="O3614" s="100">
        <v>25000</v>
      </c>
      <c r="P3614" s="27"/>
      <c r="Q3614" s="100"/>
      <c r="R3614" s="101" t="s">
        <v>34</v>
      </c>
      <c r="S3614" s="94"/>
    </row>
    <row r="3615" spans="1:19" ht="18" customHeight="1">
      <c r="A3615" s="17">
        <v>9</v>
      </c>
      <c r="B3615" s="18" t="s">
        <v>3581</v>
      </c>
      <c r="C3615" s="18">
        <v>1</v>
      </c>
      <c r="D3615" s="18" t="s">
        <v>3581</v>
      </c>
      <c r="E3615" s="18">
        <v>2</v>
      </c>
      <c r="F3615" s="18" t="s">
        <v>3585</v>
      </c>
      <c r="G3615" s="18">
        <v>11</v>
      </c>
      <c r="H3615" s="18" t="s">
        <v>1002</v>
      </c>
      <c r="I3615" s="18">
        <v>1</v>
      </c>
      <c r="J3615" s="25" t="s">
        <v>1003</v>
      </c>
      <c r="K3615" s="99"/>
      <c r="L3615" s="99"/>
      <c r="M3615" s="99"/>
      <c r="N3615" s="28" t="s">
        <v>3631</v>
      </c>
      <c r="O3615" s="100">
        <v>100000</v>
      </c>
      <c r="P3615" s="27"/>
      <c r="Q3615" s="100"/>
      <c r="R3615" s="101" t="s">
        <v>34</v>
      </c>
      <c r="S3615" s="94"/>
    </row>
    <row r="3616" spans="1:19" ht="18" customHeight="1">
      <c r="A3616" s="17">
        <v>9</v>
      </c>
      <c r="B3616" s="18" t="s">
        <v>3581</v>
      </c>
      <c r="C3616" s="18">
        <v>1</v>
      </c>
      <c r="D3616" s="18" t="s">
        <v>3581</v>
      </c>
      <c r="E3616" s="18">
        <v>2</v>
      </c>
      <c r="F3616" s="18" t="s">
        <v>3585</v>
      </c>
      <c r="G3616" s="18">
        <v>11</v>
      </c>
      <c r="H3616" s="18" t="s">
        <v>1002</v>
      </c>
      <c r="I3616" s="19">
        <v>2</v>
      </c>
      <c r="J3616" s="24" t="s">
        <v>1208</v>
      </c>
      <c r="K3616" s="99">
        <v>396</v>
      </c>
      <c r="L3616" s="99">
        <v>408</v>
      </c>
      <c r="M3616" s="99">
        <f>K3616-L3616</f>
        <v>-12</v>
      </c>
      <c r="N3616" s="28" t="s">
        <v>3632</v>
      </c>
      <c r="O3616" s="100">
        <v>264000</v>
      </c>
      <c r="P3616" s="27"/>
      <c r="Q3616" s="100"/>
      <c r="R3616" s="101" t="s">
        <v>34</v>
      </c>
      <c r="S3616" s="94"/>
    </row>
    <row r="3617" spans="1:19" ht="18" customHeight="1">
      <c r="A3617" s="17">
        <v>9</v>
      </c>
      <c r="B3617" s="18" t="s">
        <v>3581</v>
      </c>
      <c r="C3617" s="18">
        <v>1</v>
      </c>
      <c r="D3617" s="18" t="s">
        <v>3581</v>
      </c>
      <c r="E3617" s="18">
        <v>2</v>
      </c>
      <c r="F3617" s="18" t="s">
        <v>3585</v>
      </c>
      <c r="G3617" s="18">
        <v>11</v>
      </c>
      <c r="H3617" s="18" t="s">
        <v>1002</v>
      </c>
      <c r="I3617" s="18">
        <v>2</v>
      </c>
      <c r="J3617" s="25" t="s">
        <v>1208</v>
      </c>
      <c r="K3617" s="99"/>
      <c r="L3617" s="99"/>
      <c r="M3617" s="99"/>
      <c r="N3617" s="28" t="s">
        <v>3633</v>
      </c>
      <c r="O3617" s="100">
        <v>36000</v>
      </c>
      <c r="P3617" s="27"/>
      <c r="Q3617" s="100"/>
      <c r="R3617" s="101" t="s">
        <v>34</v>
      </c>
      <c r="S3617" s="94"/>
    </row>
    <row r="3618" spans="1:19" ht="18" customHeight="1">
      <c r="A3618" s="17">
        <v>9</v>
      </c>
      <c r="B3618" s="18" t="s">
        <v>3581</v>
      </c>
      <c r="C3618" s="18">
        <v>1</v>
      </c>
      <c r="D3618" s="18" t="s">
        <v>3581</v>
      </c>
      <c r="E3618" s="18">
        <v>2</v>
      </c>
      <c r="F3618" s="18" t="s">
        <v>3585</v>
      </c>
      <c r="G3618" s="18">
        <v>11</v>
      </c>
      <c r="H3618" s="18" t="s">
        <v>1002</v>
      </c>
      <c r="I3618" s="18">
        <v>2</v>
      </c>
      <c r="J3618" s="25" t="s">
        <v>1208</v>
      </c>
      <c r="K3618" s="99"/>
      <c r="L3618" s="99"/>
      <c r="M3618" s="99"/>
      <c r="N3618" s="28" t="s">
        <v>3634</v>
      </c>
      <c r="O3618" s="100">
        <v>96000</v>
      </c>
      <c r="P3618" s="27"/>
      <c r="Q3618" s="100"/>
      <c r="R3618" s="101" t="s">
        <v>34</v>
      </c>
      <c r="S3618" s="94"/>
    </row>
    <row r="3619" spans="1:19" ht="18" customHeight="1">
      <c r="A3619" s="17">
        <v>9</v>
      </c>
      <c r="B3619" s="18" t="s">
        <v>3581</v>
      </c>
      <c r="C3619" s="18">
        <v>1</v>
      </c>
      <c r="D3619" s="18" t="s">
        <v>3581</v>
      </c>
      <c r="E3619" s="18">
        <v>2</v>
      </c>
      <c r="F3619" s="18" t="s">
        <v>3585</v>
      </c>
      <c r="G3619" s="18">
        <v>11</v>
      </c>
      <c r="H3619" s="18" t="s">
        <v>1002</v>
      </c>
      <c r="I3619" s="19">
        <v>3</v>
      </c>
      <c r="J3619" s="24" t="s">
        <v>1021</v>
      </c>
      <c r="K3619" s="99">
        <v>73</v>
      </c>
      <c r="L3619" s="99">
        <v>73</v>
      </c>
      <c r="M3619" s="99">
        <f>K3619-L3619</f>
        <v>0</v>
      </c>
      <c r="N3619" s="28" t="s">
        <v>3635</v>
      </c>
      <c r="O3619" s="100">
        <v>63000</v>
      </c>
      <c r="P3619" s="27"/>
      <c r="Q3619" s="100"/>
      <c r="R3619" s="101" t="s">
        <v>34</v>
      </c>
      <c r="S3619" s="94"/>
    </row>
    <row r="3620" spans="1:19" ht="18" customHeight="1">
      <c r="A3620" s="17">
        <v>9</v>
      </c>
      <c r="B3620" s="18" t="s">
        <v>3581</v>
      </c>
      <c r="C3620" s="18">
        <v>1</v>
      </c>
      <c r="D3620" s="18" t="s">
        <v>3581</v>
      </c>
      <c r="E3620" s="18">
        <v>2</v>
      </c>
      <c r="F3620" s="18" t="s">
        <v>3585</v>
      </c>
      <c r="G3620" s="18">
        <v>11</v>
      </c>
      <c r="H3620" s="18" t="s">
        <v>1002</v>
      </c>
      <c r="I3620" s="18">
        <v>3</v>
      </c>
      <c r="J3620" s="25" t="s">
        <v>1021</v>
      </c>
      <c r="K3620" s="99"/>
      <c r="L3620" s="99"/>
      <c r="M3620" s="99"/>
      <c r="N3620" s="28" t="s">
        <v>3636</v>
      </c>
      <c r="O3620" s="100">
        <v>10000</v>
      </c>
      <c r="P3620" s="27"/>
      <c r="Q3620" s="100"/>
      <c r="R3620" s="101" t="s">
        <v>34</v>
      </c>
      <c r="S3620" s="94"/>
    </row>
    <row r="3621" spans="1:19" ht="18" customHeight="1">
      <c r="A3621" s="17">
        <v>9</v>
      </c>
      <c r="B3621" s="18" t="s">
        <v>3581</v>
      </c>
      <c r="C3621" s="18">
        <v>1</v>
      </c>
      <c r="D3621" s="18" t="s">
        <v>3581</v>
      </c>
      <c r="E3621" s="18">
        <v>2</v>
      </c>
      <c r="F3621" s="18" t="s">
        <v>3585</v>
      </c>
      <c r="G3621" s="18">
        <v>11</v>
      </c>
      <c r="H3621" s="18" t="s">
        <v>1002</v>
      </c>
      <c r="I3621" s="19">
        <v>5</v>
      </c>
      <c r="J3621" s="24" t="s">
        <v>1214</v>
      </c>
      <c r="K3621" s="99">
        <v>1440</v>
      </c>
      <c r="L3621" s="99">
        <v>1224</v>
      </c>
      <c r="M3621" s="99">
        <f>K3621-L3621</f>
        <v>216</v>
      </c>
      <c r="N3621" s="28" t="s">
        <v>3637</v>
      </c>
      <c r="O3621" s="100">
        <v>744000</v>
      </c>
      <c r="P3621" s="27"/>
      <c r="Q3621" s="100"/>
      <c r="R3621" s="101" t="s">
        <v>34</v>
      </c>
      <c r="S3621" s="94"/>
    </row>
    <row r="3622" spans="1:19" ht="18" customHeight="1">
      <c r="A3622" s="17">
        <v>9</v>
      </c>
      <c r="B3622" s="18" t="s">
        <v>3581</v>
      </c>
      <c r="C3622" s="18">
        <v>1</v>
      </c>
      <c r="D3622" s="18" t="s">
        <v>3581</v>
      </c>
      <c r="E3622" s="18">
        <v>2</v>
      </c>
      <c r="F3622" s="18" t="s">
        <v>3585</v>
      </c>
      <c r="G3622" s="18">
        <v>11</v>
      </c>
      <c r="H3622" s="18" t="s">
        <v>1002</v>
      </c>
      <c r="I3622" s="18">
        <v>5</v>
      </c>
      <c r="J3622" s="25" t="s">
        <v>1214</v>
      </c>
      <c r="K3622" s="99"/>
      <c r="L3622" s="99"/>
      <c r="M3622" s="99"/>
      <c r="N3622" s="28" t="s">
        <v>3638</v>
      </c>
      <c r="O3622" s="100">
        <v>696000</v>
      </c>
      <c r="P3622" s="27"/>
      <c r="Q3622" s="100"/>
      <c r="R3622" s="101" t="s">
        <v>34</v>
      </c>
      <c r="S3622" s="94"/>
    </row>
    <row r="3623" spans="1:19" ht="18" customHeight="1">
      <c r="A3623" s="17">
        <v>9</v>
      </c>
      <c r="B3623" s="18" t="s">
        <v>3581</v>
      </c>
      <c r="C3623" s="18">
        <v>1</v>
      </c>
      <c r="D3623" s="18" t="s">
        <v>3581</v>
      </c>
      <c r="E3623" s="18">
        <v>2</v>
      </c>
      <c r="F3623" s="18" t="s">
        <v>3585</v>
      </c>
      <c r="G3623" s="19">
        <v>12</v>
      </c>
      <c r="H3623" s="19" t="s">
        <v>1026</v>
      </c>
      <c r="I3623" s="19"/>
      <c r="J3623" s="24"/>
      <c r="K3623" s="99"/>
      <c r="L3623" s="99"/>
      <c r="M3623" s="99"/>
      <c r="N3623" s="28"/>
      <c r="O3623" s="100"/>
      <c r="P3623" s="27"/>
      <c r="Q3623" s="100"/>
      <c r="R3623" s="101" t="s">
        <v>7507</v>
      </c>
      <c r="S3623" s="94"/>
    </row>
    <row r="3624" spans="1:19" ht="18" customHeight="1">
      <c r="A3624" s="17">
        <v>9</v>
      </c>
      <c r="B3624" s="18" t="s">
        <v>3581</v>
      </c>
      <c r="C3624" s="18">
        <v>1</v>
      </c>
      <c r="D3624" s="18" t="s">
        <v>3581</v>
      </c>
      <c r="E3624" s="18">
        <v>2</v>
      </c>
      <c r="F3624" s="18" t="s">
        <v>3585</v>
      </c>
      <c r="G3624" s="18">
        <v>12</v>
      </c>
      <c r="H3624" s="18" t="s">
        <v>1026</v>
      </c>
      <c r="I3624" s="19">
        <v>1</v>
      </c>
      <c r="J3624" s="24" t="s">
        <v>1027</v>
      </c>
      <c r="K3624" s="99">
        <v>294</v>
      </c>
      <c r="L3624" s="99">
        <v>351</v>
      </c>
      <c r="M3624" s="99">
        <f>K3624-L3624</f>
        <v>-57</v>
      </c>
      <c r="N3624" s="28" t="s">
        <v>3639</v>
      </c>
      <c r="O3624" s="100">
        <v>63600</v>
      </c>
      <c r="P3624" s="27"/>
      <c r="Q3624" s="100"/>
      <c r="R3624" s="101" t="s">
        <v>34</v>
      </c>
      <c r="S3624" s="94"/>
    </row>
    <row r="3625" spans="1:19" ht="18" customHeight="1">
      <c r="A3625" s="17">
        <v>9</v>
      </c>
      <c r="B3625" s="18" t="s">
        <v>3581</v>
      </c>
      <c r="C3625" s="18">
        <v>1</v>
      </c>
      <c r="D3625" s="18" t="s">
        <v>3581</v>
      </c>
      <c r="E3625" s="18">
        <v>2</v>
      </c>
      <c r="F3625" s="18" t="s">
        <v>3585</v>
      </c>
      <c r="G3625" s="18">
        <v>12</v>
      </c>
      <c r="H3625" s="18" t="s">
        <v>1026</v>
      </c>
      <c r="I3625" s="18">
        <v>1</v>
      </c>
      <c r="J3625" s="25" t="s">
        <v>1027</v>
      </c>
      <c r="K3625" s="99"/>
      <c r="L3625" s="99"/>
      <c r="M3625" s="99"/>
      <c r="N3625" s="28" t="s">
        <v>3640</v>
      </c>
      <c r="O3625" s="100">
        <v>72000</v>
      </c>
      <c r="P3625" s="27"/>
      <c r="Q3625" s="100"/>
      <c r="R3625" s="101" t="s">
        <v>34</v>
      </c>
      <c r="S3625" s="94"/>
    </row>
    <row r="3626" spans="1:19" ht="18" customHeight="1">
      <c r="A3626" s="17">
        <v>9</v>
      </c>
      <c r="B3626" s="18" t="s">
        <v>3581</v>
      </c>
      <c r="C3626" s="18">
        <v>1</v>
      </c>
      <c r="D3626" s="18" t="s">
        <v>3581</v>
      </c>
      <c r="E3626" s="18">
        <v>2</v>
      </c>
      <c r="F3626" s="18" t="s">
        <v>3585</v>
      </c>
      <c r="G3626" s="18">
        <v>12</v>
      </c>
      <c r="H3626" s="18" t="s">
        <v>1026</v>
      </c>
      <c r="I3626" s="18">
        <v>1</v>
      </c>
      <c r="J3626" s="25" t="s">
        <v>1027</v>
      </c>
      <c r="K3626" s="99"/>
      <c r="L3626" s="99"/>
      <c r="M3626" s="99"/>
      <c r="N3626" s="28" t="s">
        <v>3641</v>
      </c>
      <c r="O3626" s="100">
        <v>86400</v>
      </c>
      <c r="P3626" s="27"/>
      <c r="Q3626" s="100"/>
      <c r="R3626" s="101" t="s">
        <v>34</v>
      </c>
      <c r="S3626" s="94"/>
    </row>
    <row r="3627" spans="1:19" ht="18" customHeight="1">
      <c r="A3627" s="17">
        <v>9</v>
      </c>
      <c r="B3627" s="18" t="s">
        <v>3581</v>
      </c>
      <c r="C3627" s="18">
        <v>1</v>
      </c>
      <c r="D3627" s="18" t="s">
        <v>3581</v>
      </c>
      <c r="E3627" s="18">
        <v>2</v>
      </c>
      <c r="F3627" s="18" t="s">
        <v>3585</v>
      </c>
      <c r="G3627" s="18">
        <v>12</v>
      </c>
      <c r="H3627" s="18" t="s">
        <v>1026</v>
      </c>
      <c r="I3627" s="18">
        <v>1</v>
      </c>
      <c r="J3627" s="25" t="s">
        <v>1027</v>
      </c>
      <c r="K3627" s="99"/>
      <c r="L3627" s="99"/>
      <c r="M3627" s="99"/>
      <c r="N3627" s="28" t="s">
        <v>3642</v>
      </c>
      <c r="O3627" s="100">
        <v>72000</v>
      </c>
      <c r="P3627" s="27"/>
      <c r="Q3627" s="100"/>
      <c r="R3627" s="101" t="s">
        <v>34</v>
      </c>
      <c r="S3627" s="94"/>
    </row>
    <row r="3628" spans="1:19" ht="18" customHeight="1">
      <c r="A3628" s="17">
        <v>9</v>
      </c>
      <c r="B3628" s="18" t="s">
        <v>3581</v>
      </c>
      <c r="C3628" s="18">
        <v>1</v>
      </c>
      <c r="D3628" s="18" t="s">
        <v>3581</v>
      </c>
      <c r="E3628" s="18">
        <v>2</v>
      </c>
      <c r="F3628" s="18" t="s">
        <v>3585</v>
      </c>
      <c r="G3628" s="18">
        <v>12</v>
      </c>
      <c r="H3628" s="18" t="s">
        <v>1026</v>
      </c>
      <c r="I3628" s="19">
        <v>11</v>
      </c>
      <c r="J3628" s="24" t="s">
        <v>1039</v>
      </c>
      <c r="K3628" s="99">
        <v>879</v>
      </c>
      <c r="L3628" s="99">
        <v>939</v>
      </c>
      <c r="M3628" s="99">
        <f>K3628-L3628</f>
        <v>-60</v>
      </c>
      <c r="N3628" s="28" t="s">
        <v>3643</v>
      </c>
      <c r="O3628" s="100">
        <v>870000</v>
      </c>
      <c r="P3628" s="27"/>
      <c r="Q3628" s="100"/>
      <c r="R3628" s="101" t="s">
        <v>34</v>
      </c>
      <c r="S3628" s="94"/>
    </row>
    <row r="3629" spans="1:19" ht="18" customHeight="1">
      <c r="A3629" s="17">
        <v>9</v>
      </c>
      <c r="B3629" s="18" t="s">
        <v>3581</v>
      </c>
      <c r="C3629" s="18">
        <v>1</v>
      </c>
      <c r="D3629" s="18" t="s">
        <v>3581</v>
      </c>
      <c r="E3629" s="18">
        <v>2</v>
      </c>
      <c r="F3629" s="18" t="s">
        <v>3585</v>
      </c>
      <c r="G3629" s="18">
        <v>12</v>
      </c>
      <c r="H3629" s="18" t="s">
        <v>1026</v>
      </c>
      <c r="I3629" s="18">
        <v>11</v>
      </c>
      <c r="J3629" s="25" t="s">
        <v>1039</v>
      </c>
      <c r="K3629" s="99"/>
      <c r="L3629" s="99"/>
      <c r="M3629" s="99"/>
      <c r="N3629" s="28" t="s">
        <v>3644</v>
      </c>
      <c r="O3629" s="100">
        <v>9000</v>
      </c>
      <c r="P3629" s="27"/>
      <c r="Q3629" s="100"/>
      <c r="R3629" s="101" t="s">
        <v>34</v>
      </c>
      <c r="S3629" s="94"/>
    </row>
    <row r="3630" spans="1:19" ht="18" customHeight="1">
      <c r="A3630" s="17">
        <v>9</v>
      </c>
      <c r="B3630" s="18" t="s">
        <v>3581</v>
      </c>
      <c r="C3630" s="18">
        <v>1</v>
      </c>
      <c r="D3630" s="18" t="s">
        <v>3581</v>
      </c>
      <c r="E3630" s="18">
        <v>2</v>
      </c>
      <c r="F3630" s="18" t="s">
        <v>3585</v>
      </c>
      <c r="G3630" s="19">
        <v>14</v>
      </c>
      <c r="H3630" s="19" t="s">
        <v>1050</v>
      </c>
      <c r="I3630" s="19"/>
      <c r="J3630" s="24"/>
      <c r="K3630" s="99"/>
      <c r="L3630" s="99"/>
      <c r="M3630" s="99"/>
      <c r="N3630" s="28"/>
      <c r="O3630" s="100"/>
      <c r="P3630" s="27"/>
      <c r="Q3630" s="100"/>
      <c r="R3630" s="101" t="s">
        <v>7507</v>
      </c>
      <c r="S3630" s="94"/>
    </row>
    <row r="3631" spans="1:19" ht="18" customHeight="1">
      <c r="A3631" s="17">
        <v>9</v>
      </c>
      <c r="B3631" s="18" t="s">
        <v>3581</v>
      </c>
      <c r="C3631" s="18">
        <v>1</v>
      </c>
      <c r="D3631" s="18" t="s">
        <v>3581</v>
      </c>
      <c r="E3631" s="18">
        <v>2</v>
      </c>
      <c r="F3631" s="18" t="s">
        <v>3585</v>
      </c>
      <c r="G3631" s="18">
        <v>14</v>
      </c>
      <c r="H3631" s="18" t="s">
        <v>1050</v>
      </c>
      <c r="I3631" s="19">
        <v>1</v>
      </c>
      <c r="J3631" s="24" t="s">
        <v>1051</v>
      </c>
      <c r="K3631" s="99">
        <v>85</v>
      </c>
      <c r="L3631" s="99">
        <v>81</v>
      </c>
      <c r="M3631" s="99">
        <f>K3631-L3631</f>
        <v>4</v>
      </c>
      <c r="N3631" s="28" t="s">
        <v>3645</v>
      </c>
      <c r="O3631" s="100">
        <v>20000</v>
      </c>
      <c r="P3631" s="27"/>
      <c r="Q3631" s="100"/>
      <c r="R3631" s="101" t="s">
        <v>34</v>
      </c>
      <c r="S3631" s="94"/>
    </row>
    <row r="3632" spans="1:19" ht="18" customHeight="1">
      <c r="A3632" s="17">
        <v>9</v>
      </c>
      <c r="B3632" s="18" t="s">
        <v>3581</v>
      </c>
      <c r="C3632" s="18">
        <v>1</v>
      </c>
      <c r="D3632" s="18" t="s">
        <v>3581</v>
      </c>
      <c r="E3632" s="18">
        <v>2</v>
      </c>
      <c r="F3632" s="18" t="s">
        <v>3585</v>
      </c>
      <c r="G3632" s="18">
        <v>14</v>
      </c>
      <c r="H3632" s="18" t="s">
        <v>1050</v>
      </c>
      <c r="I3632" s="18">
        <v>1</v>
      </c>
      <c r="J3632" s="25" t="s">
        <v>1051</v>
      </c>
      <c r="K3632" s="99"/>
      <c r="L3632" s="99"/>
      <c r="M3632" s="99"/>
      <c r="N3632" s="28" t="s">
        <v>3646</v>
      </c>
      <c r="O3632" s="100">
        <v>10000</v>
      </c>
      <c r="P3632" s="27"/>
      <c r="Q3632" s="100"/>
      <c r="R3632" s="101" t="s">
        <v>34</v>
      </c>
      <c r="S3632" s="94"/>
    </row>
    <row r="3633" spans="1:19" ht="18" customHeight="1">
      <c r="A3633" s="17">
        <v>9</v>
      </c>
      <c r="B3633" s="18" t="s">
        <v>3581</v>
      </c>
      <c r="C3633" s="18">
        <v>1</v>
      </c>
      <c r="D3633" s="18" t="s">
        <v>3581</v>
      </c>
      <c r="E3633" s="18">
        <v>2</v>
      </c>
      <c r="F3633" s="18" t="s">
        <v>3585</v>
      </c>
      <c r="G3633" s="18">
        <v>14</v>
      </c>
      <c r="H3633" s="18" t="s">
        <v>1050</v>
      </c>
      <c r="I3633" s="18">
        <v>1</v>
      </c>
      <c r="J3633" s="25" t="s">
        <v>1051</v>
      </c>
      <c r="K3633" s="99"/>
      <c r="L3633" s="99"/>
      <c r="M3633" s="99"/>
      <c r="N3633" s="28" t="s">
        <v>3647</v>
      </c>
      <c r="O3633" s="100">
        <v>50600</v>
      </c>
      <c r="P3633" s="27"/>
      <c r="Q3633" s="100"/>
      <c r="R3633" s="101" t="s">
        <v>34</v>
      </c>
      <c r="S3633" s="94"/>
    </row>
    <row r="3634" spans="1:19" ht="18" customHeight="1">
      <c r="A3634" s="17">
        <v>9</v>
      </c>
      <c r="B3634" s="18" t="s">
        <v>3581</v>
      </c>
      <c r="C3634" s="18">
        <v>1</v>
      </c>
      <c r="D3634" s="18" t="s">
        <v>3581</v>
      </c>
      <c r="E3634" s="18">
        <v>2</v>
      </c>
      <c r="F3634" s="18" t="s">
        <v>3585</v>
      </c>
      <c r="G3634" s="18">
        <v>14</v>
      </c>
      <c r="H3634" s="18" t="s">
        <v>1050</v>
      </c>
      <c r="I3634" s="18">
        <v>1</v>
      </c>
      <c r="J3634" s="25" t="s">
        <v>1051</v>
      </c>
      <c r="K3634" s="99"/>
      <c r="L3634" s="99"/>
      <c r="M3634" s="99"/>
      <c r="N3634" s="28" t="s">
        <v>3648</v>
      </c>
      <c r="O3634" s="100"/>
      <c r="P3634" s="27"/>
      <c r="Q3634" s="100"/>
      <c r="R3634" s="101" t="s">
        <v>34</v>
      </c>
      <c r="S3634" s="94"/>
    </row>
    <row r="3635" spans="1:19" ht="18" customHeight="1">
      <c r="A3635" s="17">
        <v>9</v>
      </c>
      <c r="B3635" s="18" t="s">
        <v>3581</v>
      </c>
      <c r="C3635" s="18">
        <v>1</v>
      </c>
      <c r="D3635" s="18" t="s">
        <v>3581</v>
      </c>
      <c r="E3635" s="18">
        <v>2</v>
      </c>
      <c r="F3635" s="18" t="s">
        <v>3585</v>
      </c>
      <c r="G3635" s="18">
        <v>14</v>
      </c>
      <c r="H3635" s="18" t="s">
        <v>1050</v>
      </c>
      <c r="I3635" s="18">
        <v>1</v>
      </c>
      <c r="J3635" s="25" t="s">
        <v>1051</v>
      </c>
      <c r="K3635" s="99"/>
      <c r="L3635" s="99"/>
      <c r="M3635" s="99"/>
      <c r="N3635" s="28" t="s">
        <v>3649</v>
      </c>
      <c r="O3635" s="100"/>
      <c r="P3635" s="27"/>
      <c r="Q3635" s="100"/>
      <c r="R3635" s="101" t="s">
        <v>34</v>
      </c>
      <c r="S3635" s="94"/>
    </row>
    <row r="3636" spans="1:19" ht="18" customHeight="1">
      <c r="A3636" s="17">
        <v>9</v>
      </c>
      <c r="B3636" s="18" t="s">
        <v>3581</v>
      </c>
      <c r="C3636" s="18">
        <v>1</v>
      </c>
      <c r="D3636" s="18" t="s">
        <v>3581</v>
      </c>
      <c r="E3636" s="18">
        <v>2</v>
      </c>
      <c r="F3636" s="18" t="s">
        <v>3585</v>
      </c>
      <c r="G3636" s="18">
        <v>14</v>
      </c>
      <c r="H3636" s="18" t="s">
        <v>1050</v>
      </c>
      <c r="I3636" s="18">
        <v>1</v>
      </c>
      <c r="J3636" s="25" t="s">
        <v>1051</v>
      </c>
      <c r="K3636" s="99"/>
      <c r="L3636" s="99"/>
      <c r="M3636" s="99"/>
      <c r="N3636" s="28" t="s">
        <v>3650</v>
      </c>
      <c r="O3636" s="100"/>
      <c r="P3636" s="27"/>
      <c r="Q3636" s="100"/>
      <c r="R3636" s="101" t="s">
        <v>34</v>
      </c>
      <c r="S3636" s="94"/>
    </row>
    <row r="3637" spans="1:19" ht="18" customHeight="1">
      <c r="A3637" s="17">
        <v>9</v>
      </c>
      <c r="B3637" s="18" t="s">
        <v>3581</v>
      </c>
      <c r="C3637" s="18">
        <v>1</v>
      </c>
      <c r="D3637" s="18" t="s">
        <v>3581</v>
      </c>
      <c r="E3637" s="18">
        <v>2</v>
      </c>
      <c r="F3637" s="18" t="s">
        <v>3585</v>
      </c>
      <c r="G3637" s="18">
        <v>14</v>
      </c>
      <c r="H3637" s="18" t="s">
        <v>1050</v>
      </c>
      <c r="I3637" s="18">
        <v>1</v>
      </c>
      <c r="J3637" s="25" t="s">
        <v>1051</v>
      </c>
      <c r="K3637" s="99"/>
      <c r="L3637" s="99"/>
      <c r="M3637" s="99"/>
      <c r="N3637" s="28" t="s">
        <v>3651</v>
      </c>
      <c r="O3637" s="100"/>
      <c r="P3637" s="27"/>
      <c r="Q3637" s="100"/>
      <c r="R3637" s="101" t="s">
        <v>34</v>
      </c>
      <c r="S3637" s="94"/>
    </row>
    <row r="3638" spans="1:19" ht="18" customHeight="1">
      <c r="A3638" s="17">
        <v>9</v>
      </c>
      <c r="B3638" s="18" t="s">
        <v>3581</v>
      </c>
      <c r="C3638" s="18">
        <v>1</v>
      </c>
      <c r="D3638" s="18" t="s">
        <v>3581</v>
      </c>
      <c r="E3638" s="18">
        <v>2</v>
      </c>
      <c r="F3638" s="18" t="s">
        <v>3585</v>
      </c>
      <c r="G3638" s="18">
        <v>14</v>
      </c>
      <c r="H3638" s="18" t="s">
        <v>1050</v>
      </c>
      <c r="I3638" s="18">
        <v>1</v>
      </c>
      <c r="J3638" s="25" t="s">
        <v>1051</v>
      </c>
      <c r="K3638" s="99"/>
      <c r="L3638" s="99"/>
      <c r="M3638" s="99"/>
      <c r="N3638" s="28" t="s">
        <v>3652</v>
      </c>
      <c r="O3638" s="100"/>
      <c r="P3638" s="27"/>
      <c r="Q3638" s="100"/>
      <c r="R3638" s="101" t="s">
        <v>34</v>
      </c>
      <c r="S3638" s="94"/>
    </row>
    <row r="3639" spans="1:19" ht="18" customHeight="1">
      <c r="A3639" s="17">
        <v>9</v>
      </c>
      <c r="B3639" s="18" t="s">
        <v>3581</v>
      </c>
      <c r="C3639" s="18">
        <v>1</v>
      </c>
      <c r="D3639" s="18" t="s">
        <v>3581</v>
      </c>
      <c r="E3639" s="18">
        <v>2</v>
      </c>
      <c r="F3639" s="18" t="s">
        <v>3585</v>
      </c>
      <c r="G3639" s="18">
        <v>14</v>
      </c>
      <c r="H3639" s="18" t="s">
        <v>1050</v>
      </c>
      <c r="I3639" s="18">
        <v>1</v>
      </c>
      <c r="J3639" s="25" t="s">
        <v>1051</v>
      </c>
      <c r="K3639" s="99"/>
      <c r="L3639" s="99"/>
      <c r="M3639" s="99"/>
      <c r="N3639" s="28" t="s">
        <v>3653</v>
      </c>
      <c r="O3639" s="100"/>
      <c r="P3639" s="27"/>
      <c r="Q3639" s="100"/>
      <c r="R3639" s="101" t="s">
        <v>34</v>
      </c>
      <c r="S3639" s="94"/>
    </row>
    <row r="3640" spans="1:19" ht="18" customHeight="1">
      <c r="A3640" s="17">
        <v>9</v>
      </c>
      <c r="B3640" s="18" t="s">
        <v>3581</v>
      </c>
      <c r="C3640" s="18">
        <v>1</v>
      </c>
      <c r="D3640" s="18" t="s">
        <v>3581</v>
      </c>
      <c r="E3640" s="18">
        <v>2</v>
      </c>
      <c r="F3640" s="18" t="s">
        <v>3585</v>
      </c>
      <c r="G3640" s="18">
        <v>14</v>
      </c>
      <c r="H3640" s="18" t="s">
        <v>1050</v>
      </c>
      <c r="I3640" s="18">
        <v>1</v>
      </c>
      <c r="J3640" s="25" t="s">
        <v>1051</v>
      </c>
      <c r="K3640" s="99"/>
      <c r="L3640" s="99"/>
      <c r="M3640" s="99"/>
      <c r="N3640" s="28" t="s">
        <v>3654</v>
      </c>
      <c r="O3640" s="100">
        <v>4320</v>
      </c>
      <c r="P3640" s="27"/>
      <c r="Q3640" s="100"/>
      <c r="R3640" s="101" t="s">
        <v>34</v>
      </c>
      <c r="S3640" s="94"/>
    </row>
    <row r="3641" spans="1:19" ht="18" customHeight="1">
      <c r="A3641" s="17">
        <v>9</v>
      </c>
      <c r="B3641" s="18" t="s">
        <v>3581</v>
      </c>
      <c r="C3641" s="18">
        <v>1</v>
      </c>
      <c r="D3641" s="18" t="s">
        <v>3581</v>
      </c>
      <c r="E3641" s="18">
        <v>2</v>
      </c>
      <c r="F3641" s="18" t="s">
        <v>3585</v>
      </c>
      <c r="G3641" s="18">
        <v>14</v>
      </c>
      <c r="H3641" s="18" t="s">
        <v>1050</v>
      </c>
      <c r="I3641" s="19">
        <v>21</v>
      </c>
      <c r="J3641" s="24" t="s">
        <v>1349</v>
      </c>
      <c r="K3641" s="99">
        <v>90</v>
      </c>
      <c r="L3641" s="99">
        <v>90</v>
      </c>
      <c r="M3641" s="99">
        <f>K3641-L3641</f>
        <v>0</v>
      </c>
      <c r="N3641" s="28" t="s">
        <v>3655</v>
      </c>
      <c r="O3641" s="100">
        <v>20000</v>
      </c>
      <c r="P3641" s="27"/>
      <c r="Q3641" s="100"/>
      <c r="R3641" s="101" t="s">
        <v>34</v>
      </c>
      <c r="S3641" s="94"/>
    </row>
    <row r="3642" spans="1:19" ht="18" customHeight="1">
      <c r="A3642" s="17">
        <v>9</v>
      </c>
      <c r="B3642" s="18" t="s">
        <v>3581</v>
      </c>
      <c r="C3642" s="18">
        <v>1</v>
      </c>
      <c r="D3642" s="18" t="s">
        <v>3581</v>
      </c>
      <c r="E3642" s="18">
        <v>2</v>
      </c>
      <c r="F3642" s="18" t="s">
        <v>3585</v>
      </c>
      <c r="G3642" s="18">
        <v>14</v>
      </c>
      <c r="H3642" s="18" t="s">
        <v>1050</v>
      </c>
      <c r="I3642" s="18">
        <v>21</v>
      </c>
      <c r="J3642" s="25" t="s">
        <v>1349</v>
      </c>
      <c r="K3642" s="99"/>
      <c r="L3642" s="99"/>
      <c r="M3642" s="99"/>
      <c r="N3642" s="28" t="s">
        <v>3656</v>
      </c>
      <c r="O3642" s="100">
        <v>48000</v>
      </c>
      <c r="P3642" s="27"/>
      <c r="Q3642" s="100"/>
      <c r="R3642" s="101" t="s">
        <v>34</v>
      </c>
      <c r="S3642" s="94"/>
    </row>
    <row r="3643" spans="1:19" ht="18" customHeight="1">
      <c r="A3643" s="17">
        <v>9</v>
      </c>
      <c r="B3643" s="18" t="s">
        <v>3581</v>
      </c>
      <c r="C3643" s="18">
        <v>1</v>
      </c>
      <c r="D3643" s="18" t="s">
        <v>3581</v>
      </c>
      <c r="E3643" s="18">
        <v>2</v>
      </c>
      <c r="F3643" s="18" t="s">
        <v>3585</v>
      </c>
      <c r="G3643" s="18">
        <v>14</v>
      </c>
      <c r="H3643" s="18" t="s">
        <v>1050</v>
      </c>
      <c r="I3643" s="18">
        <v>21</v>
      </c>
      <c r="J3643" s="25" t="s">
        <v>1349</v>
      </c>
      <c r="K3643" s="99"/>
      <c r="L3643" s="99"/>
      <c r="M3643" s="99"/>
      <c r="N3643" s="28" t="s">
        <v>3657</v>
      </c>
      <c r="O3643" s="100">
        <v>22000</v>
      </c>
      <c r="P3643" s="27"/>
      <c r="Q3643" s="100"/>
      <c r="R3643" s="101" t="s">
        <v>34</v>
      </c>
      <c r="S3643" s="94"/>
    </row>
    <row r="3644" spans="1:19" ht="18" customHeight="1">
      <c r="A3644" s="17">
        <v>9</v>
      </c>
      <c r="B3644" s="18" t="s">
        <v>3581</v>
      </c>
      <c r="C3644" s="18">
        <v>1</v>
      </c>
      <c r="D3644" s="18" t="s">
        <v>3581</v>
      </c>
      <c r="E3644" s="18">
        <v>2</v>
      </c>
      <c r="F3644" s="18" t="s">
        <v>3585</v>
      </c>
      <c r="G3644" s="19">
        <v>18</v>
      </c>
      <c r="H3644" s="19" t="s">
        <v>1054</v>
      </c>
      <c r="I3644" s="19"/>
      <c r="J3644" s="24"/>
      <c r="K3644" s="99"/>
      <c r="L3644" s="99"/>
      <c r="M3644" s="99"/>
      <c r="N3644" s="28"/>
      <c r="O3644" s="100"/>
      <c r="P3644" s="27"/>
      <c r="Q3644" s="100"/>
      <c r="R3644" s="101" t="s">
        <v>7507</v>
      </c>
      <c r="S3644" s="94"/>
    </row>
    <row r="3645" spans="1:19" ht="18" customHeight="1">
      <c r="A3645" s="17">
        <v>9</v>
      </c>
      <c r="B3645" s="18" t="s">
        <v>3581</v>
      </c>
      <c r="C3645" s="18">
        <v>1</v>
      </c>
      <c r="D3645" s="18" t="s">
        <v>3581</v>
      </c>
      <c r="E3645" s="18">
        <v>2</v>
      </c>
      <c r="F3645" s="18" t="s">
        <v>3585</v>
      </c>
      <c r="G3645" s="18">
        <v>18</v>
      </c>
      <c r="H3645" s="18" t="s">
        <v>1054</v>
      </c>
      <c r="I3645" s="19">
        <v>11</v>
      </c>
      <c r="J3645" s="24" t="s">
        <v>1055</v>
      </c>
      <c r="K3645" s="99">
        <v>308</v>
      </c>
      <c r="L3645" s="99">
        <v>0</v>
      </c>
      <c r="M3645" s="99">
        <f>K3645-L3645</f>
        <v>308</v>
      </c>
      <c r="N3645" s="28" t="s">
        <v>3658</v>
      </c>
      <c r="O3645" s="100"/>
      <c r="P3645" s="27"/>
      <c r="Q3645" s="100"/>
      <c r="R3645" s="101" t="s">
        <v>34</v>
      </c>
      <c r="S3645" s="94"/>
    </row>
    <row r="3646" spans="1:19" ht="18" customHeight="1">
      <c r="A3646" s="17">
        <v>9</v>
      </c>
      <c r="B3646" s="18" t="s">
        <v>3581</v>
      </c>
      <c r="C3646" s="18">
        <v>1</v>
      </c>
      <c r="D3646" s="18" t="s">
        <v>3581</v>
      </c>
      <c r="E3646" s="18">
        <v>2</v>
      </c>
      <c r="F3646" s="18" t="s">
        <v>3585</v>
      </c>
      <c r="G3646" s="18">
        <v>18</v>
      </c>
      <c r="H3646" s="18" t="s">
        <v>1054</v>
      </c>
      <c r="I3646" s="18">
        <v>11</v>
      </c>
      <c r="J3646" s="25" t="s">
        <v>1055</v>
      </c>
      <c r="K3646" s="99"/>
      <c r="L3646" s="99"/>
      <c r="M3646" s="99"/>
      <c r="N3646" s="28" t="s">
        <v>3659</v>
      </c>
      <c r="O3646" s="100">
        <v>307800</v>
      </c>
      <c r="P3646" s="27"/>
      <c r="Q3646" s="100"/>
      <c r="R3646" s="101" t="s">
        <v>34</v>
      </c>
      <c r="S3646" s="94"/>
    </row>
    <row r="3647" spans="1:19" ht="18" customHeight="1">
      <c r="A3647" s="17">
        <v>9</v>
      </c>
      <c r="B3647" s="18" t="s">
        <v>3581</v>
      </c>
      <c r="C3647" s="18">
        <v>1</v>
      </c>
      <c r="D3647" s="18" t="s">
        <v>3581</v>
      </c>
      <c r="E3647" s="18">
        <v>2</v>
      </c>
      <c r="F3647" s="18" t="s">
        <v>3585</v>
      </c>
      <c r="G3647" s="19">
        <v>19</v>
      </c>
      <c r="H3647" s="19" t="s">
        <v>1056</v>
      </c>
      <c r="I3647" s="19"/>
      <c r="J3647" s="24"/>
      <c r="K3647" s="99"/>
      <c r="L3647" s="99"/>
      <c r="M3647" s="99"/>
      <c r="N3647" s="28"/>
      <c r="O3647" s="100"/>
      <c r="P3647" s="27"/>
      <c r="Q3647" s="100"/>
      <c r="R3647" s="101" t="s">
        <v>7507</v>
      </c>
      <c r="S3647" s="94"/>
    </row>
    <row r="3648" spans="1:19" ht="18" customHeight="1">
      <c r="A3648" s="17">
        <v>9</v>
      </c>
      <c r="B3648" s="18" t="s">
        <v>3581</v>
      </c>
      <c r="C3648" s="18">
        <v>1</v>
      </c>
      <c r="D3648" s="18" t="s">
        <v>3581</v>
      </c>
      <c r="E3648" s="18">
        <v>2</v>
      </c>
      <c r="F3648" s="18" t="s">
        <v>3585</v>
      </c>
      <c r="G3648" s="18">
        <v>19</v>
      </c>
      <c r="H3648" s="18" t="s">
        <v>1056</v>
      </c>
      <c r="I3648" s="19">
        <v>3</v>
      </c>
      <c r="J3648" s="24" t="s">
        <v>3660</v>
      </c>
      <c r="K3648" s="99">
        <v>6865</v>
      </c>
      <c r="L3648" s="99">
        <v>6865</v>
      </c>
      <c r="M3648" s="99">
        <f>K3648-L3648</f>
        <v>0</v>
      </c>
      <c r="N3648" s="28" t="s">
        <v>3661</v>
      </c>
      <c r="O3648" s="100">
        <v>45000</v>
      </c>
      <c r="P3648" s="27"/>
      <c r="Q3648" s="100"/>
      <c r="R3648" s="101" t="s">
        <v>34</v>
      </c>
      <c r="S3648" s="94"/>
    </row>
    <row r="3649" spans="1:19" ht="18" customHeight="1">
      <c r="A3649" s="17">
        <v>9</v>
      </c>
      <c r="B3649" s="18" t="s">
        <v>3581</v>
      </c>
      <c r="C3649" s="18">
        <v>1</v>
      </c>
      <c r="D3649" s="18" t="s">
        <v>3581</v>
      </c>
      <c r="E3649" s="18">
        <v>2</v>
      </c>
      <c r="F3649" s="18" t="s">
        <v>3585</v>
      </c>
      <c r="G3649" s="18">
        <v>19</v>
      </c>
      <c r="H3649" s="18" t="s">
        <v>1056</v>
      </c>
      <c r="I3649" s="18">
        <v>3</v>
      </c>
      <c r="J3649" s="25" t="s">
        <v>3660</v>
      </c>
      <c r="K3649" s="99"/>
      <c r="L3649" s="99"/>
      <c r="M3649" s="99"/>
      <c r="N3649" s="28" t="s">
        <v>3662</v>
      </c>
      <c r="O3649" s="100">
        <v>149600</v>
      </c>
      <c r="P3649" s="27"/>
      <c r="Q3649" s="100"/>
      <c r="R3649" s="101" t="s">
        <v>34</v>
      </c>
      <c r="S3649" s="94"/>
    </row>
    <row r="3650" spans="1:19" ht="18" customHeight="1">
      <c r="A3650" s="17">
        <v>9</v>
      </c>
      <c r="B3650" s="18" t="s">
        <v>3581</v>
      </c>
      <c r="C3650" s="18">
        <v>1</v>
      </c>
      <c r="D3650" s="18" t="s">
        <v>3581</v>
      </c>
      <c r="E3650" s="18">
        <v>2</v>
      </c>
      <c r="F3650" s="18" t="s">
        <v>3585</v>
      </c>
      <c r="G3650" s="18">
        <v>19</v>
      </c>
      <c r="H3650" s="18" t="s">
        <v>1056</v>
      </c>
      <c r="I3650" s="18">
        <v>3</v>
      </c>
      <c r="J3650" s="25" t="s">
        <v>3660</v>
      </c>
      <c r="K3650" s="99"/>
      <c r="L3650" s="99"/>
      <c r="M3650" s="99"/>
      <c r="N3650" s="28" t="s">
        <v>3663</v>
      </c>
      <c r="O3650" s="100">
        <v>620000</v>
      </c>
      <c r="P3650" s="27"/>
      <c r="Q3650" s="100"/>
      <c r="R3650" s="101" t="s">
        <v>34</v>
      </c>
      <c r="S3650" s="94"/>
    </row>
    <row r="3651" spans="1:19" ht="18" customHeight="1">
      <c r="A3651" s="17">
        <v>9</v>
      </c>
      <c r="B3651" s="18" t="s">
        <v>3581</v>
      </c>
      <c r="C3651" s="18">
        <v>1</v>
      </c>
      <c r="D3651" s="18" t="s">
        <v>3581</v>
      </c>
      <c r="E3651" s="18">
        <v>2</v>
      </c>
      <c r="F3651" s="18" t="s">
        <v>3585</v>
      </c>
      <c r="G3651" s="18">
        <v>19</v>
      </c>
      <c r="H3651" s="18" t="s">
        <v>1056</v>
      </c>
      <c r="I3651" s="18">
        <v>3</v>
      </c>
      <c r="J3651" s="25" t="s">
        <v>3660</v>
      </c>
      <c r="K3651" s="99"/>
      <c r="L3651" s="99"/>
      <c r="M3651" s="99"/>
      <c r="N3651" s="28" t="s">
        <v>3664</v>
      </c>
      <c r="O3651" s="100">
        <v>6014000</v>
      </c>
      <c r="P3651" s="27"/>
      <c r="Q3651" s="100"/>
      <c r="R3651" s="101" t="s">
        <v>34</v>
      </c>
      <c r="S3651" s="94"/>
    </row>
    <row r="3652" spans="1:19" ht="18" customHeight="1">
      <c r="A3652" s="17">
        <v>9</v>
      </c>
      <c r="B3652" s="18" t="s">
        <v>3581</v>
      </c>
      <c r="C3652" s="18">
        <v>1</v>
      </c>
      <c r="D3652" s="18" t="s">
        <v>3581</v>
      </c>
      <c r="E3652" s="18">
        <v>2</v>
      </c>
      <c r="F3652" s="18" t="s">
        <v>3585</v>
      </c>
      <c r="G3652" s="18">
        <v>19</v>
      </c>
      <c r="H3652" s="18" t="s">
        <v>1056</v>
      </c>
      <c r="I3652" s="18">
        <v>3</v>
      </c>
      <c r="J3652" s="25" t="s">
        <v>3660</v>
      </c>
      <c r="K3652" s="99"/>
      <c r="L3652" s="99"/>
      <c r="M3652" s="99"/>
      <c r="N3652" s="28" t="s">
        <v>3665</v>
      </c>
      <c r="O3652" s="100">
        <v>31000</v>
      </c>
      <c r="P3652" s="27"/>
      <c r="Q3652" s="100"/>
      <c r="R3652" s="101" t="s">
        <v>34</v>
      </c>
      <c r="S3652" s="94"/>
    </row>
    <row r="3653" spans="1:19" ht="18" customHeight="1">
      <c r="A3653" s="17">
        <v>9</v>
      </c>
      <c r="B3653" s="18" t="s">
        <v>3581</v>
      </c>
      <c r="C3653" s="18">
        <v>1</v>
      </c>
      <c r="D3653" s="18" t="s">
        <v>3581</v>
      </c>
      <c r="E3653" s="18">
        <v>2</v>
      </c>
      <c r="F3653" s="18" t="s">
        <v>3585</v>
      </c>
      <c r="G3653" s="18">
        <v>19</v>
      </c>
      <c r="H3653" s="18" t="s">
        <v>1056</v>
      </c>
      <c r="I3653" s="18">
        <v>3</v>
      </c>
      <c r="J3653" s="25" t="s">
        <v>3660</v>
      </c>
      <c r="K3653" s="99"/>
      <c r="L3653" s="99"/>
      <c r="M3653" s="99"/>
      <c r="N3653" s="28" t="s">
        <v>3666</v>
      </c>
      <c r="O3653" s="100">
        <v>5000</v>
      </c>
      <c r="P3653" s="27"/>
      <c r="Q3653" s="100"/>
      <c r="R3653" s="101" t="s">
        <v>34</v>
      </c>
      <c r="S3653" s="94"/>
    </row>
    <row r="3654" spans="1:19" ht="18" customHeight="1">
      <c r="A3654" s="17">
        <v>9</v>
      </c>
      <c r="B3654" s="18" t="s">
        <v>3581</v>
      </c>
      <c r="C3654" s="18">
        <v>1</v>
      </c>
      <c r="D3654" s="18" t="s">
        <v>3581</v>
      </c>
      <c r="E3654" s="18">
        <v>2</v>
      </c>
      <c r="F3654" s="18" t="s">
        <v>3585</v>
      </c>
      <c r="G3654" s="18">
        <v>19</v>
      </c>
      <c r="H3654" s="18" t="s">
        <v>1056</v>
      </c>
      <c r="I3654" s="19">
        <v>11</v>
      </c>
      <c r="J3654" s="24" t="s">
        <v>1057</v>
      </c>
      <c r="K3654" s="99">
        <v>207</v>
      </c>
      <c r="L3654" s="99">
        <v>198</v>
      </c>
      <c r="M3654" s="99">
        <f>K3654-L3654</f>
        <v>9</v>
      </c>
      <c r="N3654" s="28" t="s">
        <v>3667</v>
      </c>
      <c r="O3654" s="100">
        <v>147000</v>
      </c>
      <c r="P3654" s="27"/>
      <c r="Q3654" s="100"/>
      <c r="R3654" s="101" t="s">
        <v>34</v>
      </c>
      <c r="S3654" s="94"/>
    </row>
    <row r="3655" spans="1:19" ht="18" customHeight="1">
      <c r="A3655" s="17">
        <v>9</v>
      </c>
      <c r="B3655" s="18" t="s">
        <v>3581</v>
      </c>
      <c r="C3655" s="18">
        <v>1</v>
      </c>
      <c r="D3655" s="18" t="s">
        <v>3581</v>
      </c>
      <c r="E3655" s="18">
        <v>2</v>
      </c>
      <c r="F3655" s="18" t="s">
        <v>3585</v>
      </c>
      <c r="G3655" s="18">
        <v>19</v>
      </c>
      <c r="H3655" s="18" t="s">
        <v>1056</v>
      </c>
      <c r="I3655" s="18">
        <v>11</v>
      </c>
      <c r="J3655" s="25" t="s">
        <v>1057</v>
      </c>
      <c r="K3655" s="99"/>
      <c r="L3655" s="99"/>
      <c r="M3655" s="99"/>
      <c r="N3655" s="28" t="s">
        <v>3668</v>
      </c>
      <c r="O3655" s="100">
        <v>57400</v>
      </c>
      <c r="P3655" s="27"/>
      <c r="Q3655" s="100"/>
      <c r="R3655" s="101" t="s">
        <v>34</v>
      </c>
      <c r="S3655" s="94"/>
    </row>
    <row r="3656" spans="1:19" ht="18" customHeight="1">
      <c r="A3656" s="17">
        <v>9</v>
      </c>
      <c r="B3656" s="18" t="s">
        <v>3581</v>
      </c>
      <c r="C3656" s="18">
        <v>1</v>
      </c>
      <c r="D3656" s="18" t="s">
        <v>3581</v>
      </c>
      <c r="E3656" s="18">
        <v>2</v>
      </c>
      <c r="F3656" s="18" t="s">
        <v>3585</v>
      </c>
      <c r="G3656" s="18">
        <v>19</v>
      </c>
      <c r="H3656" s="18" t="s">
        <v>1056</v>
      </c>
      <c r="I3656" s="18">
        <v>11</v>
      </c>
      <c r="J3656" s="25" t="s">
        <v>1057</v>
      </c>
      <c r="K3656" s="99"/>
      <c r="L3656" s="99"/>
      <c r="M3656" s="99"/>
      <c r="N3656" s="28" t="s">
        <v>3669</v>
      </c>
      <c r="O3656" s="100">
        <v>2500</v>
      </c>
      <c r="P3656" s="27"/>
      <c r="Q3656" s="100"/>
      <c r="R3656" s="101" t="s">
        <v>34</v>
      </c>
      <c r="S3656" s="94"/>
    </row>
    <row r="3657" spans="1:19" ht="18" customHeight="1">
      <c r="A3657" s="17">
        <v>9</v>
      </c>
      <c r="B3657" s="18" t="s">
        <v>3581</v>
      </c>
      <c r="C3657" s="18">
        <v>1</v>
      </c>
      <c r="D3657" s="18" t="s">
        <v>3581</v>
      </c>
      <c r="E3657" s="18">
        <v>2</v>
      </c>
      <c r="F3657" s="18" t="s">
        <v>3585</v>
      </c>
      <c r="G3657" s="18">
        <v>19</v>
      </c>
      <c r="H3657" s="18" t="s">
        <v>1056</v>
      </c>
      <c r="I3657" s="19">
        <v>31</v>
      </c>
      <c r="J3657" s="24" t="s">
        <v>1366</v>
      </c>
      <c r="K3657" s="99">
        <v>1009</v>
      </c>
      <c r="L3657" s="99">
        <v>1009</v>
      </c>
      <c r="M3657" s="99">
        <f>K3657-L3657</f>
        <v>0</v>
      </c>
      <c r="N3657" s="28" t="s">
        <v>3670</v>
      </c>
      <c r="O3657" s="100">
        <v>855000</v>
      </c>
      <c r="P3657" s="27"/>
      <c r="Q3657" s="100"/>
      <c r="R3657" s="101" t="s">
        <v>34</v>
      </c>
      <c r="S3657" s="94"/>
    </row>
    <row r="3658" spans="1:19" ht="18" customHeight="1">
      <c r="A3658" s="17">
        <v>9</v>
      </c>
      <c r="B3658" s="18" t="s">
        <v>3581</v>
      </c>
      <c r="C3658" s="18">
        <v>1</v>
      </c>
      <c r="D3658" s="18" t="s">
        <v>3581</v>
      </c>
      <c r="E3658" s="18">
        <v>2</v>
      </c>
      <c r="F3658" s="18" t="s">
        <v>3585</v>
      </c>
      <c r="G3658" s="18">
        <v>19</v>
      </c>
      <c r="H3658" s="18" t="s">
        <v>1056</v>
      </c>
      <c r="I3658" s="18">
        <v>31</v>
      </c>
      <c r="J3658" s="25" t="s">
        <v>1366</v>
      </c>
      <c r="K3658" s="99"/>
      <c r="L3658" s="99"/>
      <c r="M3658" s="99"/>
      <c r="N3658" s="28" t="s">
        <v>3671</v>
      </c>
      <c r="O3658" s="100">
        <v>154000</v>
      </c>
      <c r="P3658" s="27"/>
      <c r="Q3658" s="100"/>
      <c r="R3658" s="101" t="s">
        <v>34</v>
      </c>
      <c r="S3658" s="94"/>
    </row>
    <row r="3659" spans="1:19" ht="18" customHeight="1">
      <c r="A3659" s="17">
        <v>9</v>
      </c>
      <c r="B3659" s="18" t="s">
        <v>3581</v>
      </c>
      <c r="C3659" s="18">
        <v>1</v>
      </c>
      <c r="D3659" s="18" t="s">
        <v>3581</v>
      </c>
      <c r="E3659" s="18">
        <v>2</v>
      </c>
      <c r="F3659" s="18" t="s">
        <v>3585</v>
      </c>
      <c r="G3659" s="18">
        <v>19</v>
      </c>
      <c r="H3659" s="18" t="s">
        <v>1056</v>
      </c>
      <c r="I3659" s="19">
        <v>41</v>
      </c>
      <c r="J3659" s="24" t="s">
        <v>1153</v>
      </c>
      <c r="K3659" s="99">
        <v>233</v>
      </c>
      <c r="L3659" s="99">
        <v>113</v>
      </c>
      <c r="M3659" s="99">
        <f>K3659-L3659</f>
        <v>120</v>
      </c>
      <c r="N3659" s="28" t="s">
        <v>3672</v>
      </c>
      <c r="O3659" s="100">
        <v>27000</v>
      </c>
      <c r="P3659" s="27"/>
      <c r="Q3659" s="100"/>
      <c r="R3659" s="101" t="s">
        <v>34</v>
      </c>
      <c r="S3659" s="94"/>
    </row>
    <row r="3660" spans="1:19" ht="18" customHeight="1">
      <c r="A3660" s="17">
        <v>9</v>
      </c>
      <c r="B3660" s="18" t="s">
        <v>3581</v>
      </c>
      <c r="C3660" s="18">
        <v>1</v>
      </c>
      <c r="D3660" s="18" t="s">
        <v>3581</v>
      </c>
      <c r="E3660" s="18">
        <v>2</v>
      </c>
      <c r="F3660" s="18" t="s">
        <v>3585</v>
      </c>
      <c r="G3660" s="18">
        <v>19</v>
      </c>
      <c r="H3660" s="18" t="s">
        <v>1056</v>
      </c>
      <c r="I3660" s="18">
        <v>41</v>
      </c>
      <c r="J3660" s="25" t="s">
        <v>1153</v>
      </c>
      <c r="K3660" s="99"/>
      <c r="L3660" s="99"/>
      <c r="M3660" s="99"/>
      <c r="N3660" s="28" t="s">
        <v>3673</v>
      </c>
      <c r="O3660" s="100">
        <v>20800</v>
      </c>
      <c r="P3660" s="27"/>
      <c r="Q3660" s="100"/>
      <c r="R3660" s="101" t="s">
        <v>34</v>
      </c>
      <c r="S3660" s="94"/>
    </row>
    <row r="3661" spans="1:19" ht="18" customHeight="1">
      <c r="A3661" s="17">
        <v>9</v>
      </c>
      <c r="B3661" s="18" t="s">
        <v>3581</v>
      </c>
      <c r="C3661" s="18">
        <v>1</v>
      </c>
      <c r="D3661" s="18" t="s">
        <v>3581</v>
      </c>
      <c r="E3661" s="18">
        <v>2</v>
      </c>
      <c r="F3661" s="18" t="s">
        <v>3585</v>
      </c>
      <c r="G3661" s="18">
        <v>19</v>
      </c>
      <c r="H3661" s="18" t="s">
        <v>1056</v>
      </c>
      <c r="I3661" s="18">
        <v>41</v>
      </c>
      <c r="J3661" s="25" t="s">
        <v>1153</v>
      </c>
      <c r="K3661" s="99"/>
      <c r="L3661" s="99"/>
      <c r="M3661" s="99"/>
      <c r="N3661" s="28" t="s">
        <v>3674</v>
      </c>
      <c r="O3661" s="100">
        <v>18400</v>
      </c>
      <c r="P3661" s="27"/>
      <c r="Q3661" s="100"/>
      <c r="R3661" s="101" t="s">
        <v>34</v>
      </c>
      <c r="S3661" s="94"/>
    </row>
    <row r="3662" spans="1:19" ht="18" customHeight="1">
      <c r="A3662" s="17">
        <v>9</v>
      </c>
      <c r="B3662" s="18" t="s">
        <v>3581</v>
      </c>
      <c r="C3662" s="18">
        <v>1</v>
      </c>
      <c r="D3662" s="18" t="s">
        <v>3581</v>
      </c>
      <c r="E3662" s="18">
        <v>2</v>
      </c>
      <c r="F3662" s="18" t="s">
        <v>3585</v>
      </c>
      <c r="G3662" s="18">
        <v>19</v>
      </c>
      <c r="H3662" s="18" t="s">
        <v>1056</v>
      </c>
      <c r="I3662" s="18">
        <v>41</v>
      </c>
      <c r="J3662" s="25" t="s">
        <v>1153</v>
      </c>
      <c r="K3662" s="99"/>
      <c r="L3662" s="99"/>
      <c r="M3662" s="99"/>
      <c r="N3662" s="28" t="s">
        <v>3675</v>
      </c>
      <c r="O3662" s="100">
        <v>18200</v>
      </c>
      <c r="P3662" s="27"/>
      <c r="Q3662" s="100"/>
      <c r="R3662" s="101" t="s">
        <v>34</v>
      </c>
      <c r="S3662" s="94"/>
    </row>
    <row r="3663" spans="1:19" ht="18" customHeight="1">
      <c r="A3663" s="17">
        <v>9</v>
      </c>
      <c r="B3663" s="18" t="s">
        <v>3581</v>
      </c>
      <c r="C3663" s="18">
        <v>1</v>
      </c>
      <c r="D3663" s="18" t="s">
        <v>3581</v>
      </c>
      <c r="E3663" s="18">
        <v>2</v>
      </c>
      <c r="F3663" s="18" t="s">
        <v>3585</v>
      </c>
      <c r="G3663" s="18">
        <v>19</v>
      </c>
      <c r="H3663" s="18" t="s">
        <v>1056</v>
      </c>
      <c r="I3663" s="18">
        <v>41</v>
      </c>
      <c r="J3663" s="25" t="s">
        <v>1153</v>
      </c>
      <c r="K3663" s="99"/>
      <c r="L3663" s="99"/>
      <c r="M3663" s="99"/>
      <c r="N3663" s="28" t="s">
        <v>3676</v>
      </c>
      <c r="O3663" s="100">
        <v>19800</v>
      </c>
      <c r="P3663" s="27"/>
      <c r="Q3663" s="100"/>
      <c r="R3663" s="101" t="s">
        <v>34</v>
      </c>
      <c r="S3663" s="94"/>
    </row>
    <row r="3664" spans="1:19" ht="18" customHeight="1">
      <c r="A3664" s="17">
        <v>9</v>
      </c>
      <c r="B3664" s="18" t="s">
        <v>3581</v>
      </c>
      <c r="C3664" s="18">
        <v>1</v>
      </c>
      <c r="D3664" s="18" t="s">
        <v>3581</v>
      </c>
      <c r="E3664" s="18">
        <v>2</v>
      </c>
      <c r="F3664" s="18" t="s">
        <v>3585</v>
      </c>
      <c r="G3664" s="18">
        <v>19</v>
      </c>
      <c r="H3664" s="18" t="s">
        <v>1056</v>
      </c>
      <c r="I3664" s="18">
        <v>41</v>
      </c>
      <c r="J3664" s="25" t="s">
        <v>1153</v>
      </c>
      <c r="K3664" s="99"/>
      <c r="L3664" s="99"/>
      <c r="M3664" s="99"/>
      <c r="N3664" s="28" t="s">
        <v>3677</v>
      </c>
      <c r="O3664" s="100">
        <v>19800</v>
      </c>
      <c r="P3664" s="27"/>
      <c r="Q3664" s="100"/>
      <c r="R3664" s="101" t="s">
        <v>34</v>
      </c>
      <c r="S3664" s="94"/>
    </row>
    <row r="3665" spans="1:19" ht="18" customHeight="1">
      <c r="A3665" s="17">
        <v>9</v>
      </c>
      <c r="B3665" s="18" t="s">
        <v>3581</v>
      </c>
      <c r="C3665" s="18">
        <v>1</v>
      </c>
      <c r="D3665" s="18" t="s">
        <v>3581</v>
      </c>
      <c r="E3665" s="18">
        <v>2</v>
      </c>
      <c r="F3665" s="18" t="s">
        <v>3585</v>
      </c>
      <c r="G3665" s="18">
        <v>19</v>
      </c>
      <c r="H3665" s="18" t="s">
        <v>1056</v>
      </c>
      <c r="I3665" s="18">
        <v>41</v>
      </c>
      <c r="J3665" s="25" t="s">
        <v>1153</v>
      </c>
      <c r="K3665" s="99"/>
      <c r="L3665" s="99"/>
      <c r="M3665" s="99"/>
      <c r="N3665" s="28" t="s">
        <v>3678</v>
      </c>
      <c r="O3665" s="100">
        <v>18000</v>
      </c>
      <c r="P3665" s="27"/>
      <c r="Q3665" s="100"/>
      <c r="R3665" s="101" t="s">
        <v>34</v>
      </c>
      <c r="S3665" s="94"/>
    </row>
    <row r="3666" spans="1:19" ht="18" customHeight="1">
      <c r="A3666" s="17">
        <v>9</v>
      </c>
      <c r="B3666" s="18" t="s">
        <v>3581</v>
      </c>
      <c r="C3666" s="18">
        <v>1</v>
      </c>
      <c r="D3666" s="18" t="s">
        <v>3581</v>
      </c>
      <c r="E3666" s="18">
        <v>2</v>
      </c>
      <c r="F3666" s="18" t="s">
        <v>3585</v>
      </c>
      <c r="G3666" s="18">
        <v>19</v>
      </c>
      <c r="H3666" s="18" t="s">
        <v>1056</v>
      </c>
      <c r="I3666" s="18">
        <v>41</v>
      </c>
      <c r="J3666" s="25" t="s">
        <v>1153</v>
      </c>
      <c r="K3666" s="99"/>
      <c r="L3666" s="99"/>
      <c r="M3666" s="99"/>
      <c r="N3666" s="28" t="s">
        <v>3679</v>
      </c>
      <c r="O3666" s="100">
        <v>13000</v>
      </c>
      <c r="P3666" s="27"/>
      <c r="Q3666" s="100"/>
      <c r="R3666" s="101" t="s">
        <v>34</v>
      </c>
      <c r="S3666" s="94"/>
    </row>
    <row r="3667" spans="1:19" ht="18" customHeight="1">
      <c r="A3667" s="17">
        <v>9</v>
      </c>
      <c r="B3667" s="18" t="s">
        <v>3581</v>
      </c>
      <c r="C3667" s="18">
        <v>1</v>
      </c>
      <c r="D3667" s="18" t="s">
        <v>3581</v>
      </c>
      <c r="E3667" s="18">
        <v>2</v>
      </c>
      <c r="F3667" s="18" t="s">
        <v>3585</v>
      </c>
      <c r="G3667" s="18">
        <v>19</v>
      </c>
      <c r="H3667" s="18" t="s">
        <v>1056</v>
      </c>
      <c r="I3667" s="18">
        <v>41</v>
      </c>
      <c r="J3667" s="25" t="s">
        <v>1153</v>
      </c>
      <c r="K3667" s="99"/>
      <c r="L3667" s="99"/>
      <c r="M3667" s="99"/>
      <c r="N3667" s="28" t="s">
        <v>3680</v>
      </c>
      <c r="O3667" s="100">
        <v>52000</v>
      </c>
      <c r="P3667" s="27"/>
      <c r="Q3667" s="100"/>
      <c r="R3667" s="101" t="s">
        <v>34</v>
      </c>
      <c r="S3667" s="94"/>
    </row>
    <row r="3668" spans="1:19" ht="18" customHeight="1">
      <c r="A3668" s="17">
        <v>9</v>
      </c>
      <c r="B3668" s="18" t="s">
        <v>3581</v>
      </c>
      <c r="C3668" s="18">
        <v>1</v>
      </c>
      <c r="D3668" s="18" t="s">
        <v>3581</v>
      </c>
      <c r="E3668" s="18">
        <v>2</v>
      </c>
      <c r="F3668" s="18" t="s">
        <v>3585</v>
      </c>
      <c r="G3668" s="18">
        <v>19</v>
      </c>
      <c r="H3668" s="18" t="s">
        <v>1056</v>
      </c>
      <c r="I3668" s="18">
        <v>41</v>
      </c>
      <c r="J3668" s="25" t="s">
        <v>1153</v>
      </c>
      <c r="K3668" s="99"/>
      <c r="L3668" s="99"/>
      <c r="M3668" s="99"/>
      <c r="N3668" s="28" t="s">
        <v>3681</v>
      </c>
      <c r="O3668" s="100"/>
      <c r="P3668" s="27"/>
      <c r="Q3668" s="100"/>
      <c r="R3668" s="101" t="s">
        <v>34</v>
      </c>
      <c r="S3668" s="94"/>
    </row>
    <row r="3669" spans="1:19" ht="18" customHeight="1">
      <c r="A3669" s="17">
        <v>9</v>
      </c>
      <c r="B3669" s="18" t="s">
        <v>3581</v>
      </c>
      <c r="C3669" s="18">
        <v>1</v>
      </c>
      <c r="D3669" s="18" t="s">
        <v>3581</v>
      </c>
      <c r="E3669" s="18">
        <v>2</v>
      </c>
      <c r="F3669" s="18" t="s">
        <v>3585</v>
      </c>
      <c r="G3669" s="18">
        <v>19</v>
      </c>
      <c r="H3669" s="18" t="s">
        <v>1056</v>
      </c>
      <c r="I3669" s="18">
        <v>41</v>
      </c>
      <c r="J3669" s="25" t="s">
        <v>1153</v>
      </c>
      <c r="K3669" s="99"/>
      <c r="L3669" s="99"/>
      <c r="M3669" s="99"/>
      <c r="N3669" s="28" t="s">
        <v>3682</v>
      </c>
      <c r="O3669" s="100">
        <v>26000</v>
      </c>
      <c r="P3669" s="27"/>
      <c r="Q3669" s="100"/>
      <c r="R3669" s="101" t="s">
        <v>34</v>
      </c>
      <c r="S3669" s="94"/>
    </row>
    <row r="3670" spans="1:19" ht="18" customHeight="1">
      <c r="A3670" s="43">
        <v>9</v>
      </c>
      <c r="B3670" s="44" t="s">
        <v>3581</v>
      </c>
      <c r="C3670" s="52">
        <v>1</v>
      </c>
      <c r="D3670" s="44" t="s">
        <v>3581</v>
      </c>
      <c r="E3670" s="53">
        <v>3</v>
      </c>
      <c r="F3670" s="54" t="s">
        <v>797</v>
      </c>
      <c r="G3670" s="53"/>
      <c r="H3670" s="54"/>
      <c r="I3670" s="53"/>
      <c r="J3670" s="53"/>
      <c r="K3670" s="97">
        <f>IF(C3670="",SUMIFS($K3671:$K$5645,$A3671:$A$5645,A3670,$E3671:$E$5645,""),IF(E3670="",SUMIFS($K3671:$K$5645,$A3671:$A$5645,A3670,$C3671:$C$5645,C3670,$G3671:$G$5645,""),IF(G3670="",SUMIFS($K3671:$K$5645,$A3671:$A$5645,A3670,$C3671:$C$5645,C3670,$E3671:$E$5645,E3670,$R3671:$R$5645,R3670),0)))</f>
        <v>48452</v>
      </c>
      <c r="L3670" s="97">
        <f>IF(C3670="",SUMIFS($L3671:$L$5645,$A3671:$A$5645,A3670,$E3671:$E$5645,""),IF(E3670="",SUMIFS($L3671:$L$5645,$A3671:$A$5645,A3670,$C3671:$C$5645,C3670,$G3671:$G$5645,""),IF(G3670="",SUMIFS($L3671:$L$5645,$A3671:$A$5645,A3670,$C3671:$C$5645,C3670,$E3671:$E$5645,E3670,$R3671:$R$5645,R3670),0)))</f>
        <v>53869</v>
      </c>
      <c r="M3670" s="98">
        <f t="shared" ref="M3670" si="231">K3670-L3670</f>
        <v>-5417</v>
      </c>
      <c r="N3670" s="55"/>
      <c r="O3670" s="56"/>
      <c r="P3670" s="57"/>
      <c r="Q3670" s="58">
        <f>IF(C3670="",SUMIFS($Q$3:$Q$5514,$A$3:$A$5514,A3670,$C$3:$C$5514,"&gt;0",$E$3:$E$5514,""),IF(E3670="",SUMIFS($Q$3:$Q$5514,$A$3:$A$5514,A3670,$C$3:$C$5514,C3670,$E$3:$E$5514,"&gt;0",$G$3:$G$5514,""),IF(G3670="",SUMIFS($Q$3:$Q$5514,$A$3:$A$5514,A3670,$C$3:$C$5514,C3670,$E$3:$E$5514,E3670,$G$3:$G$5514,"&gt;0",$R$3:$R$5514,R3670))))</f>
        <v>30275</v>
      </c>
      <c r="R3670" s="59" t="s">
        <v>34</v>
      </c>
      <c r="S3670" s="94"/>
    </row>
    <row r="3671" spans="1:19" ht="18" customHeight="1">
      <c r="A3671" s="17">
        <v>9</v>
      </c>
      <c r="B3671" s="18" t="s">
        <v>3581</v>
      </c>
      <c r="C3671" s="18">
        <v>1</v>
      </c>
      <c r="D3671" s="18" t="s">
        <v>3581</v>
      </c>
      <c r="E3671" s="18">
        <v>3</v>
      </c>
      <c r="F3671" s="18" t="s">
        <v>797</v>
      </c>
      <c r="G3671" s="19">
        <v>11</v>
      </c>
      <c r="H3671" s="19" t="s">
        <v>1002</v>
      </c>
      <c r="I3671" s="19"/>
      <c r="J3671" s="24"/>
      <c r="K3671" s="99"/>
      <c r="L3671" s="99"/>
      <c r="M3671" s="99"/>
      <c r="N3671" s="28"/>
      <c r="O3671" s="100"/>
      <c r="P3671" s="27" t="s">
        <v>356</v>
      </c>
      <c r="Q3671" s="100">
        <v>1775</v>
      </c>
      <c r="R3671" s="101" t="s">
        <v>34</v>
      </c>
      <c r="S3671" s="94"/>
    </row>
    <row r="3672" spans="1:19" ht="18" customHeight="1">
      <c r="A3672" s="17">
        <v>9</v>
      </c>
      <c r="B3672" s="18" t="s">
        <v>3581</v>
      </c>
      <c r="C3672" s="18">
        <v>1</v>
      </c>
      <c r="D3672" s="18" t="s">
        <v>3581</v>
      </c>
      <c r="E3672" s="18">
        <v>3</v>
      </c>
      <c r="F3672" s="18" t="s">
        <v>797</v>
      </c>
      <c r="G3672" s="18">
        <v>11</v>
      </c>
      <c r="H3672" s="18" t="s">
        <v>1002</v>
      </c>
      <c r="I3672" s="19">
        <v>1</v>
      </c>
      <c r="J3672" s="24" t="s">
        <v>1003</v>
      </c>
      <c r="K3672" s="99">
        <v>447</v>
      </c>
      <c r="L3672" s="99">
        <v>453</v>
      </c>
      <c r="M3672" s="99">
        <f>K3672-L3672</f>
        <v>-6</v>
      </c>
      <c r="N3672" s="339" t="s">
        <v>7313</v>
      </c>
      <c r="O3672" s="100">
        <v>8000</v>
      </c>
      <c r="P3672" s="27" t="s">
        <v>596</v>
      </c>
      <c r="Q3672" s="100">
        <v>1000</v>
      </c>
      <c r="R3672" s="101" t="s">
        <v>34</v>
      </c>
      <c r="S3672" s="94"/>
    </row>
    <row r="3673" spans="1:19" ht="18" customHeight="1">
      <c r="A3673" s="17">
        <v>9</v>
      </c>
      <c r="B3673" s="18" t="s">
        <v>3581</v>
      </c>
      <c r="C3673" s="18">
        <v>1</v>
      </c>
      <c r="D3673" s="18" t="s">
        <v>3581</v>
      </c>
      <c r="E3673" s="18">
        <v>3</v>
      </c>
      <c r="F3673" s="18" t="s">
        <v>797</v>
      </c>
      <c r="G3673" s="18">
        <v>11</v>
      </c>
      <c r="H3673" s="18" t="s">
        <v>1002</v>
      </c>
      <c r="I3673" s="18">
        <v>1</v>
      </c>
      <c r="J3673" s="25" t="s">
        <v>1003</v>
      </c>
      <c r="K3673" s="99"/>
      <c r="L3673" s="99"/>
      <c r="M3673" s="99"/>
      <c r="N3673" s="339" t="s">
        <v>7252</v>
      </c>
      <c r="O3673" s="100">
        <v>13000</v>
      </c>
      <c r="P3673" s="27" t="s">
        <v>672</v>
      </c>
      <c r="Q3673" s="100">
        <v>16700</v>
      </c>
      <c r="R3673" s="101" t="s">
        <v>34</v>
      </c>
      <c r="S3673" s="94"/>
    </row>
    <row r="3674" spans="1:19" ht="18" customHeight="1">
      <c r="A3674" s="17">
        <v>9</v>
      </c>
      <c r="B3674" s="18" t="s">
        <v>3581</v>
      </c>
      <c r="C3674" s="18">
        <v>1</v>
      </c>
      <c r="D3674" s="18" t="s">
        <v>3581</v>
      </c>
      <c r="E3674" s="18">
        <v>3</v>
      </c>
      <c r="F3674" s="18" t="s">
        <v>797</v>
      </c>
      <c r="G3674" s="18">
        <v>11</v>
      </c>
      <c r="H3674" s="18" t="s">
        <v>1002</v>
      </c>
      <c r="I3674" s="18">
        <v>1</v>
      </c>
      <c r="J3674" s="25" t="s">
        <v>1003</v>
      </c>
      <c r="K3674" s="99"/>
      <c r="L3674" s="99"/>
      <c r="M3674" s="99"/>
      <c r="N3674" s="28" t="s">
        <v>3683</v>
      </c>
      <c r="O3674" s="100"/>
      <c r="P3674" s="27" t="s">
        <v>669</v>
      </c>
      <c r="Q3674" s="100">
        <v>10800</v>
      </c>
      <c r="R3674" s="101" t="s">
        <v>34</v>
      </c>
      <c r="S3674" s="94"/>
    </row>
    <row r="3675" spans="1:19" ht="18" customHeight="1">
      <c r="A3675" s="17">
        <v>9</v>
      </c>
      <c r="B3675" s="18" t="s">
        <v>3581</v>
      </c>
      <c r="C3675" s="18">
        <v>1</v>
      </c>
      <c r="D3675" s="18" t="s">
        <v>3581</v>
      </c>
      <c r="E3675" s="18">
        <v>3</v>
      </c>
      <c r="F3675" s="18" t="s">
        <v>797</v>
      </c>
      <c r="G3675" s="18">
        <v>11</v>
      </c>
      <c r="H3675" s="18" t="s">
        <v>1002</v>
      </c>
      <c r="I3675" s="18">
        <v>1</v>
      </c>
      <c r="J3675" s="25" t="s">
        <v>1003</v>
      </c>
      <c r="K3675" s="99"/>
      <c r="L3675" s="99"/>
      <c r="M3675" s="99"/>
      <c r="N3675" s="28" t="s">
        <v>3684</v>
      </c>
      <c r="O3675" s="100">
        <v>16500</v>
      </c>
      <c r="P3675" s="27"/>
      <c r="Q3675" s="100"/>
      <c r="R3675" s="101" t="s">
        <v>34</v>
      </c>
      <c r="S3675" s="94"/>
    </row>
    <row r="3676" spans="1:19" ht="18" customHeight="1">
      <c r="A3676" s="17">
        <v>9</v>
      </c>
      <c r="B3676" s="18" t="s">
        <v>3581</v>
      </c>
      <c r="C3676" s="18">
        <v>1</v>
      </c>
      <c r="D3676" s="18" t="s">
        <v>3581</v>
      </c>
      <c r="E3676" s="18">
        <v>3</v>
      </c>
      <c r="F3676" s="18" t="s">
        <v>797</v>
      </c>
      <c r="G3676" s="18">
        <v>11</v>
      </c>
      <c r="H3676" s="18" t="s">
        <v>1002</v>
      </c>
      <c r="I3676" s="18">
        <v>1</v>
      </c>
      <c r="J3676" s="25" t="s">
        <v>1003</v>
      </c>
      <c r="K3676" s="99"/>
      <c r="L3676" s="99"/>
      <c r="M3676" s="99"/>
      <c r="N3676" s="339" t="s">
        <v>7253</v>
      </c>
      <c r="O3676" s="100"/>
      <c r="P3676" s="27"/>
      <c r="Q3676" s="100"/>
      <c r="R3676" s="101" t="s">
        <v>34</v>
      </c>
      <c r="S3676" s="94"/>
    </row>
    <row r="3677" spans="1:19" ht="18" customHeight="1">
      <c r="A3677" s="17">
        <v>9</v>
      </c>
      <c r="B3677" s="18" t="s">
        <v>3581</v>
      </c>
      <c r="C3677" s="18">
        <v>1</v>
      </c>
      <c r="D3677" s="18" t="s">
        <v>3581</v>
      </c>
      <c r="E3677" s="18">
        <v>3</v>
      </c>
      <c r="F3677" s="18" t="s">
        <v>797</v>
      </c>
      <c r="G3677" s="18">
        <v>11</v>
      </c>
      <c r="H3677" s="18" t="s">
        <v>1002</v>
      </c>
      <c r="I3677" s="18">
        <v>1</v>
      </c>
      <c r="J3677" s="25" t="s">
        <v>1003</v>
      </c>
      <c r="K3677" s="99"/>
      <c r="L3677" s="99"/>
      <c r="M3677" s="99"/>
      <c r="N3677" s="28" t="s">
        <v>3685</v>
      </c>
      <c r="O3677" s="100">
        <v>135000</v>
      </c>
      <c r="P3677" s="27"/>
      <c r="Q3677" s="100"/>
      <c r="R3677" s="101" t="s">
        <v>34</v>
      </c>
      <c r="S3677" s="94"/>
    </row>
    <row r="3678" spans="1:19" ht="18" customHeight="1">
      <c r="A3678" s="17">
        <v>9</v>
      </c>
      <c r="B3678" s="18" t="s">
        <v>3581</v>
      </c>
      <c r="C3678" s="18">
        <v>1</v>
      </c>
      <c r="D3678" s="18" t="s">
        <v>3581</v>
      </c>
      <c r="E3678" s="18">
        <v>3</v>
      </c>
      <c r="F3678" s="18" t="s">
        <v>797</v>
      </c>
      <c r="G3678" s="18">
        <v>11</v>
      </c>
      <c r="H3678" s="18" t="s">
        <v>1002</v>
      </c>
      <c r="I3678" s="18">
        <v>1</v>
      </c>
      <c r="J3678" s="25" t="s">
        <v>1003</v>
      </c>
      <c r="K3678" s="99"/>
      <c r="L3678" s="99"/>
      <c r="M3678" s="99"/>
      <c r="N3678" s="28" t="s">
        <v>3686</v>
      </c>
      <c r="O3678" s="100">
        <v>259200</v>
      </c>
      <c r="P3678" s="27"/>
      <c r="Q3678" s="100"/>
      <c r="R3678" s="101" t="s">
        <v>34</v>
      </c>
      <c r="S3678" s="94"/>
    </row>
    <row r="3679" spans="1:19" ht="18" customHeight="1">
      <c r="A3679" s="17">
        <v>9</v>
      </c>
      <c r="B3679" s="18" t="s">
        <v>3581</v>
      </c>
      <c r="C3679" s="18">
        <v>1</v>
      </c>
      <c r="D3679" s="18" t="s">
        <v>3581</v>
      </c>
      <c r="E3679" s="18">
        <v>3</v>
      </c>
      <c r="F3679" s="18" t="s">
        <v>797</v>
      </c>
      <c r="G3679" s="18">
        <v>11</v>
      </c>
      <c r="H3679" s="18" t="s">
        <v>1002</v>
      </c>
      <c r="I3679" s="18">
        <v>1</v>
      </c>
      <c r="J3679" s="25" t="s">
        <v>1003</v>
      </c>
      <c r="K3679" s="99"/>
      <c r="L3679" s="99"/>
      <c r="M3679" s="99"/>
      <c r="N3679" s="28" t="s">
        <v>3687</v>
      </c>
      <c r="O3679" s="100">
        <v>15000</v>
      </c>
      <c r="P3679" s="27"/>
      <c r="Q3679" s="100"/>
      <c r="R3679" s="101" t="s">
        <v>34</v>
      </c>
      <c r="S3679" s="94"/>
    </row>
    <row r="3680" spans="1:19" ht="18" customHeight="1">
      <c r="A3680" s="17">
        <v>9</v>
      </c>
      <c r="B3680" s="18" t="s">
        <v>3581</v>
      </c>
      <c r="C3680" s="18">
        <v>1</v>
      </c>
      <c r="D3680" s="18" t="s">
        <v>3581</v>
      </c>
      <c r="E3680" s="18">
        <v>3</v>
      </c>
      <c r="F3680" s="18" t="s">
        <v>797</v>
      </c>
      <c r="G3680" s="18">
        <v>11</v>
      </c>
      <c r="H3680" s="18" t="s">
        <v>1002</v>
      </c>
      <c r="I3680" s="19">
        <v>6</v>
      </c>
      <c r="J3680" s="24" t="s">
        <v>1215</v>
      </c>
      <c r="K3680" s="99">
        <v>1890</v>
      </c>
      <c r="L3680" s="99">
        <v>1890</v>
      </c>
      <c r="M3680" s="99">
        <f>K3680-L3680</f>
        <v>0</v>
      </c>
      <c r="N3680" s="28" t="s">
        <v>3688</v>
      </c>
      <c r="O3680" s="100">
        <v>1290000</v>
      </c>
      <c r="P3680" s="27"/>
      <c r="Q3680" s="100"/>
      <c r="R3680" s="101" t="s">
        <v>34</v>
      </c>
      <c r="S3680" s="94"/>
    </row>
    <row r="3681" spans="1:19" ht="18" customHeight="1">
      <c r="A3681" s="17">
        <v>9</v>
      </c>
      <c r="B3681" s="18" t="s">
        <v>3581</v>
      </c>
      <c r="C3681" s="18">
        <v>1</v>
      </c>
      <c r="D3681" s="18" t="s">
        <v>3581</v>
      </c>
      <c r="E3681" s="18">
        <v>3</v>
      </c>
      <c r="F3681" s="18" t="s">
        <v>797</v>
      </c>
      <c r="G3681" s="18">
        <v>11</v>
      </c>
      <c r="H3681" s="18" t="s">
        <v>1002</v>
      </c>
      <c r="I3681" s="18">
        <v>6</v>
      </c>
      <c r="J3681" s="25" t="s">
        <v>1215</v>
      </c>
      <c r="K3681" s="99"/>
      <c r="L3681" s="99"/>
      <c r="M3681" s="99"/>
      <c r="N3681" s="28" t="s">
        <v>3689</v>
      </c>
      <c r="O3681" s="100"/>
      <c r="P3681" s="27"/>
      <c r="Q3681" s="100"/>
      <c r="R3681" s="101" t="s">
        <v>34</v>
      </c>
      <c r="S3681" s="94"/>
    </row>
    <row r="3682" spans="1:19" ht="18" customHeight="1">
      <c r="A3682" s="17">
        <v>9</v>
      </c>
      <c r="B3682" s="18" t="s">
        <v>3581</v>
      </c>
      <c r="C3682" s="18">
        <v>1</v>
      </c>
      <c r="D3682" s="18" t="s">
        <v>3581</v>
      </c>
      <c r="E3682" s="18">
        <v>3</v>
      </c>
      <c r="F3682" s="18" t="s">
        <v>797</v>
      </c>
      <c r="G3682" s="18">
        <v>11</v>
      </c>
      <c r="H3682" s="18" t="s">
        <v>1002</v>
      </c>
      <c r="I3682" s="18">
        <v>6</v>
      </c>
      <c r="J3682" s="25" t="s">
        <v>1215</v>
      </c>
      <c r="K3682" s="99"/>
      <c r="L3682" s="99"/>
      <c r="M3682" s="99"/>
      <c r="N3682" s="28" t="s">
        <v>3690</v>
      </c>
      <c r="O3682" s="100"/>
      <c r="P3682" s="27"/>
      <c r="Q3682" s="100"/>
      <c r="R3682" s="101" t="s">
        <v>34</v>
      </c>
      <c r="S3682" s="94"/>
    </row>
    <row r="3683" spans="1:19" ht="18" customHeight="1">
      <c r="A3683" s="17">
        <v>9</v>
      </c>
      <c r="B3683" s="18" t="s">
        <v>3581</v>
      </c>
      <c r="C3683" s="18">
        <v>1</v>
      </c>
      <c r="D3683" s="18" t="s">
        <v>3581</v>
      </c>
      <c r="E3683" s="18">
        <v>3</v>
      </c>
      <c r="F3683" s="18" t="s">
        <v>797</v>
      </c>
      <c r="G3683" s="18">
        <v>11</v>
      </c>
      <c r="H3683" s="18" t="s">
        <v>1002</v>
      </c>
      <c r="I3683" s="18">
        <v>6</v>
      </c>
      <c r="J3683" s="25" t="s">
        <v>1215</v>
      </c>
      <c r="K3683" s="99"/>
      <c r="L3683" s="99"/>
      <c r="M3683" s="99"/>
      <c r="N3683" s="28" t="s">
        <v>3691</v>
      </c>
      <c r="O3683" s="100"/>
      <c r="P3683" s="27"/>
      <c r="Q3683" s="100"/>
      <c r="R3683" s="101" t="s">
        <v>34</v>
      </c>
      <c r="S3683" s="94"/>
    </row>
    <row r="3684" spans="1:19" ht="18" customHeight="1">
      <c r="A3684" s="17">
        <v>9</v>
      </c>
      <c r="B3684" s="18" t="s">
        <v>3581</v>
      </c>
      <c r="C3684" s="18">
        <v>1</v>
      </c>
      <c r="D3684" s="18" t="s">
        <v>3581</v>
      </c>
      <c r="E3684" s="18">
        <v>3</v>
      </c>
      <c r="F3684" s="18" t="s">
        <v>797</v>
      </c>
      <c r="G3684" s="18">
        <v>11</v>
      </c>
      <c r="H3684" s="18" t="s">
        <v>1002</v>
      </c>
      <c r="I3684" s="18">
        <v>6</v>
      </c>
      <c r="J3684" s="25" t="s">
        <v>1215</v>
      </c>
      <c r="K3684" s="99"/>
      <c r="L3684" s="99"/>
      <c r="M3684" s="99"/>
      <c r="N3684" s="28" t="s">
        <v>3692</v>
      </c>
      <c r="O3684" s="100"/>
      <c r="P3684" s="27"/>
      <c r="Q3684" s="100"/>
      <c r="R3684" s="101" t="s">
        <v>34</v>
      </c>
      <c r="S3684" s="94"/>
    </row>
    <row r="3685" spans="1:19" ht="18" customHeight="1">
      <c r="A3685" s="17">
        <v>9</v>
      </c>
      <c r="B3685" s="18" t="s">
        <v>3581</v>
      </c>
      <c r="C3685" s="18">
        <v>1</v>
      </c>
      <c r="D3685" s="18" t="s">
        <v>3581</v>
      </c>
      <c r="E3685" s="18">
        <v>3</v>
      </c>
      <c r="F3685" s="18" t="s">
        <v>797</v>
      </c>
      <c r="G3685" s="18">
        <v>11</v>
      </c>
      <c r="H3685" s="18" t="s">
        <v>1002</v>
      </c>
      <c r="I3685" s="18">
        <v>6</v>
      </c>
      <c r="J3685" s="25" t="s">
        <v>1215</v>
      </c>
      <c r="K3685" s="99"/>
      <c r="L3685" s="99"/>
      <c r="M3685" s="99"/>
      <c r="N3685" s="28" t="s">
        <v>3693</v>
      </c>
      <c r="O3685" s="100">
        <v>300000</v>
      </c>
      <c r="P3685" s="27"/>
      <c r="Q3685" s="100"/>
      <c r="R3685" s="101" t="s">
        <v>34</v>
      </c>
      <c r="S3685" s="94"/>
    </row>
    <row r="3686" spans="1:19" ht="18" customHeight="1">
      <c r="A3686" s="17">
        <v>9</v>
      </c>
      <c r="B3686" s="18" t="s">
        <v>3581</v>
      </c>
      <c r="C3686" s="18">
        <v>1</v>
      </c>
      <c r="D3686" s="18" t="s">
        <v>3581</v>
      </c>
      <c r="E3686" s="18">
        <v>3</v>
      </c>
      <c r="F3686" s="18" t="s">
        <v>797</v>
      </c>
      <c r="G3686" s="18">
        <v>11</v>
      </c>
      <c r="H3686" s="18" t="s">
        <v>1002</v>
      </c>
      <c r="I3686" s="18">
        <v>6</v>
      </c>
      <c r="J3686" s="25" t="s">
        <v>1215</v>
      </c>
      <c r="K3686" s="99"/>
      <c r="L3686" s="99"/>
      <c r="M3686" s="99"/>
      <c r="N3686" s="28" t="s">
        <v>3694</v>
      </c>
      <c r="O3686" s="100">
        <v>300000</v>
      </c>
      <c r="P3686" s="27"/>
      <c r="Q3686" s="100"/>
      <c r="R3686" s="101" t="s">
        <v>34</v>
      </c>
      <c r="S3686" s="94"/>
    </row>
    <row r="3687" spans="1:19" ht="18" customHeight="1">
      <c r="A3687" s="17">
        <v>9</v>
      </c>
      <c r="B3687" s="18" t="s">
        <v>3581</v>
      </c>
      <c r="C3687" s="18">
        <v>1</v>
      </c>
      <c r="D3687" s="18" t="s">
        <v>3581</v>
      </c>
      <c r="E3687" s="18">
        <v>3</v>
      </c>
      <c r="F3687" s="18" t="s">
        <v>797</v>
      </c>
      <c r="G3687" s="19">
        <v>12</v>
      </c>
      <c r="H3687" s="19" t="s">
        <v>1026</v>
      </c>
      <c r="I3687" s="19"/>
      <c r="J3687" s="24"/>
      <c r="K3687" s="99"/>
      <c r="L3687" s="99"/>
      <c r="M3687" s="99"/>
      <c r="N3687" s="28"/>
      <c r="O3687" s="100"/>
      <c r="P3687" s="27"/>
      <c r="Q3687" s="100"/>
      <c r="R3687" s="101" t="s">
        <v>7507</v>
      </c>
      <c r="S3687" s="94"/>
    </row>
    <row r="3688" spans="1:19" ht="18" customHeight="1">
      <c r="A3688" s="17">
        <v>9</v>
      </c>
      <c r="B3688" s="18" t="s">
        <v>3581</v>
      </c>
      <c r="C3688" s="18">
        <v>1</v>
      </c>
      <c r="D3688" s="18" t="s">
        <v>3581</v>
      </c>
      <c r="E3688" s="18">
        <v>3</v>
      </c>
      <c r="F3688" s="18" t="s">
        <v>797</v>
      </c>
      <c r="G3688" s="18">
        <v>12</v>
      </c>
      <c r="H3688" s="18" t="s">
        <v>1026</v>
      </c>
      <c r="I3688" s="19">
        <v>3</v>
      </c>
      <c r="J3688" s="24" t="s">
        <v>202</v>
      </c>
      <c r="K3688" s="99">
        <v>162</v>
      </c>
      <c r="L3688" s="99">
        <v>162</v>
      </c>
      <c r="M3688" s="99">
        <f>K3688-L3688</f>
        <v>0</v>
      </c>
      <c r="N3688" s="28" t="s">
        <v>3695</v>
      </c>
      <c r="O3688" s="100">
        <v>150000</v>
      </c>
      <c r="P3688" s="27"/>
      <c r="Q3688" s="100"/>
      <c r="R3688" s="101" t="s">
        <v>34</v>
      </c>
      <c r="S3688" s="94"/>
    </row>
    <row r="3689" spans="1:19" ht="18" customHeight="1">
      <c r="A3689" s="17">
        <v>9</v>
      </c>
      <c r="B3689" s="18" t="s">
        <v>3581</v>
      </c>
      <c r="C3689" s="18">
        <v>1</v>
      </c>
      <c r="D3689" s="18" t="s">
        <v>3581</v>
      </c>
      <c r="E3689" s="18">
        <v>3</v>
      </c>
      <c r="F3689" s="18" t="s">
        <v>797</v>
      </c>
      <c r="G3689" s="18">
        <v>12</v>
      </c>
      <c r="H3689" s="18" t="s">
        <v>1026</v>
      </c>
      <c r="I3689" s="18">
        <v>3</v>
      </c>
      <c r="J3689" s="25" t="s">
        <v>202</v>
      </c>
      <c r="K3689" s="99"/>
      <c r="L3689" s="99"/>
      <c r="M3689" s="99"/>
      <c r="N3689" s="28" t="s">
        <v>3696</v>
      </c>
      <c r="O3689" s="100">
        <v>4000</v>
      </c>
      <c r="P3689" s="27"/>
      <c r="Q3689" s="100"/>
      <c r="R3689" s="101" t="s">
        <v>34</v>
      </c>
      <c r="S3689" s="94"/>
    </row>
    <row r="3690" spans="1:19" ht="18" customHeight="1">
      <c r="A3690" s="17">
        <v>9</v>
      </c>
      <c r="B3690" s="18" t="s">
        <v>3581</v>
      </c>
      <c r="C3690" s="18">
        <v>1</v>
      </c>
      <c r="D3690" s="18" t="s">
        <v>3581</v>
      </c>
      <c r="E3690" s="18">
        <v>3</v>
      </c>
      <c r="F3690" s="18" t="s">
        <v>797</v>
      </c>
      <c r="G3690" s="18">
        <v>12</v>
      </c>
      <c r="H3690" s="18" t="s">
        <v>1026</v>
      </c>
      <c r="I3690" s="18">
        <v>3</v>
      </c>
      <c r="J3690" s="25" t="s">
        <v>202</v>
      </c>
      <c r="K3690" s="99"/>
      <c r="L3690" s="99"/>
      <c r="M3690" s="99"/>
      <c r="N3690" s="28" t="s">
        <v>3697</v>
      </c>
      <c r="O3690" s="100">
        <v>8000</v>
      </c>
      <c r="P3690" s="27"/>
      <c r="Q3690" s="100"/>
      <c r="R3690" s="101" t="s">
        <v>34</v>
      </c>
      <c r="S3690" s="94"/>
    </row>
    <row r="3691" spans="1:19" ht="18" customHeight="1">
      <c r="A3691" s="17">
        <v>9</v>
      </c>
      <c r="B3691" s="18" t="s">
        <v>3581</v>
      </c>
      <c r="C3691" s="18">
        <v>1</v>
      </c>
      <c r="D3691" s="18" t="s">
        <v>3581</v>
      </c>
      <c r="E3691" s="18">
        <v>3</v>
      </c>
      <c r="F3691" s="18" t="s">
        <v>797</v>
      </c>
      <c r="G3691" s="18">
        <v>12</v>
      </c>
      <c r="H3691" s="18" t="s">
        <v>1026</v>
      </c>
      <c r="I3691" s="19">
        <v>11</v>
      </c>
      <c r="J3691" s="24" t="s">
        <v>1039</v>
      </c>
      <c r="K3691" s="99">
        <v>660</v>
      </c>
      <c r="L3691" s="99">
        <v>660</v>
      </c>
      <c r="M3691" s="99">
        <f>K3691-L3691</f>
        <v>0</v>
      </c>
      <c r="N3691" s="28" t="s">
        <v>3698</v>
      </c>
      <c r="O3691" s="100">
        <v>492240</v>
      </c>
      <c r="P3691" s="27"/>
      <c r="Q3691" s="100"/>
      <c r="R3691" s="101" t="s">
        <v>34</v>
      </c>
      <c r="S3691" s="94"/>
    </row>
    <row r="3692" spans="1:19" ht="18" customHeight="1">
      <c r="A3692" s="17">
        <v>9</v>
      </c>
      <c r="B3692" s="18" t="s">
        <v>3581</v>
      </c>
      <c r="C3692" s="18">
        <v>1</v>
      </c>
      <c r="D3692" s="18" t="s">
        <v>3581</v>
      </c>
      <c r="E3692" s="18">
        <v>3</v>
      </c>
      <c r="F3692" s="18" t="s">
        <v>797</v>
      </c>
      <c r="G3692" s="18">
        <v>12</v>
      </c>
      <c r="H3692" s="18" t="s">
        <v>1026</v>
      </c>
      <c r="I3692" s="18">
        <v>11</v>
      </c>
      <c r="J3692" s="25" t="s">
        <v>1039</v>
      </c>
      <c r="K3692" s="99"/>
      <c r="L3692" s="99"/>
      <c r="M3692" s="99"/>
      <c r="N3692" s="28" t="s">
        <v>3699</v>
      </c>
      <c r="O3692" s="100">
        <v>31886</v>
      </c>
      <c r="P3692" s="27"/>
      <c r="Q3692" s="100"/>
      <c r="R3692" s="101" t="s">
        <v>34</v>
      </c>
      <c r="S3692" s="94"/>
    </row>
    <row r="3693" spans="1:19" ht="18" customHeight="1">
      <c r="A3693" s="17">
        <v>9</v>
      </c>
      <c r="B3693" s="18" t="s">
        <v>3581</v>
      </c>
      <c r="C3693" s="18">
        <v>1</v>
      </c>
      <c r="D3693" s="18" t="s">
        <v>3581</v>
      </c>
      <c r="E3693" s="18">
        <v>3</v>
      </c>
      <c r="F3693" s="18" t="s">
        <v>797</v>
      </c>
      <c r="G3693" s="18">
        <v>12</v>
      </c>
      <c r="H3693" s="18" t="s">
        <v>1026</v>
      </c>
      <c r="I3693" s="18">
        <v>11</v>
      </c>
      <c r="J3693" s="25" t="s">
        <v>1039</v>
      </c>
      <c r="K3693" s="99"/>
      <c r="L3693" s="99"/>
      <c r="M3693" s="99"/>
      <c r="N3693" s="28" t="s">
        <v>3700</v>
      </c>
      <c r="O3693" s="100">
        <v>135000</v>
      </c>
      <c r="P3693" s="27"/>
      <c r="Q3693" s="100"/>
      <c r="R3693" s="101" t="s">
        <v>34</v>
      </c>
      <c r="S3693" s="94"/>
    </row>
    <row r="3694" spans="1:19" ht="18" customHeight="1">
      <c r="A3694" s="17">
        <v>9</v>
      </c>
      <c r="B3694" s="18" t="s">
        <v>3581</v>
      </c>
      <c r="C3694" s="18">
        <v>1</v>
      </c>
      <c r="D3694" s="18" t="s">
        <v>3581</v>
      </c>
      <c r="E3694" s="18">
        <v>3</v>
      </c>
      <c r="F3694" s="18" t="s">
        <v>797</v>
      </c>
      <c r="G3694" s="19">
        <v>13</v>
      </c>
      <c r="H3694" s="19" t="s">
        <v>1045</v>
      </c>
      <c r="I3694" s="19"/>
      <c r="J3694" s="24"/>
      <c r="K3694" s="99"/>
      <c r="L3694" s="99"/>
      <c r="M3694" s="99"/>
      <c r="N3694" s="28"/>
      <c r="O3694" s="100"/>
      <c r="P3694" s="27"/>
      <c r="Q3694" s="100"/>
      <c r="R3694" s="101" t="s">
        <v>7507</v>
      </c>
      <c r="S3694" s="94"/>
    </row>
    <row r="3695" spans="1:19" ht="18" customHeight="1">
      <c r="A3695" s="17">
        <v>9</v>
      </c>
      <c r="B3695" s="18" t="s">
        <v>3581</v>
      </c>
      <c r="C3695" s="18">
        <v>1</v>
      </c>
      <c r="D3695" s="18" t="s">
        <v>3581</v>
      </c>
      <c r="E3695" s="18">
        <v>3</v>
      </c>
      <c r="F3695" s="18" t="s">
        <v>797</v>
      </c>
      <c r="G3695" s="18">
        <v>13</v>
      </c>
      <c r="H3695" s="18" t="s">
        <v>1045</v>
      </c>
      <c r="I3695" s="19">
        <v>11</v>
      </c>
      <c r="J3695" s="24" t="s">
        <v>1899</v>
      </c>
      <c r="K3695" s="99">
        <v>859</v>
      </c>
      <c r="L3695" s="99">
        <v>994</v>
      </c>
      <c r="M3695" s="99">
        <f>K3695-L3695</f>
        <v>-135</v>
      </c>
      <c r="N3695" s="339" t="s">
        <v>7254</v>
      </c>
      <c r="O3695" s="100">
        <v>518400</v>
      </c>
      <c r="P3695" s="27"/>
      <c r="Q3695" s="100"/>
      <c r="R3695" s="101" t="s">
        <v>34</v>
      </c>
      <c r="S3695" s="94"/>
    </row>
    <row r="3696" spans="1:19" ht="18" customHeight="1">
      <c r="A3696" s="17">
        <v>9</v>
      </c>
      <c r="B3696" s="18" t="s">
        <v>3581</v>
      </c>
      <c r="C3696" s="18">
        <v>1</v>
      </c>
      <c r="D3696" s="18" t="s">
        <v>3581</v>
      </c>
      <c r="E3696" s="18">
        <v>3</v>
      </c>
      <c r="F3696" s="18" t="s">
        <v>797</v>
      </c>
      <c r="G3696" s="18">
        <v>13</v>
      </c>
      <c r="H3696" s="18" t="s">
        <v>1045</v>
      </c>
      <c r="I3696" s="18">
        <v>11</v>
      </c>
      <c r="J3696" s="25" t="s">
        <v>1899</v>
      </c>
      <c r="K3696" s="99"/>
      <c r="L3696" s="99"/>
      <c r="M3696" s="99"/>
      <c r="N3696" s="339" t="s">
        <v>7255</v>
      </c>
      <c r="O3696" s="100">
        <v>340000</v>
      </c>
      <c r="P3696" s="27"/>
      <c r="Q3696" s="100"/>
      <c r="R3696" s="101" t="s">
        <v>34</v>
      </c>
      <c r="S3696" s="94"/>
    </row>
    <row r="3697" spans="1:19" ht="18" customHeight="1">
      <c r="A3697" s="17">
        <v>9</v>
      </c>
      <c r="B3697" s="18" t="s">
        <v>3581</v>
      </c>
      <c r="C3697" s="18">
        <v>1</v>
      </c>
      <c r="D3697" s="18" t="s">
        <v>3581</v>
      </c>
      <c r="E3697" s="18">
        <v>3</v>
      </c>
      <c r="F3697" s="18" t="s">
        <v>797</v>
      </c>
      <c r="G3697" s="18">
        <v>13</v>
      </c>
      <c r="H3697" s="18" t="s">
        <v>1045</v>
      </c>
      <c r="I3697" s="19">
        <v>13</v>
      </c>
      <c r="J3697" s="24" t="s">
        <v>3701</v>
      </c>
      <c r="K3697" s="99">
        <v>1950</v>
      </c>
      <c r="L3697" s="99">
        <v>3194</v>
      </c>
      <c r="M3697" s="99">
        <f>K3697-L3697</f>
        <v>-1244</v>
      </c>
      <c r="N3697" s="339" t="s">
        <v>7256</v>
      </c>
      <c r="O3697" s="100">
        <v>1350000</v>
      </c>
      <c r="P3697" s="27"/>
      <c r="Q3697" s="100"/>
      <c r="R3697" s="101" t="s">
        <v>34</v>
      </c>
      <c r="S3697" s="94"/>
    </row>
    <row r="3698" spans="1:19" ht="18" customHeight="1">
      <c r="A3698" s="17">
        <v>9</v>
      </c>
      <c r="B3698" s="18" t="s">
        <v>3581</v>
      </c>
      <c r="C3698" s="18">
        <v>1</v>
      </c>
      <c r="D3698" s="18" t="s">
        <v>3581</v>
      </c>
      <c r="E3698" s="18">
        <v>3</v>
      </c>
      <c r="F3698" s="18" t="s">
        <v>797</v>
      </c>
      <c r="G3698" s="18">
        <v>13</v>
      </c>
      <c r="H3698" s="18" t="s">
        <v>1045</v>
      </c>
      <c r="I3698" s="18">
        <v>13</v>
      </c>
      <c r="J3698" s="25" t="s">
        <v>3701</v>
      </c>
      <c r="K3698" s="99"/>
      <c r="L3698" s="99"/>
      <c r="M3698" s="99"/>
      <c r="N3698" s="28" t="s">
        <v>3702</v>
      </c>
      <c r="O3698" s="100">
        <v>600000</v>
      </c>
      <c r="P3698" s="27"/>
      <c r="Q3698" s="100"/>
      <c r="R3698" s="101" t="s">
        <v>34</v>
      </c>
      <c r="S3698" s="94"/>
    </row>
    <row r="3699" spans="1:19" ht="18" customHeight="1">
      <c r="A3699" s="17">
        <v>9</v>
      </c>
      <c r="B3699" s="18" t="s">
        <v>3581</v>
      </c>
      <c r="C3699" s="18">
        <v>1</v>
      </c>
      <c r="D3699" s="18" t="s">
        <v>3581</v>
      </c>
      <c r="E3699" s="18">
        <v>3</v>
      </c>
      <c r="F3699" s="18" t="s">
        <v>797</v>
      </c>
      <c r="G3699" s="18">
        <v>13</v>
      </c>
      <c r="H3699" s="18" t="s">
        <v>1045</v>
      </c>
      <c r="I3699" s="19">
        <v>33</v>
      </c>
      <c r="J3699" s="24" t="s">
        <v>1243</v>
      </c>
      <c r="K3699" s="99">
        <v>1662</v>
      </c>
      <c r="L3699" s="99">
        <v>2398</v>
      </c>
      <c r="M3699" s="99">
        <f>K3699-L3699</f>
        <v>-736</v>
      </c>
      <c r="N3699" s="28" t="s">
        <v>3703</v>
      </c>
      <c r="O3699" s="100"/>
      <c r="P3699" s="27"/>
      <c r="Q3699" s="100"/>
      <c r="R3699" s="101" t="s">
        <v>34</v>
      </c>
      <c r="S3699" s="94"/>
    </row>
    <row r="3700" spans="1:19" ht="18" customHeight="1">
      <c r="A3700" s="17">
        <v>9</v>
      </c>
      <c r="B3700" s="18" t="s">
        <v>3581</v>
      </c>
      <c r="C3700" s="18">
        <v>1</v>
      </c>
      <c r="D3700" s="18" t="s">
        <v>3581</v>
      </c>
      <c r="E3700" s="18">
        <v>3</v>
      </c>
      <c r="F3700" s="18" t="s">
        <v>797</v>
      </c>
      <c r="G3700" s="18">
        <v>13</v>
      </c>
      <c r="H3700" s="18" t="s">
        <v>1045</v>
      </c>
      <c r="I3700" s="18">
        <v>33</v>
      </c>
      <c r="J3700" s="25" t="s">
        <v>1243</v>
      </c>
      <c r="K3700" s="99"/>
      <c r="L3700" s="99"/>
      <c r="M3700" s="99"/>
      <c r="N3700" s="28" t="s">
        <v>3704</v>
      </c>
      <c r="O3700" s="100">
        <v>181440</v>
      </c>
      <c r="P3700" s="27"/>
      <c r="Q3700" s="100"/>
      <c r="R3700" s="101" t="s">
        <v>34</v>
      </c>
      <c r="S3700" s="94"/>
    </row>
    <row r="3701" spans="1:19" ht="18" customHeight="1">
      <c r="A3701" s="17">
        <v>9</v>
      </c>
      <c r="B3701" s="18" t="s">
        <v>3581</v>
      </c>
      <c r="C3701" s="18">
        <v>1</v>
      </c>
      <c r="D3701" s="18" t="s">
        <v>3581</v>
      </c>
      <c r="E3701" s="18">
        <v>3</v>
      </c>
      <c r="F3701" s="18" t="s">
        <v>797</v>
      </c>
      <c r="G3701" s="18">
        <v>13</v>
      </c>
      <c r="H3701" s="18" t="s">
        <v>1045</v>
      </c>
      <c r="I3701" s="18">
        <v>33</v>
      </c>
      <c r="J3701" s="25" t="s">
        <v>1243</v>
      </c>
      <c r="K3701" s="99"/>
      <c r="L3701" s="99"/>
      <c r="M3701" s="99"/>
      <c r="N3701" s="28" t="s">
        <v>3705</v>
      </c>
      <c r="O3701" s="100">
        <v>68040</v>
      </c>
      <c r="P3701" s="27"/>
      <c r="Q3701" s="100"/>
      <c r="R3701" s="101" t="s">
        <v>34</v>
      </c>
      <c r="S3701" s="94"/>
    </row>
    <row r="3702" spans="1:19" ht="18" customHeight="1">
      <c r="A3702" s="17">
        <v>9</v>
      </c>
      <c r="B3702" s="18" t="s">
        <v>3581</v>
      </c>
      <c r="C3702" s="18">
        <v>1</v>
      </c>
      <c r="D3702" s="18" t="s">
        <v>3581</v>
      </c>
      <c r="E3702" s="18">
        <v>3</v>
      </c>
      <c r="F3702" s="18" t="s">
        <v>797</v>
      </c>
      <c r="G3702" s="18">
        <v>13</v>
      </c>
      <c r="H3702" s="18" t="s">
        <v>1045</v>
      </c>
      <c r="I3702" s="18">
        <v>33</v>
      </c>
      <c r="J3702" s="25" t="s">
        <v>1243</v>
      </c>
      <c r="K3702" s="99"/>
      <c r="L3702" s="99"/>
      <c r="M3702" s="99"/>
      <c r="N3702" s="28" t="s">
        <v>3706</v>
      </c>
      <c r="O3702" s="100">
        <v>136080</v>
      </c>
      <c r="P3702" s="27"/>
      <c r="Q3702" s="100"/>
      <c r="R3702" s="101" t="s">
        <v>34</v>
      </c>
      <c r="S3702" s="94"/>
    </row>
    <row r="3703" spans="1:19" ht="18" customHeight="1">
      <c r="A3703" s="17">
        <v>9</v>
      </c>
      <c r="B3703" s="18" t="s">
        <v>3581</v>
      </c>
      <c r="C3703" s="18">
        <v>1</v>
      </c>
      <c r="D3703" s="18" t="s">
        <v>3581</v>
      </c>
      <c r="E3703" s="18">
        <v>3</v>
      </c>
      <c r="F3703" s="18" t="s">
        <v>797</v>
      </c>
      <c r="G3703" s="18">
        <v>13</v>
      </c>
      <c r="H3703" s="18" t="s">
        <v>1045</v>
      </c>
      <c r="I3703" s="18">
        <v>33</v>
      </c>
      <c r="J3703" s="25" t="s">
        <v>1243</v>
      </c>
      <c r="K3703" s="99"/>
      <c r="L3703" s="99"/>
      <c r="M3703" s="99"/>
      <c r="N3703" s="28" t="s">
        <v>3707</v>
      </c>
      <c r="O3703" s="100">
        <v>34020</v>
      </c>
      <c r="P3703" s="27"/>
      <c r="Q3703" s="100"/>
      <c r="R3703" s="101" t="s">
        <v>34</v>
      </c>
      <c r="S3703" s="94"/>
    </row>
    <row r="3704" spans="1:19" ht="18" customHeight="1">
      <c r="A3704" s="17">
        <v>9</v>
      </c>
      <c r="B3704" s="18" t="s">
        <v>3581</v>
      </c>
      <c r="C3704" s="18">
        <v>1</v>
      </c>
      <c r="D3704" s="18" t="s">
        <v>3581</v>
      </c>
      <c r="E3704" s="18">
        <v>3</v>
      </c>
      <c r="F3704" s="18" t="s">
        <v>797</v>
      </c>
      <c r="G3704" s="18">
        <v>13</v>
      </c>
      <c r="H3704" s="18" t="s">
        <v>1045</v>
      </c>
      <c r="I3704" s="18">
        <v>33</v>
      </c>
      <c r="J3704" s="25" t="s">
        <v>1243</v>
      </c>
      <c r="K3704" s="99"/>
      <c r="L3704" s="99"/>
      <c r="M3704" s="99"/>
      <c r="N3704" s="28" t="s">
        <v>3708</v>
      </c>
      <c r="O3704" s="100">
        <v>68040</v>
      </c>
      <c r="P3704" s="27"/>
      <c r="Q3704" s="100"/>
      <c r="R3704" s="101" t="s">
        <v>34</v>
      </c>
      <c r="S3704" s="94"/>
    </row>
    <row r="3705" spans="1:19" ht="18" customHeight="1">
      <c r="A3705" s="17">
        <v>9</v>
      </c>
      <c r="B3705" s="18" t="s">
        <v>3581</v>
      </c>
      <c r="C3705" s="18">
        <v>1</v>
      </c>
      <c r="D3705" s="18" t="s">
        <v>3581</v>
      </c>
      <c r="E3705" s="18">
        <v>3</v>
      </c>
      <c r="F3705" s="18" t="s">
        <v>797</v>
      </c>
      <c r="G3705" s="18">
        <v>13</v>
      </c>
      <c r="H3705" s="18" t="s">
        <v>1045</v>
      </c>
      <c r="I3705" s="18">
        <v>33</v>
      </c>
      <c r="J3705" s="25" t="s">
        <v>1243</v>
      </c>
      <c r="K3705" s="99"/>
      <c r="L3705" s="99"/>
      <c r="M3705" s="99"/>
      <c r="N3705" s="28" t="s">
        <v>3709</v>
      </c>
      <c r="O3705" s="100">
        <v>388800</v>
      </c>
      <c r="P3705" s="27"/>
      <c r="Q3705" s="100"/>
      <c r="R3705" s="101" t="s">
        <v>34</v>
      </c>
      <c r="S3705" s="94"/>
    </row>
    <row r="3706" spans="1:19" ht="18" customHeight="1">
      <c r="A3706" s="17">
        <v>9</v>
      </c>
      <c r="B3706" s="18" t="s">
        <v>3581</v>
      </c>
      <c r="C3706" s="18">
        <v>1</v>
      </c>
      <c r="D3706" s="18" t="s">
        <v>3581</v>
      </c>
      <c r="E3706" s="18">
        <v>3</v>
      </c>
      <c r="F3706" s="18" t="s">
        <v>797</v>
      </c>
      <c r="G3706" s="18">
        <v>13</v>
      </c>
      <c r="H3706" s="18" t="s">
        <v>1045</v>
      </c>
      <c r="I3706" s="18">
        <v>33</v>
      </c>
      <c r="J3706" s="25" t="s">
        <v>1243</v>
      </c>
      <c r="K3706" s="99"/>
      <c r="L3706" s="99"/>
      <c r="M3706" s="99"/>
      <c r="N3706" s="339" t="s">
        <v>7257</v>
      </c>
      <c r="O3706" s="100">
        <v>380160</v>
      </c>
      <c r="P3706" s="27"/>
      <c r="Q3706" s="100"/>
      <c r="R3706" s="101" t="s">
        <v>34</v>
      </c>
      <c r="S3706" s="94"/>
    </row>
    <row r="3707" spans="1:19" ht="18" customHeight="1">
      <c r="A3707" s="17">
        <v>9</v>
      </c>
      <c r="B3707" s="18" t="s">
        <v>3581</v>
      </c>
      <c r="C3707" s="18">
        <v>1</v>
      </c>
      <c r="D3707" s="18" t="s">
        <v>3581</v>
      </c>
      <c r="E3707" s="18">
        <v>3</v>
      </c>
      <c r="F3707" s="18" t="s">
        <v>797</v>
      </c>
      <c r="G3707" s="18">
        <v>13</v>
      </c>
      <c r="H3707" s="18" t="s">
        <v>1045</v>
      </c>
      <c r="I3707" s="18">
        <v>33</v>
      </c>
      <c r="J3707" s="25" t="s">
        <v>1243</v>
      </c>
      <c r="K3707" s="99"/>
      <c r="L3707" s="99"/>
      <c r="M3707" s="99"/>
      <c r="N3707" s="28" t="s">
        <v>3710</v>
      </c>
      <c r="O3707" s="100">
        <v>10800</v>
      </c>
      <c r="P3707" s="27"/>
      <c r="Q3707" s="100"/>
      <c r="R3707" s="101" t="s">
        <v>34</v>
      </c>
      <c r="S3707" s="94"/>
    </row>
    <row r="3708" spans="1:19" ht="18" customHeight="1">
      <c r="A3708" s="17">
        <v>9</v>
      </c>
      <c r="B3708" s="18" t="s">
        <v>3581</v>
      </c>
      <c r="C3708" s="18">
        <v>1</v>
      </c>
      <c r="D3708" s="18" t="s">
        <v>3581</v>
      </c>
      <c r="E3708" s="18">
        <v>3</v>
      </c>
      <c r="F3708" s="18" t="s">
        <v>797</v>
      </c>
      <c r="G3708" s="18">
        <v>13</v>
      </c>
      <c r="H3708" s="18" t="s">
        <v>1045</v>
      </c>
      <c r="I3708" s="18">
        <v>33</v>
      </c>
      <c r="J3708" s="25" t="s">
        <v>1243</v>
      </c>
      <c r="K3708" s="99"/>
      <c r="L3708" s="99"/>
      <c r="M3708" s="99"/>
      <c r="N3708" s="28" t="s">
        <v>3711</v>
      </c>
      <c r="O3708" s="100">
        <v>10800</v>
      </c>
      <c r="P3708" s="27"/>
      <c r="Q3708" s="100"/>
      <c r="R3708" s="101" t="s">
        <v>34</v>
      </c>
      <c r="S3708" s="94"/>
    </row>
    <row r="3709" spans="1:19" ht="18" customHeight="1">
      <c r="A3709" s="17">
        <v>9</v>
      </c>
      <c r="B3709" s="18" t="s">
        <v>3581</v>
      </c>
      <c r="C3709" s="18">
        <v>1</v>
      </c>
      <c r="D3709" s="18" t="s">
        <v>3581</v>
      </c>
      <c r="E3709" s="18">
        <v>3</v>
      </c>
      <c r="F3709" s="18" t="s">
        <v>797</v>
      </c>
      <c r="G3709" s="18">
        <v>13</v>
      </c>
      <c r="H3709" s="18" t="s">
        <v>1045</v>
      </c>
      <c r="I3709" s="18">
        <v>33</v>
      </c>
      <c r="J3709" s="25" t="s">
        <v>1243</v>
      </c>
      <c r="K3709" s="99"/>
      <c r="L3709" s="99"/>
      <c r="M3709" s="99"/>
      <c r="N3709" s="28" t="s">
        <v>3712</v>
      </c>
      <c r="O3709" s="100">
        <v>382860</v>
      </c>
      <c r="P3709" s="27"/>
      <c r="Q3709" s="100"/>
      <c r="R3709" s="101" t="s">
        <v>34</v>
      </c>
      <c r="S3709" s="94"/>
    </row>
    <row r="3710" spans="1:19" ht="18" customHeight="1">
      <c r="A3710" s="17">
        <v>9</v>
      </c>
      <c r="B3710" s="18" t="s">
        <v>3581</v>
      </c>
      <c r="C3710" s="18">
        <v>1</v>
      </c>
      <c r="D3710" s="18" t="s">
        <v>3581</v>
      </c>
      <c r="E3710" s="18">
        <v>3</v>
      </c>
      <c r="F3710" s="18" t="s">
        <v>797</v>
      </c>
      <c r="G3710" s="19">
        <v>15</v>
      </c>
      <c r="H3710" s="19" t="s">
        <v>1258</v>
      </c>
      <c r="I3710" s="19"/>
      <c r="J3710" s="24"/>
      <c r="K3710" s="99"/>
      <c r="L3710" s="99"/>
      <c r="M3710" s="99"/>
      <c r="N3710" s="28"/>
      <c r="O3710" s="100"/>
      <c r="P3710" s="27"/>
      <c r="Q3710" s="100"/>
      <c r="R3710" s="101" t="s">
        <v>7507</v>
      </c>
      <c r="S3710" s="94"/>
    </row>
    <row r="3711" spans="1:19" ht="18" customHeight="1">
      <c r="A3711" s="17">
        <v>9</v>
      </c>
      <c r="B3711" s="18" t="s">
        <v>3581</v>
      </c>
      <c r="C3711" s="18">
        <v>1</v>
      </c>
      <c r="D3711" s="18" t="s">
        <v>3581</v>
      </c>
      <c r="E3711" s="18">
        <v>3</v>
      </c>
      <c r="F3711" s="18" t="s">
        <v>797</v>
      </c>
      <c r="G3711" s="18">
        <v>15</v>
      </c>
      <c r="H3711" s="18" t="s">
        <v>1258</v>
      </c>
      <c r="I3711" s="19">
        <v>1</v>
      </c>
      <c r="J3711" s="24" t="s">
        <v>1259</v>
      </c>
      <c r="K3711" s="99">
        <v>900</v>
      </c>
      <c r="L3711" s="99">
        <v>900</v>
      </c>
      <c r="M3711" s="99">
        <f t="shared" ref="M3711:M3712" si="232">K3711-L3711</f>
        <v>0</v>
      </c>
      <c r="N3711" s="28" t="s">
        <v>3713</v>
      </c>
      <c r="O3711" s="100">
        <v>900000</v>
      </c>
      <c r="P3711" s="27"/>
      <c r="Q3711" s="100"/>
      <c r="R3711" s="101" t="s">
        <v>34</v>
      </c>
      <c r="S3711" s="94"/>
    </row>
    <row r="3712" spans="1:19" ht="18" customHeight="1">
      <c r="A3712" s="17">
        <v>9</v>
      </c>
      <c r="B3712" s="18" t="s">
        <v>3581</v>
      </c>
      <c r="C3712" s="18">
        <v>1</v>
      </c>
      <c r="D3712" s="18" t="s">
        <v>3581</v>
      </c>
      <c r="E3712" s="18">
        <v>3</v>
      </c>
      <c r="F3712" s="18" t="s">
        <v>797</v>
      </c>
      <c r="G3712" s="18">
        <v>15</v>
      </c>
      <c r="H3712" s="18" t="s">
        <v>1258</v>
      </c>
      <c r="I3712" s="19">
        <v>2</v>
      </c>
      <c r="J3712" s="24" t="s">
        <v>1262</v>
      </c>
      <c r="K3712" s="99">
        <v>27397</v>
      </c>
      <c r="L3712" s="99">
        <v>32660</v>
      </c>
      <c r="M3712" s="99">
        <f t="shared" si="232"/>
        <v>-5263</v>
      </c>
      <c r="N3712" s="339" t="s">
        <v>7258</v>
      </c>
      <c r="O3712" s="100">
        <v>14396400</v>
      </c>
      <c r="P3712" s="27"/>
      <c r="Q3712" s="100"/>
      <c r="R3712" s="101" t="s">
        <v>34</v>
      </c>
      <c r="S3712" s="94"/>
    </row>
    <row r="3713" spans="1:19" ht="18" customHeight="1">
      <c r="A3713" s="17">
        <v>9</v>
      </c>
      <c r="B3713" s="18" t="s">
        <v>3581</v>
      </c>
      <c r="C3713" s="18">
        <v>1</v>
      </c>
      <c r="D3713" s="18" t="s">
        <v>3581</v>
      </c>
      <c r="E3713" s="18">
        <v>3</v>
      </c>
      <c r="F3713" s="18" t="s">
        <v>797</v>
      </c>
      <c r="G3713" s="18">
        <v>15</v>
      </c>
      <c r="H3713" s="18" t="s">
        <v>1258</v>
      </c>
      <c r="I3713" s="18">
        <v>2</v>
      </c>
      <c r="J3713" s="25" t="s">
        <v>1262</v>
      </c>
      <c r="K3713" s="99"/>
      <c r="L3713" s="99"/>
      <c r="M3713" s="99"/>
      <c r="N3713" s="339" t="s">
        <v>7259</v>
      </c>
      <c r="O3713" s="100">
        <v>12000000</v>
      </c>
      <c r="P3713" s="27"/>
      <c r="Q3713" s="100"/>
      <c r="R3713" s="101" t="s">
        <v>34</v>
      </c>
      <c r="S3713" s="94"/>
    </row>
    <row r="3714" spans="1:19" ht="18" customHeight="1">
      <c r="A3714" s="17">
        <v>9</v>
      </c>
      <c r="B3714" s="18" t="s">
        <v>3581</v>
      </c>
      <c r="C3714" s="18">
        <v>1</v>
      </c>
      <c r="D3714" s="18" t="s">
        <v>3581</v>
      </c>
      <c r="E3714" s="18">
        <v>3</v>
      </c>
      <c r="F3714" s="18" t="s">
        <v>797</v>
      </c>
      <c r="G3714" s="18">
        <v>15</v>
      </c>
      <c r="H3714" s="18" t="s">
        <v>1258</v>
      </c>
      <c r="I3714" s="18">
        <v>2</v>
      </c>
      <c r="J3714" s="25" t="s">
        <v>1262</v>
      </c>
      <c r="K3714" s="99"/>
      <c r="L3714" s="99"/>
      <c r="M3714" s="99"/>
      <c r="N3714" s="28" t="s">
        <v>3714</v>
      </c>
      <c r="O3714" s="100">
        <v>1000000</v>
      </c>
      <c r="P3714" s="27"/>
      <c r="Q3714" s="100"/>
      <c r="R3714" s="101" t="s">
        <v>34</v>
      </c>
      <c r="S3714" s="94"/>
    </row>
    <row r="3715" spans="1:19" ht="18" customHeight="1">
      <c r="A3715" s="17">
        <v>9</v>
      </c>
      <c r="B3715" s="18" t="s">
        <v>3581</v>
      </c>
      <c r="C3715" s="18">
        <v>1</v>
      </c>
      <c r="D3715" s="18" t="s">
        <v>3581</v>
      </c>
      <c r="E3715" s="18">
        <v>3</v>
      </c>
      <c r="F3715" s="18" t="s">
        <v>797</v>
      </c>
      <c r="G3715" s="19">
        <v>16</v>
      </c>
      <c r="H3715" s="19" t="s">
        <v>1263</v>
      </c>
      <c r="I3715" s="19"/>
      <c r="J3715" s="24"/>
      <c r="K3715" s="99"/>
      <c r="L3715" s="99"/>
      <c r="M3715" s="99"/>
      <c r="N3715" s="339"/>
      <c r="O3715" s="100"/>
      <c r="P3715" s="27"/>
      <c r="Q3715" s="100"/>
      <c r="R3715" s="101" t="s">
        <v>7507</v>
      </c>
      <c r="S3715" s="94"/>
    </row>
    <row r="3716" spans="1:19" ht="18" customHeight="1">
      <c r="A3716" s="17">
        <v>9</v>
      </c>
      <c r="B3716" s="18" t="s">
        <v>3581</v>
      </c>
      <c r="C3716" s="18">
        <v>1</v>
      </c>
      <c r="D3716" s="18" t="s">
        <v>3581</v>
      </c>
      <c r="E3716" s="18">
        <v>3</v>
      </c>
      <c r="F3716" s="18" t="s">
        <v>797</v>
      </c>
      <c r="G3716" s="18">
        <v>16</v>
      </c>
      <c r="H3716" s="18" t="s">
        <v>1263</v>
      </c>
      <c r="I3716" s="19">
        <v>1</v>
      </c>
      <c r="J3716" s="24" t="s">
        <v>1263</v>
      </c>
      <c r="K3716" s="99">
        <v>2564</v>
      </c>
      <c r="L3716" s="99">
        <v>793</v>
      </c>
      <c r="M3716" s="99">
        <f>K3716-L3716</f>
        <v>1771</v>
      </c>
      <c r="N3716" s="339" t="s">
        <v>7260</v>
      </c>
      <c r="O3716" s="100">
        <v>295920</v>
      </c>
      <c r="P3716" s="27"/>
      <c r="Q3716" s="100"/>
      <c r="R3716" s="101" t="s">
        <v>34</v>
      </c>
      <c r="S3716" s="94"/>
    </row>
    <row r="3717" spans="1:19" ht="18" customHeight="1">
      <c r="A3717" s="17">
        <v>9</v>
      </c>
      <c r="B3717" s="18" t="s">
        <v>3581</v>
      </c>
      <c r="C3717" s="18">
        <v>1</v>
      </c>
      <c r="D3717" s="18" t="s">
        <v>3581</v>
      </c>
      <c r="E3717" s="18">
        <v>3</v>
      </c>
      <c r="F3717" s="18" t="s">
        <v>797</v>
      </c>
      <c r="G3717" s="18">
        <v>16</v>
      </c>
      <c r="H3717" s="18" t="s">
        <v>1263</v>
      </c>
      <c r="I3717" s="18">
        <v>1</v>
      </c>
      <c r="J3717" s="25" t="s">
        <v>1263</v>
      </c>
      <c r="K3717" s="99"/>
      <c r="L3717" s="99"/>
      <c r="M3717" s="99"/>
      <c r="N3717" s="28" t="s">
        <v>3715</v>
      </c>
      <c r="O3717" s="100">
        <v>2268000</v>
      </c>
      <c r="P3717" s="27"/>
      <c r="Q3717" s="100"/>
      <c r="R3717" s="101" t="s">
        <v>34</v>
      </c>
      <c r="S3717" s="94"/>
    </row>
    <row r="3718" spans="1:19" ht="18" customHeight="1">
      <c r="A3718" s="17">
        <v>9</v>
      </c>
      <c r="B3718" s="18" t="s">
        <v>3581</v>
      </c>
      <c r="C3718" s="18">
        <v>1</v>
      </c>
      <c r="D3718" s="18" t="s">
        <v>3581</v>
      </c>
      <c r="E3718" s="18">
        <v>3</v>
      </c>
      <c r="F3718" s="18" t="s">
        <v>797</v>
      </c>
      <c r="G3718" s="19">
        <v>18</v>
      </c>
      <c r="H3718" s="19" t="s">
        <v>1054</v>
      </c>
      <c r="I3718" s="19"/>
      <c r="J3718" s="24"/>
      <c r="K3718" s="99"/>
      <c r="L3718" s="99"/>
      <c r="M3718" s="99"/>
      <c r="N3718" s="28"/>
      <c r="O3718" s="100"/>
      <c r="P3718" s="27"/>
      <c r="Q3718" s="100"/>
      <c r="R3718" s="101" t="s">
        <v>7507</v>
      </c>
      <c r="S3718" s="94"/>
    </row>
    <row r="3719" spans="1:19" ht="18" customHeight="1">
      <c r="A3719" s="17">
        <v>9</v>
      </c>
      <c r="B3719" s="18" t="s">
        <v>3581</v>
      </c>
      <c r="C3719" s="18">
        <v>1</v>
      </c>
      <c r="D3719" s="18" t="s">
        <v>3581</v>
      </c>
      <c r="E3719" s="18">
        <v>3</v>
      </c>
      <c r="F3719" s="18" t="s">
        <v>797</v>
      </c>
      <c r="G3719" s="18">
        <v>18</v>
      </c>
      <c r="H3719" s="18" t="s">
        <v>1054</v>
      </c>
      <c r="I3719" s="19">
        <v>31</v>
      </c>
      <c r="J3719" s="24" t="s">
        <v>1269</v>
      </c>
      <c r="K3719" s="99">
        <v>8271</v>
      </c>
      <c r="L3719" s="99">
        <v>8085</v>
      </c>
      <c r="M3719" s="99">
        <f>K3719-L3719</f>
        <v>186</v>
      </c>
      <c r="N3719" s="28" t="s">
        <v>3716</v>
      </c>
      <c r="O3719" s="100">
        <v>494100</v>
      </c>
      <c r="P3719" s="27"/>
      <c r="Q3719" s="100"/>
      <c r="R3719" s="101" t="s">
        <v>34</v>
      </c>
      <c r="S3719" s="94"/>
    </row>
    <row r="3720" spans="1:19" ht="18" customHeight="1">
      <c r="A3720" s="17">
        <v>9</v>
      </c>
      <c r="B3720" s="18" t="s">
        <v>3581</v>
      </c>
      <c r="C3720" s="18">
        <v>1</v>
      </c>
      <c r="D3720" s="18" t="s">
        <v>3581</v>
      </c>
      <c r="E3720" s="18">
        <v>3</v>
      </c>
      <c r="F3720" s="18" t="s">
        <v>797</v>
      </c>
      <c r="G3720" s="18">
        <v>18</v>
      </c>
      <c r="H3720" s="18" t="s">
        <v>1054</v>
      </c>
      <c r="I3720" s="18">
        <v>31</v>
      </c>
      <c r="J3720" s="25" t="s">
        <v>1269</v>
      </c>
      <c r="K3720" s="99"/>
      <c r="L3720" s="99"/>
      <c r="M3720" s="99"/>
      <c r="N3720" s="28" t="s">
        <v>3717</v>
      </c>
      <c r="O3720" s="100"/>
      <c r="P3720" s="27"/>
      <c r="Q3720" s="100"/>
      <c r="R3720" s="101" t="s">
        <v>34</v>
      </c>
      <c r="S3720" s="94"/>
    </row>
    <row r="3721" spans="1:19" ht="18" customHeight="1">
      <c r="A3721" s="17">
        <v>9</v>
      </c>
      <c r="B3721" s="18" t="s">
        <v>3581</v>
      </c>
      <c r="C3721" s="18">
        <v>1</v>
      </c>
      <c r="D3721" s="18" t="s">
        <v>3581</v>
      </c>
      <c r="E3721" s="18">
        <v>3</v>
      </c>
      <c r="F3721" s="18" t="s">
        <v>797</v>
      </c>
      <c r="G3721" s="18">
        <v>18</v>
      </c>
      <c r="H3721" s="18" t="s">
        <v>1054</v>
      </c>
      <c r="I3721" s="18">
        <v>31</v>
      </c>
      <c r="J3721" s="25" t="s">
        <v>1269</v>
      </c>
      <c r="K3721" s="99"/>
      <c r="L3721" s="99"/>
      <c r="M3721" s="99"/>
      <c r="N3721" s="339" t="s">
        <v>7314</v>
      </c>
      <c r="O3721" s="100">
        <v>6480000</v>
      </c>
      <c r="P3721" s="27"/>
      <c r="Q3721" s="100"/>
      <c r="R3721" s="101" t="s">
        <v>34</v>
      </c>
      <c r="S3721" s="94"/>
    </row>
    <row r="3722" spans="1:19" ht="18" customHeight="1">
      <c r="A3722" s="17">
        <v>9</v>
      </c>
      <c r="B3722" s="18" t="s">
        <v>3581</v>
      </c>
      <c r="C3722" s="18">
        <v>1</v>
      </c>
      <c r="D3722" s="18" t="s">
        <v>3581</v>
      </c>
      <c r="E3722" s="18">
        <v>3</v>
      </c>
      <c r="F3722" s="18" t="s">
        <v>797</v>
      </c>
      <c r="G3722" s="18">
        <v>18</v>
      </c>
      <c r="H3722" s="18" t="s">
        <v>1054</v>
      </c>
      <c r="I3722" s="18">
        <v>31</v>
      </c>
      <c r="J3722" s="25" t="s">
        <v>1269</v>
      </c>
      <c r="K3722" s="99"/>
      <c r="L3722" s="99"/>
      <c r="M3722" s="99"/>
      <c r="N3722" s="28" t="s">
        <v>3718</v>
      </c>
      <c r="O3722" s="100"/>
      <c r="P3722" s="27"/>
      <c r="Q3722" s="100"/>
      <c r="R3722" s="101" t="s">
        <v>34</v>
      </c>
      <c r="S3722" s="94"/>
    </row>
    <row r="3723" spans="1:19" ht="18" customHeight="1">
      <c r="A3723" s="17">
        <v>9</v>
      </c>
      <c r="B3723" s="18" t="s">
        <v>3581</v>
      </c>
      <c r="C3723" s="18">
        <v>1</v>
      </c>
      <c r="D3723" s="18" t="s">
        <v>3581</v>
      </c>
      <c r="E3723" s="18">
        <v>3</v>
      </c>
      <c r="F3723" s="18" t="s">
        <v>797</v>
      </c>
      <c r="G3723" s="18">
        <v>18</v>
      </c>
      <c r="H3723" s="18" t="s">
        <v>1054</v>
      </c>
      <c r="I3723" s="18">
        <v>31</v>
      </c>
      <c r="J3723" s="25" t="s">
        <v>1269</v>
      </c>
      <c r="K3723" s="99"/>
      <c r="L3723" s="99"/>
      <c r="M3723" s="99"/>
      <c r="N3723" s="28" t="s">
        <v>3719</v>
      </c>
      <c r="O3723" s="100">
        <v>1296000</v>
      </c>
      <c r="P3723" s="27"/>
      <c r="Q3723" s="100"/>
      <c r="R3723" s="101" t="s">
        <v>34</v>
      </c>
      <c r="S3723" s="94"/>
    </row>
    <row r="3724" spans="1:19" ht="18" customHeight="1">
      <c r="A3724" s="17">
        <v>9</v>
      </c>
      <c r="B3724" s="18" t="s">
        <v>3581</v>
      </c>
      <c r="C3724" s="18">
        <v>1</v>
      </c>
      <c r="D3724" s="18" t="s">
        <v>3581</v>
      </c>
      <c r="E3724" s="18">
        <v>3</v>
      </c>
      <c r="F3724" s="18" t="s">
        <v>797</v>
      </c>
      <c r="G3724" s="19">
        <v>19</v>
      </c>
      <c r="H3724" s="19" t="s">
        <v>1056</v>
      </c>
      <c r="I3724" s="19"/>
      <c r="J3724" s="24"/>
      <c r="K3724" s="99"/>
      <c r="L3724" s="99"/>
      <c r="M3724" s="99"/>
      <c r="N3724" s="28"/>
      <c r="O3724" s="100"/>
      <c r="P3724" s="27"/>
      <c r="Q3724" s="100"/>
      <c r="R3724" s="101" t="s">
        <v>7507</v>
      </c>
      <c r="S3724" s="94"/>
    </row>
    <row r="3725" spans="1:19" ht="18" customHeight="1">
      <c r="A3725" s="17">
        <v>9</v>
      </c>
      <c r="B3725" s="18" t="s">
        <v>3581</v>
      </c>
      <c r="C3725" s="18">
        <v>1</v>
      </c>
      <c r="D3725" s="18" t="s">
        <v>3581</v>
      </c>
      <c r="E3725" s="18">
        <v>3</v>
      </c>
      <c r="F3725" s="18" t="s">
        <v>797</v>
      </c>
      <c r="G3725" s="18">
        <v>19</v>
      </c>
      <c r="H3725" s="18" t="s">
        <v>1056</v>
      </c>
      <c r="I3725" s="19">
        <v>7</v>
      </c>
      <c r="J3725" s="24" t="s">
        <v>3720</v>
      </c>
      <c r="K3725" s="99">
        <v>330</v>
      </c>
      <c r="L3725" s="99">
        <v>330</v>
      </c>
      <c r="M3725" s="99">
        <f t="shared" ref="M3725:M3727" si="233">K3725-L3725</f>
        <v>0</v>
      </c>
      <c r="N3725" s="28" t="s">
        <v>3721</v>
      </c>
      <c r="O3725" s="100">
        <v>330000</v>
      </c>
      <c r="P3725" s="27"/>
      <c r="Q3725" s="100"/>
      <c r="R3725" s="101" t="s">
        <v>34</v>
      </c>
      <c r="S3725" s="94"/>
    </row>
    <row r="3726" spans="1:19" ht="18" customHeight="1">
      <c r="A3726" s="17">
        <v>9</v>
      </c>
      <c r="B3726" s="18" t="s">
        <v>3581</v>
      </c>
      <c r="C3726" s="18">
        <v>1</v>
      </c>
      <c r="D3726" s="18" t="s">
        <v>3581</v>
      </c>
      <c r="E3726" s="18">
        <v>3</v>
      </c>
      <c r="F3726" s="18" t="s">
        <v>797</v>
      </c>
      <c r="G3726" s="18">
        <v>19</v>
      </c>
      <c r="H3726" s="18" t="s">
        <v>1056</v>
      </c>
      <c r="I3726" s="19">
        <v>8</v>
      </c>
      <c r="J3726" s="24" t="s">
        <v>3722</v>
      </c>
      <c r="K3726" s="99">
        <v>1000</v>
      </c>
      <c r="L3726" s="99">
        <v>1000</v>
      </c>
      <c r="M3726" s="99">
        <f t="shared" si="233"/>
        <v>0</v>
      </c>
      <c r="N3726" s="28" t="s">
        <v>3723</v>
      </c>
      <c r="O3726" s="100">
        <v>1000000</v>
      </c>
      <c r="P3726" s="27"/>
      <c r="Q3726" s="100"/>
      <c r="R3726" s="101" t="s">
        <v>34</v>
      </c>
      <c r="S3726" s="94"/>
    </row>
    <row r="3727" spans="1:19" ht="18" customHeight="1">
      <c r="A3727" s="17">
        <v>9</v>
      </c>
      <c r="B3727" s="18" t="s">
        <v>3581</v>
      </c>
      <c r="C3727" s="18">
        <v>1</v>
      </c>
      <c r="D3727" s="18" t="s">
        <v>3581</v>
      </c>
      <c r="E3727" s="18">
        <v>3</v>
      </c>
      <c r="F3727" s="18" t="s">
        <v>797</v>
      </c>
      <c r="G3727" s="18">
        <v>19</v>
      </c>
      <c r="H3727" s="18" t="s">
        <v>1056</v>
      </c>
      <c r="I3727" s="19">
        <v>9</v>
      </c>
      <c r="J3727" s="24" t="s">
        <v>3724</v>
      </c>
      <c r="K3727" s="99">
        <v>33</v>
      </c>
      <c r="L3727" s="99">
        <v>65</v>
      </c>
      <c r="M3727" s="99">
        <f t="shared" si="233"/>
        <v>-32</v>
      </c>
      <c r="N3727" s="339" t="s">
        <v>7261</v>
      </c>
      <c r="O3727" s="100">
        <v>32400</v>
      </c>
      <c r="P3727" s="27"/>
      <c r="Q3727" s="100"/>
      <c r="R3727" s="101" t="s">
        <v>34</v>
      </c>
      <c r="S3727" s="94"/>
    </row>
    <row r="3728" spans="1:19" ht="18" customHeight="1">
      <c r="A3728" s="17">
        <v>9</v>
      </c>
      <c r="B3728" s="18" t="s">
        <v>3581</v>
      </c>
      <c r="C3728" s="18">
        <v>1</v>
      </c>
      <c r="D3728" s="18" t="s">
        <v>3581</v>
      </c>
      <c r="E3728" s="18">
        <v>3</v>
      </c>
      <c r="F3728" s="18" t="s">
        <v>797</v>
      </c>
      <c r="G3728" s="19">
        <v>27</v>
      </c>
      <c r="H3728" s="19" t="s">
        <v>1273</v>
      </c>
      <c r="I3728" s="19"/>
      <c r="J3728" s="24"/>
      <c r="K3728" s="99"/>
      <c r="L3728" s="99"/>
      <c r="M3728" s="99"/>
      <c r="N3728" s="28"/>
      <c r="O3728" s="100"/>
      <c r="P3728" s="27"/>
      <c r="Q3728" s="100"/>
      <c r="R3728" s="101" t="s">
        <v>7507</v>
      </c>
      <c r="S3728" s="94"/>
    </row>
    <row r="3729" spans="1:19" ht="18" customHeight="1">
      <c r="A3729" s="17">
        <v>9</v>
      </c>
      <c r="B3729" s="18" t="s">
        <v>3581</v>
      </c>
      <c r="C3729" s="18">
        <v>1</v>
      </c>
      <c r="D3729" s="18" t="s">
        <v>3581</v>
      </c>
      <c r="E3729" s="18">
        <v>3</v>
      </c>
      <c r="F3729" s="18" t="s">
        <v>797</v>
      </c>
      <c r="G3729" s="18">
        <v>27</v>
      </c>
      <c r="H3729" s="18" t="s">
        <v>1273</v>
      </c>
      <c r="I3729" s="19">
        <v>1</v>
      </c>
      <c r="J3729" s="24" t="s">
        <v>1274</v>
      </c>
      <c r="K3729" s="99">
        <v>327</v>
      </c>
      <c r="L3729" s="99">
        <v>285</v>
      </c>
      <c r="M3729" s="99">
        <f>K3729-L3729</f>
        <v>42</v>
      </c>
      <c r="N3729" s="28" t="s">
        <v>3725</v>
      </c>
      <c r="O3729" s="100"/>
      <c r="P3729" s="27"/>
      <c r="Q3729" s="100"/>
      <c r="R3729" s="101" t="s">
        <v>34</v>
      </c>
      <c r="S3729" s="94"/>
    </row>
    <row r="3730" spans="1:19" ht="18" customHeight="1">
      <c r="A3730" s="17">
        <v>9</v>
      </c>
      <c r="B3730" s="18" t="s">
        <v>3581</v>
      </c>
      <c r="C3730" s="18">
        <v>1</v>
      </c>
      <c r="D3730" s="18" t="s">
        <v>3581</v>
      </c>
      <c r="E3730" s="18">
        <v>3</v>
      </c>
      <c r="F3730" s="18" t="s">
        <v>797</v>
      </c>
      <c r="G3730" s="18">
        <v>27</v>
      </c>
      <c r="H3730" s="18" t="s">
        <v>1273</v>
      </c>
      <c r="I3730" s="18">
        <v>1</v>
      </c>
      <c r="J3730" s="25" t="s">
        <v>1274</v>
      </c>
      <c r="K3730" s="99"/>
      <c r="L3730" s="99"/>
      <c r="M3730" s="99"/>
      <c r="N3730" s="28" t="s">
        <v>3726</v>
      </c>
      <c r="O3730" s="100">
        <v>126000</v>
      </c>
      <c r="P3730" s="27"/>
      <c r="Q3730" s="100"/>
      <c r="R3730" s="101" t="s">
        <v>34</v>
      </c>
      <c r="S3730" s="94"/>
    </row>
    <row r="3731" spans="1:19" ht="18" customHeight="1">
      <c r="A3731" s="17">
        <v>9</v>
      </c>
      <c r="B3731" s="18" t="s">
        <v>3581</v>
      </c>
      <c r="C3731" s="18">
        <v>1</v>
      </c>
      <c r="D3731" s="18" t="s">
        <v>3581</v>
      </c>
      <c r="E3731" s="18">
        <v>3</v>
      </c>
      <c r="F3731" s="18" t="s">
        <v>797</v>
      </c>
      <c r="G3731" s="18">
        <v>27</v>
      </c>
      <c r="H3731" s="18" t="s">
        <v>1273</v>
      </c>
      <c r="I3731" s="18">
        <v>1</v>
      </c>
      <c r="J3731" s="25" t="s">
        <v>1274</v>
      </c>
      <c r="K3731" s="99"/>
      <c r="L3731" s="99"/>
      <c r="M3731" s="99"/>
      <c r="N3731" s="28" t="s">
        <v>3727</v>
      </c>
      <c r="O3731" s="100">
        <v>113400</v>
      </c>
      <c r="P3731" s="27"/>
      <c r="Q3731" s="100"/>
      <c r="R3731" s="101" t="s">
        <v>34</v>
      </c>
      <c r="S3731" s="94"/>
    </row>
    <row r="3732" spans="1:19" ht="18" customHeight="1">
      <c r="A3732" s="17">
        <v>9</v>
      </c>
      <c r="B3732" s="18" t="s">
        <v>3581</v>
      </c>
      <c r="C3732" s="18">
        <v>1</v>
      </c>
      <c r="D3732" s="18" t="s">
        <v>3581</v>
      </c>
      <c r="E3732" s="18">
        <v>3</v>
      </c>
      <c r="F3732" s="18" t="s">
        <v>797</v>
      </c>
      <c r="G3732" s="18">
        <v>27</v>
      </c>
      <c r="H3732" s="18" t="s">
        <v>1273</v>
      </c>
      <c r="I3732" s="18">
        <v>1</v>
      </c>
      <c r="J3732" s="25" t="s">
        <v>1274</v>
      </c>
      <c r="K3732" s="99"/>
      <c r="L3732" s="99"/>
      <c r="M3732" s="99"/>
      <c r="N3732" s="28" t="s">
        <v>3728</v>
      </c>
      <c r="O3732" s="100">
        <v>63000</v>
      </c>
      <c r="P3732" s="27"/>
      <c r="Q3732" s="100"/>
      <c r="R3732" s="101" t="s">
        <v>34</v>
      </c>
      <c r="S3732" s="94"/>
    </row>
    <row r="3733" spans="1:19" ht="18" customHeight="1">
      <c r="A3733" s="17">
        <v>9</v>
      </c>
      <c r="B3733" s="18" t="s">
        <v>3581</v>
      </c>
      <c r="C3733" s="18">
        <v>1</v>
      </c>
      <c r="D3733" s="18" t="s">
        <v>3581</v>
      </c>
      <c r="E3733" s="18">
        <v>3</v>
      </c>
      <c r="F3733" s="18" t="s">
        <v>797</v>
      </c>
      <c r="G3733" s="18">
        <v>27</v>
      </c>
      <c r="H3733" s="18" t="s">
        <v>1273</v>
      </c>
      <c r="I3733" s="18">
        <v>1</v>
      </c>
      <c r="J3733" s="25" t="s">
        <v>1274</v>
      </c>
      <c r="K3733" s="99"/>
      <c r="L3733" s="99"/>
      <c r="M3733" s="99"/>
      <c r="N3733" s="28" t="s">
        <v>3729</v>
      </c>
      <c r="O3733" s="100">
        <v>24600</v>
      </c>
      <c r="P3733" s="27"/>
      <c r="Q3733" s="100"/>
      <c r="R3733" s="101" t="s">
        <v>34</v>
      </c>
      <c r="S3733" s="94"/>
    </row>
    <row r="3734" spans="1:19" ht="18" customHeight="1">
      <c r="A3734" s="43">
        <v>9</v>
      </c>
      <c r="B3734" s="44" t="s">
        <v>3581</v>
      </c>
      <c r="C3734" s="52">
        <v>1</v>
      </c>
      <c r="D3734" s="44" t="s">
        <v>3581</v>
      </c>
      <c r="E3734" s="53">
        <v>4</v>
      </c>
      <c r="F3734" s="54" t="s">
        <v>798</v>
      </c>
      <c r="G3734" s="53"/>
      <c r="H3734" s="54"/>
      <c r="I3734" s="53"/>
      <c r="J3734" s="53"/>
      <c r="K3734" s="97">
        <f>IF(C3734="",SUMIFS($K3735:$K$5645,$A3735:$A$5645,A3734,$E3735:$E$5645,""),IF(E3734="",SUMIFS($K3735:$K$5645,$A3735:$A$5645,A3734,$C3735:$C$5645,C3734,$G3735:$G$5645,""),IF(G3734="",SUMIFS($K3735:$K$5645,$A3735:$A$5645,A3734,$C3735:$C$5645,C3734,$E3735:$E$5645,E3734,$R3735:$R$5645,R3734),0)))</f>
        <v>5756</v>
      </c>
      <c r="L3734" s="97">
        <f>IF(C3734="",SUMIFS($L3735:$L$5645,$A3735:$A$5645,A3734,$E3735:$E$5645,""),IF(E3734="",SUMIFS($L3735:$L$5645,$A3735:$A$5645,A3734,$C3735:$C$5645,C3734,$G3735:$G$5645,""),IF(G3734="",SUMIFS($L3735:$L$5645,$A3735:$A$5645,A3734,$C3735:$C$5645,C3734,$E3735:$E$5645,E3734,$R3735:$R$5645,R3734),0)))</f>
        <v>9825</v>
      </c>
      <c r="M3734" s="98">
        <f t="shared" ref="M3734" si="234">K3734-L3734</f>
        <v>-4069</v>
      </c>
      <c r="N3734" s="55"/>
      <c r="O3734" s="56"/>
      <c r="P3734" s="57"/>
      <c r="Q3734" s="58">
        <f>IF(C3734="",SUMIFS($Q$3:$Q$5514,$A$3:$A$5514,A3734,$C$3:$C$5514,"&gt;0",$E$3:$E$5514,""),IF(E3734="",SUMIFS($Q$3:$Q$5514,$A$3:$A$5514,A3734,$C$3:$C$5514,C3734,$E$3:$E$5514,"&gt;0",$G$3:$G$5514,""),IF(G3734="",SUMIFS($Q$3:$Q$5514,$A$3:$A$5514,A3734,$C$3:$C$5514,C3734,$E$3:$E$5514,E3734,$G$3:$G$5514,"&gt;0",$R$3:$R$5514,R3734))))</f>
        <v>2929</v>
      </c>
      <c r="R3734" s="59" t="s">
        <v>34</v>
      </c>
      <c r="S3734" s="94"/>
    </row>
    <row r="3735" spans="1:19" ht="18" customHeight="1">
      <c r="A3735" s="17">
        <v>9</v>
      </c>
      <c r="B3735" s="18" t="s">
        <v>3581</v>
      </c>
      <c r="C3735" s="18">
        <v>1</v>
      </c>
      <c r="D3735" s="18" t="s">
        <v>3581</v>
      </c>
      <c r="E3735" s="18">
        <v>4</v>
      </c>
      <c r="F3735" s="18" t="s">
        <v>798</v>
      </c>
      <c r="G3735" s="19">
        <v>3</v>
      </c>
      <c r="H3735" s="19" t="s">
        <v>919</v>
      </c>
      <c r="I3735" s="19"/>
      <c r="J3735" s="24"/>
      <c r="K3735" s="99"/>
      <c r="L3735" s="99"/>
      <c r="M3735" s="99"/>
      <c r="N3735" s="28"/>
      <c r="O3735" s="100"/>
      <c r="P3735" s="27" t="s">
        <v>1287</v>
      </c>
      <c r="Q3735" s="100">
        <v>2929</v>
      </c>
      <c r="R3735" s="101" t="s">
        <v>34</v>
      </c>
      <c r="S3735" s="94"/>
    </row>
    <row r="3736" spans="1:19" ht="18" customHeight="1">
      <c r="A3736" s="17">
        <v>9</v>
      </c>
      <c r="B3736" s="18" t="s">
        <v>3581</v>
      </c>
      <c r="C3736" s="18">
        <v>1</v>
      </c>
      <c r="D3736" s="18" t="s">
        <v>3581</v>
      </c>
      <c r="E3736" s="18">
        <v>4</v>
      </c>
      <c r="F3736" s="18" t="s">
        <v>798</v>
      </c>
      <c r="G3736" s="18">
        <v>3</v>
      </c>
      <c r="H3736" s="18" t="s">
        <v>919</v>
      </c>
      <c r="I3736" s="19">
        <v>35</v>
      </c>
      <c r="J3736" s="24" t="s">
        <v>930</v>
      </c>
      <c r="K3736" s="99">
        <v>500</v>
      </c>
      <c r="L3736" s="99">
        <v>500</v>
      </c>
      <c r="M3736" s="99">
        <f>K3736-L3736</f>
        <v>0</v>
      </c>
      <c r="N3736" s="28" t="s">
        <v>3730</v>
      </c>
      <c r="O3736" s="100">
        <v>500000</v>
      </c>
      <c r="P3736" s="27" t="s">
        <v>2920</v>
      </c>
      <c r="Q3736" s="100"/>
      <c r="R3736" s="101" t="s">
        <v>34</v>
      </c>
      <c r="S3736" s="94"/>
    </row>
    <row r="3737" spans="1:19" ht="18" customHeight="1">
      <c r="A3737" s="17">
        <v>9</v>
      </c>
      <c r="B3737" s="18" t="s">
        <v>3581</v>
      </c>
      <c r="C3737" s="18">
        <v>1</v>
      </c>
      <c r="D3737" s="18" t="s">
        <v>3581</v>
      </c>
      <c r="E3737" s="18">
        <v>4</v>
      </c>
      <c r="F3737" s="18" t="s">
        <v>798</v>
      </c>
      <c r="G3737" s="19">
        <v>11</v>
      </c>
      <c r="H3737" s="19" t="s">
        <v>1002</v>
      </c>
      <c r="I3737" s="19"/>
      <c r="J3737" s="24"/>
      <c r="K3737" s="99"/>
      <c r="L3737" s="99"/>
      <c r="M3737" s="99"/>
      <c r="N3737" s="28"/>
      <c r="O3737" s="100"/>
      <c r="P3737" s="27"/>
      <c r="Q3737" s="100"/>
      <c r="R3737" s="101" t="s">
        <v>7507</v>
      </c>
      <c r="S3737" s="94"/>
    </row>
    <row r="3738" spans="1:19" ht="18" customHeight="1">
      <c r="A3738" s="17">
        <v>9</v>
      </c>
      <c r="B3738" s="18" t="s">
        <v>3581</v>
      </c>
      <c r="C3738" s="18">
        <v>1</v>
      </c>
      <c r="D3738" s="18" t="s">
        <v>3581</v>
      </c>
      <c r="E3738" s="18">
        <v>4</v>
      </c>
      <c r="F3738" s="18" t="s">
        <v>798</v>
      </c>
      <c r="G3738" s="18">
        <v>11</v>
      </c>
      <c r="H3738" s="18" t="s">
        <v>1002</v>
      </c>
      <c r="I3738" s="19">
        <v>1</v>
      </c>
      <c r="J3738" s="24" t="s">
        <v>1003</v>
      </c>
      <c r="K3738" s="99">
        <v>1859</v>
      </c>
      <c r="L3738" s="99">
        <v>2149</v>
      </c>
      <c r="M3738" s="99">
        <f>K3738-L3738</f>
        <v>-290</v>
      </c>
      <c r="N3738" s="28" t="s">
        <v>3731</v>
      </c>
      <c r="O3738" s="100">
        <v>100000</v>
      </c>
      <c r="P3738" s="27"/>
      <c r="Q3738" s="100"/>
      <c r="R3738" s="101" t="s">
        <v>34</v>
      </c>
      <c r="S3738" s="94"/>
    </row>
    <row r="3739" spans="1:19" ht="18" customHeight="1">
      <c r="A3739" s="17">
        <v>9</v>
      </c>
      <c r="B3739" s="18" t="s">
        <v>3581</v>
      </c>
      <c r="C3739" s="18">
        <v>1</v>
      </c>
      <c r="D3739" s="18" t="s">
        <v>3581</v>
      </c>
      <c r="E3739" s="18">
        <v>4</v>
      </c>
      <c r="F3739" s="18" t="s">
        <v>798</v>
      </c>
      <c r="G3739" s="18">
        <v>11</v>
      </c>
      <c r="H3739" s="18" t="s">
        <v>1002</v>
      </c>
      <c r="I3739" s="18">
        <v>1</v>
      </c>
      <c r="J3739" s="25" t="s">
        <v>1003</v>
      </c>
      <c r="K3739" s="99"/>
      <c r="L3739" s="99"/>
      <c r="M3739" s="99"/>
      <c r="N3739" s="28" t="s">
        <v>3732</v>
      </c>
      <c r="O3739" s="100">
        <v>1188000</v>
      </c>
      <c r="P3739" s="27"/>
      <c r="Q3739" s="100"/>
      <c r="R3739" s="101" t="s">
        <v>34</v>
      </c>
      <c r="S3739" s="94"/>
    </row>
    <row r="3740" spans="1:19" ht="18" customHeight="1">
      <c r="A3740" s="17">
        <v>9</v>
      </c>
      <c r="B3740" s="18" t="s">
        <v>3581</v>
      </c>
      <c r="C3740" s="18">
        <v>1</v>
      </c>
      <c r="D3740" s="18" t="s">
        <v>3581</v>
      </c>
      <c r="E3740" s="18">
        <v>4</v>
      </c>
      <c r="F3740" s="18" t="s">
        <v>798</v>
      </c>
      <c r="G3740" s="18">
        <v>11</v>
      </c>
      <c r="H3740" s="18" t="s">
        <v>1002</v>
      </c>
      <c r="I3740" s="18">
        <v>1</v>
      </c>
      <c r="J3740" s="25" t="s">
        <v>1003</v>
      </c>
      <c r="K3740" s="99"/>
      <c r="L3740" s="99"/>
      <c r="M3740" s="99"/>
      <c r="N3740" s="28" t="s">
        <v>3733</v>
      </c>
      <c r="O3740" s="100">
        <v>56000</v>
      </c>
      <c r="P3740" s="27"/>
      <c r="Q3740" s="100"/>
      <c r="R3740" s="101" t="s">
        <v>34</v>
      </c>
      <c r="S3740" s="94"/>
    </row>
    <row r="3741" spans="1:19" ht="18" customHeight="1">
      <c r="A3741" s="17">
        <v>9</v>
      </c>
      <c r="B3741" s="18" t="s">
        <v>3581</v>
      </c>
      <c r="C3741" s="18">
        <v>1</v>
      </c>
      <c r="D3741" s="18" t="s">
        <v>3581</v>
      </c>
      <c r="E3741" s="18">
        <v>4</v>
      </c>
      <c r="F3741" s="18" t="s">
        <v>798</v>
      </c>
      <c r="G3741" s="18">
        <v>11</v>
      </c>
      <c r="H3741" s="18" t="s">
        <v>1002</v>
      </c>
      <c r="I3741" s="18">
        <v>1</v>
      </c>
      <c r="J3741" s="25" t="s">
        <v>1003</v>
      </c>
      <c r="K3741" s="99"/>
      <c r="L3741" s="99"/>
      <c r="M3741" s="99"/>
      <c r="N3741" s="28" t="s">
        <v>3734</v>
      </c>
      <c r="O3741" s="100">
        <v>410000</v>
      </c>
      <c r="P3741" s="27"/>
      <c r="Q3741" s="100"/>
      <c r="R3741" s="101" t="s">
        <v>34</v>
      </c>
      <c r="S3741" s="94"/>
    </row>
    <row r="3742" spans="1:19" ht="18" customHeight="1">
      <c r="A3742" s="17">
        <v>9</v>
      </c>
      <c r="B3742" s="18" t="s">
        <v>3581</v>
      </c>
      <c r="C3742" s="18">
        <v>1</v>
      </c>
      <c r="D3742" s="18" t="s">
        <v>3581</v>
      </c>
      <c r="E3742" s="18">
        <v>4</v>
      </c>
      <c r="F3742" s="18" t="s">
        <v>798</v>
      </c>
      <c r="G3742" s="18">
        <v>11</v>
      </c>
      <c r="H3742" s="18" t="s">
        <v>1002</v>
      </c>
      <c r="I3742" s="18">
        <v>1</v>
      </c>
      <c r="J3742" s="25" t="s">
        <v>1003</v>
      </c>
      <c r="K3742" s="99"/>
      <c r="L3742" s="99"/>
      <c r="M3742" s="99"/>
      <c r="N3742" s="28" t="s">
        <v>3735</v>
      </c>
      <c r="O3742" s="100">
        <v>105000</v>
      </c>
      <c r="P3742" s="27"/>
      <c r="Q3742" s="100"/>
      <c r="R3742" s="101" t="s">
        <v>34</v>
      </c>
      <c r="S3742" s="94"/>
    </row>
    <row r="3743" spans="1:19" ht="18" customHeight="1">
      <c r="A3743" s="17">
        <v>9</v>
      </c>
      <c r="B3743" s="18" t="s">
        <v>3581</v>
      </c>
      <c r="C3743" s="18">
        <v>1</v>
      </c>
      <c r="D3743" s="18" t="s">
        <v>3581</v>
      </c>
      <c r="E3743" s="18">
        <v>4</v>
      </c>
      <c r="F3743" s="18" t="s">
        <v>798</v>
      </c>
      <c r="G3743" s="18">
        <v>11</v>
      </c>
      <c r="H3743" s="18" t="s">
        <v>1002</v>
      </c>
      <c r="I3743" s="19">
        <v>3</v>
      </c>
      <c r="J3743" s="24" t="s">
        <v>1021</v>
      </c>
      <c r="K3743" s="99">
        <v>50</v>
      </c>
      <c r="L3743" s="99">
        <v>50</v>
      </c>
      <c r="M3743" s="99">
        <f t="shared" ref="M3743:M3744" si="235">K3743-L3743</f>
        <v>0</v>
      </c>
      <c r="N3743" s="28" t="s">
        <v>3736</v>
      </c>
      <c r="O3743" s="100">
        <v>50000</v>
      </c>
      <c r="P3743" s="27"/>
      <c r="Q3743" s="100"/>
      <c r="R3743" s="101" t="s">
        <v>34</v>
      </c>
      <c r="S3743" s="94"/>
    </row>
    <row r="3744" spans="1:19" ht="18" customHeight="1">
      <c r="A3744" s="17">
        <v>9</v>
      </c>
      <c r="B3744" s="18" t="s">
        <v>3581</v>
      </c>
      <c r="C3744" s="18">
        <v>1</v>
      </c>
      <c r="D3744" s="18" t="s">
        <v>3581</v>
      </c>
      <c r="E3744" s="18">
        <v>4</v>
      </c>
      <c r="F3744" s="18" t="s">
        <v>798</v>
      </c>
      <c r="G3744" s="18">
        <v>11</v>
      </c>
      <c r="H3744" s="18" t="s">
        <v>1002</v>
      </c>
      <c r="I3744" s="19">
        <v>4</v>
      </c>
      <c r="J3744" s="24" t="s">
        <v>1023</v>
      </c>
      <c r="K3744" s="99">
        <v>1357</v>
      </c>
      <c r="L3744" s="99">
        <v>810</v>
      </c>
      <c r="M3744" s="99">
        <f t="shared" si="235"/>
        <v>547</v>
      </c>
      <c r="N3744" s="28" t="s">
        <v>3737</v>
      </c>
      <c r="O3744" s="100">
        <v>972000</v>
      </c>
      <c r="P3744" s="27"/>
      <c r="Q3744" s="100"/>
      <c r="R3744" s="101" t="s">
        <v>34</v>
      </c>
      <c r="S3744" s="94"/>
    </row>
    <row r="3745" spans="1:19" ht="18" customHeight="1">
      <c r="A3745" s="17">
        <v>9</v>
      </c>
      <c r="B3745" s="18" t="s">
        <v>3581</v>
      </c>
      <c r="C3745" s="18">
        <v>1</v>
      </c>
      <c r="D3745" s="18" t="s">
        <v>3581</v>
      </c>
      <c r="E3745" s="18">
        <v>4</v>
      </c>
      <c r="F3745" s="18" t="s">
        <v>798</v>
      </c>
      <c r="G3745" s="18">
        <v>11</v>
      </c>
      <c r="H3745" s="18" t="s">
        <v>1002</v>
      </c>
      <c r="I3745" s="18">
        <v>4</v>
      </c>
      <c r="J3745" s="25" t="s">
        <v>1023</v>
      </c>
      <c r="K3745" s="99"/>
      <c r="L3745" s="99"/>
      <c r="M3745" s="99"/>
      <c r="N3745" s="28" t="s">
        <v>3738</v>
      </c>
      <c r="O3745" s="100">
        <v>385000</v>
      </c>
      <c r="P3745" s="27"/>
      <c r="Q3745" s="100"/>
      <c r="R3745" s="101" t="s">
        <v>34</v>
      </c>
      <c r="S3745" s="94"/>
    </row>
    <row r="3746" spans="1:19" ht="18" customHeight="1">
      <c r="A3746" s="17">
        <v>9</v>
      </c>
      <c r="B3746" s="18" t="s">
        <v>3581</v>
      </c>
      <c r="C3746" s="18">
        <v>1</v>
      </c>
      <c r="D3746" s="18" t="s">
        <v>3581</v>
      </c>
      <c r="E3746" s="18">
        <v>4</v>
      </c>
      <c r="F3746" s="18" t="s">
        <v>798</v>
      </c>
      <c r="G3746" s="19">
        <v>13</v>
      </c>
      <c r="H3746" s="19" t="s">
        <v>1045</v>
      </c>
      <c r="I3746" s="19"/>
      <c r="J3746" s="24"/>
      <c r="K3746" s="99"/>
      <c r="L3746" s="99"/>
      <c r="M3746" s="99"/>
      <c r="N3746" s="28"/>
      <c r="O3746" s="100"/>
      <c r="P3746" s="27"/>
      <c r="Q3746" s="100"/>
      <c r="R3746" s="101" t="s">
        <v>7507</v>
      </c>
      <c r="S3746" s="94"/>
    </row>
    <row r="3747" spans="1:19" ht="18" customHeight="1">
      <c r="A3747" s="17">
        <v>9</v>
      </c>
      <c r="B3747" s="18" t="s">
        <v>3581</v>
      </c>
      <c r="C3747" s="18">
        <v>1</v>
      </c>
      <c r="D3747" s="18" t="s">
        <v>3581</v>
      </c>
      <c r="E3747" s="18">
        <v>4</v>
      </c>
      <c r="F3747" s="18" t="s">
        <v>798</v>
      </c>
      <c r="G3747" s="18">
        <v>13</v>
      </c>
      <c r="H3747" s="18" t="s">
        <v>1045</v>
      </c>
      <c r="I3747" s="19">
        <v>21</v>
      </c>
      <c r="J3747" s="24" t="s">
        <v>1046</v>
      </c>
      <c r="K3747" s="99">
        <v>0</v>
      </c>
      <c r="L3747" s="99">
        <v>5781</v>
      </c>
      <c r="M3747" s="99">
        <f>K3747-L3747</f>
        <v>-5781</v>
      </c>
      <c r="N3747" s="28"/>
      <c r="O3747" s="100"/>
      <c r="P3747" s="27"/>
      <c r="Q3747" s="100"/>
      <c r="R3747" s="101" t="s">
        <v>34</v>
      </c>
      <c r="S3747" s="94"/>
    </row>
    <row r="3748" spans="1:19" ht="18" customHeight="1">
      <c r="A3748" s="17">
        <v>9</v>
      </c>
      <c r="B3748" s="18" t="s">
        <v>3581</v>
      </c>
      <c r="C3748" s="18">
        <v>1</v>
      </c>
      <c r="D3748" s="18" t="s">
        <v>3581</v>
      </c>
      <c r="E3748" s="18">
        <v>4</v>
      </c>
      <c r="F3748" s="18" t="s">
        <v>798</v>
      </c>
      <c r="G3748" s="19">
        <v>18</v>
      </c>
      <c r="H3748" s="19" t="s">
        <v>1054</v>
      </c>
      <c r="I3748" s="19"/>
      <c r="J3748" s="24"/>
      <c r="K3748" s="99"/>
      <c r="L3748" s="99"/>
      <c r="M3748" s="99"/>
      <c r="N3748" s="28"/>
      <c r="O3748" s="100"/>
      <c r="P3748" s="27"/>
      <c r="Q3748" s="100"/>
      <c r="R3748" s="101" t="s">
        <v>7507</v>
      </c>
      <c r="S3748" s="94"/>
    </row>
    <row r="3749" spans="1:19" ht="18" customHeight="1">
      <c r="A3749" s="17">
        <v>9</v>
      </c>
      <c r="B3749" s="18" t="s">
        <v>3581</v>
      </c>
      <c r="C3749" s="18">
        <v>1</v>
      </c>
      <c r="D3749" s="18" t="s">
        <v>3581</v>
      </c>
      <c r="E3749" s="18">
        <v>4</v>
      </c>
      <c r="F3749" s="18" t="s">
        <v>798</v>
      </c>
      <c r="G3749" s="18">
        <v>18</v>
      </c>
      <c r="H3749" s="18" t="s">
        <v>1054</v>
      </c>
      <c r="I3749" s="19">
        <v>31</v>
      </c>
      <c r="J3749" s="24" t="s">
        <v>1269</v>
      </c>
      <c r="K3749" s="99">
        <v>1775</v>
      </c>
      <c r="L3749" s="99">
        <v>535</v>
      </c>
      <c r="M3749" s="99">
        <f>K3749-L3749</f>
        <v>1240</v>
      </c>
      <c r="N3749" s="28" t="s">
        <v>3739</v>
      </c>
      <c r="O3749" s="100">
        <v>500000</v>
      </c>
      <c r="P3749" s="27"/>
      <c r="Q3749" s="100"/>
      <c r="R3749" s="101" t="s">
        <v>34</v>
      </c>
      <c r="S3749" s="94"/>
    </row>
    <row r="3750" spans="1:19" ht="18" customHeight="1">
      <c r="A3750" s="17">
        <v>9</v>
      </c>
      <c r="B3750" s="18" t="s">
        <v>3581</v>
      </c>
      <c r="C3750" s="18">
        <v>1</v>
      </c>
      <c r="D3750" s="18" t="s">
        <v>3581</v>
      </c>
      <c r="E3750" s="18">
        <v>4</v>
      </c>
      <c r="F3750" s="18" t="s">
        <v>798</v>
      </c>
      <c r="G3750" s="18">
        <v>18</v>
      </c>
      <c r="H3750" s="18" t="s">
        <v>1054</v>
      </c>
      <c r="I3750" s="18">
        <v>31</v>
      </c>
      <c r="J3750" s="25" t="s">
        <v>1269</v>
      </c>
      <c r="K3750" s="99"/>
      <c r="L3750" s="99"/>
      <c r="M3750" s="99"/>
      <c r="N3750" s="339" t="s">
        <v>7262</v>
      </c>
      <c r="O3750" s="100">
        <v>1274400</v>
      </c>
      <c r="P3750" s="27"/>
      <c r="Q3750" s="100"/>
      <c r="R3750" s="101" t="s">
        <v>34</v>
      </c>
      <c r="S3750" s="94"/>
    </row>
    <row r="3751" spans="1:19" ht="18" customHeight="1">
      <c r="A3751" s="17">
        <v>9</v>
      </c>
      <c r="B3751" s="18" t="s">
        <v>3581</v>
      </c>
      <c r="C3751" s="18">
        <v>1</v>
      </c>
      <c r="D3751" s="18" t="s">
        <v>3581</v>
      </c>
      <c r="E3751" s="18">
        <v>4</v>
      </c>
      <c r="F3751" s="18" t="s">
        <v>798</v>
      </c>
      <c r="G3751" s="19">
        <v>19</v>
      </c>
      <c r="H3751" s="19" t="s">
        <v>2744</v>
      </c>
      <c r="I3751" s="19"/>
      <c r="J3751" s="24"/>
      <c r="K3751" s="99"/>
      <c r="L3751" s="99"/>
      <c r="M3751" s="99"/>
      <c r="N3751" s="28"/>
      <c r="O3751" s="100"/>
      <c r="P3751" s="27"/>
      <c r="Q3751" s="100"/>
      <c r="R3751" s="101" t="s">
        <v>7507</v>
      </c>
      <c r="S3751" s="94"/>
    </row>
    <row r="3752" spans="1:19" ht="18" customHeight="1">
      <c r="A3752" s="17">
        <v>9</v>
      </c>
      <c r="B3752" s="18" t="s">
        <v>3581</v>
      </c>
      <c r="C3752" s="18">
        <v>1</v>
      </c>
      <c r="D3752" s="18" t="s">
        <v>3581</v>
      </c>
      <c r="E3752" s="18">
        <v>4</v>
      </c>
      <c r="F3752" s="18" t="s">
        <v>798</v>
      </c>
      <c r="G3752" s="18">
        <v>19</v>
      </c>
      <c r="H3752" s="18" t="s">
        <v>2744</v>
      </c>
      <c r="I3752" s="19">
        <v>11</v>
      </c>
      <c r="J3752" s="24" t="s">
        <v>1057</v>
      </c>
      <c r="K3752" s="99">
        <v>215</v>
      </c>
      <c r="L3752" s="99">
        <v>0</v>
      </c>
      <c r="M3752" s="99">
        <f>K3752-L3752</f>
        <v>215</v>
      </c>
      <c r="N3752" s="28" t="s">
        <v>3740</v>
      </c>
      <c r="O3752" s="100">
        <v>27375</v>
      </c>
      <c r="P3752" s="27"/>
      <c r="Q3752" s="100"/>
      <c r="R3752" s="101" t="s">
        <v>34</v>
      </c>
      <c r="S3752" s="94"/>
    </row>
    <row r="3753" spans="1:19" ht="18" customHeight="1">
      <c r="A3753" s="331">
        <v>9</v>
      </c>
      <c r="B3753" s="183" t="s">
        <v>3581</v>
      </c>
      <c r="C3753" s="183">
        <v>1</v>
      </c>
      <c r="D3753" s="183" t="s">
        <v>3581</v>
      </c>
      <c r="E3753" s="183">
        <v>4</v>
      </c>
      <c r="F3753" s="183" t="s">
        <v>798</v>
      </c>
      <c r="G3753" s="183">
        <v>19</v>
      </c>
      <c r="H3753" s="183" t="s">
        <v>2744</v>
      </c>
      <c r="I3753" s="183">
        <v>11</v>
      </c>
      <c r="J3753" s="332" t="s">
        <v>1057</v>
      </c>
      <c r="K3753" s="185"/>
      <c r="L3753" s="185"/>
      <c r="M3753" s="185"/>
      <c r="N3753" s="186" t="s">
        <v>3741</v>
      </c>
      <c r="O3753" s="187">
        <v>187500</v>
      </c>
      <c r="P3753" s="188"/>
      <c r="Q3753" s="187"/>
      <c r="R3753" s="333" t="s">
        <v>34</v>
      </c>
      <c r="S3753" s="94"/>
    </row>
    <row r="3754" spans="1:19" ht="18" customHeight="1">
      <c r="A3754" s="67">
        <v>10</v>
      </c>
      <c r="B3754" s="68" t="s">
        <v>3742</v>
      </c>
      <c r="C3754" s="68"/>
      <c r="D3754" s="68"/>
      <c r="E3754" s="69"/>
      <c r="F3754" s="68"/>
      <c r="G3754" s="69"/>
      <c r="H3754" s="68"/>
      <c r="I3754" s="69"/>
      <c r="J3754" s="69"/>
      <c r="K3754" s="70">
        <f>IF(C3754="",SUMIFS($K3755:$K$5645,$A3755:$A$5645,A3754,$E3755:$E$5645,""),IF(E3754="",SUMIFS($K3755:$K$5645,$A3755:$A$5645,A3754,$C3755:$C$5645,C3754,$G3755:$G$5645,""),IF(G3754="",SUMIFS($K3755:$K$5645,$A3755:$A$5645,A3754,$C3755:$C$5645,C3754,$E3755:$E$5645,E3754,$R3755:$R$5645,R3754),0)))</f>
        <v>831555</v>
      </c>
      <c r="L3754" s="70">
        <f>IF(C3754="",SUMIFS($L3755:$L$5645,$A3755:$A$5645,A3754,$E3755:$E$5645,""),IF(E3754="",SUMIFS($L3755:$L$5645,$A3755:$A$5645,A3754,$C3755:$C$5645,C3754,$G3755:$G$5645,""),IF(G3754="",SUMIFS($L3755:$L$5645,$A3755:$A$5645,A3754,$C3755:$C$5645,C3754,$E3755:$E$5645,E3754,$R3755:$R$5645,R3754),0)))</f>
        <v>788172</v>
      </c>
      <c r="M3754" s="71">
        <f t="shared" ref="M3754:M3756" si="236">K3754-L3754</f>
        <v>43383</v>
      </c>
      <c r="N3754" s="72"/>
      <c r="O3754" s="73"/>
      <c r="P3754" s="74"/>
      <c r="Q3754" s="75">
        <f>IF(C3754="",SUMIFS($Q$3:$Q$5514,$A$3:$A$5514,A3754,$C$3:$C$5514,"&gt;0",$E$3:$E$5514,""),IF(E3754="",SUMIFS($Q$3:$Q$5514,$A$3:$A$5514,A3754,$C$3:$C$5514,C3754,$E$3:$E$5514,"&gt;0",$G$3:$G$5514,""),IF(G3754="",SUMIFS($Q$3:$Q$5514,$A$3:$A$5514,A3754,$C$3:$C$5514,C3754,$E$3:$E$5514,E3754,$G$3:$G$5514,"&gt;0",$R$3:$R$5514,R3754))))</f>
        <v>133121</v>
      </c>
      <c r="R3754" s="76"/>
      <c r="S3754" s="94"/>
    </row>
    <row r="3755" spans="1:19" ht="18" customHeight="1">
      <c r="A3755" s="43">
        <v>10</v>
      </c>
      <c r="B3755" s="44" t="s">
        <v>3742</v>
      </c>
      <c r="C3755" s="45">
        <v>1</v>
      </c>
      <c r="D3755" s="45" t="s">
        <v>3743</v>
      </c>
      <c r="E3755" s="46"/>
      <c r="F3755" s="45"/>
      <c r="G3755" s="46"/>
      <c r="H3755" s="45"/>
      <c r="I3755" s="46"/>
      <c r="J3755" s="46"/>
      <c r="K3755" s="95">
        <f>IF(C3755="",SUMIFS($K3756:$K$5645,$A3756:$A$5645,A3755,$E3756:$E$5645,""),IF(E3755="",SUMIFS($K3756:$K$5645,$A3756:$A$5645,A3755,$C3756:$C$5645,C3755,$G3756:$G$5645,""),IF(G3755="",SUMIFS($K3756:$K$5645,$A3756:$A$5645,A3755,$C3756:$C$5645,C3755,$E3756:$E$5645,E3755,$R3756:$R$5645,R3755),0)))</f>
        <v>59000</v>
      </c>
      <c r="L3755" s="95">
        <f>IF(C3755="",SUMIFS($L3756:$L$5645,$A3756:$A$5645,A3755,$E3756:$E$5645,""),IF(E3755="",SUMIFS($L3756:$L$5645,$A3756:$A$5645,A3755,$C3756:$C$5645,C3755,$G3756:$G$5645,""),IF(G3755="",SUMIFS($L3756:$L$5645,$A3756:$A$5645,A3755,$C3756:$C$5645,C3755,$E3756:$E$5645,E3755,$R3756:$R$5645,R3755),0)))</f>
        <v>62283</v>
      </c>
      <c r="M3755" s="96">
        <f t="shared" si="236"/>
        <v>-3283</v>
      </c>
      <c r="N3755" s="47"/>
      <c r="O3755" s="48"/>
      <c r="P3755" s="49"/>
      <c r="Q3755" s="50">
        <f>IF(C3755="",SUMIFS($Q$3:$Q$5514,$A$3:$A$5514,A3755,$C$3:$C$5514,"&gt;0",$E$3:$E$5514,""),IF(E3755="",SUMIFS($Q$3:$Q$5514,$A$3:$A$5514,A3755,$C$3:$C$5514,C3755,$E$3:$E$5514,"&gt;0",$G$3:$G$5514,""),IF(G3755="",SUMIFS($Q$3:$Q$5514,$A$3:$A$5514,A3755,$C$3:$C$5514,C3755,$E$3:$E$5514,E3755,$G$3:$G$5514,"&gt;0",$R$3:$R$5514,R3755))))</f>
        <v>899</v>
      </c>
      <c r="R3755" s="51"/>
      <c r="S3755" s="94"/>
    </row>
    <row r="3756" spans="1:19" ht="18" customHeight="1">
      <c r="A3756" s="43">
        <v>10</v>
      </c>
      <c r="B3756" s="44" t="s">
        <v>3742</v>
      </c>
      <c r="C3756" s="52">
        <v>1</v>
      </c>
      <c r="D3756" s="44" t="s">
        <v>3743</v>
      </c>
      <c r="E3756" s="53">
        <v>1</v>
      </c>
      <c r="F3756" s="54" t="s">
        <v>3744</v>
      </c>
      <c r="G3756" s="53"/>
      <c r="H3756" s="54"/>
      <c r="I3756" s="53"/>
      <c r="J3756" s="53"/>
      <c r="K3756" s="97">
        <f>IF(C3756="",SUMIFS($K3757:$K$5645,$A3757:$A$5645,A3756,$E3757:$E$5645,""),IF(E3756="",SUMIFS($K3757:$K$5645,$A3757:$A$5645,A3756,$C3757:$C$5645,C3756,$G3757:$G$5645,""),IF(G3756="",SUMIFS($K3757:$K$5645,$A3757:$A$5645,A3756,$C3757:$C$5645,C3756,$E3757:$E$5645,E3756,$R3757:$R$5645,R3756),0)))</f>
        <v>1517</v>
      </c>
      <c r="L3756" s="97">
        <f>IF(C3756="",SUMIFS($L3757:$L$5645,$A3757:$A$5645,A3756,$E3757:$E$5645,""),IF(E3756="",SUMIFS($L3757:$L$5645,$A3757:$A$5645,A3756,$C3757:$C$5645,C3756,$G3757:$G$5645,""),IF(G3756="",SUMIFS($L3757:$L$5645,$A3757:$A$5645,A3756,$C3757:$C$5645,C3756,$E3757:$E$5645,E3756,$R3757:$R$5645,R3756),0)))</f>
        <v>1574</v>
      </c>
      <c r="M3756" s="98">
        <f t="shared" si="236"/>
        <v>-57</v>
      </c>
      <c r="N3756" s="55"/>
      <c r="O3756" s="56"/>
      <c r="P3756" s="57"/>
      <c r="Q3756" s="58">
        <f>IF(C3756="",SUMIFS($Q$3:$Q$5514,$A$3:$A$5514,A3756,$C$3:$C$5514,"&gt;0",$E$3:$E$5514,""),IF(E3756="",SUMIFS($Q$3:$Q$5514,$A$3:$A$5514,A3756,$C$3:$C$5514,C3756,$E$3:$E$5514,"&gt;0",$G$3:$G$5514,""),IF(G3756="",SUMIFS($Q$3:$Q$5514,$A$3:$A$5514,A3756,$C$3:$C$5514,C3756,$E$3:$E$5514,E3756,$G$3:$G$5514,"&gt;0",$R$3:$R$5514,R3756))))</f>
        <v>0</v>
      </c>
      <c r="R3756" s="59" t="s">
        <v>124</v>
      </c>
      <c r="S3756" s="94"/>
    </row>
    <row r="3757" spans="1:19" ht="18" customHeight="1">
      <c r="A3757" s="17">
        <v>10</v>
      </c>
      <c r="B3757" s="18" t="s">
        <v>3742</v>
      </c>
      <c r="C3757" s="18">
        <v>1</v>
      </c>
      <c r="D3757" s="18" t="s">
        <v>3743</v>
      </c>
      <c r="E3757" s="18">
        <v>1</v>
      </c>
      <c r="F3757" s="18" t="s">
        <v>3744</v>
      </c>
      <c r="G3757" s="19">
        <v>1</v>
      </c>
      <c r="H3757" s="19" t="s">
        <v>914</v>
      </c>
      <c r="I3757" s="19"/>
      <c r="J3757" s="24"/>
      <c r="K3757" s="99"/>
      <c r="L3757" s="99"/>
      <c r="M3757" s="99"/>
      <c r="N3757" s="28"/>
      <c r="O3757" s="100"/>
      <c r="P3757" s="27"/>
      <c r="Q3757" s="100"/>
      <c r="R3757" s="101" t="s">
        <v>124</v>
      </c>
      <c r="S3757" s="94"/>
    </row>
    <row r="3758" spans="1:19" ht="18" customHeight="1">
      <c r="A3758" s="17">
        <v>10</v>
      </c>
      <c r="B3758" s="18" t="s">
        <v>3742</v>
      </c>
      <c r="C3758" s="18">
        <v>1</v>
      </c>
      <c r="D3758" s="18" t="s">
        <v>3743</v>
      </c>
      <c r="E3758" s="18">
        <v>1</v>
      </c>
      <c r="F3758" s="18" t="s">
        <v>3744</v>
      </c>
      <c r="G3758" s="18">
        <v>1</v>
      </c>
      <c r="H3758" s="18" t="s">
        <v>914</v>
      </c>
      <c r="I3758" s="19">
        <v>11</v>
      </c>
      <c r="J3758" s="24" t="s">
        <v>3745</v>
      </c>
      <c r="K3758" s="99">
        <v>1324</v>
      </c>
      <c r="L3758" s="99">
        <v>1324</v>
      </c>
      <c r="M3758" s="99">
        <f>K3758-L3758</f>
        <v>0</v>
      </c>
      <c r="N3758" s="28" t="s">
        <v>3746</v>
      </c>
      <c r="O3758" s="100">
        <v>351600</v>
      </c>
      <c r="P3758" s="27"/>
      <c r="Q3758" s="100"/>
      <c r="R3758" s="101" t="s">
        <v>124</v>
      </c>
      <c r="S3758" s="94"/>
    </row>
    <row r="3759" spans="1:19" ht="18" customHeight="1">
      <c r="A3759" s="17">
        <v>10</v>
      </c>
      <c r="B3759" s="18" t="s">
        <v>3742</v>
      </c>
      <c r="C3759" s="18">
        <v>1</v>
      </c>
      <c r="D3759" s="18" t="s">
        <v>3743</v>
      </c>
      <c r="E3759" s="18">
        <v>1</v>
      </c>
      <c r="F3759" s="18" t="s">
        <v>3744</v>
      </c>
      <c r="G3759" s="18">
        <v>1</v>
      </c>
      <c r="H3759" s="18" t="s">
        <v>914</v>
      </c>
      <c r="I3759" s="18">
        <v>11</v>
      </c>
      <c r="J3759" s="25" t="s">
        <v>3745</v>
      </c>
      <c r="K3759" s="99"/>
      <c r="L3759" s="99"/>
      <c r="M3759" s="99"/>
      <c r="N3759" s="28" t="s">
        <v>3747</v>
      </c>
      <c r="O3759" s="100">
        <v>972000</v>
      </c>
      <c r="P3759" s="27"/>
      <c r="Q3759" s="100"/>
      <c r="R3759" s="101" t="s">
        <v>124</v>
      </c>
      <c r="S3759" s="94"/>
    </row>
    <row r="3760" spans="1:19" ht="18" customHeight="1">
      <c r="A3760" s="17">
        <v>10</v>
      </c>
      <c r="B3760" s="18" t="s">
        <v>3742</v>
      </c>
      <c r="C3760" s="18">
        <v>1</v>
      </c>
      <c r="D3760" s="18" t="s">
        <v>3743</v>
      </c>
      <c r="E3760" s="18">
        <v>1</v>
      </c>
      <c r="F3760" s="18" t="s">
        <v>3744</v>
      </c>
      <c r="G3760" s="19">
        <v>8</v>
      </c>
      <c r="H3760" s="19" t="s">
        <v>941</v>
      </c>
      <c r="I3760" s="19"/>
      <c r="J3760" s="24"/>
      <c r="K3760" s="99"/>
      <c r="L3760" s="99"/>
      <c r="M3760" s="99"/>
      <c r="N3760" s="28"/>
      <c r="O3760" s="100"/>
      <c r="P3760" s="27"/>
      <c r="Q3760" s="100"/>
      <c r="R3760" s="101" t="s">
        <v>124</v>
      </c>
      <c r="S3760" s="94"/>
    </row>
    <row r="3761" spans="1:19" ht="18" customHeight="1">
      <c r="A3761" s="17">
        <v>10</v>
      </c>
      <c r="B3761" s="18" t="s">
        <v>3742</v>
      </c>
      <c r="C3761" s="18">
        <v>1</v>
      </c>
      <c r="D3761" s="18" t="s">
        <v>3743</v>
      </c>
      <c r="E3761" s="18">
        <v>1</v>
      </c>
      <c r="F3761" s="18" t="s">
        <v>3744</v>
      </c>
      <c r="G3761" s="18">
        <v>8</v>
      </c>
      <c r="H3761" s="18" t="s">
        <v>941</v>
      </c>
      <c r="I3761" s="19">
        <v>41</v>
      </c>
      <c r="J3761" s="24" t="s">
        <v>3748</v>
      </c>
      <c r="K3761" s="99">
        <v>20</v>
      </c>
      <c r="L3761" s="99">
        <v>20</v>
      </c>
      <c r="M3761" s="99">
        <f>K3761-L3761</f>
        <v>0</v>
      </c>
      <c r="N3761" s="28" t="s">
        <v>3749</v>
      </c>
      <c r="O3761" s="100">
        <v>20000</v>
      </c>
      <c r="P3761" s="27"/>
      <c r="Q3761" s="100"/>
      <c r="R3761" s="101" t="s">
        <v>124</v>
      </c>
      <c r="S3761" s="94"/>
    </row>
    <row r="3762" spans="1:19" ht="18" customHeight="1">
      <c r="A3762" s="17">
        <v>10</v>
      </c>
      <c r="B3762" s="18" t="s">
        <v>3742</v>
      </c>
      <c r="C3762" s="18">
        <v>1</v>
      </c>
      <c r="D3762" s="18" t="s">
        <v>3743</v>
      </c>
      <c r="E3762" s="18">
        <v>1</v>
      </c>
      <c r="F3762" s="18" t="s">
        <v>3744</v>
      </c>
      <c r="G3762" s="19">
        <v>9</v>
      </c>
      <c r="H3762" s="19" t="s">
        <v>944</v>
      </c>
      <c r="I3762" s="19"/>
      <c r="J3762" s="24"/>
      <c r="K3762" s="99"/>
      <c r="L3762" s="99"/>
      <c r="M3762" s="99"/>
      <c r="N3762" s="28"/>
      <c r="O3762" s="100"/>
      <c r="P3762" s="27"/>
      <c r="Q3762" s="100"/>
      <c r="R3762" s="101" t="s">
        <v>124</v>
      </c>
      <c r="S3762" s="94"/>
    </row>
    <row r="3763" spans="1:19" ht="18" customHeight="1">
      <c r="A3763" s="17">
        <v>10</v>
      </c>
      <c r="B3763" s="18" t="s">
        <v>3742</v>
      </c>
      <c r="C3763" s="18">
        <v>1</v>
      </c>
      <c r="D3763" s="18" t="s">
        <v>3743</v>
      </c>
      <c r="E3763" s="18">
        <v>1</v>
      </c>
      <c r="F3763" s="18" t="s">
        <v>3744</v>
      </c>
      <c r="G3763" s="18">
        <v>9</v>
      </c>
      <c r="H3763" s="18" t="s">
        <v>944</v>
      </c>
      <c r="I3763" s="19">
        <v>1</v>
      </c>
      <c r="J3763" s="24" t="s">
        <v>945</v>
      </c>
      <c r="K3763" s="99">
        <v>82</v>
      </c>
      <c r="L3763" s="99">
        <v>140</v>
      </c>
      <c r="M3763" s="99">
        <f>K3763-L3763</f>
        <v>-58</v>
      </c>
      <c r="N3763" s="28" t="s">
        <v>3750</v>
      </c>
      <c r="O3763" s="100">
        <v>22275</v>
      </c>
      <c r="P3763" s="27"/>
      <c r="Q3763" s="100"/>
      <c r="R3763" s="101" t="s">
        <v>124</v>
      </c>
      <c r="S3763" s="94"/>
    </row>
    <row r="3764" spans="1:19" ht="18" customHeight="1">
      <c r="A3764" s="17">
        <v>10</v>
      </c>
      <c r="B3764" s="18" t="s">
        <v>3742</v>
      </c>
      <c r="C3764" s="18">
        <v>1</v>
      </c>
      <c r="D3764" s="18" t="s">
        <v>3743</v>
      </c>
      <c r="E3764" s="18">
        <v>1</v>
      </c>
      <c r="F3764" s="18" t="s">
        <v>3744</v>
      </c>
      <c r="G3764" s="18">
        <v>9</v>
      </c>
      <c r="H3764" s="18" t="s">
        <v>944</v>
      </c>
      <c r="I3764" s="18">
        <v>1</v>
      </c>
      <c r="J3764" s="25" t="s">
        <v>945</v>
      </c>
      <c r="K3764" s="99"/>
      <c r="L3764" s="99"/>
      <c r="M3764" s="99"/>
      <c r="N3764" s="28" t="s">
        <v>3751</v>
      </c>
      <c r="O3764" s="100">
        <v>20000</v>
      </c>
      <c r="P3764" s="27"/>
      <c r="Q3764" s="100"/>
      <c r="R3764" s="101" t="s">
        <v>124</v>
      </c>
      <c r="S3764" s="94"/>
    </row>
    <row r="3765" spans="1:19" ht="18" customHeight="1">
      <c r="A3765" s="17">
        <v>10</v>
      </c>
      <c r="B3765" s="18" t="s">
        <v>3742</v>
      </c>
      <c r="C3765" s="18">
        <v>1</v>
      </c>
      <c r="D3765" s="18" t="s">
        <v>3743</v>
      </c>
      <c r="E3765" s="18">
        <v>1</v>
      </c>
      <c r="F3765" s="18" t="s">
        <v>3744</v>
      </c>
      <c r="G3765" s="18">
        <v>9</v>
      </c>
      <c r="H3765" s="18" t="s">
        <v>944</v>
      </c>
      <c r="I3765" s="18">
        <v>1</v>
      </c>
      <c r="J3765" s="25" t="s">
        <v>945</v>
      </c>
      <c r="K3765" s="99"/>
      <c r="L3765" s="99"/>
      <c r="M3765" s="99"/>
      <c r="N3765" s="28" t="s">
        <v>3752</v>
      </c>
      <c r="O3765" s="100">
        <v>5485</v>
      </c>
      <c r="P3765" s="27"/>
      <c r="Q3765" s="100"/>
      <c r="R3765" s="101" t="s">
        <v>124</v>
      </c>
      <c r="S3765" s="94"/>
    </row>
    <row r="3766" spans="1:19" ht="18" customHeight="1">
      <c r="A3766" s="17">
        <v>10</v>
      </c>
      <c r="B3766" s="18" t="s">
        <v>3742</v>
      </c>
      <c r="C3766" s="18">
        <v>1</v>
      </c>
      <c r="D3766" s="18" t="s">
        <v>3743</v>
      </c>
      <c r="E3766" s="18">
        <v>1</v>
      </c>
      <c r="F3766" s="18" t="s">
        <v>3744</v>
      </c>
      <c r="G3766" s="18">
        <v>9</v>
      </c>
      <c r="H3766" s="18" t="s">
        <v>944</v>
      </c>
      <c r="I3766" s="18">
        <v>1</v>
      </c>
      <c r="J3766" s="25" t="s">
        <v>945</v>
      </c>
      <c r="K3766" s="99"/>
      <c r="L3766" s="99"/>
      <c r="M3766" s="99"/>
      <c r="N3766" s="28" t="s">
        <v>3753</v>
      </c>
      <c r="O3766" s="100">
        <v>4000</v>
      </c>
      <c r="P3766" s="27"/>
      <c r="Q3766" s="100"/>
      <c r="R3766" s="101" t="s">
        <v>124</v>
      </c>
      <c r="S3766" s="94"/>
    </row>
    <row r="3767" spans="1:19" ht="18" customHeight="1">
      <c r="A3767" s="17">
        <v>10</v>
      </c>
      <c r="B3767" s="18" t="s">
        <v>3742</v>
      </c>
      <c r="C3767" s="18">
        <v>1</v>
      </c>
      <c r="D3767" s="18" t="s">
        <v>3743</v>
      </c>
      <c r="E3767" s="18">
        <v>1</v>
      </c>
      <c r="F3767" s="18" t="s">
        <v>3744</v>
      </c>
      <c r="G3767" s="18">
        <v>9</v>
      </c>
      <c r="H3767" s="18" t="s">
        <v>944</v>
      </c>
      <c r="I3767" s="18">
        <v>1</v>
      </c>
      <c r="J3767" s="25" t="s">
        <v>945</v>
      </c>
      <c r="K3767" s="99"/>
      <c r="L3767" s="99"/>
      <c r="M3767" s="99"/>
      <c r="N3767" s="28" t="s">
        <v>3754</v>
      </c>
      <c r="O3767" s="100">
        <v>30000</v>
      </c>
      <c r="P3767" s="27"/>
      <c r="Q3767" s="100"/>
      <c r="R3767" s="101" t="s">
        <v>124</v>
      </c>
      <c r="S3767" s="94"/>
    </row>
    <row r="3768" spans="1:19" ht="18" customHeight="1">
      <c r="A3768" s="17">
        <v>10</v>
      </c>
      <c r="B3768" s="18" t="s">
        <v>3742</v>
      </c>
      <c r="C3768" s="18">
        <v>1</v>
      </c>
      <c r="D3768" s="18" t="s">
        <v>3743</v>
      </c>
      <c r="E3768" s="18">
        <v>1</v>
      </c>
      <c r="F3768" s="18" t="s">
        <v>3744</v>
      </c>
      <c r="G3768" s="19">
        <v>11</v>
      </c>
      <c r="H3768" s="19" t="s">
        <v>1002</v>
      </c>
      <c r="I3768" s="19"/>
      <c r="J3768" s="24"/>
      <c r="K3768" s="99"/>
      <c r="L3768" s="99"/>
      <c r="M3768" s="99"/>
      <c r="N3768" s="28"/>
      <c r="O3768" s="100"/>
      <c r="P3768" s="27"/>
      <c r="Q3768" s="100"/>
      <c r="R3768" s="101" t="s">
        <v>124</v>
      </c>
      <c r="S3768" s="94"/>
    </row>
    <row r="3769" spans="1:19" ht="18" customHeight="1">
      <c r="A3769" s="17">
        <v>10</v>
      </c>
      <c r="B3769" s="18" t="s">
        <v>3742</v>
      </c>
      <c r="C3769" s="18">
        <v>1</v>
      </c>
      <c r="D3769" s="18" t="s">
        <v>3743</v>
      </c>
      <c r="E3769" s="18">
        <v>1</v>
      </c>
      <c r="F3769" s="18" t="s">
        <v>3744</v>
      </c>
      <c r="G3769" s="18">
        <v>11</v>
      </c>
      <c r="H3769" s="18" t="s">
        <v>1002</v>
      </c>
      <c r="I3769" s="19">
        <v>1</v>
      </c>
      <c r="J3769" s="24" t="s">
        <v>1003</v>
      </c>
      <c r="K3769" s="99">
        <v>38</v>
      </c>
      <c r="L3769" s="99">
        <v>38</v>
      </c>
      <c r="M3769" s="99">
        <f t="shared" ref="M3769:M3770" si="237">K3769-L3769</f>
        <v>0</v>
      </c>
      <c r="N3769" s="28" t="s">
        <v>2889</v>
      </c>
      <c r="O3769" s="100">
        <v>37116</v>
      </c>
      <c r="P3769" s="27"/>
      <c r="Q3769" s="100"/>
      <c r="R3769" s="101" t="s">
        <v>124</v>
      </c>
      <c r="S3769" s="94"/>
    </row>
    <row r="3770" spans="1:19" ht="18" customHeight="1">
      <c r="A3770" s="17">
        <v>10</v>
      </c>
      <c r="B3770" s="18" t="s">
        <v>3742</v>
      </c>
      <c r="C3770" s="18">
        <v>1</v>
      </c>
      <c r="D3770" s="18" t="s">
        <v>3743</v>
      </c>
      <c r="E3770" s="18">
        <v>1</v>
      </c>
      <c r="F3770" s="18" t="s">
        <v>3744</v>
      </c>
      <c r="G3770" s="18">
        <v>11</v>
      </c>
      <c r="H3770" s="18" t="s">
        <v>1002</v>
      </c>
      <c r="I3770" s="19">
        <v>3</v>
      </c>
      <c r="J3770" s="24" t="s">
        <v>1021</v>
      </c>
      <c r="K3770" s="99">
        <v>9</v>
      </c>
      <c r="L3770" s="99">
        <v>9</v>
      </c>
      <c r="M3770" s="99">
        <f t="shared" si="237"/>
        <v>0</v>
      </c>
      <c r="N3770" s="28" t="s">
        <v>3755</v>
      </c>
      <c r="O3770" s="100">
        <v>9000</v>
      </c>
      <c r="P3770" s="27"/>
      <c r="Q3770" s="100"/>
      <c r="R3770" s="101" t="s">
        <v>124</v>
      </c>
      <c r="S3770" s="94"/>
    </row>
    <row r="3771" spans="1:19" ht="18" customHeight="1">
      <c r="A3771" s="17">
        <v>10</v>
      </c>
      <c r="B3771" s="18" t="s">
        <v>3742</v>
      </c>
      <c r="C3771" s="18">
        <v>1</v>
      </c>
      <c r="D3771" s="18" t="s">
        <v>3743</v>
      </c>
      <c r="E3771" s="18">
        <v>1</v>
      </c>
      <c r="F3771" s="18" t="s">
        <v>3744</v>
      </c>
      <c r="G3771" s="19">
        <v>12</v>
      </c>
      <c r="H3771" s="19" t="s">
        <v>1026</v>
      </c>
      <c r="I3771" s="19"/>
      <c r="J3771" s="24"/>
      <c r="K3771" s="99"/>
      <c r="L3771" s="99"/>
      <c r="M3771" s="99"/>
      <c r="N3771" s="28"/>
      <c r="O3771" s="100"/>
      <c r="P3771" s="27"/>
      <c r="Q3771" s="100"/>
      <c r="R3771" s="101" t="s">
        <v>124</v>
      </c>
      <c r="S3771" s="94"/>
    </row>
    <row r="3772" spans="1:19" ht="18" customHeight="1">
      <c r="A3772" s="17">
        <v>10</v>
      </c>
      <c r="B3772" s="18" t="s">
        <v>3742</v>
      </c>
      <c r="C3772" s="18">
        <v>1</v>
      </c>
      <c r="D3772" s="18" t="s">
        <v>3743</v>
      </c>
      <c r="E3772" s="18">
        <v>1</v>
      </c>
      <c r="F3772" s="18" t="s">
        <v>3744</v>
      </c>
      <c r="G3772" s="18">
        <v>12</v>
      </c>
      <c r="H3772" s="18" t="s">
        <v>1026</v>
      </c>
      <c r="I3772" s="19">
        <v>1</v>
      </c>
      <c r="J3772" s="24" t="s">
        <v>1027</v>
      </c>
      <c r="K3772" s="99">
        <v>5</v>
      </c>
      <c r="L3772" s="99">
        <v>5</v>
      </c>
      <c r="M3772" s="99">
        <f>K3772-L3772</f>
        <v>0</v>
      </c>
      <c r="N3772" s="28" t="s">
        <v>3756</v>
      </c>
      <c r="O3772" s="100">
        <v>4100</v>
      </c>
      <c r="P3772" s="27"/>
      <c r="Q3772" s="100"/>
      <c r="R3772" s="101" t="s">
        <v>124</v>
      </c>
      <c r="S3772" s="94"/>
    </row>
    <row r="3773" spans="1:19" ht="18" customHeight="1">
      <c r="A3773" s="17">
        <v>10</v>
      </c>
      <c r="B3773" s="18" t="s">
        <v>3742</v>
      </c>
      <c r="C3773" s="18">
        <v>1</v>
      </c>
      <c r="D3773" s="18" t="s">
        <v>3743</v>
      </c>
      <c r="E3773" s="18">
        <v>1</v>
      </c>
      <c r="F3773" s="18" t="s">
        <v>3744</v>
      </c>
      <c r="G3773" s="19">
        <v>14</v>
      </c>
      <c r="H3773" s="19" t="s">
        <v>1050</v>
      </c>
      <c r="I3773" s="19"/>
      <c r="J3773" s="24"/>
      <c r="K3773" s="99"/>
      <c r="L3773" s="99"/>
      <c r="M3773" s="99"/>
      <c r="N3773" s="28"/>
      <c r="O3773" s="100"/>
      <c r="P3773" s="27"/>
      <c r="Q3773" s="100"/>
      <c r="R3773" s="101" t="s">
        <v>124</v>
      </c>
      <c r="S3773" s="94"/>
    </row>
    <row r="3774" spans="1:19" ht="18" customHeight="1">
      <c r="A3774" s="17">
        <v>10</v>
      </c>
      <c r="B3774" s="18" t="s">
        <v>3742</v>
      </c>
      <c r="C3774" s="18">
        <v>1</v>
      </c>
      <c r="D3774" s="18" t="s">
        <v>3743</v>
      </c>
      <c r="E3774" s="18">
        <v>1</v>
      </c>
      <c r="F3774" s="18" t="s">
        <v>3744</v>
      </c>
      <c r="G3774" s="18">
        <v>14</v>
      </c>
      <c r="H3774" s="18" t="s">
        <v>1050</v>
      </c>
      <c r="I3774" s="19">
        <v>1</v>
      </c>
      <c r="J3774" s="24" t="s">
        <v>1051</v>
      </c>
      <c r="K3774" s="99">
        <v>10</v>
      </c>
      <c r="L3774" s="99">
        <v>10</v>
      </c>
      <c r="M3774" s="99">
        <f>K3774-L3774</f>
        <v>0</v>
      </c>
      <c r="N3774" s="28" t="s">
        <v>3757</v>
      </c>
      <c r="O3774" s="100">
        <v>10000</v>
      </c>
      <c r="P3774" s="27"/>
      <c r="Q3774" s="100"/>
      <c r="R3774" s="101" t="s">
        <v>124</v>
      </c>
      <c r="S3774" s="94"/>
    </row>
    <row r="3775" spans="1:19" ht="18" customHeight="1">
      <c r="A3775" s="17">
        <v>10</v>
      </c>
      <c r="B3775" s="18" t="s">
        <v>3742</v>
      </c>
      <c r="C3775" s="18">
        <v>1</v>
      </c>
      <c r="D3775" s="18" t="s">
        <v>3743</v>
      </c>
      <c r="E3775" s="18">
        <v>1</v>
      </c>
      <c r="F3775" s="18" t="s">
        <v>3744</v>
      </c>
      <c r="G3775" s="19">
        <v>19</v>
      </c>
      <c r="H3775" s="19" t="s">
        <v>1056</v>
      </c>
      <c r="I3775" s="19"/>
      <c r="J3775" s="24"/>
      <c r="K3775" s="99"/>
      <c r="L3775" s="99"/>
      <c r="M3775" s="99"/>
      <c r="N3775" s="28"/>
      <c r="O3775" s="100"/>
      <c r="P3775" s="27"/>
      <c r="Q3775" s="100"/>
      <c r="R3775" s="101" t="s">
        <v>124</v>
      </c>
      <c r="S3775" s="94"/>
    </row>
    <row r="3776" spans="1:19" ht="18" customHeight="1">
      <c r="A3776" s="17">
        <v>10</v>
      </c>
      <c r="B3776" s="18" t="s">
        <v>3742</v>
      </c>
      <c r="C3776" s="18">
        <v>1</v>
      </c>
      <c r="D3776" s="18" t="s">
        <v>3743</v>
      </c>
      <c r="E3776" s="18">
        <v>1</v>
      </c>
      <c r="F3776" s="18" t="s">
        <v>3744</v>
      </c>
      <c r="G3776" s="18">
        <v>19</v>
      </c>
      <c r="H3776" s="18" t="s">
        <v>1056</v>
      </c>
      <c r="I3776" s="19">
        <v>11</v>
      </c>
      <c r="J3776" s="24" t="s">
        <v>1057</v>
      </c>
      <c r="K3776" s="99">
        <v>29</v>
      </c>
      <c r="L3776" s="99">
        <v>28</v>
      </c>
      <c r="M3776" s="99">
        <f>K3776-L3776</f>
        <v>1</v>
      </c>
      <c r="N3776" s="28" t="s">
        <v>3758</v>
      </c>
      <c r="O3776" s="100">
        <v>21300</v>
      </c>
      <c r="P3776" s="27"/>
      <c r="Q3776" s="100"/>
      <c r="R3776" s="101" t="s">
        <v>124</v>
      </c>
      <c r="S3776" s="94"/>
    </row>
    <row r="3777" spans="1:19" ht="18" customHeight="1">
      <c r="A3777" s="17">
        <v>10</v>
      </c>
      <c r="B3777" s="18" t="s">
        <v>3742</v>
      </c>
      <c r="C3777" s="18">
        <v>1</v>
      </c>
      <c r="D3777" s="18" t="s">
        <v>3743</v>
      </c>
      <c r="E3777" s="18">
        <v>1</v>
      </c>
      <c r="F3777" s="18" t="s">
        <v>3744</v>
      </c>
      <c r="G3777" s="18">
        <v>19</v>
      </c>
      <c r="H3777" s="18" t="s">
        <v>1056</v>
      </c>
      <c r="I3777" s="18">
        <v>11</v>
      </c>
      <c r="J3777" s="25" t="s">
        <v>1057</v>
      </c>
      <c r="K3777" s="99"/>
      <c r="L3777" s="99"/>
      <c r="M3777" s="99"/>
      <c r="N3777" s="28" t="s">
        <v>3759</v>
      </c>
      <c r="O3777" s="100">
        <v>7200</v>
      </c>
      <c r="P3777" s="27"/>
      <c r="Q3777" s="100"/>
      <c r="R3777" s="101" t="s">
        <v>124</v>
      </c>
      <c r="S3777" s="94"/>
    </row>
    <row r="3778" spans="1:19" ht="18" customHeight="1">
      <c r="A3778" s="43">
        <v>10</v>
      </c>
      <c r="B3778" s="44" t="s">
        <v>3742</v>
      </c>
      <c r="C3778" s="52">
        <v>1</v>
      </c>
      <c r="D3778" s="44" t="s">
        <v>3743</v>
      </c>
      <c r="E3778" s="53">
        <v>2</v>
      </c>
      <c r="F3778" s="54" t="s">
        <v>799</v>
      </c>
      <c r="G3778" s="53"/>
      <c r="H3778" s="54"/>
      <c r="I3778" s="53"/>
      <c r="J3778" s="53"/>
      <c r="K3778" s="97">
        <f>IF(C3778="",SUMIFS($K3779:$K$5645,$A3779:$A$5645,A3778,$E3779:$E$5645,""),IF(E3778="",SUMIFS($K3779:$K$5645,$A3779:$A$5645,A3778,$C3779:$C$5645,C3778,$G3779:$G$5645,""),IF(G3778="",SUMIFS($K3779:$K$5645,$A3779:$A$5645,A3778,$C3779:$C$5645,C3778,$E3779:$E$5645,E3778,$R3779:$R$5645,R3778),0)))</f>
        <v>57483</v>
      </c>
      <c r="L3778" s="97">
        <f>IF(C3778="",SUMIFS($L3779:$L$5645,$A3779:$A$5645,A3778,$E3779:$E$5645,""),IF(E3778="",SUMIFS($L3779:$L$5645,$A3779:$A$5645,A3778,$C3779:$C$5645,C3778,$G3779:$G$5645,""),IF(G3778="",SUMIFS($L3779:$L$5645,$A3779:$A$5645,A3778,$C3779:$C$5645,C3778,$E3779:$E$5645,E3778,$R3779:$R$5645,R3778),0)))</f>
        <v>60709</v>
      </c>
      <c r="M3778" s="98">
        <f t="shared" ref="M3778" si="238">K3778-L3778</f>
        <v>-3226</v>
      </c>
      <c r="N3778" s="55"/>
      <c r="O3778" s="56"/>
      <c r="P3778" s="57"/>
      <c r="Q3778" s="58">
        <f>IF(C3778="",SUMIFS($Q$3:$Q$5514,$A$3:$A$5514,A3778,$C$3:$C$5514,"&gt;0",$E$3:$E$5514,""),IF(E3778="",SUMIFS($Q$3:$Q$5514,$A$3:$A$5514,A3778,$C$3:$C$5514,C3778,$E$3:$E$5514,"&gt;0",$G$3:$G$5514,""),IF(G3778="",SUMIFS($Q$3:$Q$5514,$A$3:$A$5514,A3778,$C$3:$C$5514,C3778,$E$3:$E$5514,E3778,$G$3:$G$5514,"&gt;0",$R$3:$R$5514,R3778))))</f>
        <v>899</v>
      </c>
      <c r="R3778" s="59" t="s">
        <v>124</v>
      </c>
      <c r="S3778" s="94"/>
    </row>
    <row r="3779" spans="1:19" ht="18" customHeight="1">
      <c r="A3779" s="17">
        <v>10</v>
      </c>
      <c r="B3779" s="18" t="s">
        <v>3742</v>
      </c>
      <c r="C3779" s="18">
        <v>1</v>
      </c>
      <c r="D3779" s="18" t="s">
        <v>3743</v>
      </c>
      <c r="E3779" s="18">
        <v>2</v>
      </c>
      <c r="F3779" s="18" t="s">
        <v>799</v>
      </c>
      <c r="G3779" s="19">
        <v>1</v>
      </c>
      <c r="H3779" s="19" t="s">
        <v>914</v>
      </c>
      <c r="I3779" s="19"/>
      <c r="J3779" s="24"/>
      <c r="K3779" s="99"/>
      <c r="L3779" s="99"/>
      <c r="M3779" s="99"/>
      <c r="N3779" s="28"/>
      <c r="O3779" s="100"/>
      <c r="P3779" s="27" t="s">
        <v>3762</v>
      </c>
      <c r="Q3779" s="100">
        <v>239</v>
      </c>
      <c r="R3779" s="101" t="s">
        <v>124</v>
      </c>
      <c r="S3779" s="94"/>
    </row>
    <row r="3780" spans="1:19" ht="18" customHeight="1">
      <c r="A3780" s="17">
        <v>10</v>
      </c>
      <c r="B3780" s="18" t="s">
        <v>3742</v>
      </c>
      <c r="C3780" s="18">
        <v>1</v>
      </c>
      <c r="D3780" s="18" t="s">
        <v>3743</v>
      </c>
      <c r="E3780" s="18">
        <v>2</v>
      </c>
      <c r="F3780" s="18" t="s">
        <v>799</v>
      </c>
      <c r="G3780" s="18">
        <v>1</v>
      </c>
      <c r="H3780" s="18" t="s">
        <v>914</v>
      </c>
      <c r="I3780" s="19">
        <v>21</v>
      </c>
      <c r="J3780" s="24" t="s">
        <v>3760</v>
      </c>
      <c r="K3780" s="99">
        <v>3402</v>
      </c>
      <c r="L3780" s="99">
        <v>3450</v>
      </c>
      <c r="M3780" s="99">
        <f>K3780-L3780</f>
        <v>-48</v>
      </c>
      <c r="N3780" s="28" t="s">
        <v>3761</v>
      </c>
      <c r="O3780" s="100">
        <v>687750</v>
      </c>
      <c r="P3780" s="27" t="s">
        <v>3764</v>
      </c>
      <c r="Q3780" s="100"/>
      <c r="R3780" s="101" t="s">
        <v>124</v>
      </c>
      <c r="S3780" s="94"/>
    </row>
    <row r="3781" spans="1:19" ht="18" customHeight="1">
      <c r="A3781" s="17">
        <v>10</v>
      </c>
      <c r="B3781" s="18" t="s">
        <v>3742</v>
      </c>
      <c r="C3781" s="18">
        <v>1</v>
      </c>
      <c r="D3781" s="18" t="s">
        <v>3743</v>
      </c>
      <c r="E3781" s="18">
        <v>2</v>
      </c>
      <c r="F3781" s="18" t="s">
        <v>799</v>
      </c>
      <c r="G3781" s="18">
        <v>1</v>
      </c>
      <c r="H3781" s="18" t="s">
        <v>914</v>
      </c>
      <c r="I3781" s="18">
        <v>21</v>
      </c>
      <c r="J3781" s="25" t="s">
        <v>3760</v>
      </c>
      <c r="K3781" s="99"/>
      <c r="L3781" s="99"/>
      <c r="M3781" s="99"/>
      <c r="N3781" s="28" t="s">
        <v>3763</v>
      </c>
      <c r="O3781" s="100">
        <v>687750</v>
      </c>
      <c r="P3781" s="27" t="s">
        <v>136</v>
      </c>
      <c r="Q3781" s="100">
        <v>360</v>
      </c>
      <c r="R3781" s="101" t="s">
        <v>124</v>
      </c>
      <c r="S3781" s="94"/>
    </row>
    <row r="3782" spans="1:19" ht="18" customHeight="1">
      <c r="A3782" s="17">
        <v>10</v>
      </c>
      <c r="B3782" s="18" t="s">
        <v>3742</v>
      </c>
      <c r="C3782" s="18">
        <v>1</v>
      </c>
      <c r="D3782" s="18" t="s">
        <v>3743</v>
      </c>
      <c r="E3782" s="18">
        <v>2</v>
      </c>
      <c r="F3782" s="18" t="s">
        <v>799</v>
      </c>
      <c r="G3782" s="18">
        <v>1</v>
      </c>
      <c r="H3782" s="18" t="s">
        <v>914</v>
      </c>
      <c r="I3782" s="18">
        <v>21</v>
      </c>
      <c r="J3782" s="25" t="s">
        <v>3760</v>
      </c>
      <c r="K3782" s="99"/>
      <c r="L3782" s="99"/>
      <c r="M3782" s="99"/>
      <c r="N3782" s="28" t="s">
        <v>3765</v>
      </c>
      <c r="O3782" s="100">
        <v>687750</v>
      </c>
      <c r="P3782" s="27" t="s">
        <v>189</v>
      </c>
      <c r="Q3782" s="100">
        <v>300</v>
      </c>
      <c r="R3782" s="101" t="s">
        <v>124</v>
      </c>
      <c r="S3782" s="94"/>
    </row>
    <row r="3783" spans="1:19" ht="18" customHeight="1">
      <c r="A3783" s="17">
        <v>10</v>
      </c>
      <c r="B3783" s="18" t="s">
        <v>3742</v>
      </c>
      <c r="C3783" s="18">
        <v>1</v>
      </c>
      <c r="D3783" s="18" t="s">
        <v>3743</v>
      </c>
      <c r="E3783" s="18">
        <v>2</v>
      </c>
      <c r="F3783" s="18" t="s">
        <v>799</v>
      </c>
      <c r="G3783" s="18">
        <v>1</v>
      </c>
      <c r="H3783" s="18" t="s">
        <v>914</v>
      </c>
      <c r="I3783" s="18">
        <v>21</v>
      </c>
      <c r="J3783" s="25" t="s">
        <v>3760</v>
      </c>
      <c r="K3783" s="99"/>
      <c r="L3783" s="99"/>
      <c r="M3783" s="99"/>
      <c r="N3783" s="28" t="s">
        <v>3766</v>
      </c>
      <c r="O3783" s="100">
        <v>650250</v>
      </c>
      <c r="P3783" s="27"/>
      <c r="Q3783" s="100"/>
      <c r="R3783" s="101" t="s">
        <v>124</v>
      </c>
      <c r="S3783" s="94"/>
    </row>
    <row r="3784" spans="1:19" ht="18" customHeight="1">
      <c r="A3784" s="17">
        <v>10</v>
      </c>
      <c r="B3784" s="18" t="s">
        <v>3742</v>
      </c>
      <c r="C3784" s="18">
        <v>1</v>
      </c>
      <c r="D3784" s="18" t="s">
        <v>3743</v>
      </c>
      <c r="E3784" s="18">
        <v>2</v>
      </c>
      <c r="F3784" s="18" t="s">
        <v>799</v>
      </c>
      <c r="G3784" s="18">
        <v>1</v>
      </c>
      <c r="H3784" s="18" t="s">
        <v>914</v>
      </c>
      <c r="I3784" s="18">
        <v>21</v>
      </c>
      <c r="J3784" s="25" t="s">
        <v>3760</v>
      </c>
      <c r="K3784" s="99"/>
      <c r="L3784" s="99"/>
      <c r="M3784" s="99"/>
      <c r="N3784" s="28" t="s">
        <v>3767</v>
      </c>
      <c r="O3784" s="100">
        <v>420000</v>
      </c>
      <c r="P3784" s="27"/>
      <c r="Q3784" s="100"/>
      <c r="R3784" s="101" t="s">
        <v>124</v>
      </c>
      <c r="S3784" s="94"/>
    </row>
    <row r="3785" spans="1:19" ht="18" customHeight="1">
      <c r="A3785" s="17">
        <v>10</v>
      </c>
      <c r="B3785" s="18" t="s">
        <v>3742</v>
      </c>
      <c r="C3785" s="18">
        <v>1</v>
      </c>
      <c r="D3785" s="18" t="s">
        <v>3743</v>
      </c>
      <c r="E3785" s="18">
        <v>2</v>
      </c>
      <c r="F3785" s="18" t="s">
        <v>799</v>
      </c>
      <c r="G3785" s="18">
        <v>1</v>
      </c>
      <c r="H3785" s="18" t="s">
        <v>914</v>
      </c>
      <c r="I3785" s="18">
        <v>21</v>
      </c>
      <c r="J3785" s="25" t="s">
        <v>3760</v>
      </c>
      <c r="K3785" s="99"/>
      <c r="L3785" s="99"/>
      <c r="M3785" s="99"/>
      <c r="N3785" s="28" t="s">
        <v>3768</v>
      </c>
      <c r="O3785" s="100">
        <v>58800</v>
      </c>
      <c r="P3785" s="27"/>
      <c r="Q3785" s="100"/>
      <c r="R3785" s="101" t="s">
        <v>124</v>
      </c>
      <c r="S3785" s="94"/>
    </row>
    <row r="3786" spans="1:19" ht="18" customHeight="1">
      <c r="A3786" s="17">
        <v>10</v>
      </c>
      <c r="B3786" s="18" t="s">
        <v>3742</v>
      </c>
      <c r="C3786" s="18">
        <v>1</v>
      </c>
      <c r="D3786" s="18" t="s">
        <v>3743</v>
      </c>
      <c r="E3786" s="18">
        <v>2</v>
      </c>
      <c r="F3786" s="18" t="s">
        <v>799</v>
      </c>
      <c r="G3786" s="18">
        <v>1</v>
      </c>
      <c r="H3786" s="18" t="s">
        <v>914</v>
      </c>
      <c r="I3786" s="18">
        <v>21</v>
      </c>
      <c r="J3786" s="25" t="s">
        <v>3760</v>
      </c>
      <c r="K3786" s="99"/>
      <c r="L3786" s="99"/>
      <c r="M3786" s="99"/>
      <c r="N3786" s="28" t="s">
        <v>3769</v>
      </c>
      <c r="O3786" s="100">
        <v>92800</v>
      </c>
      <c r="P3786" s="27"/>
      <c r="Q3786" s="100"/>
      <c r="R3786" s="101" t="s">
        <v>124</v>
      </c>
      <c r="S3786" s="94"/>
    </row>
    <row r="3787" spans="1:19" ht="18" customHeight="1">
      <c r="A3787" s="17">
        <v>10</v>
      </c>
      <c r="B3787" s="18" t="s">
        <v>3742</v>
      </c>
      <c r="C3787" s="18">
        <v>1</v>
      </c>
      <c r="D3787" s="18" t="s">
        <v>3743</v>
      </c>
      <c r="E3787" s="18">
        <v>2</v>
      </c>
      <c r="F3787" s="18" t="s">
        <v>799</v>
      </c>
      <c r="G3787" s="18">
        <v>1</v>
      </c>
      <c r="H3787" s="18" t="s">
        <v>914</v>
      </c>
      <c r="I3787" s="18">
        <v>21</v>
      </c>
      <c r="J3787" s="25" t="s">
        <v>3760</v>
      </c>
      <c r="K3787" s="99"/>
      <c r="L3787" s="99"/>
      <c r="M3787" s="99"/>
      <c r="N3787" s="28" t="s">
        <v>3770</v>
      </c>
      <c r="O3787" s="100">
        <v>116000</v>
      </c>
      <c r="P3787" s="27"/>
      <c r="Q3787" s="100"/>
      <c r="R3787" s="101" t="s">
        <v>124</v>
      </c>
      <c r="S3787" s="94"/>
    </row>
    <row r="3788" spans="1:19" ht="18" customHeight="1">
      <c r="A3788" s="17">
        <v>10</v>
      </c>
      <c r="B3788" s="18" t="s">
        <v>3742</v>
      </c>
      <c r="C3788" s="18">
        <v>1</v>
      </c>
      <c r="D3788" s="18" t="s">
        <v>3743</v>
      </c>
      <c r="E3788" s="18">
        <v>2</v>
      </c>
      <c r="F3788" s="18" t="s">
        <v>799</v>
      </c>
      <c r="G3788" s="19">
        <v>2</v>
      </c>
      <c r="H3788" s="19" t="s">
        <v>916</v>
      </c>
      <c r="I3788" s="19"/>
      <c r="J3788" s="24"/>
      <c r="K3788" s="99"/>
      <c r="L3788" s="99"/>
      <c r="M3788" s="99"/>
      <c r="N3788" s="28"/>
      <c r="O3788" s="100"/>
      <c r="P3788" s="27"/>
      <c r="Q3788" s="100"/>
      <c r="R3788" s="101" t="s">
        <v>124</v>
      </c>
      <c r="S3788" s="94"/>
    </row>
    <row r="3789" spans="1:19" ht="18" customHeight="1">
      <c r="A3789" s="17">
        <v>10</v>
      </c>
      <c r="B3789" s="18" t="s">
        <v>3742</v>
      </c>
      <c r="C3789" s="18">
        <v>1</v>
      </c>
      <c r="D3789" s="18" t="s">
        <v>3743</v>
      </c>
      <c r="E3789" s="18">
        <v>2</v>
      </c>
      <c r="F3789" s="18" t="s">
        <v>799</v>
      </c>
      <c r="G3789" s="18">
        <v>2</v>
      </c>
      <c r="H3789" s="18" t="s">
        <v>916</v>
      </c>
      <c r="I3789" s="19">
        <v>2</v>
      </c>
      <c r="J3789" s="24" t="s">
        <v>3771</v>
      </c>
      <c r="K3789" s="99">
        <v>5498</v>
      </c>
      <c r="L3789" s="99">
        <v>6145</v>
      </c>
      <c r="M3789" s="99">
        <f t="shared" ref="M3789:M3790" si="239">K3789-L3789</f>
        <v>-647</v>
      </c>
      <c r="N3789" s="28" t="s">
        <v>3772</v>
      </c>
      <c r="O3789" s="100">
        <v>5497800</v>
      </c>
      <c r="P3789" s="27"/>
      <c r="Q3789" s="100"/>
      <c r="R3789" s="101" t="s">
        <v>124</v>
      </c>
      <c r="S3789" s="94"/>
    </row>
    <row r="3790" spans="1:19" ht="18" customHeight="1">
      <c r="A3790" s="17">
        <v>10</v>
      </c>
      <c r="B3790" s="18" t="s">
        <v>3742</v>
      </c>
      <c r="C3790" s="18">
        <v>1</v>
      </c>
      <c r="D3790" s="18" t="s">
        <v>3743</v>
      </c>
      <c r="E3790" s="18">
        <v>2</v>
      </c>
      <c r="F3790" s="18" t="s">
        <v>799</v>
      </c>
      <c r="G3790" s="18">
        <v>2</v>
      </c>
      <c r="H3790" s="18" t="s">
        <v>916</v>
      </c>
      <c r="I3790" s="19">
        <v>3</v>
      </c>
      <c r="J3790" s="24" t="s">
        <v>917</v>
      </c>
      <c r="K3790" s="99">
        <v>14817</v>
      </c>
      <c r="L3790" s="99">
        <v>14878</v>
      </c>
      <c r="M3790" s="99">
        <f t="shared" si="239"/>
        <v>-61</v>
      </c>
      <c r="N3790" s="28" t="s">
        <v>1074</v>
      </c>
      <c r="O3790" s="100">
        <v>14817000</v>
      </c>
      <c r="P3790" s="27"/>
      <c r="Q3790" s="100"/>
      <c r="R3790" s="101" t="s">
        <v>124</v>
      </c>
      <c r="S3790" s="94"/>
    </row>
    <row r="3791" spans="1:19" ht="18" customHeight="1">
      <c r="A3791" s="17">
        <v>10</v>
      </c>
      <c r="B3791" s="18" t="s">
        <v>3742</v>
      </c>
      <c r="C3791" s="18">
        <v>1</v>
      </c>
      <c r="D3791" s="18" t="s">
        <v>3743</v>
      </c>
      <c r="E3791" s="18">
        <v>2</v>
      </c>
      <c r="F3791" s="18" t="s">
        <v>799</v>
      </c>
      <c r="G3791" s="19">
        <v>3</v>
      </c>
      <c r="H3791" s="19" t="s">
        <v>919</v>
      </c>
      <c r="I3791" s="19"/>
      <c r="J3791" s="24"/>
      <c r="K3791" s="99"/>
      <c r="L3791" s="99"/>
      <c r="M3791" s="99"/>
      <c r="N3791" s="28"/>
      <c r="O3791" s="100"/>
      <c r="P3791" s="27"/>
      <c r="Q3791" s="100"/>
      <c r="R3791" s="101" t="s">
        <v>124</v>
      </c>
      <c r="S3791" s="94"/>
    </row>
    <row r="3792" spans="1:19" ht="18" customHeight="1">
      <c r="A3792" s="17">
        <v>10</v>
      </c>
      <c r="B3792" s="18" t="s">
        <v>3742</v>
      </c>
      <c r="C3792" s="18">
        <v>1</v>
      </c>
      <c r="D3792" s="18" t="s">
        <v>3743</v>
      </c>
      <c r="E3792" s="18">
        <v>2</v>
      </c>
      <c r="F3792" s="18" t="s">
        <v>799</v>
      </c>
      <c r="G3792" s="18">
        <v>3</v>
      </c>
      <c r="H3792" s="18" t="s">
        <v>919</v>
      </c>
      <c r="I3792" s="19">
        <v>22</v>
      </c>
      <c r="J3792" s="24" t="s">
        <v>3773</v>
      </c>
      <c r="K3792" s="99">
        <v>1922</v>
      </c>
      <c r="L3792" s="99">
        <v>1922</v>
      </c>
      <c r="M3792" s="99">
        <f t="shared" ref="M3792:M3797" si="240">K3792-L3792</f>
        <v>0</v>
      </c>
      <c r="N3792" s="28" t="s">
        <v>3772</v>
      </c>
      <c r="O3792" s="100">
        <v>1921534</v>
      </c>
      <c r="P3792" s="27"/>
      <c r="Q3792" s="100"/>
      <c r="R3792" s="101" t="s">
        <v>124</v>
      </c>
      <c r="S3792" s="94"/>
    </row>
    <row r="3793" spans="1:19" ht="18" customHeight="1">
      <c r="A3793" s="17">
        <v>10</v>
      </c>
      <c r="B3793" s="18" t="s">
        <v>3742</v>
      </c>
      <c r="C3793" s="18">
        <v>1</v>
      </c>
      <c r="D3793" s="18" t="s">
        <v>3743</v>
      </c>
      <c r="E3793" s="18">
        <v>2</v>
      </c>
      <c r="F3793" s="18" t="s">
        <v>799</v>
      </c>
      <c r="G3793" s="18">
        <v>3</v>
      </c>
      <c r="H3793" s="18" t="s">
        <v>919</v>
      </c>
      <c r="I3793" s="19">
        <v>24</v>
      </c>
      <c r="J3793" s="24" t="s">
        <v>3774</v>
      </c>
      <c r="K3793" s="99">
        <v>51</v>
      </c>
      <c r="L3793" s="99">
        <v>51</v>
      </c>
      <c r="M3793" s="99">
        <f t="shared" si="240"/>
        <v>0</v>
      </c>
      <c r="N3793" s="28" t="s">
        <v>3772</v>
      </c>
      <c r="O3793" s="100">
        <v>51000</v>
      </c>
      <c r="P3793" s="27"/>
      <c r="Q3793" s="100"/>
      <c r="R3793" s="101" t="s">
        <v>124</v>
      </c>
      <c r="S3793" s="94"/>
    </row>
    <row r="3794" spans="1:19" ht="18" customHeight="1">
      <c r="A3794" s="17">
        <v>10</v>
      </c>
      <c r="B3794" s="18" t="s">
        <v>3742</v>
      </c>
      <c r="C3794" s="18">
        <v>1</v>
      </c>
      <c r="D3794" s="18" t="s">
        <v>3743</v>
      </c>
      <c r="E3794" s="18">
        <v>2</v>
      </c>
      <c r="F3794" s="18" t="s">
        <v>799</v>
      </c>
      <c r="G3794" s="18">
        <v>3</v>
      </c>
      <c r="H3794" s="18" t="s">
        <v>919</v>
      </c>
      <c r="I3794" s="19">
        <v>31</v>
      </c>
      <c r="J3794" s="24" t="s">
        <v>929</v>
      </c>
      <c r="K3794" s="99">
        <v>654</v>
      </c>
      <c r="L3794" s="99">
        <v>210</v>
      </c>
      <c r="M3794" s="99">
        <f t="shared" si="240"/>
        <v>444</v>
      </c>
      <c r="N3794" s="28" t="s">
        <v>918</v>
      </c>
      <c r="O3794" s="100">
        <v>654000</v>
      </c>
      <c r="P3794" s="27"/>
      <c r="Q3794" s="100"/>
      <c r="R3794" s="101" t="s">
        <v>124</v>
      </c>
      <c r="S3794" s="94"/>
    </row>
    <row r="3795" spans="1:19" ht="18" customHeight="1">
      <c r="A3795" s="17">
        <v>10</v>
      </c>
      <c r="B3795" s="18" t="s">
        <v>3742</v>
      </c>
      <c r="C3795" s="18">
        <v>1</v>
      </c>
      <c r="D3795" s="18" t="s">
        <v>3743</v>
      </c>
      <c r="E3795" s="18">
        <v>2</v>
      </c>
      <c r="F3795" s="18" t="s">
        <v>799</v>
      </c>
      <c r="G3795" s="18">
        <v>3</v>
      </c>
      <c r="H3795" s="18" t="s">
        <v>919</v>
      </c>
      <c r="I3795" s="19">
        <v>32</v>
      </c>
      <c r="J3795" s="24" t="s">
        <v>1073</v>
      </c>
      <c r="K3795" s="99">
        <v>282</v>
      </c>
      <c r="L3795" s="99">
        <v>234</v>
      </c>
      <c r="M3795" s="99">
        <f t="shared" si="240"/>
        <v>48</v>
      </c>
      <c r="N3795" s="28" t="s">
        <v>933</v>
      </c>
      <c r="O3795" s="100">
        <v>282000</v>
      </c>
      <c r="P3795" s="27"/>
      <c r="Q3795" s="100"/>
      <c r="R3795" s="101" t="s">
        <v>124</v>
      </c>
      <c r="S3795" s="94"/>
    </row>
    <row r="3796" spans="1:19" ht="18" customHeight="1">
      <c r="A3796" s="17">
        <v>10</v>
      </c>
      <c r="B3796" s="18" t="s">
        <v>3742</v>
      </c>
      <c r="C3796" s="18">
        <v>1</v>
      </c>
      <c r="D3796" s="18" t="s">
        <v>3743</v>
      </c>
      <c r="E3796" s="18">
        <v>2</v>
      </c>
      <c r="F3796" s="18" t="s">
        <v>799</v>
      </c>
      <c r="G3796" s="18">
        <v>3</v>
      </c>
      <c r="H3796" s="18" t="s">
        <v>919</v>
      </c>
      <c r="I3796" s="19">
        <v>33</v>
      </c>
      <c r="J3796" s="24" t="s">
        <v>1075</v>
      </c>
      <c r="K3796" s="99">
        <v>155</v>
      </c>
      <c r="L3796" s="99">
        <v>50</v>
      </c>
      <c r="M3796" s="99">
        <f t="shared" si="240"/>
        <v>105</v>
      </c>
      <c r="N3796" s="28" t="s">
        <v>933</v>
      </c>
      <c r="O3796" s="100">
        <v>154800</v>
      </c>
      <c r="P3796" s="27"/>
      <c r="Q3796" s="100"/>
      <c r="R3796" s="101" t="s">
        <v>124</v>
      </c>
      <c r="S3796" s="94"/>
    </row>
    <row r="3797" spans="1:19" ht="18" customHeight="1">
      <c r="A3797" s="17">
        <v>10</v>
      </c>
      <c r="B3797" s="18" t="s">
        <v>3742</v>
      </c>
      <c r="C3797" s="18">
        <v>1</v>
      </c>
      <c r="D3797" s="18" t="s">
        <v>3743</v>
      </c>
      <c r="E3797" s="18">
        <v>2</v>
      </c>
      <c r="F3797" s="18" t="s">
        <v>799</v>
      </c>
      <c r="G3797" s="18">
        <v>3</v>
      </c>
      <c r="H3797" s="18" t="s">
        <v>919</v>
      </c>
      <c r="I3797" s="19">
        <v>35</v>
      </c>
      <c r="J3797" s="24" t="s">
        <v>930</v>
      </c>
      <c r="K3797" s="99">
        <v>812</v>
      </c>
      <c r="L3797" s="99">
        <v>503</v>
      </c>
      <c r="M3797" s="99">
        <f t="shared" si="240"/>
        <v>309</v>
      </c>
      <c r="N3797" s="28" t="s">
        <v>3775</v>
      </c>
      <c r="O3797" s="100"/>
      <c r="P3797" s="27"/>
      <c r="Q3797" s="100"/>
      <c r="R3797" s="101" t="s">
        <v>124</v>
      </c>
      <c r="S3797" s="94"/>
    </row>
    <row r="3798" spans="1:19" ht="18" customHeight="1">
      <c r="A3798" s="17">
        <v>10</v>
      </c>
      <c r="B3798" s="18" t="s">
        <v>3742</v>
      </c>
      <c r="C3798" s="18">
        <v>1</v>
      </c>
      <c r="D3798" s="18" t="s">
        <v>3743</v>
      </c>
      <c r="E3798" s="18">
        <v>2</v>
      </c>
      <c r="F3798" s="18" t="s">
        <v>799</v>
      </c>
      <c r="G3798" s="18">
        <v>3</v>
      </c>
      <c r="H3798" s="18" t="s">
        <v>919</v>
      </c>
      <c r="I3798" s="18">
        <v>35</v>
      </c>
      <c r="J3798" s="25" t="s">
        <v>930</v>
      </c>
      <c r="K3798" s="99"/>
      <c r="L3798" s="99"/>
      <c r="M3798" s="99"/>
      <c r="N3798" s="28" t="s">
        <v>3776</v>
      </c>
      <c r="O3798" s="100">
        <v>811404</v>
      </c>
      <c r="P3798" s="27"/>
      <c r="Q3798" s="100"/>
      <c r="R3798" s="101" t="s">
        <v>124</v>
      </c>
      <c r="S3798" s="94"/>
    </row>
    <row r="3799" spans="1:19" ht="18" customHeight="1">
      <c r="A3799" s="17">
        <v>10</v>
      </c>
      <c r="B3799" s="18" t="s">
        <v>3742</v>
      </c>
      <c r="C3799" s="18">
        <v>1</v>
      </c>
      <c r="D3799" s="18" t="s">
        <v>3743</v>
      </c>
      <c r="E3799" s="18">
        <v>2</v>
      </c>
      <c r="F3799" s="18" t="s">
        <v>799</v>
      </c>
      <c r="G3799" s="18">
        <v>3</v>
      </c>
      <c r="H3799" s="18" t="s">
        <v>919</v>
      </c>
      <c r="I3799" s="19">
        <v>38</v>
      </c>
      <c r="J3799" s="24" t="s">
        <v>932</v>
      </c>
      <c r="K3799" s="99">
        <v>714</v>
      </c>
      <c r="L3799" s="99">
        <v>714</v>
      </c>
      <c r="M3799" s="99">
        <f t="shared" ref="M3799:M3802" si="241">K3799-L3799</f>
        <v>0</v>
      </c>
      <c r="N3799" s="28" t="s">
        <v>933</v>
      </c>
      <c r="O3799" s="100">
        <v>714000</v>
      </c>
      <c r="P3799" s="27"/>
      <c r="Q3799" s="100"/>
      <c r="R3799" s="101" t="s">
        <v>124</v>
      </c>
      <c r="S3799" s="94"/>
    </row>
    <row r="3800" spans="1:19" ht="18" customHeight="1">
      <c r="A3800" s="17">
        <v>10</v>
      </c>
      <c r="B3800" s="18" t="s">
        <v>3742</v>
      </c>
      <c r="C3800" s="18">
        <v>1</v>
      </c>
      <c r="D3800" s="18" t="s">
        <v>3743</v>
      </c>
      <c r="E3800" s="18">
        <v>2</v>
      </c>
      <c r="F3800" s="18" t="s">
        <v>799</v>
      </c>
      <c r="G3800" s="18">
        <v>3</v>
      </c>
      <c r="H3800" s="18" t="s">
        <v>919</v>
      </c>
      <c r="I3800" s="19">
        <v>39</v>
      </c>
      <c r="J3800" s="24" t="s">
        <v>934</v>
      </c>
      <c r="K3800" s="99">
        <v>3628</v>
      </c>
      <c r="L3800" s="99">
        <v>3545</v>
      </c>
      <c r="M3800" s="99">
        <f t="shared" si="241"/>
        <v>83</v>
      </c>
      <c r="N3800" s="28" t="s">
        <v>1074</v>
      </c>
      <c r="O3800" s="100">
        <v>3627673</v>
      </c>
      <c r="P3800" s="27"/>
      <c r="Q3800" s="100"/>
      <c r="R3800" s="101" t="s">
        <v>124</v>
      </c>
      <c r="S3800" s="94"/>
    </row>
    <row r="3801" spans="1:19" ht="18" customHeight="1">
      <c r="A3801" s="17">
        <v>10</v>
      </c>
      <c r="B3801" s="18" t="s">
        <v>3742</v>
      </c>
      <c r="C3801" s="18">
        <v>1</v>
      </c>
      <c r="D3801" s="18" t="s">
        <v>3743</v>
      </c>
      <c r="E3801" s="18">
        <v>2</v>
      </c>
      <c r="F3801" s="18" t="s">
        <v>799</v>
      </c>
      <c r="G3801" s="18">
        <v>3</v>
      </c>
      <c r="H3801" s="18" t="s">
        <v>919</v>
      </c>
      <c r="I3801" s="19">
        <v>40</v>
      </c>
      <c r="J3801" s="24" t="s">
        <v>935</v>
      </c>
      <c r="K3801" s="99">
        <v>2093</v>
      </c>
      <c r="L3801" s="99">
        <v>2045</v>
      </c>
      <c r="M3801" s="99">
        <f t="shared" si="241"/>
        <v>48</v>
      </c>
      <c r="N3801" s="28" t="s">
        <v>1074</v>
      </c>
      <c r="O3801" s="100">
        <v>2092888</v>
      </c>
      <c r="P3801" s="27"/>
      <c r="Q3801" s="100"/>
      <c r="R3801" s="101" t="s">
        <v>124</v>
      </c>
      <c r="S3801" s="94"/>
    </row>
    <row r="3802" spans="1:19" ht="18" customHeight="1">
      <c r="A3802" s="17">
        <v>10</v>
      </c>
      <c r="B3802" s="18" t="s">
        <v>3742</v>
      </c>
      <c r="C3802" s="18">
        <v>1</v>
      </c>
      <c r="D3802" s="18" t="s">
        <v>3743</v>
      </c>
      <c r="E3802" s="18">
        <v>2</v>
      </c>
      <c r="F3802" s="18" t="s">
        <v>799</v>
      </c>
      <c r="G3802" s="18">
        <v>3</v>
      </c>
      <c r="H3802" s="18" t="s">
        <v>919</v>
      </c>
      <c r="I3802" s="19">
        <v>41</v>
      </c>
      <c r="J3802" s="24" t="s">
        <v>936</v>
      </c>
      <c r="K3802" s="99">
        <v>318</v>
      </c>
      <c r="L3802" s="99">
        <v>228</v>
      </c>
      <c r="M3802" s="99">
        <f t="shared" si="241"/>
        <v>90</v>
      </c>
      <c r="N3802" s="28" t="s">
        <v>1074</v>
      </c>
      <c r="O3802" s="100">
        <v>318000</v>
      </c>
      <c r="P3802" s="27"/>
      <c r="Q3802" s="100"/>
      <c r="R3802" s="101" t="s">
        <v>124</v>
      </c>
      <c r="S3802" s="94"/>
    </row>
    <row r="3803" spans="1:19" ht="18" customHeight="1">
      <c r="A3803" s="17">
        <v>10</v>
      </c>
      <c r="B3803" s="18" t="s">
        <v>3742</v>
      </c>
      <c r="C3803" s="18">
        <v>1</v>
      </c>
      <c r="D3803" s="18" t="s">
        <v>3743</v>
      </c>
      <c r="E3803" s="18">
        <v>2</v>
      </c>
      <c r="F3803" s="18" t="s">
        <v>799</v>
      </c>
      <c r="G3803" s="19">
        <v>4</v>
      </c>
      <c r="H3803" s="19" t="s">
        <v>937</v>
      </c>
      <c r="I3803" s="19"/>
      <c r="J3803" s="24"/>
      <c r="K3803" s="99"/>
      <c r="L3803" s="99"/>
      <c r="M3803" s="99"/>
      <c r="N3803" s="28"/>
      <c r="O3803" s="100"/>
      <c r="P3803" s="27"/>
      <c r="Q3803" s="100"/>
      <c r="R3803" s="101" t="s">
        <v>124</v>
      </c>
      <c r="S3803" s="94"/>
    </row>
    <row r="3804" spans="1:19" ht="18" customHeight="1">
      <c r="A3804" s="17">
        <v>10</v>
      </c>
      <c r="B3804" s="18" t="s">
        <v>3742</v>
      </c>
      <c r="C3804" s="18">
        <v>1</v>
      </c>
      <c r="D3804" s="18" t="s">
        <v>3743</v>
      </c>
      <c r="E3804" s="18">
        <v>2</v>
      </c>
      <c r="F3804" s="18" t="s">
        <v>799</v>
      </c>
      <c r="G3804" s="18">
        <v>4</v>
      </c>
      <c r="H3804" s="18" t="s">
        <v>937</v>
      </c>
      <c r="I3804" s="19">
        <v>21</v>
      </c>
      <c r="J3804" s="24" t="s">
        <v>3777</v>
      </c>
      <c r="K3804" s="99">
        <v>1581</v>
      </c>
      <c r="L3804" s="99">
        <v>1620</v>
      </c>
      <c r="M3804" s="99">
        <f t="shared" ref="M3804:M3805" si="242">K3804-L3804</f>
        <v>-39</v>
      </c>
      <c r="N3804" s="28" t="s">
        <v>3772</v>
      </c>
      <c r="O3804" s="100">
        <v>1580242</v>
      </c>
      <c r="P3804" s="27"/>
      <c r="Q3804" s="100"/>
      <c r="R3804" s="101" t="s">
        <v>124</v>
      </c>
      <c r="S3804" s="94"/>
    </row>
    <row r="3805" spans="1:19" ht="18" customHeight="1">
      <c r="A3805" s="17">
        <v>10</v>
      </c>
      <c r="B3805" s="18" t="s">
        <v>3742</v>
      </c>
      <c r="C3805" s="18">
        <v>1</v>
      </c>
      <c r="D3805" s="18" t="s">
        <v>3743</v>
      </c>
      <c r="E3805" s="18">
        <v>2</v>
      </c>
      <c r="F3805" s="18" t="s">
        <v>799</v>
      </c>
      <c r="G3805" s="18">
        <v>4</v>
      </c>
      <c r="H3805" s="18" t="s">
        <v>937</v>
      </c>
      <c r="I3805" s="19">
        <v>31</v>
      </c>
      <c r="J3805" s="24" t="s">
        <v>940</v>
      </c>
      <c r="K3805" s="99">
        <v>5106</v>
      </c>
      <c r="L3805" s="99">
        <v>4909</v>
      </c>
      <c r="M3805" s="99">
        <f t="shared" si="242"/>
        <v>197</v>
      </c>
      <c r="N3805" s="28" t="s">
        <v>1074</v>
      </c>
      <c r="O3805" s="100">
        <v>5105741</v>
      </c>
      <c r="P3805" s="27"/>
      <c r="Q3805" s="100"/>
      <c r="R3805" s="101" t="s">
        <v>124</v>
      </c>
      <c r="S3805" s="94"/>
    </row>
    <row r="3806" spans="1:19" ht="18" customHeight="1">
      <c r="A3806" s="17">
        <v>10</v>
      </c>
      <c r="B3806" s="18" t="s">
        <v>3742</v>
      </c>
      <c r="C3806" s="18">
        <v>1</v>
      </c>
      <c r="D3806" s="18" t="s">
        <v>3743</v>
      </c>
      <c r="E3806" s="18">
        <v>2</v>
      </c>
      <c r="F3806" s="18" t="s">
        <v>799</v>
      </c>
      <c r="G3806" s="19">
        <v>7</v>
      </c>
      <c r="H3806" s="19" t="s">
        <v>1093</v>
      </c>
      <c r="I3806" s="19"/>
      <c r="J3806" s="24"/>
      <c r="K3806" s="99"/>
      <c r="L3806" s="99"/>
      <c r="M3806" s="99"/>
      <c r="N3806" s="28"/>
      <c r="O3806" s="100"/>
      <c r="P3806" s="27"/>
      <c r="Q3806" s="100"/>
      <c r="R3806" s="101" t="s">
        <v>124</v>
      </c>
      <c r="S3806" s="94"/>
    </row>
    <row r="3807" spans="1:19" ht="18" customHeight="1">
      <c r="A3807" s="17">
        <v>10</v>
      </c>
      <c r="B3807" s="18" t="s">
        <v>3742</v>
      </c>
      <c r="C3807" s="18">
        <v>1</v>
      </c>
      <c r="D3807" s="18" t="s">
        <v>3743</v>
      </c>
      <c r="E3807" s="18">
        <v>2</v>
      </c>
      <c r="F3807" s="18" t="s">
        <v>799</v>
      </c>
      <c r="G3807" s="18">
        <v>7</v>
      </c>
      <c r="H3807" s="18" t="s">
        <v>1093</v>
      </c>
      <c r="I3807" s="19">
        <v>31</v>
      </c>
      <c r="J3807" s="24" t="s">
        <v>3778</v>
      </c>
      <c r="K3807" s="99">
        <v>500</v>
      </c>
      <c r="L3807" s="99">
        <v>0</v>
      </c>
      <c r="M3807" s="99">
        <f>K3807-L3807</f>
        <v>500</v>
      </c>
      <c r="N3807" s="28" t="s">
        <v>3779</v>
      </c>
      <c r="O3807" s="100">
        <v>500000</v>
      </c>
      <c r="P3807" s="27"/>
      <c r="Q3807" s="100"/>
      <c r="R3807" s="101" t="s">
        <v>124</v>
      </c>
      <c r="S3807" s="94"/>
    </row>
    <row r="3808" spans="1:19" ht="18" customHeight="1">
      <c r="A3808" s="17">
        <v>10</v>
      </c>
      <c r="B3808" s="18" t="s">
        <v>3742</v>
      </c>
      <c r="C3808" s="18">
        <v>1</v>
      </c>
      <c r="D3808" s="18" t="s">
        <v>3743</v>
      </c>
      <c r="E3808" s="18">
        <v>2</v>
      </c>
      <c r="F3808" s="18" t="s">
        <v>799</v>
      </c>
      <c r="G3808" s="19">
        <v>8</v>
      </c>
      <c r="H3808" s="19" t="s">
        <v>941</v>
      </c>
      <c r="I3808" s="19"/>
      <c r="J3808" s="24"/>
      <c r="K3808" s="99"/>
      <c r="L3808" s="99"/>
      <c r="M3808" s="99"/>
      <c r="N3808" s="28"/>
      <c r="O3808" s="100"/>
      <c r="P3808" s="27"/>
      <c r="Q3808" s="100"/>
      <c r="R3808" s="101" t="s">
        <v>124</v>
      </c>
      <c r="S3808" s="94"/>
    </row>
    <row r="3809" spans="1:19" ht="18" customHeight="1">
      <c r="A3809" s="17">
        <v>10</v>
      </c>
      <c r="B3809" s="18" t="s">
        <v>3742</v>
      </c>
      <c r="C3809" s="18">
        <v>1</v>
      </c>
      <c r="D3809" s="18" t="s">
        <v>3743</v>
      </c>
      <c r="E3809" s="18">
        <v>2</v>
      </c>
      <c r="F3809" s="18" t="s">
        <v>799</v>
      </c>
      <c r="G3809" s="18">
        <v>8</v>
      </c>
      <c r="H3809" s="18" t="s">
        <v>941</v>
      </c>
      <c r="I3809" s="19">
        <v>1</v>
      </c>
      <c r="J3809" s="24" t="s">
        <v>2898</v>
      </c>
      <c r="K3809" s="99">
        <v>20</v>
      </c>
      <c r="L3809" s="99">
        <v>40</v>
      </c>
      <c r="M3809" s="99">
        <f t="shared" ref="M3809:M3811" si="243">K3809-L3809</f>
        <v>-20</v>
      </c>
      <c r="N3809" s="28" t="s">
        <v>3780</v>
      </c>
      <c r="O3809" s="100">
        <v>20000</v>
      </c>
      <c r="P3809" s="27"/>
      <c r="Q3809" s="100"/>
      <c r="R3809" s="101" t="s">
        <v>124</v>
      </c>
      <c r="S3809" s="94"/>
    </row>
    <row r="3810" spans="1:19" ht="18" customHeight="1">
      <c r="A3810" s="17">
        <v>10</v>
      </c>
      <c r="B3810" s="18" t="s">
        <v>3742</v>
      </c>
      <c r="C3810" s="18">
        <v>1</v>
      </c>
      <c r="D3810" s="18" t="s">
        <v>3743</v>
      </c>
      <c r="E3810" s="18">
        <v>2</v>
      </c>
      <c r="F3810" s="18" t="s">
        <v>799</v>
      </c>
      <c r="G3810" s="18">
        <v>8</v>
      </c>
      <c r="H3810" s="18" t="s">
        <v>941</v>
      </c>
      <c r="I3810" s="19">
        <v>11</v>
      </c>
      <c r="J3810" s="24" t="s">
        <v>2292</v>
      </c>
      <c r="K3810" s="99">
        <v>84</v>
      </c>
      <c r="L3810" s="99">
        <v>84</v>
      </c>
      <c r="M3810" s="99">
        <f t="shared" si="243"/>
        <v>0</v>
      </c>
      <c r="N3810" s="28" t="s">
        <v>3781</v>
      </c>
      <c r="O3810" s="100">
        <v>84000</v>
      </c>
      <c r="P3810" s="27"/>
      <c r="Q3810" s="100"/>
      <c r="R3810" s="101" t="s">
        <v>124</v>
      </c>
      <c r="S3810" s="94"/>
    </row>
    <row r="3811" spans="1:19" ht="18" customHeight="1">
      <c r="A3811" s="17">
        <v>10</v>
      </c>
      <c r="B3811" s="18" t="s">
        <v>3742</v>
      </c>
      <c r="C3811" s="18">
        <v>1</v>
      </c>
      <c r="D3811" s="18" t="s">
        <v>3743</v>
      </c>
      <c r="E3811" s="18">
        <v>2</v>
      </c>
      <c r="F3811" s="18" t="s">
        <v>799</v>
      </c>
      <c r="G3811" s="18">
        <v>8</v>
      </c>
      <c r="H3811" s="18" t="s">
        <v>941</v>
      </c>
      <c r="I3811" s="19">
        <v>11</v>
      </c>
      <c r="J3811" s="24" t="s">
        <v>2292</v>
      </c>
      <c r="K3811" s="99">
        <v>4761</v>
      </c>
      <c r="L3811" s="99">
        <v>8005</v>
      </c>
      <c r="M3811" s="99">
        <f t="shared" si="243"/>
        <v>-3244</v>
      </c>
      <c r="N3811" s="28" t="s">
        <v>3782</v>
      </c>
      <c r="O3811" s="100">
        <v>60800</v>
      </c>
      <c r="P3811" s="27"/>
      <c r="Q3811" s="100"/>
      <c r="R3811" s="101" t="s">
        <v>124</v>
      </c>
      <c r="S3811" s="94"/>
    </row>
    <row r="3812" spans="1:19" ht="18" customHeight="1">
      <c r="A3812" s="17">
        <v>10</v>
      </c>
      <c r="B3812" s="18" t="s">
        <v>3742</v>
      </c>
      <c r="C3812" s="18">
        <v>1</v>
      </c>
      <c r="D3812" s="18" t="s">
        <v>3743</v>
      </c>
      <c r="E3812" s="18">
        <v>2</v>
      </c>
      <c r="F3812" s="18" t="s">
        <v>799</v>
      </c>
      <c r="G3812" s="18">
        <v>8</v>
      </c>
      <c r="H3812" s="18" t="s">
        <v>941</v>
      </c>
      <c r="I3812" s="18">
        <v>11</v>
      </c>
      <c r="J3812" s="25" t="s">
        <v>2292</v>
      </c>
      <c r="K3812" s="99"/>
      <c r="L3812" s="99"/>
      <c r="M3812" s="99"/>
      <c r="N3812" s="28" t="s">
        <v>3783</v>
      </c>
      <c r="O3812" s="100">
        <v>31500</v>
      </c>
      <c r="P3812" s="27"/>
      <c r="Q3812" s="100"/>
      <c r="R3812" s="101" t="s">
        <v>124</v>
      </c>
      <c r="S3812" s="94"/>
    </row>
    <row r="3813" spans="1:19" ht="18" customHeight="1">
      <c r="A3813" s="17">
        <v>10</v>
      </c>
      <c r="B3813" s="18" t="s">
        <v>3742</v>
      </c>
      <c r="C3813" s="18">
        <v>1</v>
      </c>
      <c r="D3813" s="18" t="s">
        <v>3743</v>
      </c>
      <c r="E3813" s="18">
        <v>2</v>
      </c>
      <c r="F3813" s="18" t="s">
        <v>799</v>
      </c>
      <c r="G3813" s="18">
        <v>8</v>
      </c>
      <c r="H3813" s="18" t="s">
        <v>941</v>
      </c>
      <c r="I3813" s="18">
        <v>11</v>
      </c>
      <c r="J3813" s="25" t="s">
        <v>2292</v>
      </c>
      <c r="K3813" s="99"/>
      <c r="L3813" s="99"/>
      <c r="M3813" s="99"/>
      <c r="N3813" s="28" t="s">
        <v>3784</v>
      </c>
      <c r="O3813" s="100">
        <v>42000</v>
      </c>
      <c r="P3813" s="27"/>
      <c r="Q3813" s="100"/>
      <c r="R3813" s="101" t="s">
        <v>124</v>
      </c>
      <c r="S3813" s="94"/>
    </row>
    <row r="3814" spans="1:19" ht="18" customHeight="1">
      <c r="A3814" s="17">
        <v>10</v>
      </c>
      <c r="B3814" s="18" t="s">
        <v>3742</v>
      </c>
      <c r="C3814" s="18">
        <v>1</v>
      </c>
      <c r="D3814" s="18" t="s">
        <v>3743</v>
      </c>
      <c r="E3814" s="18">
        <v>2</v>
      </c>
      <c r="F3814" s="18" t="s">
        <v>799</v>
      </c>
      <c r="G3814" s="18">
        <v>8</v>
      </c>
      <c r="H3814" s="18" t="s">
        <v>941</v>
      </c>
      <c r="I3814" s="18">
        <v>11</v>
      </c>
      <c r="J3814" s="25" t="s">
        <v>2292</v>
      </c>
      <c r="K3814" s="99"/>
      <c r="L3814" s="99"/>
      <c r="M3814" s="99"/>
      <c r="N3814" s="28" t="s">
        <v>3785</v>
      </c>
      <c r="O3814" s="100">
        <v>126000</v>
      </c>
      <c r="P3814" s="27"/>
      <c r="Q3814" s="100"/>
      <c r="R3814" s="101" t="s">
        <v>124</v>
      </c>
      <c r="S3814" s="94"/>
    </row>
    <row r="3815" spans="1:19" ht="18" customHeight="1">
      <c r="A3815" s="17">
        <v>10</v>
      </c>
      <c r="B3815" s="18" t="s">
        <v>3742</v>
      </c>
      <c r="C3815" s="18">
        <v>1</v>
      </c>
      <c r="D3815" s="18" t="s">
        <v>3743</v>
      </c>
      <c r="E3815" s="18">
        <v>2</v>
      </c>
      <c r="F3815" s="18" t="s">
        <v>799</v>
      </c>
      <c r="G3815" s="18">
        <v>8</v>
      </c>
      <c r="H3815" s="18" t="s">
        <v>941</v>
      </c>
      <c r="I3815" s="18">
        <v>11</v>
      </c>
      <c r="J3815" s="25" t="s">
        <v>2292</v>
      </c>
      <c r="K3815" s="99"/>
      <c r="L3815" s="99"/>
      <c r="M3815" s="99"/>
      <c r="N3815" s="28" t="s">
        <v>3786</v>
      </c>
      <c r="O3815" s="100">
        <v>2700000</v>
      </c>
      <c r="P3815" s="27"/>
      <c r="Q3815" s="100"/>
      <c r="R3815" s="101" t="s">
        <v>124</v>
      </c>
      <c r="S3815" s="94"/>
    </row>
    <row r="3816" spans="1:19" ht="18" customHeight="1">
      <c r="A3816" s="17">
        <v>10</v>
      </c>
      <c r="B3816" s="18" t="s">
        <v>3742</v>
      </c>
      <c r="C3816" s="18">
        <v>1</v>
      </c>
      <c r="D3816" s="18" t="s">
        <v>3743</v>
      </c>
      <c r="E3816" s="18">
        <v>2</v>
      </c>
      <c r="F3816" s="18" t="s">
        <v>799</v>
      </c>
      <c r="G3816" s="18">
        <v>8</v>
      </c>
      <c r="H3816" s="18" t="s">
        <v>941</v>
      </c>
      <c r="I3816" s="18">
        <v>11</v>
      </c>
      <c r="J3816" s="25" t="s">
        <v>2292</v>
      </c>
      <c r="K3816" s="99"/>
      <c r="L3816" s="99"/>
      <c r="M3816" s="99"/>
      <c r="N3816" s="28" t="s">
        <v>3787</v>
      </c>
      <c r="O3816" s="100">
        <v>1800000</v>
      </c>
      <c r="P3816" s="27"/>
      <c r="Q3816" s="100"/>
      <c r="R3816" s="101" t="s">
        <v>124</v>
      </c>
      <c r="S3816" s="94"/>
    </row>
    <row r="3817" spans="1:19" ht="18" customHeight="1">
      <c r="A3817" s="17">
        <v>10</v>
      </c>
      <c r="B3817" s="18" t="s">
        <v>3742</v>
      </c>
      <c r="C3817" s="18">
        <v>1</v>
      </c>
      <c r="D3817" s="18" t="s">
        <v>3743</v>
      </c>
      <c r="E3817" s="18">
        <v>2</v>
      </c>
      <c r="F3817" s="18" t="s">
        <v>799</v>
      </c>
      <c r="G3817" s="18">
        <v>8</v>
      </c>
      <c r="H3817" s="18" t="s">
        <v>941</v>
      </c>
      <c r="I3817" s="19">
        <v>31</v>
      </c>
      <c r="J3817" s="24" t="s">
        <v>1306</v>
      </c>
      <c r="K3817" s="99">
        <v>97</v>
      </c>
      <c r="L3817" s="99">
        <v>50</v>
      </c>
      <c r="M3817" s="99">
        <f>K3817-L3817</f>
        <v>47</v>
      </c>
      <c r="N3817" s="28" t="s">
        <v>3788</v>
      </c>
      <c r="O3817" s="100">
        <v>56640</v>
      </c>
      <c r="P3817" s="27"/>
      <c r="Q3817" s="100"/>
      <c r="R3817" s="101" t="s">
        <v>124</v>
      </c>
      <c r="S3817" s="94"/>
    </row>
    <row r="3818" spans="1:19" ht="18" customHeight="1">
      <c r="A3818" s="17">
        <v>10</v>
      </c>
      <c r="B3818" s="18" t="s">
        <v>3742</v>
      </c>
      <c r="C3818" s="18">
        <v>1</v>
      </c>
      <c r="D3818" s="18" t="s">
        <v>3743</v>
      </c>
      <c r="E3818" s="18">
        <v>2</v>
      </c>
      <c r="F3818" s="18" t="s">
        <v>799</v>
      </c>
      <c r="G3818" s="18">
        <v>8</v>
      </c>
      <c r="H3818" s="18" t="s">
        <v>941</v>
      </c>
      <c r="I3818" s="18">
        <v>31</v>
      </c>
      <c r="J3818" s="25" t="s">
        <v>1306</v>
      </c>
      <c r="K3818" s="99"/>
      <c r="L3818" s="99"/>
      <c r="M3818" s="99"/>
      <c r="N3818" s="28" t="s">
        <v>3789</v>
      </c>
      <c r="O3818" s="100"/>
      <c r="P3818" s="27"/>
      <c r="Q3818" s="100"/>
      <c r="R3818" s="101" t="s">
        <v>124</v>
      </c>
      <c r="S3818" s="94"/>
    </row>
    <row r="3819" spans="1:19" ht="18" customHeight="1">
      <c r="A3819" s="17">
        <v>10</v>
      </c>
      <c r="B3819" s="18" t="s">
        <v>3742</v>
      </c>
      <c r="C3819" s="18">
        <v>1</v>
      </c>
      <c r="D3819" s="18" t="s">
        <v>3743</v>
      </c>
      <c r="E3819" s="18">
        <v>2</v>
      </c>
      <c r="F3819" s="18" t="s">
        <v>799</v>
      </c>
      <c r="G3819" s="18">
        <v>8</v>
      </c>
      <c r="H3819" s="18" t="s">
        <v>941</v>
      </c>
      <c r="I3819" s="18">
        <v>31</v>
      </c>
      <c r="J3819" s="25" t="s">
        <v>1306</v>
      </c>
      <c r="K3819" s="99"/>
      <c r="L3819" s="99"/>
      <c r="M3819" s="99"/>
      <c r="N3819" s="28" t="s">
        <v>3790</v>
      </c>
      <c r="O3819" s="100">
        <v>40000</v>
      </c>
      <c r="P3819" s="27"/>
      <c r="Q3819" s="100"/>
      <c r="R3819" s="101" t="s">
        <v>124</v>
      </c>
      <c r="S3819" s="94"/>
    </row>
    <row r="3820" spans="1:19" ht="18" customHeight="1">
      <c r="A3820" s="17">
        <v>10</v>
      </c>
      <c r="B3820" s="18" t="s">
        <v>3742</v>
      </c>
      <c r="C3820" s="18">
        <v>1</v>
      </c>
      <c r="D3820" s="18" t="s">
        <v>3743</v>
      </c>
      <c r="E3820" s="18">
        <v>2</v>
      </c>
      <c r="F3820" s="18" t="s">
        <v>799</v>
      </c>
      <c r="G3820" s="19">
        <v>9</v>
      </c>
      <c r="H3820" s="19" t="s">
        <v>944</v>
      </c>
      <c r="I3820" s="19"/>
      <c r="J3820" s="24"/>
      <c r="K3820" s="99"/>
      <c r="L3820" s="99"/>
      <c r="M3820" s="99"/>
      <c r="N3820" s="28"/>
      <c r="O3820" s="100"/>
      <c r="P3820" s="27"/>
      <c r="Q3820" s="100"/>
      <c r="R3820" s="101" t="s">
        <v>124</v>
      </c>
      <c r="S3820" s="94"/>
    </row>
    <row r="3821" spans="1:19" ht="18" customHeight="1">
      <c r="A3821" s="17">
        <v>10</v>
      </c>
      <c r="B3821" s="18" t="s">
        <v>3742</v>
      </c>
      <c r="C3821" s="18">
        <v>1</v>
      </c>
      <c r="D3821" s="18" t="s">
        <v>3743</v>
      </c>
      <c r="E3821" s="18">
        <v>2</v>
      </c>
      <c r="F3821" s="18" t="s">
        <v>799</v>
      </c>
      <c r="G3821" s="18">
        <v>9</v>
      </c>
      <c r="H3821" s="18" t="s">
        <v>944</v>
      </c>
      <c r="I3821" s="19">
        <v>1</v>
      </c>
      <c r="J3821" s="24" t="s">
        <v>945</v>
      </c>
      <c r="K3821" s="99">
        <v>1502</v>
      </c>
      <c r="L3821" s="99">
        <v>1506</v>
      </c>
      <c r="M3821" s="99">
        <f>K3821-L3821</f>
        <v>-4</v>
      </c>
      <c r="N3821" s="28" t="s">
        <v>3791</v>
      </c>
      <c r="O3821" s="100">
        <v>38000</v>
      </c>
      <c r="P3821" s="27"/>
      <c r="Q3821" s="100"/>
      <c r="R3821" s="101" t="s">
        <v>124</v>
      </c>
      <c r="S3821" s="94"/>
    </row>
    <row r="3822" spans="1:19" ht="18" customHeight="1">
      <c r="A3822" s="17">
        <v>10</v>
      </c>
      <c r="B3822" s="18" t="s">
        <v>3742</v>
      </c>
      <c r="C3822" s="18">
        <v>1</v>
      </c>
      <c r="D3822" s="18" t="s">
        <v>3743</v>
      </c>
      <c r="E3822" s="18">
        <v>2</v>
      </c>
      <c r="F3822" s="18" t="s">
        <v>799</v>
      </c>
      <c r="G3822" s="18">
        <v>9</v>
      </c>
      <c r="H3822" s="18" t="s">
        <v>944</v>
      </c>
      <c r="I3822" s="18">
        <v>1</v>
      </c>
      <c r="J3822" s="25" t="s">
        <v>945</v>
      </c>
      <c r="K3822" s="99"/>
      <c r="L3822" s="99"/>
      <c r="M3822" s="99"/>
      <c r="N3822" s="28" t="s">
        <v>3792</v>
      </c>
      <c r="O3822" s="100">
        <v>3000</v>
      </c>
      <c r="P3822" s="27"/>
      <c r="Q3822" s="100"/>
      <c r="R3822" s="101" t="s">
        <v>124</v>
      </c>
      <c r="S3822" s="94"/>
    </row>
    <row r="3823" spans="1:19" ht="18" customHeight="1">
      <c r="A3823" s="17">
        <v>10</v>
      </c>
      <c r="B3823" s="18" t="s">
        <v>3742</v>
      </c>
      <c r="C3823" s="18">
        <v>1</v>
      </c>
      <c r="D3823" s="18" t="s">
        <v>3743</v>
      </c>
      <c r="E3823" s="18">
        <v>2</v>
      </c>
      <c r="F3823" s="18" t="s">
        <v>799</v>
      </c>
      <c r="G3823" s="18">
        <v>9</v>
      </c>
      <c r="H3823" s="18" t="s">
        <v>944</v>
      </c>
      <c r="I3823" s="18">
        <v>1</v>
      </c>
      <c r="J3823" s="25" t="s">
        <v>945</v>
      </c>
      <c r="K3823" s="99"/>
      <c r="L3823" s="99"/>
      <c r="M3823" s="99"/>
      <c r="N3823" s="28" t="s">
        <v>3793</v>
      </c>
      <c r="O3823" s="100">
        <v>1100</v>
      </c>
      <c r="P3823" s="27"/>
      <c r="Q3823" s="100"/>
      <c r="R3823" s="101" t="s">
        <v>124</v>
      </c>
      <c r="S3823" s="94"/>
    </row>
    <row r="3824" spans="1:19" ht="18" customHeight="1">
      <c r="A3824" s="17">
        <v>10</v>
      </c>
      <c r="B3824" s="18" t="s">
        <v>3742</v>
      </c>
      <c r="C3824" s="18">
        <v>1</v>
      </c>
      <c r="D3824" s="18" t="s">
        <v>3743</v>
      </c>
      <c r="E3824" s="18">
        <v>2</v>
      </c>
      <c r="F3824" s="18" t="s">
        <v>799</v>
      </c>
      <c r="G3824" s="18">
        <v>9</v>
      </c>
      <c r="H3824" s="18" t="s">
        <v>944</v>
      </c>
      <c r="I3824" s="18">
        <v>1</v>
      </c>
      <c r="J3824" s="25" t="s">
        <v>945</v>
      </c>
      <c r="K3824" s="99"/>
      <c r="L3824" s="99"/>
      <c r="M3824" s="99"/>
      <c r="N3824" s="28" t="s">
        <v>3794</v>
      </c>
      <c r="O3824" s="100">
        <v>12240</v>
      </c>
      <c r="P3824" s="27"/>
      <c r="Q3824" s="100"/>
      <c r="R3824" s="101" t="s">
        <v>124</v>
      </c>
      <c r="S3824" s="94"/>
    </row>
    <row r="3825" spans="1:19" ht="18" customHeight="1">
      <c r="A3825" s="17">
        <v>10</v>
      </c>
      <c r="B3825" s="18" t="s">
        <v>3742</v>
      </c>
      <c r="C3825" s="18">
        <v>1</v>
      </c>
      <c r="D3825" s="18" t="s">
        <v>3743</v>
      </c>
      <c r="E3825" s="18">
        <v>2</v>
      </c>
      <c r="F3825" s="18" t="s">
        <v>799</v>
      </c>
      <c r="G3825" s="18">
        <v>9</v>
      </c>
      <c r="H3825" s="18" t="s">
        <v>944</v>
      </c>
      <c r="I3825" s="18">
        <v>1</v>
      </c>
      <c r="J3825" s="25" t="s">
        <v>945</v>
      </c>
      <c r="K3825" s="99"/>
      <c r="L3825" s="99"/>
      <c r="M3825" s="99"/>
      <c r="N3825" s="28" t="s">
        <v>3795</v>
      </c>
      <c r="O3825" s="100">
        <v>12240</v>
      </c>
      <c r="P3825" s="27"/>
      <c r="Q3825" s="100"/>
      <c r="R3825" s="101" t="s">
        <v>124</v>
      </c>
      <c r="S3825" s="94"/>
    </row>
    <row r="3826" spans="1:19" ht="18" customHeight="1">
      <c r="A3826" s="17">
        <v>10</v>
      </c>
      <c r="B3826" s="18" t="s">
        <v>3742</v>
      </c>
      <c r="C3826" s="18">
        <v>1</v>
      </c>
      <c r="D3826" s="18" t="s">
        <v>3743</v>
      </c>
      <c r="E3826" s="18">
        <v>2</v>
      </c>
      <c r="F3826" s="18" t="s">
        <v>799</v>
      </c>
      <c r="G3826" s="18">
        <v>9</v>
      </c>
      <c r="H3826" s="18" t="s">
        <v>944</v>
      </c>
      <c r="I3826" s="18">
        <v>1</v>
      </c>
      <c r="J3826" s="25" t="s">
        <v>945</v>
      </c>
      <c r="K3826" s="99"/>
      <c r="L3826" s="99"/>
      <c r="M3826" s="99"/>
      <c r="N3826" s="28" t="s">
        <v>3796</v>
      </c>
      <c r="O3826" s="100">
        <v>5000</v>
      </c>
      <c r="P3826" s="27"/>
      <c r="Q3826" s="100"/>
      <c r="R3826" s="101" t="s">
        <v>124</v>
      </c>
      <c r="S3826" s="94"/>
    </row>
    <row r="3827" spans="1:19" ht="18" customHeight="1">
      <c r="A3827" s="17">
        <v>10</v>
      </c>
      <c r="B3827" s="18" t="s">
        <v>3742</v>
      </c>
      <c r="C3827" s="18">
        <v>1</v>
      </c>
      <c r="D3827" s="18" t="s">
        <v>3743</v>
      </c>
      <c r="E3827" s="18">
        <v>2</v>
      </c>
      <c r="F3827" s="18" t="s">
        <v>799</v>
      </c>
      <c r="G3827" s="18">
        <v>9</v>
      </c>
      <c r="H3827" s="18" t="s">
        <v>944</v>
      </c>
      <c r="I3827" s="18">
        <v>1</v>
      </c>
      <c r="J3827" s="25" t="s">
        <v>945</v>
      </c>
      <c r="K3827" s="99"/>
      <c r="L3827" s="99"/>
      <c r="M3827" s="99"/>
      <c r="N3827" s="28" t="s">
        <v>3797</v>
      </c>
      <c r="O3827" s="100">
        <v>7000</v>
      </c>
      <c r="P3827" s="27"/>
      <c r="Q3827" s="100"/>
      <c r="R3827" s="101" t="s">
        <v>124</v>
      </c>
      <c r="S3827" s="94"/>
    </row>
    <row r="3828" spans="1:19" ht="18" customHeight="1">
      <c r="A3828" s="17">
        <v>10</v>
      </c>
      <c r="B3828" s="18" t="s">
        <v>3742</v>
      </c>
      <c r="C3828" s="18">
        <v>1</v>
      </c>
      <c r="D3828" s="18" t="s">
        <v>3743</v>
      </c>
      <c r="E3828" s="18">
        <v>2</v>
      </c>
      <c r="F3828" s="18" t="s">
        <v>799</v>
      </c>
      <c r="G3828" s="18">
        <v>9</v>
      </c>
      <c r="H3828" s="18" t="s">
        <v>944</v>
      </c>
      <c r="I3828" s="18">
        <v>1</v>
      </c>
      <c r="J3828" s="25" t="s">
        <v>945</v>
      </c>
      <c r="K3828" s="99"/>
      <c r="L3828" s="99"/>
      <c r="M3828" s="99"/>
      <c r="N3828" s="28" t="s">
        <v>3798</v>
      </c>
      <c r="O3828" s="100">
        <v>10000</v>
      </c>
      <c r="P3828" s="27"/>
      <c r="Q3828" s="100"/>
      <c r="R3828" s="101" t="s">
        <v>124</v>
      </c>
      <c r="S3828" s="94"/>
    </row>
    <row r="3829" spans="1:19" ht="18" customHeight="1">
      <c r="A3829" s="17">
        <v>10</v>
      </c>
      <c r="B3829" s="18" t="s">
        <v>3742</v>
      </c>
      <c r="C3829" s="18">
        <v>1</v>
      </c>
      <c r="D3829" s="18" t="s">
        <v>3743</v>
      </c>
      <c r="E3829" s="18">
        <v>2</v>
      </c>
      <c r="F3829" s="18" t="s">
        <v>799</v>
      </c>
      <c r="G3829" s="18">
        <v>9</v>
      </c>
      <c r="H3829" s="18" t="s">
        <v>944</v>
      </c>
      <c r="I3829" s="18">
        <v>1</v>
      </c>
      <c r="J3829" s="25" t="s">
        <v>945</v>
      </c>
      <c r="K3829" s="99"/>
      <c r="L3829" s="99"/>
      <c r="M3829" s="99"/>
      <c r="N3829" s="28" t="s">
        <v>3799</v>
      </c>
      <c r="O3829" s="100">
        <v>945000</v>
      </c>
      <c r="P3829" s="27"/>
      <c r="Q3829" s="100"/>
      <c r="R3829" s="101" t="s">
        <v>124</v>
      </c>
      <c r="S3829" s="94"/>
    </row>
    <row r="3830" spans="1:19" ht="18" customHeight="1">
      <c r="A3830" s="17">
        <v>10</v>
      </c>
      <c r="B3830" s="18" t="s">
        <v>3742</v>
      </c>
      <c r="C3830" s="18">
        <v>1</v>
      </c>
      <c r="D3830" s="18" t="s">
        <v>3743</v>
      </c>
      <c r="E3830" s="18">
        <v>2</v>
      </c>
      <c r="F3830" s="18" t="s">
        <v>799</v>
      </c>
      <c r="G3830" s="18">
        <v>9</v>
      </c>
      <c r="H3830" s="18" t="s">
        <v>944</v>
      </c>
      <c r="I3830" s="18">
        <v>1</v>
      </c>
      <c r="J3830" s="25" t="s">
        <v>945</v>
      </c>
      <c r="K3830" s="99"/>
      <c r="L3830" s="99"/>
      <c r="M3830" s="99"/>
      <c r="N3830" s="28" t="s">
        <v>3800</v>
      </c>
      <c r="O3830" s="100">
        <v>300000</v>
      </c>
      <c r="P3830" s="27"/>
      <c r="Q3830" s="100"/>
      <c r="R3830" s="101" t="s">
        <v>124</v>
      </c>
      <c r="S3830" s="94"/>
    </row>
    <row r="3831" spans="1:19" ht="18" customHeight="1">
      <c r="A3831" s="17">
        <v>10</v>
      </c>
      <c r="B3831" s="18" t="s">
        <v>3742</v>
      </c>
      <c r="C3831" s="18">
        <v>1</v>
      </c>
      <c r="D3831" s="18" t="s">
        <v>3743</v>
      </c>
      <c r="E3831" s="18">
        <v>2</v>
      </c>
      <c r="F3831" s="18" t="s">
        <v>799</v>
      </c>
      <c r="G3831" s="18">
        <v>9</v>
      </c>
      <c r="H3831" s="18" t="s">
        <v>944</v>
      </c>
      <c r="I3831" s="18">
        <v>1</v>
      </c>
      <c r="J3831" s="25" t="s">
        <v>945</v>
      </c>
      <c r="K3831" s="99"/>
      <c r="L3831" s="99"/>
      <c r="M3831" s="99"/>
      <c r="N3831" s="28" t="s">
        <v>3801</v>
      </c>
      <c r="O3831" s="100">
        <v>168000</v>
      </c>
      <c r="P3831" s="27"/>
      <c r="Q3831" s="100"/>
      <c r="R3831" s="101" t="s">
        <v>124</v>
      </c>
      <c r="S3831" s="94"/>
    </row>
    <row r="3832" spans="1:19" ht="18" customHeight="1">
      <c r="A3832" s="17">
        <v>10</v>
      </c>
      <c r="B3832" s="18" t="s">
        <v>3742</v>
      </c>
      <c r="C3832" s="18">
        <v>1</v>
      </c>
      <c r="D3832" s="18" t="s">
        <v>3743</v>
      </c>
      <c r="E3832" s="18">
        <v>2</v>
      </c>
      <c r="F3832" s="18" t="s">
        <v>799</v>
      </c>
      <c r="G3832" s="18">
        <v>9</v>
      </c>
      <c r="H3832" s="18" t="s">
        <v>944</v>
      </c>
      <c r="I3832" s="19">
        <v>2</v>
      </c>
      <c r="J3832" s="24" t="s">
        <v>978</v>
      </c>
      <c r="K3832" s="99">
        <v>206</v>
      </c>
      <c r="L3832" s="99">
        <v>245</v>
      </c>
      <c r="M3832" s="99">
        <f>K3832-L3832</f>
        <v>-39</v>
      </c>
      <c r="N3832" s="28" t="s">
        <v>3802</v>
      </c>
      <c r="O3832" s="100">
        <v>108000</v>
      </c>
      <c r="P3832" s="27"/>
      <c r="Q3832" s="100"/>
      <c r="R3832" s="101" t="s">
        <v>124</v>
      </c>
      <c r="S3832" s="94"/>
    </row>
    <row r="3833" spans="1:19" ht="18" customHeight="1">
      <c r="A3833" s="17">
        <v>10</v>
      </c>
      <c r="B3833" s="18" t="s">
        <v>3742</v>
      </c>
      <c r="C3833" s="18">
        <v>1</v>
      </c>
      <c r="D3833" s="18" t="s">
        <v>3743</v>
      </c>
      <c r="E3833" s="18">
        <v>2</v>
      </c>
      <c r="F3833" s="18" t="s">
        <v>799</v>
      </c>
      <c r="G3833" s="18">
        <v>9</v>
      </c>
      <c r="H3833" s="18" t="s">
        <v>944</v>
      </c>
      <c r="I3833" s="18">
        <v>2</v>
      </c>
      <c r="J3833" s="25" t="s">
        <v>978</v>
      </c>
      <c r="K3833" s="99"/>
      <c r="L3833" s="99"/>
      <c r="M3833" s="99"/>
      <c r="N3833" s="28" t="s">
        <v>3803</v>
      </c>
      <c r="O3833" s="100">
        <v>46780</v>
      </c>
      <c r="P3833" s="27"/>
      <c r="Q3833" s="100"/>
      <c r="R3833" s="101" t="s">
        <v>124</v>
      </c>
      <c r="S3833" s="94"/>
    </row>
    <row r="3834" spans="1:19" ht="18" customHeight="1">
      <c r="A3834" s="17">
        <v>10</v>
      </c>
      <c r="B3834" s="18" t="s">
        <v>3742</v>
      </c>
      <c r="C3834" s="18">
        <v>1</v>
      </c>
      <c r="D3834" s="18" t="s">
        <v>3743</v>
      </c>
      <c r="E3834" s="18">
        <v>2</v>
      </c>
      <c r="F3834" s="18" t="s">
        <v>799</v>
      </c>
      <c r="G3834" s="18">
        <v>9</v>
      </c>
      <c r="H3834" s="18" t="s">
        <v>944</v>
      </c>
      <c r="I3834" s="18">
        <v>2</v>
      </c>
      <c r="J3834" s="25" t="s">
        <v>978</v>
      </c>
      <c r="K3834" s="99"/>
      <c r="L3834" s="99"/>
      <c r="M3834" s="99"/>
      <c r="N3834" s="28" t="s">
        <v>3804</v>
      </c>
      <c r="O3834" s="100">
        <v>20800</v>
      </c>
      <c r="P3834" s="27"/>
      <c r="Q3834" s="100"/>
      <c r="R3834" s="101" t="s">
        <v>124</v>
      </c>
      <c r="S3834" s="94"/>
    </row>
    <row r="3835" spans="1:19" ht="18" customHeight="1">
      <c r="A3835" s="17">
        <v>10</v>
      </c>
      <c r="B3835" s="18" t="s">
        <v>3742</v>
      </c>
      <c r="C3835" s="18">
        <v>1</v>
      </c>
      <c r="D3835" s="18" t="s">
        <v>3743</v>
      </c>
      <c r="E3835" s="18">
        <v>2</v>
      </c>
      <c r="F3835" s="18" t="s">
        <v>799</v>
      </c>
      <c r="G3835" s="18">
        <v>9</v>
      </c>
      <c r="H3835" s="18" t="s">
        <v>944</v>
      </c>
      <c r="I3835" s="18">
        <v>2</v>
      </c>
      <c r="J3835" s="25" t="s">
        <v>978</v>
      </c>
      <c r="K3835" s="99"/>
      <c r="L3835" s="99"/>
      <c r="M3835" s="99"/>
      <c r="N3835" s="28" t="s">
        <v>3805</v>
      </c>
      <c r="O3835" s="100">
        <v>30000</v>
      </c>
      <c r="P3835" s="27"/>
      <c r="Q3835" s="100"/>
      <c r="R3835" s="101" t="s">
        <v>124</v>
      </c>
      <c r="S3835" s="94"/>
    </row>
    <row r="3836" spans="1:19" ht="18" customHeight="1">
      <c r="A3836" s="17">
        <v>10</v>
      </c>
      <c r="B3836" s="18" t="s">
        <v>3742</v>
      </c>
      <c r="C3836" s="18">
        <v>1</v>
      </c>
      <c r="D3836" s="18" t="s">
        <v>3743</v>
      </c>
      <c r="E3836" s="18">
        <v>2</v>
      </c>
      <c r="F3836" s="18" t="s">
        <v>799</v>
      </c>
      <c r="G3836" s="18">
        <v>9</v>
      </c>
      <c r="H3836" s="18" t="s">
        <v>944</v>
      </c>
      <c r="I3836" s="19">
        <v>3</v>
      </c>
      <c r="J3836" s="24" t="s">
        <v>987</v>
      </c>
      <c r="K3836" s="99">
        <v>28</v>
      </c>
      <c r="L3836" s="99">
        <v>46</v>
      </c>
      <c r="M3836" s="99">
        <f>K3836-L3836</f>
        <v>-18</v>
      </c>
      <c r="N3836" s="28" t="s">
        <v>3806</v>
      </c>
      <c r="O3836" s="100">
        <v>2500</v>
      </c>
      <c r="P3836" s="27"/>
      <c r="Q3836" s="100"/>
      <c r="R3836" s="101" t="s">
        <v>124</v>
      </c>
      <c r="S3836" s="94"/>
    </row>
    <row r="3837" spans="1:19" ht="18" customHeight="1">
      <c r="A3837" s="17">
        <v>10</v>
      </c>
      <c r="B3837" s="18" t="s">
        <v>3742</v>
      </c>
      <c r="C3837" s="18">
        <v>1</v>
      </c>
      <c r="D3837" s="18" t="s">
        <v>3743</v>
      </c>
      <c r="E3837" s="18">
        <v>2</v>
      </c>
      <c r="F3837" s="18" t="s">
        <v>799</v>
      </c>
      <c r="G3837" s="18">
        <v>9</v>
      </c>
      <c r="H3837" s="18" t="s">
        <v>944</v>
      </c>
      <c r="I3837" s="18">
        <v>3</v>
      </c>
      <c r="J3837" s="25" t="s">
        <v>987</v>
      </c>
      <c r="K3837" s="99"/>
      <c r="L3837" s="99"/>
      <c r="M3837" s="99"/>
      <c r="N3837" s="28" t="s">
        <v>3807</v>
      </c>
      <c r="O3837" s="100">
        <v>25000</v>
      </c>
      <c r="P3837" s="27"/>
      <c r="Q3837" s="100"/>
      <c r="R3837" s="101" t="s">
        <v>124</v>
      </c>
      <c r="S3837" s="94"/>
    </row>
    <row r="3838" spans="1:19" ht="18" customHeight="1">
      <c r="A3838" s="17">
        <v>10</v>
      </c>
      <c r="B3838" s="18" t="s">
        <v>3742</v>
      </c>
      <c r="C3838" s="18">
        <v>1</v>
      </c>
      <c r="D3838" s="18" t="s">
        <v>3743</v>
      </c>
      <c r="E3838" s="18">
        <v>2</v>
      </c>
      <c r="F3838" s="18" t="s">
        <v>799</v>
      </c>
      <c r="G3838" s="19">
        <v>10</v>
      </c>
      <c r="H3838" s="19" t="s">
        <v>1000</v>
      </c>
      <c r="I3838" s="19"/>
      <c r="J3838" s="24"/>
      <c r="K3838" s="99"/>
      <c r="L3838" s="99"/>
      <c r="M3838" s="99"/>
      <c r="N3838" s="28"/>
      <c r="O3838" s="100"/>
      <c r="P3838" s="27"/>
      <c r="Q3838" s="100"/>
      <c r="R3838" s="101" t="s">
        <v>124</v>
      </c>
      <c r="S3838" s="94"/>
    </row>
    <row r="3839" spans="1:19" ht="18" customHeight="1">
      <c r="A3839" s="17">
        <v>10</v>
      </c>
      <c r="B3839" s="18" t="s">
        <v>3742</v>
      </c>
      <c r="C3839" s="18">
        <v>1</v>
      </c>
      <c r="D3839" s="18" t="s">
        <v>3743</v>
      </c>
      <c r="E3839" s="18">
        <v>2</v>
      </c>
      <c r="F3839" s="18" t="s">
        <v>799</v>
      </c>
      <c r="G3839" s="18">
        <v>10</v>
      </c>
      <c r="H3839" s="18" t="s">
        <v>1000</v>
      </c>
      <c r="I3839" s="19">
        <v>6</v>
      </c>
      <c r="J3839" s="24" t="s">
        <v>3808</v>
      </c>
      <c r="K3839" s="99">
        <v>50</v>
      </c>
      <c r="L3839" s="99">
        <v>20</v>
      </c>
      <c r="M3839" s="99">
        <f>K3839-L3839</f>
        <v>30</v>
      </c>
      <c r="N3839" s="28" t="s">
        <v>3809</v>
      </c>
      <c r="O3839" s="100">
        <v>50000</v>
      </c>
      <c r="P3839" s="27"/>
      <c r="Q3839" s="100"/>
      <c r="R3839" s="101" t="s">
        <v>124</v>
      </c>
      <c r="S3839" s="94"/>
    </row>
    <row r="3840" spans="1:19" ht="18" customHeight="1">
      <c r="A3840" s="17">
        <v>10</v>
      </c>
      <c r="B3840" s="18" t="s">
        <v>3742</v>
      </c>
      <c r="C3840" s="18">
        <v>1</v>
      </c>
      <c r="D3840" s="18" t="s">
        <v>3743</v>
      </c>
      <c r="E3840" s="18">
        <v>2</v>
      </c>
      <c r="F3840" s="18" t="s">
        <v>799</v>
      </c>
      <c r="G3840" s="19">
        <v>11</v>
      </c>
      <c r="H3840" s="19" t="s">
        <v>1002</v>
      </c>
      <c r="I3840" s="19"/>
      <c r="J3840" s="24"/>
      <c r="K3840" s="99"/>
      <c r="L3840" s="99"/>
      <c r="M3840" s="99"/>
      <c r="N3840" s="28"/>
      <c r="O3840" s="100"/>
      <c r="P3840" s="27"/>
      <c r="Q3840" s="100"/>
      <c r="R3840" s="101" t="s">
        <v>124</v>
      </c>
      <c r="S3840" s="94"/>
    </row>
    <row r="3841" spans="1:19" ht="18" customHeight="1">
      <c r="A3841" s="17">
        <v>10</v>
      </c>
      <c r="B3841" s="18" t="s">
        <v>3742</v>
      </c>
      <c r="C3841" s="18">
        <v>1</v>
      </c>
      <c r="D3841" s="18" t="s">
        <v>3743</v>
      </c>
      <c r="E3841" s="18">
        <v>2</v>
      </c>
      <c r="F3841" s="18" t="s">
        <v>799</v>
      </c>
      <c r="G3841" s="18">
        <v>11</v>
      </c>
      <c r="H3841" s="18" t="s">
        <v>1002</v>
      </c>
      <c r="I3841" s="19">
        <v>1</v>
      </c>
      <c r="J3841" s="24" t="s">
        <v>1003</v>
      </c>
      <c r="K3841" s="99">
        <v>890</v>
      </c>
      <c r="L3841" s="99">
        <v>1084</v>
      </c>
      <c r="M3841" s="99">
        <f>K3841-L3841</f>
        <v>-194</v>
      </c>
      <c r="N3841" s="28" t="s">
        <v>3810</v>
      </c>
      <c r="O3841" s="100">
        <v>450000</v>
      </c>
      <c r="P3841" s="27"/>
      <c r="Q3841" s="100"/>
      <c r="R3841" s="101" t="s">
        <v>124</v>
      </c>
      <c r="S3841" s="94"/>
    </row>
    <row r="3842" spans="1:19" ht="18" customHeight="1">
      <c r="A3842" s="17">
        <v>10</v>
      </c>
      <c r="B3842" s="18" t="s">
        <v>3742</v>
      </c>
      <c r="C3842" s="18">
        <v>1</v>
      </c>
      <c r="D3842" s="18" t="s">
        <v>3743</v>
      </c>
      <c r="E3842" s="18">
        <v>2</v>
      </c>
      <c r="F3842" s="18" t="s">
        <v>799</v>
      </c>
      <c r="G3842" s="18">
        <v>11</v>
      </c>
      <c r="H3842" s="18" t="s">
        <v>1002</v>
      </c>
      <c r="I3842" s="18">
        <v>1</v>
      </c>
      <c r="J3842" s="25" t="s">
        <v>1003</v>
      </c>
      <c r="K3842" s="99"/>
      <c r="L3842" s="99"/>
      <c r="M3842" s="99"/>
      <c r="N3842" s="28" t="s">
        <v>3811</v>
      </c>
      <c r="O3842" s="100">
        <v>360000</v>
      </c>
      <c r="P3842" s="27"/>
      <c r="Q3842" s="100"/>
      <c r="R3842" s="101" t="s">
        <v>124</v>
      </c>
      <c r="S3842" s="94"/>
    </row>
    <row r="3843" spans="1:19" ht="18" customHeight="1">
      <c r="A3843" s="17">
        <v>10</v>
      </c>
      <c r="B3843" s="18" t="s">
        <v>3742</v>
      </c>
      <c r="C3843" s="18">
        <v>1</v>
      </c>
      <c r="D3843" s="18" t="s">
        <v>3743</v>
      </c>
      <c r="E3843" s="18">
        <v>2</v>
      </c>
      <c r="F3843" s="18" t="s">
        <v>799</v>
      </c>
      <c r="G3843" s="18">
        <v>11</v>
      </c>
      <c r="H3843" s="18" t="s">
        <v>1002</v>
      </c>
      <c r="I3843" s="18">
        <v>1</v>
      </c>
      <c r="J3843" s="25" t="s">
        <v>1003</v>
      </c>
      <c r="K3843" s="99"/>
      <c r="L3843" s="99"/>
      <c r="M3843" s="99"/>
      <c r="N3843" s="28" t="s">
        <v>3812</v>
      </c>
      <c r="O3843" s="100">
        <v>50000</v>
      </c>
      <c r="P3843" s="27"/>
      <c r="Q3843" s="100"/>
      <c r="R3843" s="101" t="s">
        <v>124</v>
      </c>
      <c r="S3843" s="94"/>
    </row>
    <row r="3844" spans="1:19" ht="18" customHeight="1">
      <c r="A3844" s="17">
        <v>10</v>
      </c>
      <c r="B3844" s="18" t="s">
        <v>3742</v>
      </c>
      <c r="C3844" s="18">
        <v>1</v>
      </c>
      <c r="D3844" s="18" t="s">
        <v>3743</v>
      </c>
      <c r="E3844" s="18">
        <v>2</v>
      </c>
      <c r="F3844" s="18" t="s">
        <v>799</v>
      </c>
      <c r="G3844" s="18">
        <v>11</v>
      </c>
      <c r="H3844" s="18" t="s">
        <v>1002</v>
      </c>
      <c r="I3844" s="18">
        <v>1</v>
      </c>
      <c r="J3844" s="25" t="s">
        <v>1003</v>
      </c>
      <c r="K3844" s="99"/>
      <c r="L3844" s="99"/>
      <c r="M3844" s="99"/>
      <c r="N3844" s="28" t="s">
        <v>3813</v>
      </c>
      <c r="O3844" s="100">
        <v>30000</v>
      </c>
      <c r="P3844" s="27"/>
      <c r="Q3844" s="100"/>
      <c r="R3844" s="101" t="s">
        <v>124</v>
      </c>
      <c r="S3844" s="94"/>
    </row>
    <row r="3845" spans="1:19" ht="18" customHeight="1">
      <c r="A3845" s="17">
        <v>10</v>
      </c>
      <c r="B3845" s="18" t="s">
        <v>3742</v>
      </c>
      <c r="C3845" s="18">
        <v>1</v>
      </c>
      <c r="D3845" s="18" t="s">
        <v>3743</v>
      </c>
      <c r="E3845" s="18">
        <v>2</v>
      </c>
      <c r="F3845" s="18" t="s">
        <v>799</v>
      </c>
      <c r="G3845" s="18">
        <v>11</v>
      </c>
      <c r="H3845" s="18" t="s">
        <v>1002</v>
      </c>
      <c r="I3845" s="19">
        <v>3</v>
      </c>
      <c r="J3845" s="24" t="s">
        <v>1021</v>
      </c>
      <c r="K3845" s="99">
        <v>10</v>
      </c>
      <c r="L3845" s="99">
        <v>10</v>
      </c>
      <c r="M3845" s="99">
        <f t="shared" ref="M3845:M3847" si="244">K3845-L3845</f>
        <v>0</v>
      </c>
      <c r="N3845" s="28" t="s">
        <v>3814</v>
      </c>
      <c r="O3845" s="100">
        <v>10000</v>
      </c>
      <c r="P3845" s="27"/>
      <c r="Q3845" s="100"/>
      <c r="R3845" s="101" t="s">
        <v>124</v>
      </c>
      <c r="S3845" s="94"/>
    </row>
    <row r="3846" spans="1:19" ht="18" customHeight="1">
      <c r="A3846" s="17">
        <v>10</v>
      </c>
      <c r="B3846" s="18" t="s">
        <v>3742</v>
      </c>
      <c r="C3846" s="18">
        <v>1</v>
      </c>
      <c r="D3846" s="18" t="s">
        <v>3743</v>
      </c>
      <c r="E3846" s="18">
        <v>2</v>
      </c>
      <c r="F3846" s="18" t="s">
        <v>799</v>
      </c>
      <c r="G3846" s="18">
        <v>11</v>
      </c>
      <c r="H3846" s="18" t="s">
        <v>1002</v>
      </c>
      <c r="I3846" s="19">
        <v>4</v>
      </c>
      <c r="J3846" s="24" t="s">
        <v>1023</v>
      </c>
      <c r="K3846" s="99">
        <v>10</v>
      </c>
      <c r="L3846" s="99">
        <v>10</v>
      </c>
      <c r="M3846" s="99">
        <f t="shared" si="244"/>
        <v>0</v>
      </c>
      <c r="N3846" s="28" t="s">
        <v>3815</v>
      </c>
      <c r="O3846" s="100">
        <v>10000</v>
      </c>
      <c r="P3846" s="27"/>
      <c r="Q3846" s="100"/>
      <c r="R3846" s="101" t="s">
        <v>124</v>
      </c>
      <c r="S3846" s="94"/>
    </row>
    <row r="3847" spans="1:19" ht="18" customHeight="1">
      <c r="A3847" s="17">
        <v>10</v>
      </c>
      <c r="B3847" s="18" t="s">
        <v>3742</v>
      </c>
      <c r="C3847" s="18">
        <v>1</v>
      </c>
      <c r="D3847" s="18" t="s">
        <v>3743</v>
      </c>
      <c r="E3847" s="18">
        <v>2</v>
      </c>
      <c r="F3847" s="18" t="s">
        <v>799</v>
      </c>
      <c r="G3847" s="18">
        <v>11</v>
      </c>
      <c r="H3847" s="18" t="s">
        <v>1002</v>
      </c>
      <c r="I3847" s="19">
        <v>5</v>
      </c>
      <c r="J3847" s="24" t="s">
        <v>1214</v>
      </c>
      <c r="K3847" s="99">
        <v>2160</v>
      </c>
      <c r="L3847" s="99">
        <v>2160</v>
      </c>
      <c r="M3847" s="99">
        <f t="shared" si="244"/>
        <v>0</v>
      </c>
      <c r="N3847" s="28" t="s">
        <v>3816</v>
      </c>
      <c r="O3847" s="100">
        <v>360000</v>
      </c>
      <c r="P3847" s="27"/>
      <c r="Q3847" s="100"/>
      <c r="R3847" s="101" t="s">
        <v>124</v>
      </c>
      <c r="S3847" s="94"/>
    </row>
    <row r="3848" spans="1:19" ht="18" customHeight="1">
      <c r="A3848" s="17">
        <v>10</v>
      </c>
      <c r="B3848" s="18" t="s">
        <v>3742</v>
      </c>
      <c r="C3848" s="18">
        <v>1</v>
      </c>
      <c r="D3848" s="18" t="s">
        <v>3743</v>
      </c>
      <c r="E3848" s="18">
        <v>2</v>
      </c>
      <c r="F3848" s="18" t="s">
        <v>799</v>
      </c>
      <c r="G3848" s="18">
        <v>11</v>
      </c>
      <c r="H3848" s="18" t="s">
        <v>1002</v>
      </c>
      <c r="I3848" s="18">
        <v>5</v>
      </c>
      <c r="J3848" s="25" t="s">
        <v>1214</v>
      </c>
      <c r="K3848" s="99"/>
      <c r="L3848" s="99"/>
      <c r="M3848" s="99"/>
      <c r="N3848" s="28" t="s">
        <v>3817</v>
      </c>
      <c r="O3848" s="100">
        <v>1800000</v>
      </c>
      <c r="P3848" s="27"/>
      <c r="Q3848" s="100"/>
      <c r="R3848" s="101" t="s">
        <v>124</v>
      </c>
      <c r="S3848" s="94"/>
    </row>
    <row r="3849" spans="1:19" ht="18" customHeight="1">
      <c r="A3849" s="17">
        <v>10</v>
      </c>
      <c r="B3849" s="18" t="s">
        <v>3742</v>
      </c>
      <c r="C3849" s="18">
        <v>1</v>
      </c>
      <c r="D3849" s="18" t="s">
        <v>3743</v>
      </c>
      <c r="E3849" s="18">
        <v>2</v>
      </c>
      <c r="F3849" s="18" t="s">
        <v>799</v>
      </c>
      <c r="G3849" s="18">
        <v>11</v>
      </c>
      <c r="H3849" s="18" t="s">
        <v>1002</v>
      </c>
      <c r="I3849" s="19">
        <v>6</v>
      </c>
      <c r="J3849" s="24" t="s">
        <v>1215</v>
      </c>
      <c r="K3849" s="99">
        <v>500</v>
      </c>
      <c r="L3849" s="99">
        <v>700</v>
      </c>
      <c r="M3849" s="99">
        <f>K3849-L3849</f>
        <v>-200</v>
      </c>
      <c r="N3849" s="28" t="s">
        <v>3818</v>
      </c>
      <c r="O3849" s="100">
        <v>400000</v>
      </c>
      <c r="P3849" s="27"/>
      <c r="Q3849" s="100"/>
      <c r="R3849" s="101" t="s">
        <v>124</v>
      </c>
      <c r="S3849" s="94"/>
    </row>
    <row r="3850" spans="1:19" ht="18" customHeight="1">
      <c r="A3850" s="17">
        <v>10</v>
      </c>
      <c r="B3850" s="18" t="s">
        <v>3742</v>
      </c>
      <c r="C3850" s="18">
        <v>1</v>
      </c>
      <c r="D3850" s="18" t="s">
        <v>3743</v>
      </c>
      <c r="E3850" s="18">
        <v>2</v>
      </c>
      <c r="F3850" s="18" t="s">
        <v>799</v>
      </c>
      <c r="G3850" s="18">
        <v>11</v>
      </c>
      <c r="H3850" s="18" t="s">
        <v>1002</v>
      </c>
      <c r="I3850" s="18">
        <v>6</v>
      </c>
      <c r="J3850" s="25" t="s">
        <v>1215</v>
      </c>
      <c r="K3850" s="99"/>
      <c r="L3850" s="99"/>
      <c r="M3850" s="99"/>
      <c r="N3850" s="28" t="s">
        <v>3819</v>
      </c>
      <c r="O3850" s="100">
        <v>100000</v>
      </c>
      <c r="P3850" s="27"/>
      <c r="Q3850" s="100"/>
      <c r="R3850" s="101" t="s">
        <v>124</v>
      </c>
      <c r="S3850" s="94"/>
    </row>
    <row r="3851" spans="1:19" ht="18" customHeight="1">
      <c r="A3851" s="17">
        <v>10</v>
      </c>
      <c r="B3851" s="18" t="s">
        <v>3742</v>
      </c>
      <c r="C3851" s="18">
        <v>1</v>
      </c>
      <c r="D3851" s="18" t="s">
        <v>3743</v>
      </c>
      <c r="E3851" s="18">
        <v>2</v>
      </c>
      <c r="F3851" s="18" t="s">
        <v>799</v>
      </c>
      <c r="G3851" s="18">
        <v>11</v>
      </c>
      <c r="H3851" s="18" t="s">
        <v>1002</v>
      </c>
      <c r="I3851" s="19">
        <v>8</v>
      </c>
      <c r="J3851" s="24" t="s">
        <v>1891</v>
      </c>
      <c r="K3851" s="99">
        <v>50</v>
      </c>
      <c r="L3851" s="99">
        <v>73</v>
      </c>
      <c r="M3851" s="99">
        <f>K3851-L3851</f>
        <v>-23</v>
      </c>
      <c r="N3851" s="28" t="s">
        <v>3820</v>
      </c>
      <c r="O3851" s="100">
        <v>30240</v>
      </c>
      <c r="P3851" s="27"/>
      <c r="Q3851" s="100"/>
      <c r="R3851" s="101" t="s">
        <v>124</v>
      </c>
      <c r="S3851" s="94"/>
    </row>
    <row r="3852" spans="1:19" ht="18" customHeight="1">
      <c r="A3852" s="17">
        <v>10</v>
      </c>
      <c r="B3852" s="18" t="s">
        <v>3742</v>
      </c>
      <c r="C3852" s="18">
        <v>1</v>
      </c>
      <c r="D3852" s="18" t="s">
        <v>3743</v>
      </c>
      <c r="E3852" s="18">
        <v>2</v>
      </c>
      <c r="F3852" s="18" t="s">
        <v>799</v>
      </c>
      <c r="G3852" s="18">
        <v>11</v>
      </c>
      <c r="H3852" s="18" t="s">
        <v>1002</v>
      </c>
      <c r="I3852" s="18">
        <v>8</v>
      </c>
      <c r="J3852" s="25" t="s">
        <v>1891</v>
      </c>
      <c r="K3852" s="99"/>
      <c r="L3852" s="99"/>
      <c r="M3852" s="99"/>
      <c r="N3852" s="28" t="s">
        <v>3821</v>
      </c>
      <c r="O3852" s="100">
        <v>9400</v>
      </c>
      <c r="P3852" s="27"/>
      <c r="Q3852" s="100"/>
      <c r="R3852" s="101" t="s">
        <v>124</v>
      </c>
      <c r="S3852" s="94"/>
    </row>
    <row r="3853" spans="1:19" ht="18" customHeight="1">
      <c r="A3853" s="17">
        <v>10</v>
      </c>
      <c r="B3853" s="18" t="s">
        <v>3742</v>
      </c>
      <c r="C3853" s="18">
        <v>1</v>
      </c>
      <c r="D3853" s="18" t="s">
        <v>3743</v>
      </c>
      <c r="E3853" s="18">
        <v>2</v>
      </c>
      <c r="F3853" s="18" t="s">
        <v>799</v>
      </c>
      <c r="G3853" s="18">
        <v>11</v>
      </c>
      <c r="H3853" s="18" t="s">
        <v>1002</v>
      </c>
      <c r="I3853" s="18">
        <v>8</v>
      </c>
      <c r="J3853" s="25" t="s">
        <v>1891</v>
      </c>
      <c r="K3853" s="99"/>
      <c r="L3853" s="99"/>
      <c r="M3853" s="99"/>
      <c r="N3853" s="28" t="s">
        <v>3822</v>
      </c>
      <c r="O3853" s="100">
        <v>10000</v>
      </c>
      <c r="P3853" s="27"/>
      <c r="Q3853" s="100"/>
      <c r="R3853" s="101" t="s">
        <v>124</v>
      </c>
      <c r="S3853" s="94"/>
    </row>
    <row r="3854" spans="1:19" ht="18" customHeight="1">
      <c r="A3854" s="17">
        <v>10</v>
      </c>
      <c r="B3854" s="18" t="s">
        <v>3742</v>
      </c>
      <c r="C3854" s="18">
        <v>1</v>
      </c>
      <c r="D3854" s="18" t="s">
        <v>3743</v>
      </c>
      <c r="E3854" s="18">
        <v>2</v>
      </c>
      <c r="F3854" s="18" t="s">
        <v>799</v>
      </c>
      <c r="G3854" s="19">
        <v>12</v>
      </c>
      <c r="H3854" s="19" t="s">
        <v>1026</v>
      </c>
      <c r="I3854" s="19"/>
      <c r="J3854" s="24"/>
      <c r="K3854" s="99"/>
      <c r="L3854" s="99"/>
      <c r="M3854" s="99"/>
      <c r="N3854" s="28"/>
      <c r="O3854" s="100"/>
      <c r="P3854" s="27"/>
      <c r="Q3854" s="100"/>
      <c r="R3854" s="101" t="s">
        <v>124</v>
      </c>
      <c r="S3854" s="94"/>
    </row>
    <row r="3855" spans="1:19" ht="18" customHeight="1">
      <c r="A3855" s="17">
        <v>10</v>
      </c>
      <c r="B3855" s="18" t="s">
        <v>3742</v>
      </c>
      <c r="C3855" s="18">
        <v>1</v>
      </c>
      <c r="D3855" s="18" t="s">
        <v>3743</v>
      </c>
      <c r="E3855" s="18">
        <v>2</v>
      </c>
      <c r="F3855" s="18" t="s">
        <v>799</v>
      </c>
      <c r="G3855" s="18">
        <v>12</v>
      </c>
      <c r="H3855" s="18" t="s">
        <v>1026</v>
      </c>
      <c r="I3855" s="19">
        <v>1</v>
      </c>
      <c r="J3855" s="24" t="s">
        <v>1027</v>
      </c>
      <c r="K3855" s="99">
        <v>898</v>
      </c>
      <c r="L3855" s="99">
        <v>1102</v>
      </c>
      <c r="M3855" s="99">
        <f>K3855-L3855</f>
        <v>-204</v>
      </c>
      <c r="N3855" s="28" t="s">
        <v>3823</v>
      </c>
      <c r="O3855" s="100">
        <v>66000</v>
      </c>
      <c r="P3855" s="27"/>
      <c r="Q3855" s="100"/>
      <c r="R3855" s="101" t="s">
        <v>124</v>
      </c>
      <c r="S3855" s="94"/>
    </row>
    <row r="3856" spans="1:19" ht="18" customHeight="1">
      <c r="A3856" s="17">
        <v>10</v>
      </c>
      <c r="B3856" s="18" t="s">
        <v>3742</v>
      </c>
      <c r="C3856" s="18">
        <v>1</v>
      </c>
      <c r="D3856" s="18" t="s">
        <v>3743</v>
      </c>
      <c r="E3856" s="18">
        <v>2</v>
      </c>
      <c r="F3856" s="18" t="s">
        <v>799</v>
      </c>
      <c r="G3856" s="18">
        <v>12</v>
      </c>
      <c r="H3856" s="18" t="s">
        <v>1026</v>
      </c>
      <c r="I3856" s="18">
        <v>1</v>
      </c>
      <c r="J3856" s="25" t="s">
        <v>1027</v>
      </c>
      <c r="K3856" s="99"/>
      <c r="L3856" s="99"/>
      <c r="M3856" s="99"/>
      <c r="N3856" s="28" t="s">
        <v>3824</v>
      </c>
      <c r="O3856" s="100">
        <v>10000</v>
      </c>
      <c r="P3856" s="27"/>
      <c r="Q3856" s="100"/>
      <c r="R3856" s="101" t="s">
        <v>124</v>
      </c>
      <c r="S3856" s="94"/>
    </row>
    <row r="3857" spans="1:19" ht="18" customHeight="1">
      <c r="A3857" s="17">
        <v>10</v>
      </c>
      <c r="B3857" s="18" t="s">
        <v>3742</v>
      </c>
      <c r="C3857" s="18">
        <v>1</v>
      </c>
      <c r="D3857" s="18" t="s">
        <v>3743</v>
      </c>
      <c r="E3857" s="18">
        <v>2</v>
      </c>
      <c r="F3857" s="18" t="s">
        <v>799</v>
      </c>
      <c r="G3857" s="18">
        <v>12</v>
      </c>
      <c r="H3857" s="18" t="s">
        <v>1026</v>
      </c>
      <c r="I3857" s="18">
        <v>1</v>
      </c>
      <c r="J3857" s="25" t="s">
        <v>1027</v>
      </c>
      <c r="K3857" s="99"/>
      <c r="L3857" s="99"/>
      <c r="M3857" s="99"/>
      <c r="N3857" s="28" t="s">
        <v>3825</v>
      </c>
      <c r="O3857" s="100">
        <v>6000</v>
      </c>
      <c r="P3857" s="27"/>
      <c r="Q3857" s="100"/>
      <c r="R3857" s="101" t="s">
        <v>124</v>
      </c>
      <c r="S3857" s="94"/>
    </row>
    <row r="3858" spans="1:19" ht="18" customHeight="1">
      <c r="A3858" s="17">
        <v>10</v>
      </c>
      <c r="B3858" s="18" t="s">
        <v>3742</v>
      </c>
      <c r="C3858" s="18">
        <v>1</v>
      </c>
      <c r="D3858" s="18" t="s">
        <v>3743</v>
      </c>
      <c r="E3858" s="18">
        <v>2</v>
      </c>
      <c r="F3858" s="18" t="s">
        <v>799</v>
      </c>
      <c r="G3858" s="18">
        <v>12</v>
      </c>
      <c r="H3858" s="18" t="s">
        <v>1026</v>
      </c>
      <c r="I3858" s="18">
        <v>1</v>
      </c>
      <c r="J3858" s="25" t="s">
        <v>1027</v>
      </c>
      <c r="K3858" s="99"/>
      <c r="L3858" s="99"/>
      <c r="M3858" s="99"/>
      <c r="N3858" s="28" t="s">
        <v>3826</v>
      </c>
      <c r="O3858" s="100">
        <v>600000</v>
      </c>
      <c r="P3858" s="27"/>
      <c r="Q3858" s="100"/>
      <c r="R3858" s="101" t="s">
        <v>124</v>
      </c>
      <c r="S3858" s="94"/>
    </row>
    <row r="3859" spans="1:19" ht="18" customHeight="1">
      <c r="A3859" s="17">
        <v>10</v>
      </c>
      <c r="B3859" s="18" t="s">
        <v>3742</v>
      </c>
      <c r="C3859" s="18">
        <v>1</v>
      </c>
      <c r="D3859" s="18" t="s">
        <v>3743</v>
      </c>
      <c r="E3859" s="18">
        <v>2</v>
      </c>
      <c r="F3859" s="18" t="s">
        <v>799</v>
      </c>
      <c r="G3859" s="18">
        <v>12</v>
      </c>
      <c r="H3859" s="18" t="s">
        <v>1026</v>
      </c>
      <c r="I3859" s="18">
        <v>1</v>
      </c>
      <c r="J3859" s="25" t="s">
        <v>1027</v>
      </c>
      <c r="K3859" s="99"/>
      <c r="L3859" s="99"/>
      <c r="M3859" s="99"/>
      <c r="N3859" s="28" t="s">
        <v>3827</v>
      </c>
      <c r="O3859" s="100">
        <v>216000</v>
      </c>
      <c r="P3859" s="27"/>
      <c r="Q3859" s="100"/>
      <c r="R3859" s="101" t="s">
        <v>124</v>
      </c>
      <c r="S3859" s="94"/>
    </row>
    <row r="3860" spans="1:19" ht="18" customHeight="1">
      <c r="A3860" s="17">
        <v>10</v>
      </c>
      <c r="B3860" s="18" t="s">
        <v>3742</v>
      </c>
      <c r="C3860" s="18">
        <v>1</v>
      </c>
      <c r="D3860" s="18" t="s">
        <v>3743</v>
      </c>
      <c r="E3860" s="18">
        <v>2</v>
      </c>
      <c r="F3860" s="18" t="s">
        <v>799</v>
      </c>
      <c r="G3860" s="18">
        <v>12</v>
      </c>
      <c r="H3860" s="18" t="s">
        <v>1026</v>
      </c>
      <c r="I3860" s="19">
        <v>3</v>
      </c>
      <c r="J3860" s="24" t="s">
        <v>202</v>
      </c>
      <c r="K3860" s="99">
        <v>98</v>
      </c>
      <c r="L3860" s="99">
        <v>140</v>
      </c>
      <c r="M3860" s="99">
        <f t="shared" ref="M3860:M3863" si="245">K3860-L3860</f>
        <v>-42</v>
      </c>
      <c r="N3860" s="28" t="s">
        <v>3828</v>
      </c>
      <c r="O3860" s="100">
        <v>97200</v>
      </c>
      <c r="P3860" s="27"/>
      <c r="Q3860" s="100"/>
      <c r="R3860" s="101" t="s">
        <v>124</v>
      </c>
      <c r="S3860" s="94"/>
    </row>
    <row r="3861" spans="1:19" ht="18" customHeight="1">
      <c r="A3861" s="17">
        <v>10</v>
      </c>
      <c r="B3861" s="18" t="s">
        <v>3742</v>
      </c>
      <c r="C3861" s="18">
        <v>1</v>
      </c>
      <c r="D3861" s="18" t="s">
        <v>3743</v>
      </c>
      <c r="E3861" s="18">
        <v>2</v>
      </c>
      <c r="F3861" s="18" t="s">
        <v>799</v>
      </c>
      <c r="G3861" s="18">
        <v>12</v>
      </c>
      <c r="H3861" s="18" t="s">
        <v>1026</v>
      </c>
      <c r="I3861" s="19">
        <v>11</v>
      </c>
      <c r="J3861" s="24" t="s">
        <v>1039</v>
      </c>
      <c r="K3861" s="99">
        <v>40</v>
      </c>
      <c r="L3861" s="99">
        <v>70</v>
      </c>
      <c r="M3861" s="99">
        <f t="shared" si="245"/>
        <v>-30</v>
      </c>
      <c r="N3861" s="28" t="s">
        <v>3829</v>
      </c>
      <c r="O3861" s="100">
        <v>5000</v>
      </c>
      <c r="P3861" s="27"/>
      <c r="Q3861" s="100"/>
      <c r="R3861" s="101" t="s">
        <v>124</v>
      </c>
      <c r="S3861" s="94"/>
    </row>
    <row r="3862" spans="1:19" ht="18" customHeight="1">
      <c r="A3862" s="17">
        <v>10</v>
      </c>
      <c r="B3862" s="18" t="s">
        <v>3742</v>
      </c>
      <c r="C3862" s="18">
        <v>1</v>
      </c>
      <c r="D3862" s="18" t="s">
        <v>3743</v>
      </c>
      <c r="E3862" s="18">
        <v>2</v>
      </c>
      <c r="F3862" s="18" t="s">
        <v>799</v>
      </c>
      <c r="G3862" s="18">
        <v>12</v>
      </c>
      <c r="H3862" s="18" t="s">
        <v>1026</v>
      </c>
      <c r="I3862" s="18">
        <v>11</v>
      </c>
      <c r="J3862" s="25" t="s">
        <v>1039</v>
      </c>
      <c r="K3862" s="99"/>
      <c r="L3862" s="99"/>
      <c r="M3862" s="99"/>
      <c r="N3862" s="339" t="s">
        <v>3831</v>
      </c>
      <c r="O3862" s="506">
        <v>35000</v>
      </c>
      <c r="P3862" s="27"/>
      <c r="Q3862" s="100"/>
      <c r="R3862" s="101" t="s">
        <v>124</v>
      </c>
      <c r="S3862" s="94"/>
    </row>
    <row r="3863" spans="1:19" ht="18" customHeight="1">
      <c r="A3863" s="17">
        <v>10</v>
      </c>
      <c r="B3863" s="18" t="s">
        <v>3742</v>
      </c>
      <c r="C3863" s="18">
        <v>1</v>
      </c>
      <c r="D3863" s="18" t="s">
        <v>3743</v>
      </c>
      <c r="E3863" s="18">
        <v>2</v>
      </c>
      <c r="F3863" s="18" t="s">
        <v>799</v>
      </c>
      <c r="G3863" s="18">
        <v>12</v>
      </c>
      <c r="H3863" s="18" t="s">
        <v>1026</v>
      </c>
      <c r="I3863" s="19">
        <v>11</v>
      </c>
      <c r="J3863" s="24" t="s">
        <v>1039</v>
      </c>
      <c r="K3863" s="99">
        <v>178</v>
      </c>
      <c r="L3863" s="99">
        <v>178</v>
      </c>
      <c r="M3863" s="99">
        <f t="shared" si="245"/>
        <v>0</v>
      </c>
      <c r="N3863" s="339" t="s">
        <v>3830</v>
      </c>
      <c r="O3863" s="343">
        <v>59862</v>
      </c>
      <c r="P3863" s="27"/>
      <c r="Q3863" s="100"/>
      <c r="R3863" s="101" t="s">
        <v>124</v>
      </c>
      <c r="S3863" s="94"/>
    </row>
    <row r="3864" spans="1:19" ht="18" customHeight="1">
      <c r="A3864" s="17">
        <v>10</v>
      </c>
      <c r="B3864" s="18" t="s">
        <v>3742</v>
      </c>
      <c r="C3864" s="18">
        <v>1</v>
      </c>
      <c r="D3864" s="18" t="s">
        <v>3743</v>
      </c>
      <c r="E3864" s="18">
        <v>2</v>
      </c>
      <c r="F3864" s="18" t="s">
        <v>799</v>
      </c>
      <c r="G3864" s="18">
        <v>12</v>
      </c>
      <c r="H3864" s="18" t="s">
        <v>1026</v>
      </c>
      <c r="I3864" s="18">
        <v>11</v>
      </c>
      <c r="J3864" s="25" t="s">
        <v>1039</v>
      </c>
      <c r="K3864" s="99"/>
      <c r="L3864" s="99"/>
      <c r="M3864" s="99"/>
      <c r="N3864" s="339" t="s">
        <v>7263</v>
      </c>
      <c r="O3864" s="343">
        <v>32724</v>
      </c>
      <c r="P3864" s="27"/>
      <c r="Q3864" s="100"/>
      <c r="R3864" s="101" t="s">
        <v>124</v>
      </c>
      <c r="S3864" s="94"/>
    </row>
    <row r="3865" spans="1:19" ht="18" customHeight="1">
      <c r="A3865" s="17">
        <v>10</v>
      </c>
      <c r="B3865" s="18" t="s">
        <v>3742</v>
      </c>
      <c r="C3865" s="18">
        <v>1</v>
      </c>
      <c r="D3865" s="18" t="s">
        <v>3743</v>
      </c>
      <c r="E3865" s="18">
        <v>2</v>
      </c>
      <c r="F3865" s="18" t="s">
        <v>799</v>
      </c>
      <c r="G3865" s="18">
        <v>12</v>
      </c>
      <c r="H3865" s="18" t="s">
        <v>1026</v>
      </c>
      <c r="I3865" s="18">
        <v>11</v>
      </c>
      <c r="J3865" s="25" t="s">
        <v>1039</v>
      </c>
      <c r="K3865" s="99"/>
      <c r="L3865" s="99"/>
      <c r="M3865" s="99"/>
      <c r="N3865" s="339" t="s">
        <v>7264</v>
      </c>
      <c r="O3865" s="343">
        <v>55399</v>
      </c>
      <c r="P3865" s="27"/>
      <c r="Q3865" s="100"/>
      <c r="R3865" s="101" t="s">
        <v>124</v>
      </c>
      <c r="S3865" s="94"/>
    </row>
    <row r="3866" spans="1:19" ht="18" customHeight="1">
      <c r="A3866" s="17">
        <v>10</v>
      </c>
      <c r="B3866" s="18" t="s">
        <v>3742</v>
      </c>
      <c r="C3866" s="18">
        <v>1</v>
      </c>
      <c r="D3866" s="18" t="s">
        <v>3743</v>
      </c>
      <c r="E3866" s="18">
        <v>2</v>
      </c>
      <c r="F3866" s="18" t="s">
        <v>799</v>
      </c>
      <c r="G3866" s="18">
        <v>12</v>
      </c>
      <c r="H3866" s="18" t="s">
        <v>1026</v>
      </c>
      <c r="I3866" s="18">
        <v>11</v>
      </c>
      <c r="J3866" s="25" t="s">
        <v>1039</v>
      </c>
      <c r="K3866" s="99"/>
      <c r="L3866" s="99"/>
      <c r="M3866" s="99"/>
      <c r="N3866" s="339" t="s">
        <v>7265</v>
      </c>
      <c r="O3866" s="343">
        <v>29764</v>
      </c>
      <c r="P3866" s="27"/>
      <c r="Q3866" s="100"/>
      <c r="R3866" s="101" t="s">
        <v>124</v>
      </c>
      <c r="S3866" s="94"/>
    </row>
    <row r="3867" spans="1:19" ht="18" customHeight="1">
      <c r="A3867" s="17">
        <v>10</v>
      </c>
      <c r="B3867" s="18" t="s">
        <v>3742</v>
      </c>
      <c r="C3867" s="18">
        <v>1</v>
      </c>
      <c r="D3867" s="18" t="s">
        <v>3743</v>
      </c>
      <c r="E3867" s="18">
        <v>2</v>
      </c>
      <c r="F3867" s="18" t="s">
        <v>799</v>
      </c>
      <c r="G3867" s="19">
        <v>13</v>
      </c>
      <c r="H3867" s="19" t="s">
        <v>1045</v>
      </c>
      <c r="I3867" s="19"/>
      <c r="J3867" s="24"/>
      <c r="K3867" s="99"/>
      <c r="L3867" s="99"/>
      <c r="M3867" s="99"/>
      <c r="N3867" s="28"/>
      <c r="O3867" s="100"/>
      <c r="P3867" s="27"/>
      <c r="Q3867" s="100"/>
      <c r="R3867" s="101" t="s">
        <v>124</v>
      </c>
      <c r="S3867" s="94"/>
    </row>
    <row r="3868" spans="1:19" ht="18" customHeight="1">
      <c r="A3868" s="17">
        <v>10</v>
      </c>
      <c r="B3868" s="18" t="s">
        <v>3742</v>
      </c>
      <c r="C3868" s="18">
        <v>1</v>
      </c>
      <c r="D3868" s="18" t="s">
        <v>3743</v>
      </c>
      <c r="E3868" s="18">
        <v>2</v>
      </c>
      <c r="F3868" s="18" t="s">
        <v>799</v>
      </c>
      <c r="G3868" s="18">
        <v>13</v>
      </c>
      <c r="H3868" s="18" t="s">
        <v>1045</v>
      </c>
      <c r="I3868" s="19">
        <v>31</v>
      </c>
      <c r="J3868" s="24" t="s">
        <v>1234</v>
      </c>
      <c r="K3868" s="99">
        <v>1491</v>
      </c>
      <c r="L3868" s="99">
        <v>1558</v>
      </c>
      <c r="M3868" s="99">
        <f t="shared" ref="M3868:M3869" si="246">K3868-L3868</f>
        <v>-67</v>
      </c>
      <c r="N3868" s="28" t="s">
        <v>3832</v>
      </c>
      <c r="O3868" s="100">
        <v>1490400</v>
      </c>
      <c r="P3868" s="27"/>
      <c r="Q3868" s="100"/>
      <c r="R3868" s="101" t="s">
        <v>124</v>
      </c>
      <c r="S3868" s="94"/>
    </row>
    <row r="3869" spans="1:19" ht="18" customHeight="1">
      <c r="A3869" s="17">
        <v>10</v>
      </c>
      <c r="B3869" s="18" t="s">
        <v>3742</v>
      </c>
      <c r="C3869" s="18">
        <v>1</v>
      </c>
      <c r="D3869" s="18" t="s">
        <v>3743</v>
      </c>
      <c r="E3869" s="18">
        <v>2</v>
      </c>
      <c r="F3869" s="18" t="s">
        <v>799</v>
      </c>
      <c r="G3869" s="18">
        <v>13</v>
      </c>
      <c r="H3869" s="18" t="s">
        <v>1045</v>
      </c>
      <c r="I3869" s="19">
        <v>32</v>
      </c>
      <c r="J3869" s="24" t="s">
        <v>1235</v>
      </c>
      <c r="K3869" s="99">
        <v>645</v>
      </c>
      <c r="L3869" s="99">
        <v>640</v>
      </c>
      <c r="M3869" s="99">
        <f t="shared" si="246"/>
        <v>5</v>
      </c>
      <c r="N3869" s="28" t="s">
        <v>3833</v>
      </c>
      <c r="O3869" s="100">
        <v>400000</v>
      </c>
      <c r="P3869" s="27"/>
      <c r="Q3869" s="100"/>
      <c r="R3869" s="101" t="s">
        <v>124</v>
      </c>
      <c r="S3869" s="94"/>
    </row>
    <row r="3870" spans="1:19" ht="18" customHeight="1">
      <c r="A3870" s="17">
        <v>10</v>
      </c>
      <c r="B3870" s="18" t="s">
        <v>3742</v>
      </c>
      <c r="C3870" s="18">
        <v>1</v>
      </c>
      <c r="D3870" s="18" t="s">
        <v>3743</v>
      </c>
      <c r="E3870" s="18">
        <v>2</v>
      </c>
      <c r="F3870" s="18" t="s">
        <v>799</v>
      </c>
      <c r="G3870" s="18">
        <v>13</v>
      </c>
      <c r="H3870" s="18" t="s">
        <v>1045</v>
      </c>
      <c r="I3870" s="18">
        <v>32</v>
      </c>
      <c r="J3870" s="25" t="s">
        <v>1235</v>
      </c>
      <c r="K3870" s="99"/>
      <c r="L3870" s="99"/>
      <c r="M3870" s="99"/>
      <c r="N3870" s="28" t="s">
        <v>3834</v>
      </c>
      <c r="O3870" s="100">
        <v>244080</v>
      </c>
      <c r="P3870" s="27"/>
      <c r="Q3870" s="100"/>
      <c r="R3870" s="101" t="s">
        <v>124</v>
      </c>
      <c r="S3870" s="94"/>
    </row>
    <row r="3871" spans="1:19" ht="18" customHeight="1">
      <c r="A3871" s="17">
        <v>10</v>
      </c>
      <c r="B3871" s="18" t="s">
        <v>3742</v>
      </c>
      <c r="C3871" s="18">
        <v>1</v>
      </c>
      <c r="D3871" s="18" t="s">
        <v>3743</v>
      </c>
      <c r="E3871" s="18">
        <v>2</v>
      </c>
      <c r="F3871" s="18" t="s">
        <v>799</v>
      </c>
      <c r="G3871" s="18">
        <v>13</v>
      </c>
      <c r="H3871" s="18" t="s">
        <v>1045</v>
      </c>
      <c r="I3871" s="19">
        <v>33</v>
      </c>
      <c r="J3871" s="24" t="s">
        <v>1243</v>
      </c>
      <c r="K3871" s="99">
        <v>814</v>
      </c>
      <c r="L3871" s="99">
        <v>900</v>
      </c>
      <c r="M3871" s="99">
        <f>K3871-L3871</f>
        <v>-86</v>
      </c>
      <c r="N3871" s="28" t="s">
        <v>3835</v>
      </c>
      <c r="O3871" s="100"/>
      <c r="P3871" s="27"/>
      <c r="Q3871" s="100"/>
      <c r="R3871" s="101" t="s">
        <v>124</v>
      </c>
      <c r="S3871" s="94"/>
    </row>
    <row r="3872" spans="1:19" ht="18" customHeight="1">
      <c r="A3872" s="17">
        <v>10</v>
      </c>
      <c r="B3872" s="18" t="s">
        <v>3742</v>
      </c>
      <c r="C3872" s="18">
        <v>1</v>
      </c>
      <c r="D3872" s="18" t="s">
        <v>3743</v>
      </c>
      <c r="E3872" s="18">
        <v>2</v>
      </c>
      <c r="F3872" s="18" t="s">
        <v>799</v>
      </c>
      <c r="G3872" s="18">
        <v>13</v>
      </c>
      <c r="H3872" s="18" t="s">
        <v>1045</v>
      </c>
      <c r="I3872" s="18">
        <v>33</v>
      </c>
      <c r="J3872" s="25" t="s">
        <v>1243</v>
      </c>
      <c r="K3872" s="99"/>
      <c r="L3872" s="99"/>
      <c r="M3872" s="99"/>
      <c r="N3872" s="28" t="s">
        <v>3836</v>
      </c>
      <c r="O3872" s="100">
        <v>215136</v>
      </c>
      <c r="P3872" s="27"/>
      <c r="Q3872" s="100"/>
      <c r="R3872" s="101" t="s">
        <v>124</v>
      </c>
      <c r="S3872" s="94"/>
    </row>
    <row r="3873" spans="1:19" ht="18" customHeight="1">
      <c r="A3873" s="17">
        <v>10</v>
      </c>
      <c r="B3873" s="18" t="s">
        <v>3742</v>
      </c>
      <c r="C3873" s="18">
        <v>1</v>
      </c>
      <c r="D3873" s="18" t="s">
        <v>3743</v>
      </c>
      <c r="E3873" s="18">
        <v>2</v>
      </c>
      <c r="F3873" s="18" t="s">
        <v>799</v>
      </c>
      <c r="G3873" s="18">
        <v>13</v>
      </c>
      <c r="H3873" s="18" t="s">
        <v>1045</v>
      </c>
      <c r="I3873" s="18">
        <v>33</v>
      </c>
      <c r="J3873" s="25" t="s">
        <v>1243</v>
      </c>
      <c r="K3873" s="99"/>
      <c r="L3873" s="99"/>
      <c r="M3873" s="99"/>
      <c r="N3873" s="28" t="s">
        <v>3837</v>
      </c>
      <c r="O3873" s="100">
        <v>231120</v>
      </c>
      <c r="P3873" s="27"/>
      <c r="Q3873" s="100"/>
      <c r="R3873" s="101" t="s">
        <v>124</v>
      </c>
      <c r="S3873" s="94"/>
    </row>
    <row r="3874" spans="1:19" ht="18" customHeight="1">
      <c r="A3874" s="17">
        <v>10</v>
      </c>
      <c r="B3874" s="18" t="s">
        <v>3742</v>
      </c>
      <c r="C3874" s="18">
        <v>1</v>
      </c>
      <c r="D3874" s="18" t="s">
        <v>3743</v>
      </c>
      <c r="E3874" s="18">
        <v>2</v>
      </c>
      <c r="F3874" s="18" t="s">
        <v>799</v>
      </c>
      <c r="G3874" s="18">
        <v>13</v>
      </c>
      <c r="H3874" s="18" t="s">
        <v>1045</v>
      </c>
      <c r="I3874" s="18">
        <v>33</v>
      </c>
      <c r="J3874" s="25" t="s">
        <v>1243</v>
      </c>
      <c r="K3874" s="99"/>
      <c r="L3874" s="99"/>
      <c r="M3874" s="99"/>
      <c r="N3874" s="28" t="s">
        <v>3838</v>
      </c>
      <c r="O3874" s="100">
        <v>203472</v>
      </c>
      <c r="P3874" s="27"/>
      <c r="Q3874" s="100"/>
      <c r="R3874" s="101" t="s">
        <v>124</v>
      </c>
      <c r="S3874" s="94"/>
    </row>
    <row r="3875" spans="1:19" ht="18" customHeight="1">
      <c r="A3875" s="17">
        <v>10</v>
      </c>
      <c r="B3875" s="18" t="s">
        <v>3742</v>
      </c>
      <c r="C3875" s="18">
        <v>1</v>
      </c>
      <c r="D3875" s="18" t="s">
        <v>3743</v>
      </c>
      <c r="E3875" s="18">
        <v>2</v>
      </c>
      <c r="F3875" s="18" t="s">
        <v>799</v>
      </c>
      <c r="G3875" s="18">
        <v>13</v>
      </c>
      <c r="H3875" s="18" t="s">
        <v>1045</v>
      </c>
      <c r="I3875" s="18">
        <v>33</v>
      </c>
      <c r="J3875" s="25" t="s">
        <v>1243</v>
      </c>
      <c r="K3875" s="99"/>
      <c r="L3875" s="99"/>
      <c r="M3875" s="99"/>
      <c r="N3875" s="28" t="s">
        <v>3839</v>
      </c>
      <c r="O3875" s="100">
        <v>52920</v>
      </c>
      <c r="P3875" s="27"/>
      <c r="Q3875" s="100"/>
      <c r="R3875" s="101" t="s">
        <v>124</v>
      </c>
      <c r="S3875" s="94"/>
    </row>
    <row r="3876" spans="1:19" ht="18" customHeight="1">
      <c r="A3876" s="17">
        <v>10</v>
      </c>
      <c r="B3876" s="18" t="s">
        <v>3742</v>
      </c>
      <c r="C3876" s="18">
        <v>1</v>
      </c>
      <c r="D3876" s="18" t="s">
        <v>3743</v>
      </c>
      <c r="E3876" s="18">
        <v>2</v>
      </c>
      <c r="F3876" s="18" t="s">
        <v>799</v>
      </c>
      <c r="G3876" s="18">
        <v>13</v>
      </c>
      <c r="H3876" s="18" t="s">
        <v>1045</v>
      </c>
      <c r="I3876" s="18">
        <v>33</v>
      </c>
      <c r="J3876" s="25" t="s">
        <v>1243</v>
      </c>
      <c r="K3876" s="99"/>
      <c r="L3876" s="99"/>
      <c r="M3876" s="99"/>
      <c r="N3876" s="28" t="s">
        <v>3840</v>
      </c>
      <c r="O3876" s="100">
        <v>71280</v>
      </c>
      <c r="P3876" s="27"/>
      <c r="Q3876" s="100"/>
      <c r="R3876" s="101" t="s">
        <v>124</v>
      </c>
      <c r="S3876" s="94"/>
    </row>
    <row r="3877" spans="1:19" ht="18" customHeight="1">
      <c r="A3877" s="17">
        <v>10</v>
      </c>
      <c r="B3877" s="18" t="s">
        <v>3742</v>
      </c>
      <c r="C3877" s="18">
        <v>1</v>
      </c>
      <c r="D3877" s="18" t="s">
        <v>3743</v>
      </c>
      <c r="E3877" s="18">
        <v>2</v>
      </c>
      <c r="F3877" s="18" t="s">
        <v>799</v>
      </c>
      <c r="G3877" s="18">
        <v>13</v>
      </c>
      <c r="H3877" s="18" t="s">
        <v>1045</v>
      </c>
      <c r="I3877" s="18">
        <v>33</v>
      </c>
      <c r="J3877" s="25" t="s">
        <v>1243</v>
      </c>
      <c r="K3877" s="99"/>
      <c r="L3877" s="99"/>
      <c r="M3877" s="99"/>
      <c r="N3877" s="28" t="s">
        <v>3841</v>
      </c>
      <c r="O3877" s="100">
        <v>14400</v>
      </c>
      <c r="P3877" s="27"/>
      <c r="Q3877" s="100"/>
      <c r="R3877" s="101" t="s">
        <v>124</v>
      </c>
      <c r="S3877" s="94"/>
    </row>
    <row r="3878" spans="1:19" ht="18" customHeight="1">
      <c r="A3878" s="17">
        <v>10</v>
      </c>
      <c r="B3878" s="18" t="s">
        <v>3742</v>
      </c>
      <c r="C3878" s="18">
        <v>1</v>
      </c>
      <c r="D3878" s="18" t="s">
        <v>3743</v>
      </c>
      <c r="E3878" s="18">
        <v>2</v>
      </c>
      <c r="F3878" s="18" t="s">
        <v>799</v>
      </c>
      <c r="G3878" s="18">
        <v>13</v>
      </c>
      <c r="H3878" s="18" t="s">
        <v>1045</v>
      </c>
      <c r="I3878" s="18">
        <v>33</v>
      </c>
      <c r="J3878" s="25" t="s">
        <v>1243</v>
      </c>
      <c r="K3878" s="99"/>
      <c r="L3878" s="99"/>
      <c r="M3878" s="99"/>
      <c r="N3878" s="28" t="s">
        <v>3842</v>
      </c>
      <c r="O3878" s="100">
        <v>25200</v>
      </c>
      <c r="P3878" s="27"/>
      <c r="Q3878" s="100"/>
      <c r="R3878" s="101" t="s">
        <v>124</v>
      </c>
      <c r="S3878" s="94"/>
    </row>
    <row r="3879" spans="1:19" ht="18" customHeight="1">
      <c r="A3879" s="17">
        <v>10</v>
      </c>
      <c r="B3879" s="18" t="s">
        <v>3742</v>
      </c>
      <c r="C3879" s="18">
        <v>1</v>
      </c>
      <c r="D3879" s="18" t="s">
        <v>3743</v>
      </c>
      <c r="E3879" s="18">
        <v>2</v>
      </c>
      <c r="F3879" s="18" t="s">
        <v>799</v>
      </c>
      <c r="G3879" s="18">
        <v>13</v>
      </c>
      <c r="H3879" s="18" t="s">
        <v>1045</v>
      </c>
      <c r="I3879" s="19">
        <v>51</v>
      </c>
      <c r="J3879" s="24" t="s">
        <v>1126</v>
      </c>
      <c r="K3879" s="99">
        <v>130</v>
      </c>
      <c r="L3879" s="99">
        <v>130</v>
      </c>
      <c r="M3879" s="99">
        <f>K3879-L3879</f>
        <v>0</v>
      </c>
      <c r="N3879" s="28" t="s">
        <v>3843</v>
      </c>
      <c r="O3879" s="100">
        <v>129600</v>
      </c>
      <c r="P3879" s="27"/>
      <c r="Q3879" s="100"/>
      <c r="R3879" s="101" t="s">
        <v>124</v>
      </c>
      <c r="S3879" s="94"/>
    </row>
    <row r="3880" spans="1:19" ht="18" customHeight="1">
      <c r="A3880" s="17">
        <v>10</v>
      </c>
      <c r="B3880" s="18" t="s">
        <v>3742</v>
      </c>
      <c r="C3880" s="18">
        <v>1</v>
      </c>
      <c r="D3880" s="18" t="s">
        <v>3743</v>
      </c>
      <c r="E3880" s="18">
        <v>2</v>
      </c>
      <c r="F3880" s="18" t="s">
        <v>799</v>
      </c>
      <c r="G3880" s="19">
        <v>14</v>
      </c>
      <c r="H3880" s="19" t="s">
        <v>1050</v>
      </c>
      <c r="I3880" s="19"/>
      <c r="J3880" s="24"/>
      <c r="K3880" s="99"/>
      <c r="L3880" s="99"/>
      <c r="M3880" s="99"/>
      <c r="N3880" s="28"/>
      <c r="O3880" s="100"/>
      <c r="P3880" s="27"/>
      <c r="Q3880" s="100"/>
      <c r="R3880" s="101" t="s">
        <v>124</v>
      </c>
      <c r="S3880" s="94"/>
    </row>
    <row r="3881" spans="1:19" ht="18" customHeight="1">
      <c r="A3881" s="17">
        <v>10</v>
      </c>
      <c r="B3881" s="18" t="s">
        <v>3742</v>
      </c>
      <c r="C3881" s="18">
        <v>1</v>
      </c>
      <c r="D3881" s="18" t="s">
        <v>3743</v>
      </c>
      <c r="E3881" s="18">
        <v>2</v>
      </c>
      <c r="F3881" s="18" t="s">
        <v>799</v>
      </c>
      <c r="G3881" s="18">
        <v>14</v>
      </c>
      <c r="H3881" s="18" t="s">
        <v>1050</v>
      </c>
      <c r="I3881" s="19">
        <v>1</v>
      </c>
      <c r="J3881" s="24" t="s">
        <v>1051</v>
      </c>
      <c r="K3881" s="99">
        <v>30</v>
      </c>
      <c r="L3881" s="99">
        <v>30</v>
      </c>
      <c r="M3881" s="99">
        <f t="shared" ref="M3881:M3882" si="247">K3881-L3881</f>
        <v>0</v>
      </c>
      <c r="N3881" s="28" t="s">
        <v>3757</v>
      </c>
      <c r="O3881" s="100">
        <v>30000</v>
      </c>
      <c r="P3881" s="27"/>
      <c r="Q3881" s="100"/>
      <c r="R3881" s="101" t="s">
        <v>124</v>
      </c>
      <c r="S3881" s="94"/>
    </row>
    <row r="3882" spans="1:19" ht="18" customHeight="1">
      <c r="A3882" s="17">
        <v>10</v>
      </c>
      <c r="B3882" s="18" t="s">
        <v>3742</v>
      </c>
      <c r="C3882" s="18">
        <v>1</v>
      </c>
      <c r="D3882" s="18" t="s">
        <v>3743</v>
      </c>
      <c r="E3882" s="18">
        <v>2</v>
      </c>
      <c r="F3882" s="18" t="s">
        <v>799</v>
      </c>
      <c r="G3882" s="18">
        <v>14</v>
      </c>
      <c r="H3882" s="18" t="s">
        <v>1050</v>
      </c>
      <c r="I3882" s="19">
        <v>41</v>
      </c>
      <c r="J3882" s="24" t="s">
        <v>1133</v>
      </c>
      <c r="K3882" s="99">
        <v>337</v>
      </c>
      <c r="L3882" s="99">
        <v>373</v>
      </c>
      <c r="M3882" s="99">
        <f t="shared" si="247"/>
        <v>-36</v>
      </c>
      <c r="N3882" s="28" t="s">
        <v>3844</v>
      </c>
      <c r="O3882" s="100">
        <v>336960</v>
      </c>
      <c r="P3882" s="27"/>
      <c r="Q3882" s="100"/>
      <c r="R3882" s="101" t="s">
        <v>124</v>
      </c>
      <c r="S3882" s="94"/>
    </row>
    <row r="3883" spans="1:19" ht="18" customHeight="1">
      <c r="A3883" s="17">
        <v>10</v>
      </c>
      <c r="B3883" s="18" t="s">
        <v>3742</v>
      </c>
      <c r="C3883" s="18">
        <v>1</v>
      </c>
      <c r="D3883" s="18" t="s">
        <v>3743</v>
      </c>
      <c r="E3883" s="18">
        <v>2</v>
      </c>
      <c r="F3883" s="18" t="s">
        <v>799</v>
      </c>
      <c r="G3883" s="19">
        <v>19</v>
      </c>
      <c r="H3883" s="19" t="s">
        <v>1056</v>
      </c>
      <c r="I3883" s="19"/>
      <c r="J3883" s="24"/>
      <c r="K3883" s="99"/>
      <c r="L3883" s="99"/>
      <c r="M3883" s="99"/>
      <c r="N3883" s="28"/>
      <c r="O3883" s="100"/>
      <c r="P3883" s="27"/>
      <c r="Q3883" s="100"/>
      <c r="R3883" s="101" t="s">
        <v>124</v>
      </c>
      <c r="S3883" s="94"/>
    </row>
    <row r="3884" spans="1:19" ht="18" customHeight="1">
      <c r="A3884" s="17">
        <v>10</v>
      </c>
      <c r="B3884" s="18" t="s">
        <v>3742</v>
      </c>
      <c r="C3884" s="18">
        <v>1</v>
      </c>
      <c r="D3884" s="18" t="s">
        <v>3743</v>
      </c>
      <c r="E3884" s="18">
        <v>2</v>
      </c>
      <c r="F3884" s="18" t="s">
        <v>799</v>
      </c>
      <c r="G3884" s="18">
        <v>19</v>
      </c>
      <c r="H3884" s="18" t="s">
        <v>1056</v>
      </c>
      <c r="I3884" s="19">
        <v>11</v>
      </c>
      <c r="J3884" s="24" t="s">
        <v>2822</v>
      </c>
      <c r="K3884" s="99">
        <v>655</v>
      </c>
      <c r="L3884" s="99">
        <v>681</v>
      </c>
      <c r="M3884" s="99">
        <f>K3884-L3884</f>
        <v>-26</v>
      </c>
      <c r="N3884" s="28" t="s">
        <v>3845</v>
      </c>
      <c r="O3884" s="100">
        <v>557550</v>
      </c>
      <c r="P3884" s="27"/>
      <c r="Q3884" s="100"/>
      <c r="R3884" s="101" t="s">
        <v>124</v>
      </c>
      <c r="S3884" s="94"/>
    </row>
    <row r="3885" spans="1:19" ht="18" customHeight="1">
      <c r="A3885" s="17">
        <v>10</v>
      </c>
      <c r="B3885" s="18" t="s">
        <v>3742</v>
      </c>
      <c r="C3885" s="18">
        <v>1</v>
      </c>
      <c r="D3885" s="18" t="s">
        <v>3743</v>
      </c>
      <c r="E3885" s="18">
        <v>2</v>
      </c>
      <c r="F3885" s="18" t="s">
        <v>799</v>
      </c>
      <c r="G3885" s="18">
        <v>19</v>
      </c>
      <c r="H3885" s="18" t="s">
        <v>1056</v>
      </c>
      <c r="I3885" s="18">
        <v>11</v>
      </c>
      <c r="J3885" s="25" t="s">
        <v>2822</v>
      </c>
      <c r="K3885" s="99"/>
      <c r="L3885" s="99"/>
      <c r="M3885" s="99"/>
      <c r="N3885" s="28" t="s">
        <v>3846</v>
      </c>
      <c r="O3885" s="100">
        <v>3000</v>
      </c>
      <c r="P3885" s="27"/>
      <c r="Q3885" s="100"/>
      <c r="R3885" s="101" t="s">
        <v>124</v>
      </c>
      <c r="S3885" s="94"/>
    </row>
    <row r="3886" spans="1:19" ht="18" customHeight="1">
      <c r="A3886" s="17">
        <v>10</v>
      </c>
      <c r="B3886" s="18" t="s">
        <v>3742</v>
      </c>
      <c r="C3886" s="18">
        <v>1</v>
      </c>
      <c r="D3886" s="18" t="s">
        <v>3743</v>
      </c>
      <c r="E3886" s="18">
        <v>2</v>
      </c>
      <c r="F3886" s="18" t="s">
        <v>799</v>
      </c>
      <c r="G3886" s="18">
        <v>19</v>
      </c>
      <c r="H3886" s="18" t="s">
        <v>1056</v>
      </c>
      <c r="I3886" s="18">
        <v>11</v>
      </c>
      <c r="J3886" s="25" t="s">
        <v>2822</v>
      </c>
      <c r="K3886" s="99"/>
      <c r="L3886" s="99"/>
      <c r="M3886" s="99"/>
      <c r="N3886" s="28" t="s">
        <v>3847</v>
      </c>
      <c r="O3886" s="100">
        <v>37000</v>
      </c>
      <c r="P3886" s="27"/>
      <c r="Q3886" s="100"/>
      <c r="R3886" s="101" t="s">
        <v>124</v>
      </c>
      <c r="S3886" s="94"/>
    </row>
    <row r="3887" spans="1:19" ht="18" customHeight="1">
      <c r="A3887" s="17">
        <v>10</v>
      </c>
      <c r="B3887" s="18" t="s">
        <v>3742</v>
      </c>
      <c r="C3887" s="18">
        <v>1</v>
      </c>
      <c r="D3887" s="18" t="s">
        <v>3743</v>
      </c>
      <c r="E3887" s="18">
        <v>2</v>
      </c>
      <c r="F3887" s="18" t="s">
        <v>799</v>
      </c>
      <c r="G3887" s="18">
        <v>19</v>
      </c>
      <c r="H3887" s="18" t="s">
        <v>1056</v>
      </c>
      <c r="I3887" s="18">
        <v>11</v>
      </c>
      <c r="J3887" s="25" t="s">
        <v>2822</v>
      </c>
      <c r="K3887" s="99"/>
      <c r="L3887" s="99"/>
      <c r="M3887" s="99"/>
      <c r="N3887" s="28" t="s">
        <v>3848</v>
      </c>
      <c r="O3887" s="100">
        <v>9800</v>
      </c>
      <c r="P3887" s="27"/>
      <c r="Q3887" s="100"/>
      <c r="R3887" s="101" t="s">
        <v>124</v>
      </c>
      <c r="S3887" s="94"/>
    </row>
    <row r="3888" spans="1:19" ht="18" customHeight="1">
      <c r="A3888" s="17">
        <v>10</v>
      </c>
      <c r="B3888" s="18" t="s">
        <v>3742</v>
      </c>
      <c r="C3888" s="18">
        <v>1</v>
      </c>
      <c r="D3888" s="18" t="s">
        <v>3743</v>
      </c>
      <c r="E3888" s="18">
        <v>2</v>
      </c>
      <c r="F3888" s="18" t="s">
        <v>799</v>
      </c>
      <c r="G3888" s="18">
        <v>19</v>
      </c>
      <c r="H3888" s="18" t="s">
        <v>1056</v>
      </c>
      <c r="I3888" s="18">
        <v>11</v>
      </c>
      <c r="J3888" s="25" t="s">
        <v>2822</v>
      </c>
      <c r="K3888" s="99"/>
      <c r="L3888" s="99"/>
      <c r="M3888" s="99"/>
      <c r="N3888" s="28" t="s">
        <v>3849</v>
      </c>
      <c r="O3888" s="100">
        <v>33000</v>
      </c>
      <c r="P3888" s="27"/>
      <c r="Q3888" s="100"/>
      <c r="R3888" s="101" t="s">
        <v>124</v>
      </c>
      <c r="S3888" s="94"/>
    </row>
    <row r="3889" spans="1:19" ht="18" customHeight="1">
      <c r="A3889" s="17">
        <v>10</v>
      </c>
      <c r="B3889" s="18" t="s">
        <v>3742</v>
      </c>
      <c r="C3889" s="18">
        <v>1</v>
      </c>
      <c r="D3889" s="18" t="s">
        <v>3743</v>
      </c>
      <c r="E3889" s="18">
        <v>2</v>
      </c>
      <c r="F3889" s="18" t="s">
        <v>799</v>
      </c>
      <c r="G3889" s="18">
        <v>19</v>
      </c>
      <c r="H3889" s="18" t="s">
        <v>1056</v>
      </c>
      <c r="I3889" s="18">
        <v>11</v>
      </c>
      <c r="J3889" s="25" t="s">
        <v>2822</v>
      </c>
      <c r="K3889" s="99"/>
      <c r="L3889" s="99"/>
      <c r="M3889" s="99"/>
      <c r="N3889" s="28" t="s">
        <v>3850</v>
      </c>
      <c r="O3889" s="100">
        <v>5511</v>
      </c>
      <c r="P3889" s="27"/>
      <c r="Q3889" s="100"/>
      <c r="R3889" s="101" t="s">
        <v>124</v>
      </c>
      <c r="S3889" s="94"/>
    </row>
    <row r="3890" spans="1:19" ht="18" customHeight="1">
      <c r="A3890" s="17">
        <v>10</v>
      </c>
      <c r="B3890" s="18" t="s">
        <v>3742</v>
      </c>
      <c r="C3890" s="18">
        <v>1</v>
      </c>
      <c r="D3890" s="18" t="s">
        <v>3743</v>
      </c>
      <c r="E3890" s="18">
        <v>2</v>
      </c>
      <c r="F3890" s="18" t="s">
        <v>799</v>
      </c>
      <c r="G3890" s="18">
        <v>19</v>
      </c>
      <c r="H3890" s="18" t="s">
        <v>1056</v>
      </c>
      <c r="I3890" s="18">
        <v>11</v>
      </c>
      <c r="J3890" s="25" t="s">
        <v>2822</v>
      </c>
      <c r="K3890" s="99"/>
      <c r="L3890" s="99"/>
      <c r="M3890" s="99"/>
      <c r="N3890" s="28" t="s">
        <v>3851</v>
      </c>
      <c r="O3890" s="100">
        <v>8500</v>
      </c>
      <c r="P3890" s="27"/>
      <c r="Q3890" s="100"/>
      <c r="R3890" s="101" t="s">
        <v>124</v>
      </c>
      <c r="S3890" s="94"/>
    </row>
    <row r="3891" spans="1:19" ht="18" customHeight="1">
      <c r="A3891" s="17">
        <v>10</v>
      </c>
      <c r="B3891" s="18" t="s">
        <v>3742</v>
      </c>
      <c r="C3891" s="18">
        <v>1</v>
      </c>
      <c r="D3891" s="18" t="s">
        <v>3743</v>
      </c>
      <c r="E3891" s="18">
        <v>2</v>
      </c>
      <c r="F3891" s="18" t="s">
        <v>799</v>
      </c>
      <c r="G3891" s="18">
        <v>19</v>
      </c>
      <c r="H3891" s="18" t="s">
        <v>1056</v>
      </c>
      <c r="I3891" s="19">
        <v>21</v>
      </c>
      <c r="J3891" s="24" t="s">
        <v>1492</v>
      </c>
      <c r="K3891" s="99">
        <v>266</v>
      </c>
      <c r="L3891" s="99">
        <v>370</v>
      </c>
      <c r="M3891" s="99">
        <f>K3891-L3891</f>
        <v>-104</v>
      </c>
      <c r="N3891" s="28" t="s">
        <v>3852</v>
      </c>
      <c r="O3891" s="100">
        <v>265500</v>
      </c>
      <c r="P3891" s="27"/>
      <c r="Q3891" s="100"/>
      <c r="R3891" s="101" t="s">
        <v>124</v>
      </c>
      <c r="S3891" s="94"/>
    </row>
    <row r="3892" spans="1:19" ht="18" customHeight="1">
      <c r="A3892" s="43">
        <v>10</v>
      </c>
      <c r="B3892" s="44" t="s">
        <v>3742</v>
      </c>
      <c r="C3892" s="45">
        <v>2</v>
      </c>
      <c r="D3892" s="45" t="s">
        <v>3853</v>
      </c>
      <c r="E3892" s="46"/>
      <c r="F3892" s="45"/>
      <c r="G3892" s="46"/>
      <c r="H3892" s="45"/>
      <c r="I3892" s="46"/>
      <c r="J3892" s="46"/>
      <c r="K3892" s="95">
        <f>IF(C3892="",SUMIFS($K3893:$K$5645,$A3893:$A$5645,A3892,$E3893:$E$5645,""),IF(E3892="",SUMIFS($K3893:$K$5645,$A3893:$A$5645,A3892,$C3893:$C$5645,C3892,$G3893:$G$5645,""),IF(G3892="",SUMIFS($K3893:$K$5645,$A3893:$A$5645,A3892,$C3893:$C$5645,C3892,$E3893:$E$5645,E3892,$R3893:$R$5645,R3892),0)))</f>
        <v>129178</v>
      </c>
      <c r="L3892" s="95">
        <f>IF(C3892="",SUMIFS($L3893:$L$5645,$A3893:$A$5645,A3892,$E3893:$E$5645,""),IF(E3892="",SUMIFS($L3893:$L$5645,$A3893:$A$5645,A3892,$C3893:$C$5645,C3892,$G3893:$G$5645,""),IF(G3892="",SUMIFS($L3893:$L$5645,$A3893:$A$5645,A3892,$C3893:$C$5645,C3892,$E3893:$E$5645,E3892,$R3893:$R$5645,R3892),0)))</f>
        <v>108910</v>
      </c>
      <c r="M3892" s="96">
        <f t="shared" ref="M3892:M3893" si="248">K3892-L3892</f>
        <v>20268</v>
      </c>
      <c r="N3892" s="47"/>
      <c r="O3892" s="48"/>
      <c r="P3892" s="49"/>
      <c r="Q3892" s="50">
        <f>IF(C3892="",SUMIFS($Q$3:$Q$5514,$A$3:$A$5514,A3892,$C$3:$C$5514,"&gt;0",$E$3:$E$5514,""),IF(E3892="",SUMIFS($Q$3:$Q$5514,$A$3:$A$5514,A3892,$C$3:$C$5514,C3892,$E$3:$E$5514,"&gt;0",$G$3:$G$5514,""),IF(G3892="",SUMIFS($Q$3:$Q$5514,$A$3:$A$5514,A3892,$C$3:$C$5514,C3892,$E$3:$E$5514,E3892,$G$3:$G$5514,"&gt;0",$R$3:$R$5514,R3892))))</f>
        <v>15198</v>
      </c>
      <c r="R3892" s="51"/>
      <c r="S3892" s="94"/>
    </row>
    <row r="3893" spans="1:19" ht="18" customHeight="1">
      <c r="A3893" s="43">
        <v>10</v>
      </c>
      <c r="B3893" s="44" t="s">
        <v>3742</v>
      </c>
      <c r="C3893" s="52">
        <v>2</v>
      </c>
      <c r="D3893" s="44" t="s">
        <v>3853</v>
      </c>
      <c r="E3893" s="53">
        <v>1</v>
      </c>
      <c r="F3893" s="54" t="s">
        <v>800</v>
      </c>
      <c r="G3893" s="53"/>
      <c r="H3893" s="54"/>
      <c r="I3893" s="53"/>
      <c r="J3893" s="53"/>
      <c r="K3893" s="97">
        <f>IF(C3893="",SUMIFS($K3894:$K$5645,$A3894:$A$5645,A3893,$E3894:$E$5645,""),IF(E3893="",SUMIFS($K3894:$K$5645,$A3894:$A$5645,A3893,$C3894:$C$5645,C3893,$G3894:$G$5645,""),IF(G3893="",SUMIFS($K3894:$K$5645,$A3894:$A$5645,A3893,$C3894:$C$5645,C3893,$E3894:$E$5645,E3893,$R3894:$R$5645,R3893),0)))</f>
        <v>98991</v>
      </c>
      <c r="L3893" s="97">
        <f>IF(C3893="",SUMIFS($L3894:$L$5645,$A3894:$A$5645,A3893,$E3894:$E$5645,""),IF(E3893="",SUMIFS($L3894:$L$5645,$A3894:$A$5645,A3893,$C3894:$C$5645,C3893,$G3894:$G$5645,""),IF(G3893="",SUMIFS($L3894:$L$5645,$A3894:$A$5645,A3893,$C3894:$C$5645,C3893,$E3894:$E$5645,E3893,$R3894:$R$5645,R3893),0)))</f>
        <v>74078</v>
      </c>
      <c r="M3893" s="98">
        <f t="shared" si="248"/>
        <v>24913</v>
      </c>
      <c r="N3893" s="55"/>
      <c r="O3893" s="56"/>
      <c r="P3893" s="57"/>
      <c r="Q3893" s="58">
        <f>IF(C3893="",SUMIFS($Q$3:$Q$5514,$A$3:$A$5514,A3893,$C$3:$C$5514,"&gt;0",$E$3:$E$5514,""),IF(E3893="",SUMIFS($Q$3:$Q$5514,$A$3:$A$5514,A3893,$C$3:$C$5514,C3893,$E$3:$E$5514,"&gt;0",$G$3:$G$5514,""),IF(G3893="",SUMIFS($Q$3:$Q$5514,$A$3:$A$5514,A3893,$C$3:$C$5514,C3893,$E$3:$E$5514,E3893,$G$3:$G$5514,"&gt;0",$R$3:$R$5514,R3893))))</f>
        <v>14967</v>
      </c>
      <c r="R3893" s="59" t="s">
        <v>124</v>
      </c>
      <c r="S3893" s="94"/>
    </row>
    <row r="3894" spans="1:19" ht="18" customHeight="1">
      <c r="A3894" s="17">
        <v>10</v>
      </c>
      <c r="B3894" s="18" t="s">
        <v>3742</v>
      </c>
      <c r="C3894" s="18">
        <v>2</v>
      </c>
      <c r="D3894" s="18" t="s">
        <v>3853</v>
      </c>
      <c r="E3894" s="18">
        <v>1</v>
      </c>
      <c r="F3894" s="18" t="s">
        <v>800</v>
      </c>
      <c r="G3894" s="19">
        <v>2</v>
      </c>
      <c r="H3894" s="19" t="s">
        <v>916</v>
      </c>
      <c r="I3894" s="19"/>
      <c r="J3894" s="24"/>
      <c r="K3894" s="99"/>
      <c r="L3894" s="99"/>
      <c r="M3894" s="99"/>
      <c r="N3894" s="28"/>
      <c r="O3894" s="100"/>
      <c r="P3894" s="27" t="s">
        <v>3854</v>
      </c>
      <c r="Q3894" s="100">
        <v>2367</v>
      </c>
      <c r="R3894" s="101" t="s">
        <v>124</v>
      </c>
      <c r="S3894" s="94"/>
    </row>
    <row r="3895" spans="1:19" ht="18" customHeight="1">
      <c r="A3895" s="17">
        <v>10</v>
      </c>
      <c r="B3895" s="18" t="s">
        <v>3742</v>
      </c>
      <c r="C3895" s="18">
        <v>2</v>
      </c>
      <c r="D3895" s="18" t="s">
        <v>3853</v>
      </c>
      <c r="E3895" s="18">
        <v>1</v>
      </c>
      <c r="F3895" s="18" t="s">
        <v>800</v>
      </c>
      <c r="G3895" s="18">
        <v>2</v>
      </c>
      <c r="H3895" s="18" t="s">
        <v>916</v>
      </c>
      <c r="I3895" s="19">
        <v>3</v>
      </c>
      <c r="J3895" s="24" t="s">
        <v>917</v>
      </c>
      <c r="K3895" s="99">
        <v>0</v>
      </c>
      <c r="L3895" s="99">
        <v>5898</v>
      </c>
      <c r="M3895" s="99">
        <f>K3895-L3895</f>
        <v>-5898</v>
      </c>
      <c r="N3895" s="28"/>
      <c r="O3895" s="100"/>
      <c r="P3895" s="27" t="s">
        <v>3855</v>
      </c>
      <c r="Q3895" s="100"/>
      <c r="R3895" s="101" t="s">
        <v>124</v>
      </c>
      <c r="S3895" s="94"/>
    </row>
    <row r="3896" spans="1:19" ht="18" customHeight="1">
      <c r="A3896" s="17">
        <v>10</v>
      </c>
      <c r="B3896" s="18" t="s">
        <v>3742</v>
      </c>
      <c r="C3896" s="18">
        <v>2</v>
      </c>
      <c r="D3896" s="18" t="s">
        <v>3853</v>
      </c>
      <c r="E3896" s="18">
        <v>1</v>
      </c>
      <c r="F3896" s="18" t="s">
        <v>800</v>
      </c>
      <c r="G3896" s="19">
        <v>3</v>
      </c>
      <c r="H3896" s="19" t="s">
        <v>919</v>
      </c>
      <c r="I3896" s="19"/>
      <c r="J3896" s="24"/>
      <c r="K3896" s="99"/>
      <c r="L3896" s="99"/>
      <c r="M3896" s="99"/>
      <c r="N3896" s="28"/>
      <c r="O3896" s="100"/>
      <c r="P3896" s="27" t="s">
        <v>678</v>
      </c>
      <c r="Q3896" s="100">
        <v>12600</v>
      </c>
      <c r="R3896" s="101" t="s">
        <v>124</v>
      </c>
      <c r="S3896" s="94"/>
    </row>
    <row r="3897" spans="1:19" ht="18" customHeight="1">
      <c r="A3897" s="17">
        <v>10</v>
      </c>
      <c r="B3897" s="18" t="s">
        <v>3742</v>
      </c>
      <c r="C3897" s="18">
        <v>2</v>
      </c>
      <c r="D3897" s="18" t="s">
        <v>3853</v>
      </c>
      <c r="E3897" s="18">
        <v>1</v>
      </c>
      <c r="F3897" s="18" t="s">
        <v>800</v>
      </c>
      <c r="G3897" s="18">
        <v>3</v>
      </c>
      <c r="H3897" s="18" t="s">
        <v>919</v>
      </c>
      <c r="I3897" s="19">
        <v>31</v>
      </c>
      <c r="J3897" s="24" t="s">
        <v>929</v>
      </c>
      <c r="K3897" s="99">
        <v>0</v>
      </c>
      <c r="L3897" s="99">
        <v>276</v>
      </c>
      <c r="M3897" s="99">
        <f>K3897-L3897</f>
        <v>-276</v>
      </c>
      <c r="N3897" s="28"/>
      <c r="O3897" s="100"/>
      <c r="P3897" s="27"/>
      <c r="Q3897" s="100"/>
      <c r="R3897" s="101" t="s">
        <v>124</v>
      </c>
      <c r="S3897" s="94"/>
    </row>
    <row r="3898" spans="1:19" ht="18" customHeight="1">
      <c r="A3898" s="17">
        <v>10</v>
      </c>
      <c r="B3898" s="18" t="s">
        <v>3742</v>
      </c>
      <c r="C3898" s="18">
        <v>2</v>
      </c>
      <c r="D3898" s="18" t="s">
        <v>3853</v>
      </c>
      <c r="E3898" s="18">
        <v>1</v>
      </c>
      <c r="F3898" s="18" t="s">
        <v>800</v>
      </c>
      <c r="G3898" s="18">
        <v>3</v>
      </c>
      <c r="H3898" s="18" t="s">
        <v>919</v>
      </c>
      <c r="I3898" s="19">
        <v>33</v>
      </c>
      <c r="J3898" s="24" t="s">
        <v>1075</v>
      </c>
      <c r="K3898" s="99">
        <v>0</v>
      </c>
      <c r="L3898" s="99">
        <v>50</v>
      </c>
      <c r="M3898" s="99">
        <f>K3898-L3898</f>
        <v>-50</v>
      </c>
      <c r="N3898" s="28"/>
      <c r="O3898" s="100"/>
      <c r="P3898" s="27"/>
      <c r="Q3898" s="100"/>
      <c r="R3898" s="101" t="s">
        <v>124</v>
      </c>
      <c r="S3898" s="94"/>
    </row>
    <row r="3899" spans="1:19" ht="18" customHeight="1">
      <c r="A3899" s="17">
        <v>10</v>
      </c>
      <c r="B3899" s="18" t="s">
        <v>3742</v>
      </c>
      <c r="C3899" s="18">
        <v>2</v>
      </c>
      <c r="D3899" s="18" t="s">
        <v>3853</v>
      </c>
      <c r="E3899" s="18">
        <v>1</v>
      </c>
      <c r="F3899" s="18" t="s">
        <v>800</v>
      </c>
      <c r="G3899" s="18">
        <v>3</v>
      </c>
      <c r="H3899" s="18" t="s">
        <v>919</v>
      </c>
      <c r="I3899" s="19">
        <v>39</v>
      </c>
      <c r="J3899" s="24" t="s">
        <v>934</v>
      </c>
      <c r="K3899" s="99">
        <v>0</v>
      </c>
      <c r="L3899" s="99">
        <v>1156</v>
      </c>
      <c r="M3899" s="99">
        <f>K3899-L3899</f>
        <v>-1156</v>
      </c>
      <c r="N3899" s="28"/>
      <c r="O3899" s="100"/>
      <c r="P3899" s="27"/>
      <c r="Q3899" s="100"/>
      <c r="R3899" s="101" t="s">
        <v>124</v>
      </c>
      <c r="S3899" s="94"/>
    </row>
    <row r="3900" spans="1:19" ht="18" customHeight="1">
      <c r="A3900" s="17">
        <v>10</v>
      </c>
      <c r="B3900" s="18" t="s">
        <v>3742</v>
      </c>
      <c r="C3900" s="18">
        <v>2</v>
      </c>
      <c r="D3900" s="18" t="s">
        <v>3853</v>
      </c>
      <c r="E3900" s="18">
        <v>1</v>
      </c>
      <c r="F3900" s="18" t="s">
        <v>800</v>
      </c>
      <c r="G3900" s="18">
        <v>3</v>
      </c>
      <c r="H3900" s="18" t="s">
        <v>919</v>
      </c>
      <c r="I3900" s="19">
        <v>40</v>
      </c>
      <c r="J3900" s="24" t="s">
        <v>935</v>
      </c>
      <c r="K3900" s="99">
        <v>0</v>
      </c>
      <c r="L3900" s="99">
        <v>641</v>
      </c>
      <c r="M3900" s="99">
        <f>K3900-L3900</f>
        <v>-641</v>
      </c>
      <c r="N3900" s="28"/>
      <c r="O3900" s="100"/>
      <c r="P3900" s="27"/>
      <c r="Q3900" s="100"/>
      <c r="R3900" s="101" t="s">
        <v>124</v>
      </c>
      <c r="S3900" s="94"/>
    </row>
    <row r="3901" spans="1:19" ht="18" customHeight="1">
      <c r="A3901" s="17">
        <v>10</v>
      </c>
      <c r="B3901" s="18" t="s">
        <v>3742</v>
      </c>
      <c r="C3901" s="18">
        <v>2</v>
      </c>
      <c r="D3901" s="18" t="s">
        <v>3853</v>
      </c>
      <c r="E3901" s="18">
        <v>1</v>
      </c>
      <c r="F3901" s="18" t="s">
        <v>800</v>
      </c>
      <c r="G3901" s="18">
        <v>3</v>
      </c>
      <c r="H3901" s="18" t="s">
        <v>919</v>
      </c>
      <c r="I3901" s="19">
        <v>41</v>
      </c>
      <c r="J3901" s="24" t="s">
        <v>936</v>
      </c>
      <c r="K3901" s="99">
        <v>0</v>
      </c>
      <c r="L3901" s="99">
        <v>89</v>
      </c>
      <c r="M3901" s="99">
        <f>K3901-L3901</f>
        <v>-89</v>
      </c>
      <c r="N3901" s="28"/>
      <c r="O3901" s="100"/>
      <c r="P3901" s="27"/>
      <c r="Q3901" s="100"/>
      <c r="R3901" s="101" t="s">
        <v>124</v>
      </c>
      <c r="S3901" s="94"/>
    </row>
    <row r="3902" spans="1:19" ht="18" customHeight="1">
      <c r="A3902" s="17">
        <v>10</v>
      </c>
      <c r="B3902" s="18" t="s">
        <v>3742</v>
      </c>
      <c r="C3902" s="18">
        <v>2</v>
      </c>
      <c r="D3902" s="18" t="s">
        <v>3853</v>
      </c>
      <c r="E3902" s="18">
        <v>1</v>
      </c>
      <c r="F3902" s="18" t="s">
        <v>800</v>
      </c>
      <c r="G3902" s="19">
        <v>4</v>
      </c>
      <c r="H3902" s="19" t="s">
        <v>937</v>
      </c>
      <c r="I3902" s="19"/>
      <c r="J3902" s="24"/>
      <c r="K3902" s="99"/>
      <c r="L3902" s="99"/>
      <c r="M3902" s="99"/>
      <c r="N3902" s="28"/>
      <c r="O3902" s="100"/>
      <c r="P3902" s="27"/>
      <c r="Q3902" s="100"/>
      <c r="R3902" s="101" t="s">
        <v>124</v>
      </c>
      <c r="S3902" s="94"/>
    </row>
    <row r="3903" spans="1:19" ht="18" customHeight="1">
      <c r="A3903" s="17">
        <v>10</v>
      </c>
      <c r="B3903" s="18" t="s">
        <v>3742</v>
      </c>
      <c r="C3903" s="18">
        <v>2</v>
      </c>
      <c r="D3903" s="18" t="s">
        <v>3853</v>
      </c>
      <c r="E3903" s="18">
        <v>1</v>
      </c>
      <c r="F3903" s="18" t="s">
        <v>800</v>
      </c>
      <c r="G3903" s="18">
        <v>4</v>
      </c>
      <c r="H3903" s="18" t="s">
        <v>937</v>
      </c>
      <c r="I3903" s="19">
        <v>31</v>
      </c>
      <c r="J3903" s="24" t="s">
        <v>940</v>
      </c>
      <c r="K3903" s="99">
        <v>0</v>
      </c>
      <c r="L3903" s="99">
        <v>1891</v>
      </c>
      <c r="M3903" s="99">
        <f>K3903-L3903</f>
        <v>-1891</v>
      </c>
      <c r="N3903" s="28"/>
      <c r="O3903" s="100"/>
      <c r="P3903" s="27"/>
      <c r="Q3903" s="100"/>
      <c r="R3903" s="101" t="s">
        <v>124</v>
      </c>
      <c r="S3903" s="94"/>
    </row>
    <row r="3904" spans="1:19" ht="18" customHeight="1">
      <c r="A3904" s="17">
        <v>10</v>
      </c>
      <c r="B3904" s="18" t="s">
        <v>3742</v>
      </c>
      <c r="C3904" s="18">
        <v>2</v>
      </c>
      <c r="D3904" s="18" t="s">
        <v>3853</v>
      </c>
      <c r="E3904" s="18">
        <v>1</v>
      </c>
      <c r="F3904" s="18" t="s">
        <v>800</v>
      </c>
      <c r="G3904" s="18">
        <v>4</v>
      </c>
      <c r="H3904" s="18" t="s">
        <v>937</v>
      </c>
      <c r="I3904" s="19">
        <v>41</v>
      </c>
      <c r="J3904" s="24" t="s">
        <v>1088</v>
      </c>
      <c r="K3904" s="99">
        <v>130</v>
      </c>
      <c r="L3904" s="99">
        <v>200</v>
      </c>
      <c r="M3904" s="99">
        <f>K3904-L3904</f>
        <v>-70</v>
      </c>
      <c r="N3904" s="28" t="s">
        <v>3856</v>
      </c>
      <c r="O3904" s="100">
        <v>30000</v>
      </c>
      <c r="P3904" s="27"/>
      <c r="Q3904" s="100"/>
      <c r="R3904" s="101" t="s">
        <v>124</v>
      </c>
      <c r="S3904" s="94"/>
    </row>
    <row r="3905" spans="1:19" ht="18" customHeight="1">
      <c r="A3905" s="17">
        <v>10</v>
      </c>
      <c r="B3905" s="18" t="s">
        <v>3742</v>
      </c>
      <c r="C3905" s="18">
        <v>2</v>
      </c>
      <c r="D3905" s="18" t="s">
        <v>3853</v>
      </c>
      <c r="E3905" s="18">
        <v>1</v>
      </c>
      <c r="F3905" s="18" t="s">
        <v>800</v>
      </c>
      <c r="G3905" s="18">
        <v>4</v>
      </c>
      <c r="H3905" s="18" t="s">
        <v>937</v>
      </c>
      <c r="I3905" s="18">
        <v>41</v>
      </c>
      <c r="J3905" s="25" t="s">
        <v>1088</v>
      </c>
      <c r="K3905" s="99"/>
      <c r="L3905" s="99"/>
      <c r="M3905" s="99"/>
      <c r="N3905" s="28" t="s">
        <v>3857</v>
      </c>
      <c r="O3905" s="100">
        <v>100000</v>
      </c>
      <c r="P3905" s="27"/>
      <c r="Q3905" s="100"/>
      <c r="R3905" s="101" t="s">
        <v>124</v>
      </c>
      <c r="S3905" s="94"/>
    </row>
    <row r="3906" spans="1:19" ht="18" customHeight="1">
      <c r="A3906" s="17">
        <v>10</v>
      </c>
      <c r="B3906" s="18" t="s">
        <v>3742</v>
      </c>
      <c r="C3906" s="18">
        <v>2</v>
      </c>
      <c r="D3906" s="18" t="s">
        <v>3853</v>
      </c>
      <c r="E3906" s="18">
        <v>1</v>
      </c>
      <c r="F3906" s="18" t="s">
        <v>800</v>
      </c>
      <c r="G3906" s="19">
        <v>7</v>
      </c>
      <c r="H3906" s="19" t="s">
        <v>1093</v>
      </c>
      <c r="I3906" s="19"/>
      <c r="J3906" s="24"/>
      <c r="K3906" s="99"/>
      <c r="L3906" s="99"/>
      <c r="M3906" s="99"/>
      <c r="N3906" s="28"/>
      <c r="O3906" s="100"/>
      <c r="P3906" s="27"/>
      <c r="Q3906" s="100"/>
      <c r="R3906" s="101" t="s">
        <v>124</v>
      </c>
      <c r="S3906" s="94"/>
    </row>
    <row r="3907" spans="1:19" ht="18" customHeight="1">
      <c r="A3907" s="17">
        <v>10</v>
      </c>
      <c r="B3907" s="18" t="s">
        <v>3742</v>
      </c>
      <c r="C3907" s="18">
        <v>2</v>
      </c>
      <c r="D3907" s="18" t="s">
        <v>3853</v>
      </c>
      <c r="E3907" s="18">
        <v>1</v>
      </c>
      <c r="F3907" s="18" t="s">
        <v>800</v>
      </c>
      <c r="G3907" s="18">
        <v>7</v>
      </c>
      <c r="H3907" s="18" t="s">
        <v>1093</v>
      </c>
      <c r="I3907" s="19">
        <v>31</v>
      </c>
      <c r="J3907" s="24" t="s">
        <v>3778</v>
      </c>
      <c r="K3907" s="99">
        <v>109</v>
      </c>
      <c r="L3907" s="99">
        <v>500</v>
      </c>
      <c r="M3907" s="99">
        <f>K3907-L3907</f>
        <v>-391</v>
      </c>
      <c r="N3907" s="28" t="s">
        <v>3858</v>
      </c>
      <c r="O3907" s="100">
        <v>47500</v>
      </c>
      <c r="P3907" s="27"/>
      <c r="Q3907" s="100"/>
      <c r="R3907" s="101" t="s">
        <v>124</v>
      </c>
      <c r="S3907" s="94"/>
    </row>
    <row r="3908" spans="1:19" ht="18" customHeight="1">
      <c r="A3908" s="17">
        <v>10</v>
      </c>
      <c r="B3908" s="18" t="s">
        <v>3742</v>
      </c>
      <c r="C3908" s="18">
        <v>2</v>
      </c>
      <c r="D3908" s="18" t="s">
        <v>3853</v>
      </c>
      <c r="E3908" s="18">
        <v>1</v>
      </c>
      <c r="F3908" s="18" t="s">
        <v>800</v>
      </c>
      <c r="G3908" s="18">
        <v>7</v>
      </c>
      <c r="H3908" s="18" t="s">
        <v>1093</v>
      </c>
      <c r="I3908" s="18">
        <v>31</v>
      </c>
      <c r="J3908" s="25" t="s">
        <v>3778</v>
      </c>
      <c r="K3908" s="99"/>
      <c r="L3908" s="99"/>
      <c r="M3908" s="99"/>
      <c r="N3908" s="28" t="s">
        <v>3859</v>
      </c>
      <c r="O3908" s="100">
        <v>61000</v>
      </c>
      <c r="P3908" s="27"/>
      <c r="Q3908" s="100"/>
      <c r="R3908" s="101" t="s">
        <v>124</v>
      </c>
      <c r="S3908" s="94"/>
    </row>
    <row r="3909" spans="1:19" ht="18" customHeight="1">
      <c r="A3909" s="17">
        <v>10</v>
      </c>
      <c r="B3909" s="18" t="s">
        <v>3742</v>
      </c>
      <c r="C3909" s="18">
        <v>2</v>
      </c>
      <c r="D3909" s="18" t="s">
        <v>3853</v>
      </c>
      <c r="E3909" s="18">
        <v>1</v>
      </c>
      <c r="F3909" s="18" t="s">
        <v>800</v>
      </c>
      <c r="G3909" s="18">
        <v>7</v>
      </c>
      <c r="H3909" s="18" t="s">
        <v>1093</v>
      </c>
      <c r="I3909" s="19">
        <v>51</v>
      </c>
      <c r="J3909" s="24" t="s">
        <v>3860</v>
      </c>
      <c r="K3909" s="99">
        <v>7525</v>
      </c>
      <c r="L3909" s="99">
        <v>6450</v>
      </c>
      <c r="M3909" s="99">
        <f>K3909-L3909</f>
        <v>1075</v>
      </c>
      <c r="N3909" s="28" t="s">
        <v>3861</v>
      </c>
      <c r="O3909" s="100">
        <v>7525000</v>
      </c>
      <c r="P3909" s="27"/>
      <c r="Q3909" s="100"/>
      <c r="R3909" s="101" t="s">
        <v>124</v>
      </c>
      <c r="S3909" s="94"/>
    </row>
    <row r="3910" spans="1:19" ht="18" customHeight="1">
      <c r="A3910" s="17">
        <v>10</v>
      </c>
      <c r="B3910" s="18" t="s">
        <v>3742</v>
      </c>
      <c r="C3910" s="18">
        <v>2</v>
      </c>
      <c r="D3910" s="18" t="s">
        <v>3853</v>
      </c>
      <c r="E3910" s="18">
        <v>1</v>
      </c>
      <c r="F3910" s="18" t="s">
        <v>800</v>
      </c>
      <c r="G3910" s="19">
        <v>8</v>
      </c>
      <c r="H3910" s="19" t="s">
        <v>941</v>
      </c>
      <c r="I3910" s="19"/>
      <c r="J3910" s="24"/>
      <c r="K3910" s="99"/>
      <c r="L3910" s="99"/>
      <c r="M3910" s="99"/>
      <c r="N3910" s="28"/>
      <c r="O3910" s="100"/>
      <c r="P3910" s="27"/>
      <c r="Q3910" s="100"/>
      <c r="R3910" s="101" t="s">
        <v>124</v>
      </c>
      <c r="S3910" s="94"/>
    </row>
    <row r="3911" spans="1:19" ht="18" customHeight="1">
      <c r="A3911" s="17">
        <v>10</v>
      </c>
      <c r="B3911" s="18" t="s">
        <v>3742</v>
      </c>
      <c r="C3911" s="18">
        <v>2</v>
      </c>
      <c r="D3911" s="18" t="s">
        <v>3853</v>
      </c>
      <c r="E3911" s="18">
        <v>1</v>
      </c>
      <c r="F3911" s="18" t="s">
        <v>800</v>
      </c>
      <c r="G3911" s="18">
        <v>8</v>
      </c>
      <c r="H3911" s="18" t="s">
        <v>941</v>
      </c>
      <c r="I3911" s="19">
        <v>1</v>
      </c>
      <c r="J3911" s="24" t="s">
        <v>2898</v>
      </c>
      <c r="K3911" s="99">
        <v>45</v>
      </c>
      <c r="L3911" s="99">
        <v>45</v>
      </c>
      <c r="M3911" s="99">
        <f>K3911-L3911</f>
        <v>0</v>
      </c>
      <c r="N3911" s="28" t="s">
        <v>3862</v>
      </c>
      <c r="O3911" s="100"/>
      <c r="P3911" s="27"/>
      <c r="Q3911" s="100"/>
      <c r="R3911" s="101" t="s">
        <v>124</v>
      </c>
      <c r="S3911" s="94"/>
    </row>
    <row r="3912" spans="1:19" ht="18" customHeight="1">
      <c r="A3912" s="17">
        <v>10</v>
      </c>
      <c r="B3912" s="18" t="s">
        <v>3742</v>
      </c>
      <c r="C3912" s="18">
        <v>2</v>
      </c>
      <c r="D3912" s="18" t="s">
        <v>3853</v>
      </c>
      <c r="E3912" s="18">
        <v>1</v>
      </c>
      <c r="F3912" s="18" t="s">
        <v>800</v>
      </c>
      <c r="G3912" s="18">
        <v>8</v>
      </c>
      <c r="H3912" s="18" t="s">
        <v>941</v>
      </c>
      <c r="I3912" s="18">
        <v>1</v>
      </c>
      <c r="J3912" s="25" t="s">
        <v>2898</v>
      </c>
      <c r="K3912" s="99"/>
      <c r="L3912" s="99"/>
      <c r="M3912" s="99"/>
      <c r="N3912" s="28" t="s">
        <v>3863</v>
      </c>
      <c r="O3912" s="100">
        <v>2000</v>
      </c>
      <c r="P3912" s="27"/>
      <c r="Q3912" s="100"/>
      <c r="R3912" s="101" t="s">
        <v>124</v>
      </c>
      <c r="S3912" s="94"/>
    </row>
    <row r="3913" spans="1:19" ht="18" customHeight="1">
      <c r="A3913" s="17">
        <v>10</v>
      </c>
      <c r="B3913" s="18" t="s">
        <v>3742</v>
      </c>
      <c r="C3913" s="18">
        <v>2</v>
      </c>
      <c r="D3913" s="18" t="s">
        <v>3853</v>
      </c>
      <c r="E3913" s="18">
        <v>1</v>
      </c>
      <c r="F3913" s="18" t="s">
        <v>800</v>
      </c>
      <c r="G3913" s="18">
        <v>8</v>
      </c>
      <c r="H3913" s="18" t="s">
        <v>941</v>
      </c>
      <c r="I3913" s="18">
        <v>1</v>
      </c>
      <c r="J3913" s="25" t="s">
        <v>2898</v>
      </c>
      <c r="K3913" s="99"/>
      <c r="L3913" s="99"/>
      <c r="M3913" s="99"/>
      <c r="N3913" s="28" t="s">
        <v>3864</v>
      </c>
      <c r="O3913" s="100">
        <v>5000</v>
      </c>
      <c r="P3913" s="27"/>
      <c r="Q3913" s="100"/>
      <c r="R3913" s="101" t="s">
        <v>124</v>
      </c>
      <c r="S3913" s="94"/>
    </row>
    <row r="3914" spans="1:19" ht="18" customHeight="1">
      <c r="A3914" s="17">
        <v>10</v>
      </c>
      <c r="B3914" s="18" t="s">
        <v>3742</v>
      </c>
      <c r="C3914" s="18">
        <v>2</v>
      </c>
      <c r="D3914" s="18" t="s">
        <v>3853</v>
      </c>
      <c r="E3914" s="18">
        <v>1</v>
      </c>
      <c r="F3914" s="18" t="s">
        <v>800</v>
      </c>
      <c r="G3914" s="18">
        <v>8</v>
      </c>
      <c r="H3914" s="18" t="s">
        <v>941</v>
      </c>
      <c r="I3914" s="18">
        <v>1</v>
      </c>
      <c r="J3914" s="25" t="s">
        <v>2898</v>
      </c>
      <c r="K3914" s="99"/>
      <c r="L3914" s="99"/>
      <c r="M3914" s="99"/>
      <c r="N3914" s="28" t="s">
        <v>3865</v>
      </c>
      <c r="O3914" s="100">
        <v>8000</v>
      </c>
      <c r="P3914" s="27"/>
      <c r="Q3914" s="100"/>
      <c r="R3914" s="101" t="s">
        <v>124</v>
      </c>
      <c r="S3914" s="94"/>
    </row>
    <row r="3915" spans="1:19" ht="18" customHeight="1">
      <c r="A3915" s="17">
        <v>10</v>
      </c>
      <c r="B3915" s="18" t="s">
        <v>3742</v>
      </c>
      <c r="C3915" s="18">
        <v>2</v>
      </c>
      <c r="D3915" s="18" t="s">
        <v>3853</v>
      </c>
      <c r="E3915" s="18">
        <v>1</v>
      </c>
      <c r="F3915" s="18" t="s">
        <v>800</v>
      </c>
      <c r="G3915" s="18">
        <v>8</v>
      </c>
      <c r="H3915" s="18" t="s">
        <v>941</v>
      </c>
      <c r="I3915" s="18">
        <v>1</v>
      </c>
      <c r="J3915" s="25" t="s">
        <v>2898</v>
      </c>
      <c r="K3915" s="99"/>
      <c r="L3915" s="99"/>
      <c r="M3915" s="99"/>
      <c r="N3915" s="28" t="s">
        <v>3866</v>
      </c>
      <c r="O3915" s="100">
        <v>30000</v>
      </c>
      <c r="P3915" s="27"/>
      <c r="Q3915" s="100"/>
      <c r="R3915" s="101" t="s">
        <v>124</v>
      </c>
      <c r="S3915" s="94"/>
    </row>
    <row r="3916" spans="1:19" ht="18" customHeight="1">
      <c r="A3916" s="17">
        <v>10</v>
      </c>
      <c r="B3916" s="18" t="s">
        <v>3742</v>
      </c>
      <c r="C3916" s="18">
        <v>2</v>
      </c>
      <c r="D3916" s="18" t="s">
        <v>3853</v>
      </c>
      <c r="E3916" s="18">
        <v>1</v>
      </c>
      <c r="F3916" s="18" t="s">
        <v>800</v>
      </c>
      <c r="G3916" s="18">
        <v>8</v>
      </c>
      <c r="H3916" s="18" t="s">
        <v>941</v>
      </c>
      <c r="I3916" s="19">
        <v>11</v>
      </c>
      <c r="J3916" s="24" t="s">
        <v>942</v>
      </c>
      <c r="K3916" s="99">
        <v>0</v>
      </c>
      <c r="L3916" s="99">
        <v>90</v>
      </c>
      <c r="M3916" s="99">
        <f>K3916-L3916</f>
        <v>-90</v>
      </c>
      <c r="N3916" s="28"/>
      <c r="O3916" s="100"/>
      <c r="P3916" s="27"/>
      <c r="Q3916" s="100"/>
      <c r="R3916" s="101" t="s">
        <v>124</v>
      </c>
      <c r="S3916" s="94"/>
    </row>
    <row r="3917" spans="1:19" ht="18" customHeight="1">
      <c r="A3917" s="17">
        <v>10</v>
      </c>
      <c r="B3917" s="18" t="s">
        <v>3742</v>
      </c>
      <c r="C3917" s="18">
        <v>2</v>
      </c>
      <c r="D3917" s="18" t="s">
        <v>3853</v>
      </c>
      <c r="E3917" s="18">
        <v>1</v>
      </c>
      <c r="F3917" s="18" t="s">
        <v>800</v>
      </c>
      <c r="G3917" s="19">
        <v>9</v>
      </c>
      <c r="H3917" s="19" t="s">
        <v>944</v>
      </c>
      <c r="I3917" s="19"/>
      <c r="J3917" s="24"/>
      <c r="K3917" s="99"/>
      <c r="L3917" s="99"/>
      <c r="M3917" s="99"/>
      <c r="N3917" s="28"/>
      <c r="O3917" s="100"/>
      <c r="P3917" s="27"/>
      <c r="Q3917" s="100"/>
      <c r="R3917" s="101" t="s">
        <v>124</v>
      </c>
      <c r="S3917" s="94"/>
    </row>
    <row r="3918" spans="1:19" ht="18" customHeight="1">
      <c r="A3918" s="17">
        <v>10</v>
      </c>
      <c r="B3918" s="18" t="s">
        <v>3742</v>
      </c>
      <c r="C3918" s="18">
        <v>2</v>
      </c>
      <c r="D3918" s="18" t="s">
        <v>3853</v>
      </c>
      <c r="E3918" s="18">
        <v>1</v>
      </c>
      <c r="F3918" s="18" t="s">
        <v>800</v>
      </c>
      <c r="G3918" s="18">
        <v>9</v>
      </c>
      <c r="H3918" s="18" t="s">
        <v>944</v>
      </c>
      <c r="I3918" s="19">
        <v>2</v>
      </c>
      <c r="J3918" s="24" t="s">
        <v>978</v>
      </c>
      <c r="K3918" s="99">
        <v>1</v>
      </c>
      <c r="L3918" s="99">
        <v>96</v>
      </c>
      <c r="M3918" s="99">
        <f>K3918-L3918</f>
        <v>-95</v>
      </c>
      <c r="N3918" s="28" t="s">
        <v>516</v>
      </c>
      <c r="O3918" s="100">
        <v>1000</v>
      </c>
      <c r="P3918" s="27"/>
      <c r="Q3918" s="100"/>
      <c r="R3918" s="101" t="s">
        <v>124</v>
      </c>
      <c r="S3918" s="94"/>
    </row>
    <row r="3919" spans="1:19" ht="18" customHeight="1">
      <c r="A3919" s="17">
        <v>10</v>
      </c>
      <c r="B3919" s="18" t="s">
        <v>3742</v>
      </c>
      <c r="C3919" s="18">
        <v>2</v>
      </c>
      <c r="D3919" s="18" t="s">
        <v>3853</v>
      </c>
      <c r="E3919" s="18">
        <v>1</v>
      </c>
      <c r="F3919" s="18" t="s">
        <v>800</v>
      </c>
      <c r="G3919" s="19">
        <v>11</v>
      </c>
      <c r="H3919" s="19" t="s">
        <v>1002</v>
      </c>
      <c r="I3919" s="19"/>
      <c r="J3919" s="24"/>
      <c r="K3919" s="99"/>
      <c r="L3919" s="99"/>
      <c r="M3919" s="99"/>
      <c r="N3919" s="28"/>
      <c r="O3919" s="100"/>
      <c r="P3919" s="27"/>
      <c r="Q3919" s="100"/>
      <c r="R3919" s="101" t="s">
        <v>124</v>
      </c>
      <c r="S3919" s="94"/>
    </row>
    <row r="3920" spans="1:19" ht="18" customHeight="1">
      <c r="A3920" s="17">
        <v>10</v>
      </c>
      <c r="B3920" s="18" t="s">
        <v>3742</v>
      </c>
      <c r="C3920" s="18">
        <v>2</v>
      </c>
      <c r="D3920" s="18" t="s">
        <v>3853</v>
      </c>
      <c r="E3920" s="18">
        <v>1</v>
      </c>
      <c r="F3920" s="18" t="s">
        <v>800</v>
      </c>
      <c r="G3920" s="18">
        <v>11</v>
      </c>
      <c r="H3920" s="18" t="s">
        <v>1002</v>
      </c>
      <c r="I3920" s="19">
        <v>1</v>
      </c>
      <c r="J3920" s="24" t="s">
        <v>1003</v>
      </c>
      <c r="K3920" s="99">
        <v>197</v>
      </c>
      <c r="L3920" s="99">
        <v>297</v>
      </c>
      <c r="M3920" s="99">
        <f>K3920-L3920</f>
        <v>-100</v>
      </c>
      <c r="N3920" s="28" t="s">
        <v>3862</v>
      </c>
      <c r="O3920" s="100"/>
      <c r="P3920" s="27"/>
      <c r="Q3920" s="100"/>
      <c r="R3920" s="101" t="s">
        <v>124</v>
      </c>
      <c r="S3920" s="94"/>
    </row>
    <row r="3921" spans="1:19" ht="18" customHeight="1">
      <c r="A3921" s="17">
        <v>10</v>
      </c>
      <c r="B3921" s="18" t="s">
        <v>3742</v>
      </c>
      <c r="C3921" s="18">
        <v>2</v>
      </c>
      <c r="D3921" s="18" t="s">
        <v>3853</v>
      </c>
      <c r="E3921" s="18">
        <v>1</v>
      </c>
      <c r="F3921" s="18" t="s">
        <v>800</v>
      </c>
      <c r="G3921" s="18">
        <v>11</v>
      </c>
      <c r="H3921" s="18" t="s">
        <v>1002</v>
      </c>
      <c r="I3921" s="18">
        <v>1</v>
      </c>
      <c r="J3921" s="25" t="s">
        <v>1003</v>
      </c>
      <c r="K3921" s="99"/>
      <c r="L3921" s="99"/>
      <c r="M3921" s="99"/>
      <c r="N3921" s="28" t="s">
        <v>3867</v>
      </c>
      <c r="O3921" s="100">
        <v>10000</v>
      </c>
      <c r="P3921" s="27"/>
      <c r="Q3921" s="100"/>
      <c r="R3921" s="101" t="s">
        <v>124</v>
      </c>
      <c r="S3921" s="94"/>
    </row>
    <row r="3922" spans="1:19" ht="18" customHeight="1">
      <c r="A3922" s="17">
        <v>10</v>
      </c>
      <c r="B3922" s="18" t="s">
        <v>3742</v>
      </c>
      <c r="C3922" s="18">
        <v>2</v>
      </c>
      <c r="D3922" s="18" t="s">
        <v>3853</v>
      </c>
      <c r="E3922" s="18">
        <v>1</v>
      </c>
      <c r="F3922" s="18" t="s">
        <v>800</v>
      </c>
      <c r="G3922" s="18">
        <v>11</v>
      </c>
      <c r="H3922" s="18" t="s">
        <v>1002</v>
      </c>
      <c r="I3922" s="18">
        <v>1</v>
      </c>
      <c r="J3922" s="25" t="s">
        <v>1003</v>
      </c>
      <c r="K3922" s="99"/>
      <c r="L3922" s="99"/>
      <c r="M3922" s="99"/>
      <c r="N3922" s="28" t="s">
        <v>3868</v>
      </c>
      <c r="O3922" s="100">
        <v>5000</v>
      </c>
      <c r="P3922" s="27"/>
      <c r="Q3922" s="100"/>
      <c r="R3922" s="101" t="s">
        <v>124</v>
      </c>
      <c r="S3922" s="94"/>
    </row>
    <row r="3923" spans="1:19" ht="18" customHeight="1">
      <c r="A3923" s="17">
        <v>10</v>
      </c>
      <c r="B3923" s="18" t="s">
        <v>3742</v>
      </c>
      <c r="C3923" s="18">
        <v>2</v>
      </c>
      <c r="D3923" s="18" t="s">
        <v>3853</v>
      </c>
      <c r="E3923" s="18">
        <v>1</v>
      </c>
      <c r="F3923" s="18" t="s">
        <v>800</v>
      </c>
      <c r="G3923" s="18">
        <v>11</v>
      </c>
      <c r="H3923" s="18" t="s">
        <v>1002</v>
      </c>
      <c r="I3923" s="18">
        <v>1</v>
      </c>
      <c r="J3923" s="25" t="s">
        <v>1003</v>
      </c>
      <c r="K3923" s="99"/>
      <c r="L3923" s="99"/>
      <c r="M3923" s="99"/>
      <c r="N3923" s="28" t="s">
        <v>3869</v>
      </c>
      <c r="O3923" s="100">
        <v>5000</v>
      </c>
      <c r="P3923" s="27"/>
      <c r="Q3923" s="100"/>
      <c r="R3923" s="101" t="s">
        <v>124</v>
      </c>
      <c r="S3923" s="94"/>
    </row>
    <row r="3924" spans="1:19" ht="18" customHeight="1">
      <c r="A3924" s="17">
        <v>10</v>
      </c>
      <c r="B3924" s="18" t="s">
        <v>3742</v>
      </c>
      <c r="C3924" s="18">
        <v>2</v>
      </c>
      <c r="D3924" s="18" t="s">
        <v>3853</v>
      </c>
      <c r="E3924" s="18">
        <v>1</v>
      </c>
      <c r="F3924" s="18" t="s">
        <v>800</v>
      </c>
      <c r="G3924" s="18">
        <v>11</v>
      </c>
      <c r="H3924" s="18" t="s">
        <v>1002</v>
      </c>
      <c r="I3924" s="18">
        <v>1</v>
      </c>
      <c r="J3924" s="25" t="s">
        <v>1003</v>
      </c>
      <c r="K3924" s="99"/>
      <c r="L3924" s="99"/>
      <c r="M3924" s="99"/>
      <c r="N3924" s="28" t="s">
        <v>3870</v>
      </c>
      <c r="O3924" s="100">
        <v>5000</v>
      </c>
      <c r="P3924" s="27"/>
      <c r="Q3924" s="100"/>
      <c r="R3924" s="101" t="s">
        <v>124</v>
      </c>
      <c r="S3924" s="94"/>
    </row>
    <row r="3925" spans="1:19" ht="18" customHeight="1">
      <c r="A3925" s="17">
        <v>10</v>
      </c>
      <c r="B3925" s="18" t="s">
        <v>3742</v>
      </c>
      <c r="C3925" s="18">
        <v>2</v>
      </c>
      <c r="D3925" s="18" t="s">
        <v>3853</v>
      </c>
      <c r="E3925" s="18">
        <v>1</v>
      </c>
      <c r="F3925" s="18" t="s">
        <v>800</v>
      </c>
      <c r="G3925" s="18">
        <v>11</v>
      </c>
      <c r="H3925" s="18" t="s">
        <v>1002</v>
      </c>
      <c r="I3925" s="18">
        <v>1</v>
      </c>
      <c r="J3925" s="25" t="s">
        <v>1003</v>
      </c>
      <c r="K3925" s="99"/>
      <c r="L3925" s="99"/>
      <c r="M3925" s="99"/>
      <c r="N3925" s="28" t="s">
        <v>3871</v>
      </c>
      <c r="O3925" s="100">
        <v>10000</v>
      </c>
      <c r="P3925" s="27"/>
      <c r="Q3925" s="100"/>
      <c r="R3925" s="101" t="s">
        <v>124</v>
      </c>
      <c r="S3925" s="94"/>
    </row>
    <row r="3926" spans="1:19" ht="18" customHeight="1">
      <c r="A3926" s="17">
        <v>10</v>
      </c>
      <c r="B3926" s="18" t="s">
        <v>3742</v>
      </c>
      <c r="C3926" s="18">
        <v>2</v>
      </c>
      <c r="D3926" s="18" t="s">
        <v>3853</v>
      </c>
      <c r="E3926" s="18">
        <v>1</v>
      </c>
      <c r="F3926" s="18" t="s">
        <v>800</v>
      </c>
      <c r="G3926" s="18">
        <v>11</v>
      </c>
      <c r="H3926" s="18" t="s">
        <v>1002</v>
      </c>
      <c r="I3926" s="18">
        <v>1</v>
      </c>
      <c r="J3926" s="25" t="s">
        <v>1003</v>
      </c>
      <c r="K3926" s="99"/>
      <c r="L3926" s="99"/>
      <c r="M3926" s="99"/>
      <c r="N3926" s="28" t="s">
        <v>3863</v>
      </c>
      <c r="O3926" s="100">
        <v>5000</v>
      </c>
      <c r="P3926" s="27"/>
      <c r="Q3926" s="100"/>
      <c r="R3926" s="101" t="s">
        <v>124</v>
      </c>
      <c r="S3926" s="94"/>
    </row>
    <row r="3927" spans="1:19" ht="18" customHeight="1">
      <c r="A3927" s="17">
        <v>10</v>
      </c>
      <c r="B3927" s="18" t="s">
        <v>3742</v>
      </c>
      <c r="C3927" s="18">
        <v>2</v>
      </c>
      <c r="D3927" s="18" t="s">
        <v>3853</v>
      </c>
      <c r="E3927" s="18">
        <v>1</v>
      </c>
      <c r="F3927" s="18" t="s">
        <v>800</v>
      </c>
      <c r="G3927" s="18">
        <v>11</v>
      </c>
      <c r="H3927" s="18" t="s">
        <v>1002</v>
      </c>
      <c r="I3927" s="18">
        <v>1</v>
      </c>
      <c r="J3927" s="25" t="s">
        <v>1003</v>
      </c>
      <c r="K3927" s="99"/>
      <c r="L3927" s="99"/>
      <c r="M3927" s="99"/>
      <c r="N3927" s="28" t="s">
        <v>3864</v>
      </c>
      <c r="O3927" s="100">
        <v>34000</v>
      </c>
      <c r="P3927" s="27"/>
      <c r="Q3927" s="100"/>
      <c r="R3927" s="101" t="s">
        <v>124</v>
      </c>
      <c r="S3927" s="94"/>
    </row>
    <row r="3928" spans="1:19" ht="18" customHeight="1">
      <c r="A3928" s="17">
        <v>10</v>
      </c>
      <c r="B3928" s="18" t="s">
        <v>3742</v>
      </c>
      <c r="C3928" s="18">
        <v>2</v>
      </c>
      <c r="D3928" s="18" t="s">
        <v>3853</v>
      </c>
      <c r="E3928" s="18">
        <v>1</v>
      </c>
      <c r="F3928" s="18" t="s">
        <v>800</v>
      </c>
      <c r="G3928" s="18">
        <v>11</v>
      </c>
      <c r="H3928" s="18" t="s">
        <v>1002</v>
      </c>
      <c r="I3928" s="18">
        <v>1</v>
      </c>
      <c r="J3928" s="25" t="s">
        <v>1003</v>
      </c>
      <c r="K3928" s="99"/>
      <c r="L3928" s="99"/>
      <c r="M3928" s="99"/>
      <c r="N3928" s="28" t="s">
        <v>3872</v>
      </c>
      <c r="O3928" s="100">
        <v>20000</v>
      </c>
      <c r="P3928" s="27"/>
      <c r="Q3928" s="100"/>
      <c r="R3928" s="101" t="s">
        <v>124</v>
      </c>
      <c r="S3928" s="94"/>
    </row>
    <row r="3929" spans="1:19" ht="18" customHeight="1">
      <c r="A3929" s="17">
        <v>10</v>
      </c>
      <c r="B3929" s="18" t="s">
        <v>3742</v>
      </c>
      <c r="C3929" s="18">
        <v>2</v>
      </c>
      <c r="D3929" s="18" t="s">
        <v>3853</v>
      </c>
      <c r="E3929" s="18">
        <v>1</v>
      </c>
      <c r="F3929" s="18" t="s">
        <v>800</v>
      </c>
      <c r="G3929" s="18">
        <v>11</v>
      </c>
      <c r="H3929" s="18" t="s">
        <v>1002</v>
      </c>
      <c r="I3929" s="18">
        <v>1</v>
      </c>
      <c r="J3929" s="25" t="s">
        <v>1003</v>
      </c>
      <c r="K3929" s="99"/>
      <c r="L3929" s="99"/>
      <c r="M3929" s="99"/>
      <c r="N3929" s="28" t="s">
        <v>3873</v>
      </c>
      <c r="O3929" s="100">
        <v>3000</v>
      </c>
      <c r="P3929" s="27"/>
      <c r="Q3929" s="100"/>
      <c r="R3929" s="101" t="s">
        <v>124</v>
      </c>
      <c r="S3929" s="94"/>
    </row>
    <row r="3930" spans="1:19" ht="18" customHeight="1">
      <c r="A3930" s="17">
        <v>10</v>
      </c>
      <c r="B3930" s="18" t="s">
        <v>3742</v>
      </c>
      <c r="C3930" s="18">
        <v>2</v>
      </c>
      <c r="D3930" s="18" t="s">
        <v>3853</v>
      </c>
      <c r="E3930" s="18">
        <v>1</v>
      </c>
      <c r="F3930" s="18" t="s">
        <v>800</v>
      </c>
      <c r="G3930" s="18">
        <v>11</v>
      </c>
      <c r="H3930" s="18" t="s">
        <v>1002</v>
      </c>
      <c r="I3930" s="18">
        <v>1</v>
      </c>
      <c r="J3930" s="25" t="s">
        <v>1003</v>
      </c>
      <c r="K3930" s="99"/>
      <c r="L3930" s="99"/>
      <c r="M3930" s="99"/>
      <c r="N3930" s="28" t="s">
        <v>3874</v>
      </c>
      <c r="O3930" s="100">
        <v>50000</v>
      </c>
      <c r="P3930" s="27"/>
      <c r="Q3930" s="100"/>
      <c r="R3930" s="101" t="s">
        <v>124</v>
      </c>
      <c r="S3930" s="94"/>
    </row>
    <row r="3931" spans="1:19" ht="18" customHeight="1">
      <c r="A3931" s="17">
        <v>10</v>
      </c>
      <c r="B3931" s="18" t="s">
        <v>3742</v>
      </c>
      <c r="C3931" s="18">
        <v>2</v>
      </c>
      <c r="D3931" s="18" t="s">
        <v>3853</v>
      </c>
      <c r="E3931" s="18">
        <v>1</v>
      </c>
      <c r="F3931" s="18" t="s">
        <v>800</v>
      </c>
      <c r="G3931" s="18">
        <v>11</v>
      </c>
      <c r="H3931" s="18" t="s">
        <v>1002</v>
      </c>
      <c r="I3931" s="18">
        <v>1</v>
      </c>
      <c r="J3931" s="25" t="s">
        <v>1003</v>
      </c>
      <c r="K3931" s="99"/>
      <c r="L3931" s="99"/>
      <c r="M3931" s="99"/>
      <c r="N3931" s="28" t="s">
        <v>3875</v>
      </c>
      <c r="O3931" s="100">
        <v>50000</v>
      </c>
      <c r="P3931" s="27"/>
      <c r="Q3931" s="100"/>
      <c r="R3931" s="101" t="s">
        <v>124</v>
      </c>
      <c r="S3931" s="94"/>
    </row>
    <row r="3932" spans="1:19" ht="18" customHeight="1">
      <c r="A3932" s="17">
        <v>10</v>
      </c>
      <c r="B3932" s="18" t="s">
        <v>3742</v>
      </c>
      <c r="C3932" s="18">
        <v>2</v>
      </c>
      <c r="D3932" s="18" t="s">
        <v>3853</v>
      </c>
      <c r="E3932" s="18">
        <v>1</v>
      </c>
      <c r="F3932" s="18" t="s">
        <v>800</v>
      </c>
      <c r="G3932" s="18">
        <v>11</v>
      </c>
      <c r="H3932" s="18" t="s">
        <v>1002</v>
      </c>
      <c r="I3932" s="19">
        <v>3</v>
      </c>
      <c r="J3932" s="24" t="s">
        <v>1021</v>
      </c>
      <c r="K3932" s="99">
        <v>10</v>
      </c>
      <c r="L3932" s="99">
        <v>10</v>
      </c>
      <c r="M3932" s="99">
        <f>K3932-L3932</f>
        <v>0</v>
      </c>
      <c r="N3932" s="28" t="s">
        <v>3876</v>
      </c>
      <c r="O3932" s="100">
        <v>10000</v>
      </c>
      <c r="P3932" s="27"/>
      <c r="Q3932" s="100"/>
      <c r="R3932" s="101" t="s">
        <v>124</v>
      </c>
      <c r="S3932" s="94"/>
    </row>
    <row r="3933" spans="1:19" ht="18" customHeight="1">
      <c r="A3933" s="17">
        <v>10</v>
      </c>
      <c r="B3933" s="18" t="s">
        <v>3742</v>
      </c>
      <c r="C3933" s="18">
        <v>2</v>
      </c>
      <c r="D3933" s="18" t="s">
        <v>3853</v>
      </c>
      <c r="E3933" s="18">
        <v>1</v>
      </c>
      <c r="F3933" s="18" t="s">
        <v>800</v>
      </c>
      <c r="G3933" s="18">
        <v>11</v>
      </c>
      <c r="H3933" s="18" t="s">
        <v>1002</v>
      </c>
      <c r="I3933" s="19">
        <v>5</v>
      </c>
      <c r="J3933" s="24" t="s">
        <v>1214</v>
      </c>
      <c r="K3933" s="99">
        <v>10800</v>
      </c>
      <c r="L3933" s="99">
        <v>12000</v>
      </c>
      <c r="M3933" s="99">
        <f>K3933-L3933</f>
        <v>-1200</v>
      </c>
      <c r="N3933" s="28" t="s">
        <v>3877</v>
      </c>
      <c r="O3933" s="100">
        <v>4200000</v>
      </c>
      <c r="P3933" s="27"/>
      <c r="Q3933" s="100"/>
      <c r="R3933" s="101" t="s">
        <v>124</v>
      </c>
      <c r="S3933" s="94"/>
    </row>
    <row r="3934" spans="1:19" ht="18" customHeight="1">
      <c r="A3934" s="17">
        <v>10</v>
      </c>
      <c r="B3934" s="18" t="s">
        <v>3742</v>
      </c>
      <c r="C3934" s="18">
        <v>2</v>
      </c>
      <c r="D3934" s="18" t="s">
        <v>3853</v>
      </c>
      <c r="E3934" s="18">
        <v>1</v>
      </c>
      <c r="F3934" s="18" t="s">
        <v>800</v>
      </c>
      <c r="G3934" s="18">
        <v>11</v>
      </c>
      <c r="H3934" s="18" t="s">
        <v>1002</v>
      </c>
      <c r="I3934" s="18">
        <v>5</v>
      </c>
      <c r="J3934" s="25" t="s">
        <v>1214</v>
      </c>
      <c r="K3934" s="99"/>
      <c r="L3934" s="99"/>
      <c r="M3934" s="99"/>
      <c r="N3934" s="28" t="s">
        <v>3878</v>
      </c>
      <c r="O3934" s="100">
        <v>6600000</v>
      </c>
      <c r="P3934" s="27"/>
      <c r="Q3934" s="100"/>
      <c r="R3934" s="101" t="s">
        <v>124</v>
      </c>
      <c r="S3934" s="94"/>
    </row>
    <row r="3935" spans="1:19" ht="18" customHeight="1">
      <c r="A3935" s="17">
        <v>10</v>
      </c>
      <c r="B3935" s="18" t="s">
        <v>3742</v>
      </c>
      <c r="C3935" s="18">
        <v>2</v>
      </c>
      <c r="D3935" s="18" t="s">
        <v>3853</v>
      </c>
      <c r="E3935" s="18">
        <v>1</v>
      </c>
      <c r="F3935" s="18" t="s">
        <v>800</v>
      </c>
      <c r="G3935" s="18">
        <v>11</v>
      </c>
      <c r="H3935" s="18" t="s">
        <v>1002</v>
      </c>
      <c r="I3935" s="19">
        <v>6</v>
      </c>
      <c r="J3935" s="24" t="s">
        <v>1215</v>
      </c>
      <c r="K3935" s="99">
        <v>2000</v>
      </c>
      <c r="L3935" s="99">
        <v>1880</v>
      </c>
      <c r="M3935" s="99">
        <f>K3935-L3935</f>
        <v>120</v>
      </c>
      <c r="N3935" s="28" t="s">
        <v>3879</v>
      </c>
      <c r="O3935" s="100">
        <v>1000000</v>
      </c>
      <c r="P3935" s="27"/>
      <c r="Q3935" s="100"/>
      <c r="R3935" s="101" t="s">
        <v>124</v>
      </c>
      <c r="S3935" s="94"/>
    </row>
    <row r="3936" spans="1:19" ht="18" customHeight="1">
      <c r="A3936" s="17">
        <v>10</v>
      </c>
      <c r="B3936" s="18" t="s">
        <v>3742</v>
      </c>
      <c r="C3936" s="18">
        <v>2</v>
      </c>
      <c r="D3936" s="18" t="s">
        <v>3853</v>
      </c>
      <c r="E3936" s="18">
        <v>1</v>
      </c>
      <c r="F3936" s="18" t="s">
        <v>800</v>
      </c>
      <c r="G3936" s="18">
        <v>11</v>
      </c>
      <c r="H3936" s="18" t="s">
        <v>1002</v>
      </c>
      <c r="I3936" s="18">
        <v>6</v>
      </c>
      <c r="J3936" s="25" t="s">
        <v>1215</v>
      </c>
      <c r="K3936" s="99"/>
      <c r="L3936" s="99"/>
      <c r="M3936" s="99"/>
      <c r="N3936" s="28" t="s">
        <v>3880</v>
      </c>
      <c r="O3936" s="100">
        <v>400000</v>
      </c>
      <c r="P3936" s="27"/>
      <c r="Q3936" s="100"/>
      <c r="R3936" s="101" t="s">
        <v>124</v>
      </c>
      <c r="S3936" s="94"/>
    </row>
    <row r="3937" spans="1:19" ht="18" customHeight="1">
      <c r="A3937" s="17">
        <v>10</v>
      </c>
      <c r="B3937" s="18" t="s">
        <v>3742</v>
      </c>
      <c r="C3937" s="18">
        <v>2</v>
      </c>
      <c r="D3937" s="18" t="s">
        <v>3853</v>
      </c>
      <c r="E3937" s="18">
        <v>1</v>
      </c>
      <c r="F3937" s="18" t="s">
        <v>800</v>
      </c>
      <c r="G3937" s="18">
        <v>11</v>
      </c>
      <c r="H3937" s="18" t="s">
        <v>1002</v>
      </c>
      <c r="I3937" s="18">
        <v>6</v>
      </c>
      <c r="J3937" s="25" t="s">
        <v>1215</v>
      </c>
      <c r="K3937" s="99"/>
      <c r="L3937" s="99"/>
      <c r="M3937" s="99"/>
      <c r="N3937" s="28" t="s">
        <v>3881</v>
      </c>
      <c r="O3937" s="100">
        <v>200000</v>
      </c>
      <c r="P3937" s="27"/>
      <c r="Q3937" s="100"/>
      <c r="R3937" s="101" t="s">
        <v>124</v>
      </c>
      <c r="S3937" s="94"/>
    </row>
    <row r="3938" spans="1:19" ht="18" customHeight="1">
      <c r="A3938" s="17">
        <v>10</v>
      </c>
      <c r="B3938" s="18" t="s">
        <v>3742</v>
      </c>
      <c r="C3938" s="18">
        <v>2</v>
      </c>
      <c r="D3938" s="18" t="s">
        <v>3853</v>
      </c>
      <c r="E3938" s="18">
        <v>1</v>
      </c>
      <c r="F3938" s="18" t="s">
        <v>800</v>
      </c>
      <c r="G3938" s="18">
        <v>11</v>
      </c>
      <c r="H3938" s="18" t="s">
        <v>1002</v>
      </c>
      <c r="I3938" s="18">
        <v>6</v>
      </c>
      <c r="J3938" s="25" t="s">
        <v>1215</v>
      </c>
      <c r="K3938" s="99"/>
      <c r="L3938" s="99"/>
      <c r="M3938" s="99"/>
      <c r="N3938" s="28" t="s">
        <v>3882</v>
      </c>
      <c r="O3938" s="100">
        <v>400000</v>
      </c>
      <c r="P3938" s="27"/>
      <c r="Q3938" s="100"/>
      <c r="R3938" s="101" t="s">
        <v>124</v>
      </c>
      <c r="S3938" s="94"/>
    </row>
    <row r="3939" spans="1:19" ht="18" customHeight="1">
      <c r="A3939" s="17">
        <v>10</v>
      </c>
      <c r="B3939" s="18" t="s">
        <v>3742</v>
      </c>
      <c r="C3939" s="18">
        <v>2</v>
      </c>
      <c r="D3939" s="18" t="s">
        <v>3853</v>
      </c>
      <c r="E3939" s="18">
        <v>1</v>
      </c>
      <c r="F3939" s="18" t="s">
        <v>800</v>
      </c>
      <c r="G3939" s="19">
        <v>12</v>
      </c>
      <c r="H3939" s="19" t="s">
        <v>1026</v>
      </c>
      <c r="I3939" s="19"/>
      <c r="J3939" s="24"/>
      <c r="K3939" s="99"/>
      <c r="L3939" s="99"/>
      <c r="M3939" s="99"/>
      <c r="N3939" s="28"/>
      <c r="O3939" s="100"/>
      <c r="P3939" s="27"/>
      <c r="Q3939" s="100"/>
      <c r="R3939" s="101" t="s">
        <v>124</v>
      </c>
      <c r="S3939" s="94"/>
    </row>
    <row r="3940" spans="1:19" ht="18" customHeight="1">
      <c r="A3940" s="17">
        <v>10</v>
      </c>
      <c r="B3940" s="18" t="s">
        <v>3742</v>
      </c>
      <c r="C3940" s="18">
        <v>2</v>
      </c>
      <c r="D3940" s="18" t="s">
        <v>3853</v>
      </c>
      <c r="E3940" s="18">
        <v>1</v>
      </c>
      <c r="F3940" s="18" t="s">
        <v>800</v>
      </c>
      <c r="G3940" s="18">
        <v>12</v>
      </c>
      <c r="H3940" s="18" t="s">
        <v>1026</v>
      </c>
      <c r="I3940" s="19">
        <v>3</v>
      </c>
      <c r="J3940" s="24" t="s">
        <v>202</v>
      </c>
      <c r="K3940" s="99">
        <v>196</v>
      </c>
      <c r="L3940" s="99">
        <v>196</v>
      </c>
      <c r="M3940" s="99">
        <f>K3940-L3940</f>
        <v>0</v>
      </c>
      <c r="N3940" s="28" t="s">
        <v>3883</v>
      </c>
      <c r="O3940" s="100">
        <v>25000</v>
      </c>
      <c r="P3940" s="27"/>
      <c r="Q3940" s="100"/>
      <c r="R3940" s="101" t="s">
        <v>124</v>
      </c>
      <c r="S3940" s="94"/>
    </row>
    <row r="3941" spans="1:19" ht="18" customHeight="1">
      <c r="A3941" s="17">
        <v>10</v>
      </c>
      <c r="B3941" s="18" t="s">
        <v>3742</v>
      </c>
      <c r="C3941" s="18">
        <v>2</v>
      </c>
      <c r="D3941" s="18" t="s">
        <v>3853</v>
      </c>
      <c r="E3941" s="18">
        <v>1</v>
      </c>
      <c r="F3941" s="18" t="s">
        <v>800</v>
      </c>
      <c r="G3941" s="18">
        <v>12</v>
      </c>
      <c r="H3941" s="18" t="s">
        <v>1026</v>
      </c>
      <c r="I3941" s="18">
        <v>3</v>
      </c>
      <c r="J3941" s="25" t="s">
        <v>202</v>
      </c>
      <c r="K3941" s="99"/>
      <c r="L3941" s="99"/>
      <c r="M3941" s="99"/>
      <c r="N3941" s="28" t="s">
        <v>3884</v>
      </c>
      <c r="O3941" s="100">
        <v>4000</v>
      </c>
      <c r="P3941" s="27"/>
      <c r="Q3941" s="100"/>
      <c r="R3941" s="101" t="s">
        <v>124</v>
      </c>
      <c r="S3941" s="94"/>
    </row>
    <row r="3942" spans="1:19" ht="18" customHeight="1">
      <c r="A3942" s="17">
        <v>10</v>
      </c>
      <c r="B3942" s="18" t="s">
        <v>3742</v>
      </c>
      <c r="C3942" s="18">
        <v>2</v>
      </c>
      <c r="D3942" s="18" t="s">
        <v>3853</v>
      </c>
      <c r="E3942" s="18">
        <v>1</v>
      </c>
      <c r="F3942" s="18" t="s">
        <v>800</v>
      </c>
      <c r="G3942" s="18">
        <v>12</v>
      </c>
      <c r="H3942" s="18" t="s">
        <v>1026</v>
      </c>
      <c r="I3942" s="18">
        <v>3</v>
      </c>
      <c r="J3942" s="25" t="s">
        <v>202</v>
      </c>
      <c r="K3942" s="99"/>
      <c r="L3942" s="99"/>
      <c r="M3942" s="99"/>
      <c r="N3942" s="28" t="s">
        <v>3885</v>
      </c>
      <c r="O3942" s="100">
        <v>30000</v>
      </c>
      <c r="P3942" s="27"/>
      <c r="Q3942" s="100"/>
      <c r="R3942" s="101" t="s">
        <v>124</v>
      </c>
      <c r="S3942" s="94"/>
    </row>
    <row r="3943" spans="1:19" ht="18" customHeight="1">
      <c r="A3943" s="17">
        <v>10</v>
      </c>
      <c r="B3943" s="18" t="s">
        <v>3742</v>
      </c>
      <c r="C3943" s="18">
        <v>2</v>
      </c>
      <c r="D3943" s="18" t="s">
        <v>3853</v>
      </c>
      <c r="E3943" s="18">
        <v>1</v>
      </c>
      <c r="F3943" s="18" t="s">
        <v>800</v>
      </c>
      <c r="G3943" s="18">
        <v>12</v>
      </c>
      <c r="H3943" s="18" t="s">
        <v>1026</v>
      </c>
      <c r="I3943" s="18">
        <v>3</v>
      </c>
      <c r="J3943" s="25" t="s">
        <v>202</v>
      </c>
      <c r="K3943" s="99"/>
      <c r="L3943" s="99"/>
      <c r="M3943" s="99"/>
      <c r="N3943" s="28" t="s">
        <v>3886</v>
      </c>
      <c r="O3943" s="100">
        <v>20000</v>
      </c>
      <c r="P3943" s="27"/>
      <c r="Q3943" s="100"/>
      <c r="R3943" s="101" t="s">
        <v>124</v>
      </c>
      <c r="S3943" s="94"/>
    </row>
    <row r="3944" spans="1:19" ht="18" customHeight="1">
      <c r="A3944" s="17">
        <v>10</v>
      </c>
      <c r="B3944" s="18" t="s">
        <v>3742</v>
      </c>
      <c r="C3944" s="18">
        <v>2</v>
      </c>
      <c r="D3944" s="18" t="s">
        <v>3853</v>
      </c>
      <c r="E3944" s="18">
        <v>1</v>
      </c>
      <c r="F3944" s="18" t="s">
        <v>800</v>
      </c>
      <c r="G3944" s="18">
        <v>12</v>
      </c>
      <c r="H3944" s="18" t="s">
        <v>1026</v>
      </c>
      <c r="I3944" s="18">
        <v>3</v>
      </c>
      <c r="J3944" s="25" t="s">
        <v>202</v>
      </c>
      <c r="K3944" s="99"/>
      <c r="L3944" s="99"/>
      <c r="M3944" s="99"/>
      <c r="N3944" s="28" t="s">
        <v>3887</v>
      </c>
      <c r="O3944" s="100">
        <v>116640</v>
      </c>
      <c r="P3944" s="27"/>
      <c r="Q3944" s="100"/>
      <c r="R3944" s="101" t="s">
        <v>124</v>
      </c>
      <c r="S3944" s="94"/>
    </row>
    <row r="3945" spans="1:19" ht="18" customHeight="1">
      <c r="A3945" s="17">
        <v>10</v>
      </c>
      <c r="B3945" s="18" t="s">
        <v>3742</v>
      </c>
      <c r="C3945" s="18">
        <v>2</v>
      </c>
      <c r="D3945" s="18" t="s">
        <v>3853</v>
      </c>
      <c r="E3945" s="18">
        <v>1</v>
      </c>
      <c r="F3945" s="18" t="s">
        <v>800</v>
      </c>
      <c r="G3945" s="18">
        <v>12</v>
      </c>
      <c r="H3945" s="18" t="s">
        <v>1026</v>
      </c>
      <c r="I3945" s="19">
        <v>11</v>
      </c>
      <c r="J3945" s="24" t="s">
        <v>1039</v>
      </c>
      <c r="K3945" s="99">
        <v>550</v>
      </c>
      <c r="L3945" s="99">
        <v>567</v>
      </c>
      <c r="M3945" s="99">
        <f>K3945-L3945</f>
        <v>-17</v>
      </c>
      <c r="N3945" s="28" t="s">
        <v>3888</v>
      </c>
      <c r="O3945" s="100">
        <v>205138</v>
      </c>
      <c r="P3945" s="27"/>
      <c r="Q3945" s="100"/>
      <c r="R3945" s="101" t="s">
        <v>124</v>
      </c>
      <c r="S3945" s="94"/>
    </row>
    <row r="3946" spans="1:19" ht="18" customHeight="1">
      <c r="A3946" s="17">
        <v>10</v>
      </c>
      <c r="B3946" s="18" t="s">
        <v>3742</v>
      </c>
      <c r="C3946" s="18">
        <v>2</v>
      </c>
      <c r="D3946" s="18" t="s">
        <v>3853</v>
      </c>
      <c r="E3946" s="18">
        <v>1</v>
      </c>
      <c r="F3946" s="18" t="s">
        <v>800</v>
      </c>
      <c r="G3946" s="18">
        <v>12</v>
      </c>
      <c r="H3946" s="18" t="s">
        <v>1026</v>
      </c>
      <c r="I3946" s="18">
        <v>11</v>
      </c>
      <c r="J3946" s="25" t="s">
        <v>1039</v>
      </c>
      <c r="K3946" s="99"/>
      <c r="L3946" s="99"/>
      <c r="M3946" s="99"/>
      <c r="N3946" s="28" t="s">
        <v>3889</v>
      </c>
      <c r="O3946" s="100">
        <v>110772</v>
      </c>
      <c r="P3946" s="27"/>
      <c r="Q3946" s="100"/>
      <c r="R3946" s="101" t="s">
        <v>124</v>
      </c>
      <c r="S3946" s="94"/>
    </row>
    <row r="3947" spans="1:19" ht="18" customHeight="1">
      <c r="A3947" s="17">
        <v>10</v>
      </c>
      <c r="B3947" s="18" t="s">
        <v>3742</v>
      </c>
      <c r="C3947" s="18">
        <v>2</v>
      </c>
      <c r="D3947" s="18" t="s">
        <v>3853</v>
      </c>
      <c r="E3947" s="18">
        <v>1</v>
      </c>
      <c r="F3947" s="18" t="s">
        <v>800</v>
      </c>
      <c r="G3947" s="18">
        <v>12</v>
      </c>
      <c r="H3947" s="18" t="s">
        <v>1026</v>
      </c>
      <c r="I3947" s="18">
        <v>11</v>
      </c>
      <c r="J3947" s="25" t="s">
        <v>1039</v>
      </c>
      <c r="K3947" s="99"/>
      <c r="L3947" s="99"/>
      <c r="M3947" s="99"/>
      <c r="N3947" s="28" t="s">
        <v>3890</v>
      </c>
      <c r="O3947" s="100">
        <v>130129</v>
      </c>
      <c r="P3947" s="27"/>
      <c r="Q3947" s="100"/>
      <c r="R3947" s="101" t="s">
        <v>124</v>
      </c>
      <c r="S3947" s="94"/>
    </row>
    <row r="3948" spans="1:19" ht="18" customHeight="1">
      <c r="A3948" s="17">
        <v>10</v>
      </c>
      <c r="B3948" s="18" t="s">
        <v>3742</v>
      </c>
      <c r="C3948" s="18">
        <v>2</v>
      </c>
      <c r="D3948" s="18" t="s">
        <v>3853</v>
      </c>
      <c r="E3948" s="18">
        <v>1</v>
      </c>
      <c r="F3948" s="18" t="s">
        <v>800</v>
      </c>
      <c r="G3948" s="18">
        <v>12</v>
      </c>
      <c r="H3948" s="18" t="s">
        <v>1026</v>
      </c>
      <c r="I3948" s="18">
        <v>11</v>
      </c>
      <c r="J3948" s="25" t="s">
        <v>1039</v>
      </c>
      <c r="K3948" s="99"/>
      <c r="L3948" s="99"/>
      <c r="M3948" s="99"/>
      <c r="N3948" s="28" t="s">
        <v>3891</v>
      </c>
      <c r="O3948" s="100">
        <v>100142</v>
      </c>
      <c r="P3948" s="27"/>
      <c r="Q3948" s="100"/>
      <c r="R3948" s="101" t="s">
        <v>124</v>
      </c>
      <c r="S3948" s="94"/>
    </row>
    <row r="3949" spans="1:19" ht="18" customHeight="1">
      <c r="A3949" s="17">
        <v>10</v>
      </c>
      <c r="B3949" s="18" t="s">
        <v>3742</v>
      </c>
      <c r="C3949" s="18">
        <v>2</v>
      </c>
      <c r="D3949" s="18" t="s">
        <v>3853</v>
      </c>
      <c r="E3949" s="18">
        <v>1</v>
      </c>
      <c r="F3949" s="18" t="s">
        <v>800</v>
      </c>
      <c r="G3949" s="18">
        <v>12</v>
      </c>
      <c r="H3949" s="18" t="s">
        <v>1026</v>
      </c>
      <c r="I3949" s="18">
        <v>11</v>
      </c>
      <c r="J3949" s="25" t="s">
        <v>1039</v>
      </c>
      <c r="K3949" s="99"/>
      <c r="L3949" s="99"/>
      <c r="M3949" s="99"/>
      <c r="N3949" s="28" t="s">
        <v>3892</v>
      </c>
      <c r="O3949" s="100">
        <v>3000</v>
      </c>
      <c r="P3949" s="27"/>
      <c r="Q3949" s="100"/>
      <c r="R3949" s="101" t="s">
        <v>124</v>
      </c>
      <c r="S3949" s="94"/>
    </row>
    <row r="3950" spans="1:19" ht="18" customHeight="1">
      <c r="A3950" s="17">
        <v>10</v>
      </c>
      <c r="B3950" s="18" t="s">
        <v>3742</v>
      </c>
      <c r="C3950" s="18">
        <v>2</v>
      </c>
      <c r="D3950" s="18" t="s">
        <v>3853</v>
      </c>
      <c r="E3950" s="18">
        <v>1</v>
      </c>
      <c r="F3950" s="18" t="s">
        <v>800</v>
      </c>
      <c r="G3950" s="19">
        <v>13</v>
      </c>
      <c r="H3950" s="19" t="s">
        <v>1045</v>
      </c>
      <c r="I3950" s="19"/>
      <c r="J3950" s="24"/>
      <c r="K3950" s="99"/>
      <c r="L3950" s="99"/>
      <c r="M3950" s="99"/>
      <c r="N3950" s="28"/>
      <c r="O3950" s="100"/>
      <c r="P3950" s="27"/>
      <c r="Q3950" s="100"/>
      <c r="R3950" s="101" t="s">
        <v>124</v>
      </c>
      <c r="S3950" s="94"/>
    </row>
    <row r="3951" spans="1:19" ht="18" customHeight="1">
      <c r="A3951" s="17">
        <v>10</v>
      </c>
      <c r="B3951" s="18" t="s">
        <v>3742</v>
      </c>
      <c r="C3951" s="18">
        <v>2</v>
      </c>
      <c r="D3951" s="18" t="s">
        <v>3853</v>
      </c>
      <c r="E3951" s="18">
        <v>1</v>
      </c>
      <c r="F3951" s="18" t="s">
        <v>800</v>
      </c>
      <c r="G3951" s="18">
        <v>13</v>
      </c>
      <c r="H3951" s="18" t="s">
        <v>1045</v>
      </c>
      <c r="I3951" s="19">
        <v>13</v>
      </c>
      <c r="J3951" s="24" t="s">
        <v>3049</v>
      </c>
      <c r="K3951" s="99">
        <v>1601</v>
      </c>
      <c r="L3951" s="99">
        <v>600</v>
      </c>
      <c r="M3951" s="99">
        <f>K3951-L3951</f>
        <v>1001</v>
      </c>
      <c r="N3951" s="28" t="s">
        <v>3893</v>
      </c>
      <c r="O3951" s="100">
        <v>1400760</v>
      </c>
      <c r="P3951" s="27"/>
      <c r="Q3951" s="100"/>
      <c r="R3951" s="101" t="s">
        <v>124</v>
      </c>
      <c r="S3951" s="94"/>
    </row>
    <row r="3952" spans="1:19" ht="18" customHeight="1">
      <c r="A3952" s="17">
        <v>10</v>
      </c>
      <c r="B3952" s="18" t="s">
        <v>3742</v>
      </c>
      <c r="C3952" s="18">
        <v>2</v>
      </c>
      <c r="D3952" s="18" t="s">
        <v>3853</v>
      </c>
      <c r="E3952" s="18">
        <v>1</v>
      </c>
      <c r="F3952" s="18" t="s">
        <v>800</v>
      </c>
      <c r="G3952" s="18">
        <v>13</v>
      </c>
      <c r="H3952" s="18" t="s">
        <v>1045</v>
      </c>
      <c r="I3952" s="18">
        <v>13</v>
      </c>
      <c r="J3952" s="25" t="s">
        <v>3049</v>
      </c>
      <c r="K3952" s="99"/>
      <c r="L3952" s="99"/>
      <c r="M3952" s="99"/>
      <c r="N3952" s="28" t="s">
        <v>3894</v>
      </c>
      <c r="O3952" s="100">
        <v>200000</v>
      </c>
      <c r="P3952" s="27"/>
      <c r="Q3952" s="100"/>
      <c r="R3952" s="101" t="s">
        <v>124</v>
      </c>
      <c r="S3952" s="94"/>
    </row>
    <row r="3953" spans="1:19" ht="18" customHeight="1">
      <c r="A3953" s="17">
        <v>10</v>
      </c>
      <c r="B3953" s="18" t="s">
        <v>3742</v>
      </c>
      <c r="C3953" s="18">
        <v>2</v>
      </c>
      <c r="D3953" s="18" t="s">
        <v>3853</v>
      </c>
      <c r="E3953" s="18">
        <v>1</v>
      </c>
      <c r="F3953" s="18" t="s">
        <v>800</v>
      </c>
      <c r="G3953" s="18">
        <v>13</v>
      </c>
      <c r="H3953" s="18" t="s">
        <v>1045</v>
      </c>
      <c r="I3953" s="19">
        <v>21</v>
      </c>
      <c r="J3953" s="24" t="s">
        <v>1229</v>
      </c>
      <c r="K3953" s="99">
        <v>29285</v>
      </c>
      <c r="L3953" s="99">
        <v>15317</v>
      </c>
      <c r="M3953" s="99">
        <f>K3953-L3953</f>
        <v>13968</v>
      </c>
      <c r="N3953" s="28" t="s">
        <v>3895</v>
      </c>
      <c r="O3953" s="100">
        <v>27724000</v>
      </c>
      <c r="P3953" s="27"/>
      <c r="Q3953" s="100"/>
      <c r="R3953" s="101" t="s">
        <v>124</v>
      </c>
      <c r="S3953" s="94"/>
    </row>
    <row r="3954" spans="1:19" ht="18" customHeight="1">
      <c r="A3954" s="17">
        <v>10</v>
      </c>
      <c r="B3954" s="18" t="s">
        <v>3742</v>
      </c>
      <c r="C3954" s="18">
        <v>2</v>
      </c>
      <c r="D3954" s="18" t="s">
        <v>3853</v>
      </c>
      <c r="E3954" s="18">
        <v>1</v>
      </c>
      <c r="F3954" s="18" t="s">
        <v>800</v>
      </c>
      <c r="G3954" s="18">
        <v>13</v>
      </c>
      <c r="H3954" s="18" t="s">
        <v>1045</v>
      </c>
      <c r="I3954" s="18">
        <v>21</v>
      </c>
      <c r="J3954" s="25" t="s">
        <v>1229</v>
      </c>
      <c r="K3954" s="99"/>
      <c r="L3954" s="99"/>
      <c r="M3954" s="99"/>
      <c r="N3954" s="28" t="s">
        <v>3896</v>
      </c>
      <c r="O3954" s="100"/>
      <c r="P3954" s="27"/>
      <c r="Q3954" s="100"/>
      <c r="R3954" s="101" t="s">
        <v>124</v>
      </c>
      <c r="S3954" s="94"/>
    </row>
    <row r="3955" spans="1:19" ht="18" customHeight="1">
      <c r="A3955" s="17">
        <v>10</v>
      </c>
      <c r="B3955" s="18" t="s">
        <v>3742</v>
      </c>
      <c r="C3955" s="18">
        <v>2</v>
      </c>
      <c r="D3955" s="18" t="s">
        <v>3853</v>
      </c>
      <c r="E3955" s="18">
        <v>1</v>
      </c>
      <c r="F3955" s="18" t="s">
        <v>800</v>
      </c>
      <c r="G3955" s="18">
        <v>13</v>
      </c>
      <c r="H3955" s="18" t="s">
        <v>1045</v>
      </c>
      <c r="I3955" s="18">
        <v>21</v>
      </c>
      <c r="J3955" s="25" t="s">
        <v>1229</v>
      </c>
      <c r="K3955" s="99"/>
      <c r="L3955" s="99"/>
      <c r="M3955" s="99"/>
      <c r="N3955" s="28" t="s">
        <v>3897</v>
      </c>
      <c r="O3955" s="100">
        <v>485100</v>
      </c>
      <c r="P3955" s="27"/>
      <c r="Q3955" s="100"/>
      <c r="R3955" s="101" t="s">
        <v>124</v>
      </c>
      <c r="S3955" s="94"/>
    </row>
    <row r="3956" spans="1:19" ht="18" customHeight="1">
      <c r="A3956" s="17">
        <v>10</v>
      </c>
      <c r="B3956" s="18" t="s">
        <v>3742</v>
      </c>
      <c r="C3956" s="18">
        <v>2</v>
      </c>
      <c r="D3956" s="18" t="s">
        <v>3853</v>
      </c>
      <c r="E3956" s="18">
        <v>1</v>
      </c>
      <c r="F3956" s="18" t="s">
        <v>800</v>
      </c>
      <c r="G3956" s="18">
        <v>13</v>
      </c>
      <c r="H3956" s="18" t="s">
        <v>1045</v>
      </c>
      <c r="I3956" s="18">
        <v>21</v>
      </c>
      <c r="J3956" s="25" t="s">
        <v>1229</v>
      </c>
      <c r="K3956" s="99"/>
      <c r="L3956" s="99"/>
      <c r="M3956" s="99"/>
      <c r="N3956" s="28" t="s">
        <v>3898</v>
      </c>
      <c r="O3956" s="100">
        <v>565950</v>
      </c>
      <c r="P3956" s="27"/>
      <c r="Q3956" s="100"/>
      <c r="R3956" s="101" t="s">
        <v>124</v>
      </c>
      <c r="S3956" s="94"/>
    </row>
    <row r="3957" spans="1:19" ht="18" customHeight="1">
      <c r="A3957" s="17">
        <v>10</v>
      </c>
      <c r="B3957" s="18" t="s">
        <v>3742</v>
      </c>
      <c r="C3957" s="18">
        <v>2</v>
      </c>
      <c r="D3957" s="18" t="s">
        <v>3853</v>
      </c>
      <c r="E3957" s="18">
        <v>1</v>
      </c>
      <c r="F3957" s="18" t="s">
        <v>800</v>
      </c>
      <c r="G3957" s="18">
        <v>13</v>
      </c>
      <c r="H3957" s="18" t="s">
        <v>1045</v>
      </c>
      <c r="I3957" s="18">
        <v>21</v>
      </c>
      <c r="J3957" s="25" t="s">
        <v>1229</v>
      </c>
      <c r="K3957" s="99"/>
      <c r="L3957" s="99"/>
      <c r="M3957" s="99"/>
      <c r="N3957" s="28" t="s">
        <v>3899</v>
      </c>
      <c r="O3957" s="100">
        <v>509925</v>
      </c>
      <c r="P3957" s="27"/>
      <c r="Q3957" s="100"/>
      <c r="R3957" s="101" t="s">
        <v>124</v>
      </c>
      <c r="S3957" s="94"/>
    </row>
    <row r="3958" spans="1:19" ht="18" customHeight="1">
      <c r="A3958" s="17">
        <v>10</v>
      </c>
      <c r="B3958" s="18" t="s">
        <v>3742</v>
      </c>
      <c r="C3958" s="18">
        <v>2</v>
      </c>
      <c r="D3958" s="18" t="s">
        <v>3853</v>
      </c>
      <c r="E3958" s="18">
        <v>1</v>
      </c>
      <c r="F3958" s="18" t="s">
        <v>800</v>
      </c>
      <c r="G3958" s="18">
        <v>13</v>
      </c>
      <c r="H3958" s="18" t="s">
        <v>1045</v>
      </c>
      <c r="I3958" s="19">
        <v>31</v>
      </c>
      <c r="J3958" s="24" t="s">
        <v>1234</v>
      </c>
      <c r="K3958" s="99">
        <v>1556</v>
      </c>
      <c r="L3958" s="99">
        <v>1558</v>
      </c>
      <c r="M3958" s="99">
        <f>K3958-L3958</f>
        <v>-2</v>
      </c>
      <c r="N3958" s="28" t="s">
        <v>3900</v>
      </c>
      <c r="O3958" s="100">
        <v>1555200</v>
      </c>
      <c r="P3958" s="27"/>
      <c r="Q3958" s="100"/>
      <c r="R3958" s="101" t="s">
        <v>124</v>
      </c>
      <c r="S3958" s="94"/>
    </row>
    <row r="3959" spans="1:19" ht="18" customHeight="1">
      <c r="A3959" s="17">
        <v>10</v>
      </c>
      <c r="B3959" s="18" t="s">
        <v>3742</v>
      </c>
      <c r="C3959" s="18">
        <v>2</v>
      </c>
      <c r="D3959" s="18" t="s">
        <v>3853</v>
      </c>
      <c r="E3959" s="18">
        <v>1</v>
      </c>
      <c r="F3959" s="18" t="s">
        <v>800</v>
      </c>
      <c r="G3959" s="18">
        <v>13</v>
      </c>
      <c r="H3959" s="18" t="s">
        <v>1045</v>
      </c>
      <c r="I3959" s="19">
        <v>32</v>
      </c>
      <c r="J3959" s="24" t="s">
        <v>1235</v>
      </c>
      <c r="K3959" s="99">
        <v>16159</v>
      </c>
      <c r="L3959" s="99">
        <v>7848</v>
      </c>
      <c r="M3959" s="99">
        <f>K3959-L3959</f>
        <v>8311</v>
      </c>
      <c r="N3959" s="28" t="s">
        <v>3901</v>
      </c>
      <c r="O3959" s="100">
        <v>15513120</v>
      </c>
      <c r="P3959" s="27"/>
      <c r="Q3959" s="100"/>
      <c r="R3959" s="101" t="s">
        <v>124</v>
      </c>
      <c r="S3959" s="94"/>
    </row>
    <row r="3960" spans="1:19" ht="18" customHeight="1">
      <c r="A3960" s="17">
        <v>10</v>
      </c>
      <c r="B3960" s="18" t="s">
        <v>3742</v>
      </c>
      <c r="C3960" s="18">
        <v>2</v>
      </c>
      <c r="D3960" s="18" t="s">
        <v>3853</v>
      </c>
      <c r="E3960" s="18">
        <v>1</v>
      </c>
      <c r="F3960" s="18" t="s">
        <v>800</v>
      </c>
      <c r="G3960" s="18">
        <v>13</v>
      </c>
      <c r="H3960" s="18" t="s">
        <v>1045</v>
      </c>
      <c r="I3960" s="18">
        <v>32</v>
      </c>
      <c r="J3960" s="25" t="s">
        <v>1235</v>
      </c>
      <c r="K3960" s="99"/>
      <c r="L3960" s="99"/>
      <c r="M3960" s="99"/>
      <c r="N3960" s="339" t="s">
        <v>6895</v>
      </c>
      <c r="O3960" s="343">
        <v>645000</v>
      </c>
      <c r="P3960" s="27"/>
      <c r="Q3960" s="100"/>
      <c r="R3960" s="101" t="s">
        <v>124</v>
      </c>
      <c r="S3960" s="94"/>
    </row>
    <row r="3961" spans="1:19" ht="18" customHeight="1">
      <c r="A3961" s="17">
        <v>10</v>
      </c>
      <c r="B3961" s="18" t="s">
        <v>3742</v>
      </c>
      <c r="C3961" s="18">
        <v>2</v>
      </c>
      <c r="D3961" s="18" t="s">
        <v>3853</v>
      </c>
      <c r="E3961" s="18">
        <v>1</v>
      </c>
      <c r="F3961" s="18" t="s">
        <v>800</v>
      </c>
      <c r="G3961" s="18">
        <v>13</v>
      </c>
      <c r="H3961" s="18" t="s">
        <v>1045</v>
      </c>
      <c r="I3961" s="19">
        <v>33</v>
      </c>
      <c r="J3961" s="24" t="s">
        <v>1243</v>
      </c>
      <c r="K3961" s="99">
        <v>2425</v>
      </c>
      <c r="L3961" s="99">
        <v>2772</v>
      </c>
      <c r="M3961" s="99">
        <f>K3961-L3961</f>
        <v>-347</v>
      </c>
      <c r="N3961" s="28" t="s">
        <v>3902</v>
      </c>
      <c r="O3961" s="100">
        <v>111240</v>
      </c>
      <c r="P3961" s="27"/>
      <c r="Q3961" s="100"/>
      <c r="R3961" s="101" t="s">
        <v>124</v>
      </c>
      <c r="S3961" s="94"/>
    </row>
    <row r="3962" spans="1:19" ht="18" customHeight="1">
      <c r="A3962" s="17">
        <v>10</v>
      </c>
      <c r="B3962" s="18" t="s">
        <v>3742</v>
      </c>
      <c r="C3962" s="18">
        <v>2</v>
      </c>
      <c r="D3962" s="18" t="s">
        <v>3853</v>
      </c>
      <c r="E3962" s="18">
        <v>1</v>
      </c>
      <c r="F3962" s="18" t="s">
        <v>800</v>
      </c>
      <c r="G3962" s="18">
        <v>13</v>
      </c>
      <c r="H3962" s="18" t="s">
        <v>1045</v>
      </c>
      <c r="I3962" s="18">
        <v>33</v>
      </c>
      <c r="J3962" s="25" t="s">
        <v>1243</v>
      </c>
      <c r="K3962" s="99"/>
      <c r="L3962" s="99"/>
      <c r="M3962" s="99"/>
      <c r="N3962" s="28" t="s">
        <v>3903</v>
      </c>
      <c r="O3962" s="100">
        <v>438000</v>
      </c>
      <c r="P3962" s="27"/>
      <c r="Q3962" s="100"/>
      <c r="R3962" s="101" t="s">
        <v>124</v>
      </c>
      <c r="S3962" s="94"/>
    </row>
    <row r="3963" spans="1:19" ht="18" customHeight="1">
      <c r="A3963" s="17">
        <v>10</v>
      </c>
      <c r="B3963" s="18" t="s">
        <v>3742</v>
      </c>
      <c r="C3963" s="18">
        <v>2</v>
      </c>
      <c r="D3963" s="18" t="s">
        <v>3853</v>
      </c>
      <c r="E3963" s="18">
        <v>1</v>
      </c>
      <c r="F3963" s="18" t="s">
        <v>800</v>
      </c>
      <c r="G3963" s="18">
        <v>13</v>
      </c>
      <c r="H3963" s="18" t="s">
        <v>1045</v>
      </c>
      <c r="I3963" s="18">
        <v>33</v>
      </c>
      <c r="J3963" s="25" t="s">
        <v>1243</v>
      </c>
      <c r="K3963" s="99"/>
      <c r="L3963" s="99"/>
      <c r="M3963" s="99"/>
      <c r="N3963" s="28" t="s">
        <v>3904</v>
      </c>
      <c r="O3963" s="100">
        <v>66420</v>
      </c>
      <c r="P3963" s="27"/>
      <c r="Q3963" s="100"/>
      <c r="R3963" s="101" t="s">
        <v>124</v>
      </c>
      <c r="S3963" s="94"/>
    </row>
    <row r="3964" spans="1:19" ht="18" customHeight="1">
      <c r="A3964" s="17">
        <v>10</v>
      </c>
      <c r="B3964" s="18" t="s">
        <v>3742</v>
      </c>
      <c r="C3964" s="18">
        <v>2</v>
      </c>
      <c r="D3964" s="18" t="s">
        <v>3853</v>
      </c>
      <c r="E3964" s="18">
        <v>1</v>
      </c>
      <c r="F3964" s="18" t="s">
        <v>800</v>
      </c>
      <c r="G3964" s="18">
        <v>13</v>
      </c>
      <c r="H3964" s="18" t="s">
        <v>1045</v>
      </c>
      <c r="I3964" s="18">
        <v>33</v>
      </c>
      <c r="J3964" s="25" t="s">
        <v>1243</v>
      </c>
      <c r="K3964" s="99"/>
      <c r="L3964" s="99"/>
      <c r="M3964" s="99"/>
      <c r="N3964" s="28" t="s">
        <v>3905</v>
      </c>
      <c r="O3964" s="100">
        <v>207360</v>
      </c>
      <c r="P3964" s="27"/>
      <c r="Q3964" s="100"/>
      <c r="R3964" s="101" t="s">
        <v>124</v>
      </c>
      <c r="S3964" s="94"/>
    </row>
    <row r="3965" spans="1:19" ht="18" customHeight="1">
      <c r="A3965" s="17">
        <v>10</v>
      </c>
      <c r="B3965" s="18" t="s">
        <v>3742</v>
      </c>
      <c r="C3965" s="18">
        <v>2</v>
      </c>
      <c r="D3965" s="18" t="s">
        <v>3853</v>
      </c>
      <c r="E3965" s="18">
        <v>1</v>
      </c>
      <c r="F3965" s="18" t="s">
        <v>800</v>
      </c>
      <c r="G3965" s="18">
        <v>13</v>
      </c>
      <c r="H3965" s="18" t="s">
        <v>1045</v>
      </c>
      <c r="I3965" s="18">
        <v>33</v>
      </c>
      <c r="J3965" s="25" t="s">
        <v>1243</v>
      </c>
      <c r="K3965" s="99"/>
      <c r="L3965" s="99"/>
      <c r="M3965" s="99"/>
      <c r="N3965" s="28" t="s">
        <v>3906</v>
      </c>
      <c r="O3965" s="100">
        <v>272160</v>
      </c>
      <c r="P3965" s="27"/>
      <c r="Q3965" s="100"/>
      <c r="R3965" s="101" t="s">
        <v>124</v>
      </c>
      <c r="S3965" s="94"/>
    </row>
    <row r="3966" spans="1:19" ht="18" customHeight="1">
      <c r="A3966" s="17">
        <v>10</v>
      </c>
      <c r="B3966" s="18" t="s">
        <v>3742</v>
      </c>
      <c r="C3966" s="18">
        <v>2</v>
      </c>
      <c r="D3966" s="18" t="s">
        <v>3853</v>
      </c>
      <c r="E3966" s="18">
        <v>1</v>
      </c>
      <c r="F3966" s="18" t="s">
        <v>800</v>
      </c>
      <c r="G3966" s="18">
        <v>13</v>
      </c>
      <c r="H3966" s="18" t="s">
        <v>1045</v>
      </c>
      <c r="I3966" s="18">
        <v>33</v>
      </c>
      <c r="J3966" s="25" t="s">
        <v>1243</v>
      </c>
      <c r="K3966" s="99"/>
      <c r="L3966" s="99"/>
      <c r="M3966" s="99"/>
      <c r="N3966" s="28" t="s">
        <v>3907</v>
      </c>
      <c r="O3966" s="100">
        <v>38448</v>
      </c>
      <c r="P3966" s="27"/>
      <c r="Q3966" s="100"/>
      <c r="R3966" s="101" t="s">
        <v>124</v>
      </c>
      <c r="S3966" s="94"/>
    </row>
    <row r="3967" spans="1:19" ht="18" customHeight="1">
      <c r="A3967" s="17">
        <v>10</v>
      </c>
      <c r="B3967" s="18" t="s">
        <v>3742</v>
      </c>
      <c r="C3967" s="18">
        <v>2</v>
      </c>
      <c r="D3967" s="18" t="s">
        <v>3853</v>
      </c>
      <c r="E3967" s="18">
        <v>1</v>
      </c>
      <c r="F3967" s="18" t="s">
        <v>800</v>
      </c>
      <c r="G3967" s="18">
        <v>13</v>
      </c>
      <c r="H3967" s="18" t="s">
        <v>1045</v>
      </c>
      <c r="I3967" s="18">
        <v>33</v>
      </c>
      <c r="J3967" s="25" t="s">
        <v>1243</v>
      </c>
      <c r="K3967" s="99"/>
      <c r="L3967" s="99"/>
      <c r="M3967" s="99"/>
      <c r="N3967" s="28" t="s">
        <v>3908</v>
      </c>
      <c r="O3967" s="100">
        <v>127440</v>
      </c>
      <c r="P3967" s="27"/>
      <c r="Q3967" s="100"/>
      <c r="R3967" s="101" t="s">
        <v>124</v>
      </c>
      <c r="S3967" s="94"/>
    </row>
    <row r="3968" spans="1:19" ht="18" customHeight="1">
      <c r="A3968" s="17">
        <v>10</v>
      </c>
      <c r="B3968" s="18" t="s">
        <v>3742</v>
      </c>
      <c r="C3968" s="18">
        <v>2</v>
      </c>
      <c r="D3968" s="18" t="s">
        <v>3853</v>
      </c>
      <c r="E3968" s="18">
        <v>1</v>
      </c>
      <c r="F3968" s="18" t="s">
        <v>800</v>
      </c>
      <c r="G3968" s="18">
        <v>13</v>
      </c>
      <c r="H3968" s="18" t="s">
        <v>1045</v>
      </c>
      <c r="I3968" s="18">
        <v>33</v>
      </c>
      <c r="J3968" s="25" t="s">
        <v>1243</v>
      </c>
      <c r="K3968" s="99"/>
      <c r="L3968" s="99"/>
      <c r="M3968" s="99"/>
      <c r="N3968" s="28" t="s">
        <v>3909</v>
      </c>
      <c r="O3968" s="100">
        <v>408240</v>
      </c>
      <c r="P3968" s="27"/>
      <c r="Q3968" s="100"/>
      <c r="R3968" s="101" t="s">
        <v>124</v>
      </c>
      <c r="S3968" s="94"/>
    </row>
    <row r="3969" spans="1:19" ht="18" customHeight="1">
      <c r="A3969" s="17">
        <v>10</v>
      </c>
      <c r="B3969" s="18" t="s">
        <v>3742</v>
      </c>
      <c r="C3969" s="18">
        <v>2</v>
      </c>
      <c r="D3969" s="18" t="s">
        <v>3853</v>
      </c>
      <c r="E3969" s="18">
        <v>1</v>
      </c>
      <c r="F3969" s="18" t="s">
        <v>800</v>
      </c>
      <c r="G3969" s="18">
        <v>13</v>
      </c>
      <c r="H3969" s="18" t="s">
        <v>1045</v>
      </c>
      <c r="I3969" s="18">
        <v>33</v>
      </c>
      <c r="J3969" s="25" t="s">
        <v>1243</v>
      </c>
      <c r="K3969" s="99"/>
      <c r="L3969" s="99"/>
      <c r="M3969" s="99"/>
      <c r="N3969" s="28" t="s">
        <v>3910</v>
      </c>
      <c r="O3969" s="100">
        <v>28800</v>
      </c>
      <c r="P3969" s="27"/>
      <c r="Q3969" s="100"/>
      <c r="R3969" s="101" t="s">
        <v>124</v>
      </c>
      <c r="S3969" s="94"/>
    </row>
    <row r="3970" spans="1:19" ht="18" customHeight="1">
      <c r="A3970" s="17">
        <v>10</v>
      </c>
      <c r="B3970" s="18" t="s">
        <v>3742</v>
      </c>
      <c r="C3970" s="18">
        <v>2</v>
      </c>
      <c r="D3970" s="18" t="s">
        <v>3853</v>
      </c>
      <c r="E3970" s="18">
        <v>1</v>
      </c>
      <c r="F3970" s="18" t="s">
        <v>800</v>
      </c>
      <c r="G3970" s="18">
        <v>13</v>
      </c>
      <c r="H3970" s="18" t="s">
        <v>1045</v>
      </c>
      <c r="I3970" s="18">
        <v>33</v>
      </c>
      <c r="J3970" s="25" t="s">
        <v>1243</v>
      </c>
      <c r="K3970" s="99"/>
      <c r="L3970" s="99"/>
      <c r="M3970" s="99"/>
      <c r="N3970" s="28" t="s">
        <v>3911</v>
      </c>
      <c r="O3970" s="100">
        <v>726840</v>
      </c>
      <c r="P3970" s="27"/>
      <c r="Q3970" s="100"/>
      <c r="R3970" s="101" t="s">
        <v>124</v>
      </c>
      <c r="S3970" s="94"/>
    </row>
    <row r="3971" spans="1:19" ht="18" customHeight="1">
      <c r="A3971" s="17">
        <v>10</v>
      </c>
      <c r="B3971" s="18" t="s">
        <v>3742</v>
      </c>
      <c r="C3971" s="18">
        <v>2</v>
      </c>
      <c r="D3971" s="18" t="s">
        <v>3853</v>
      </c>
      <c r="E3971" s="18">
        <v>1</v>
      </c>
      <c r="F3971" s="18" t="s">
        <v>800</v>
      </c>
      <c r="G3971" s="18">
        <v>13</v>
      </c>
      <c r="H3971" s="18" t="s">
        <v>1045</v>
      </c>
      <c r="I3971" s="19">
        <v>61</v>
      </c>
      <c r="J3971" s="24" t="s">
        <v>3912</v>
      </c>
      <c r="K3971" s="99">
        <v>15</v>
      </c>
      <c r="L3971" s="99">
        <v>15</v>
      </c>
      <c r="M3971" s="99">
        <f>K3971-L3971</f>
        <v>0</v>
      </c>
      <c r="N3971" s="28" t="s">
        <v>3913</v>
      </c>
      <c r="O3971" s="100">
        <v>14040</v>
      </c>
      <c r="P3971" s="27"/>
      <c r="Q3971" s="100"/>
      <c r="R3971" s="101" t="s">
        <v>124</v>
      </c>
      <c r="S3971" s="94"/>
    </row>
    <row r="3972" spans="1:19" ht="18" customHeight="1">
      <c r="A3972" s="17">
        <v>10</v>
      </c>
      <c r="B3972" s="18" t="s">
        <v>3742</v>
      </c>
      <c r="C3972" s="18">
        <v>2</v>
      </c>
      <c r="D3972" s="18" t="s">
        <v>3853</v>
      </c>
      <c r="E3972" s="18">
        <v>1</v>
      </c>
      <c r="F3972" s="18" t="s">
        <v>800</v>
      </c>
      <c r="G3972" s="18">
        <v>13</v>
      </c>
      <c r="H3972" s="18" t="s">
        <v>1045</v>
      </c>
      <c r="I3972" s="19">
        <v>71</v>
      </c>
      <c r="J3972" s="24" t="s">
        <v>1442</v>
      </c>
      <c r="K3972" s="99">
        <v>885</v>
      </c>
      <c r="L3972" s="99">
        <v>1096</v>
      </c>
      <c r="M3972" s="99">
        <f>K3972-L3972</f>
        <v>-211</v>
      </c>
      <c r="N3972" s="28" t="s">
        <v>3914</v>
      </c>
      <c r="O3972" s="100">
        <v>41256</v>
      </c>
      <c r="P3972" s="27"/>
      <c r="Q3972" s="100"/>
      <c r="R3972" s="101" t="s">
        <v>124</v>
      </c>
      <c r="S3972" s="94"/>
    </row>
    <row r="3973" spans="1:19" ht="18" customHeight="1">
      <c r="A3973" s="17">
        <v>10</v>
      </c>
      <c r="B3973" s="18" t="s">
        <v>3742</v>
      </c>
      <c r="C3973" s="18">
        <v>2</v>
      </c>
      <c r="D3973" s="18" t="s">
        <v>3853</v>
      </c>
      <c r="E3973" s="18">
        <v>1</v>
      </c>
      <c r="F3973" s="18" t="s">
        <v>800</v>
      </c>
      <c r="G3973" s="18">
        <v>13</v>
      </c>
      <c r="H3973" s="18" t="s">
        <v>1045</v>
      </c>
      <c r="I3973" s="18">
        <v>71</v>
      </c>
      <c r="J3973" s="25" t="s">
        <v>1442</v>
      </c>
      <c r="K3973" s="99"/>
      <c r="L3973" s="99"/>
      <c r="M3973" s="99"/>
      <c r="N3973" s="28" t="s">
        <v>3915</v>
      </c>
      <c r="O3973" s="100">
        <v>101250</v>
      </c>
      <c r="P3973" s="27"/>
      <c r="Q3973" s="100"/>
      <c r="R3973" s="101" t="s">
        <v>124</v>
      </c>
      <c r="S3973" s="94"/>
    </row>
    <row r="3974" spans="1:19" ht="18" customHeight="1">
      <c r="A3974" s="17">
        <v>10</v>
      </c>
      <c r="B3974" s="18" t="s">
        <v>3742</v>
      </c>
      <c r="C3974" s="18">
        <v>2</v>
      </c>
      <c r="D3974" s="18" t="s">
        <v>3853</v>
      </c>
      <c r="E3974" s="18">
        <v>1</v>
      </c>
      <c r="F3974" s="18" t="s">
        <v>800</v>
      </c>
      <c r="G3974" s="18">
        <v>13</v>
      </c>
      <c r="H3974" s="18" t="s">
        <v>1045</v>
      </c>
      <c r="I3974" s="18">
        <v>71</v>
      </c>
      <c r="J3974" s="25" t="s">
        <v>1442</v>
      </c>
      <c r="K3974" s="99"/>
      <c r="L3974" s="99"/>
      <c r="M3974" s="99"/>
      <c r="N3974" s="28" t="s">
        <v>3916</v>
      </c>
      <c r="O3974" s="100">
        <v>231768</v>
      </c>
      <c r="P3974" s="27"/>
      <c r="Q3974" s="100"/>
      <c r="R3974" s="101" t="s">
        <v>124</v>
      </c>
      <c r="S3974" s="94"/>
    </row>
    <row r="3975" spans="1:19" ht="18" customHeight="1">
      <c r="A3975" s="17">
        <v>10</v>
      </c>
      <c r="B3975" s="18" t="s">
        <v>3742</v>
      </c>
      <c r="C3975" s="18">
        <v>2</v>
      </c>
      <c r="D3975" s="18" t="s">
        <v>3853</v>
      </c>
      <c r="E3975" s="18">
        <v>1</v>
      </c>
      <c r="F3975" s="18" t="s">
        <v>800</v>
      </c>
      <c r="G3975" s="18">
        <v>13</v>
      </c>
      <c r="H3975" s="18" t="s">
        <v>1045</v>
      </c>
      <c r="I3975" s="18">
        <v>71</v>
      </c>
      <c r="J3975" s="25" t="s">
        <v>1442</v>
      </c>
      <c r="K3975" s="99"/>
      <c r="L3975" s="99"/>
      <c r="M3975" s="99"/>
      <c r="N3975" s="28" t="s">
        <v>3917</v>
      </c>
      <c r="O3975" s="100">
        <v>50000</v>
      </c>
      <c r="P3975" s="27"/>
      <c r="Q3975" s="100"/>
      <c r="R3975" s="101" t="s">
        <v>124</v>
      </c>
      <c r="S3975" s="94"/>
    </row>
    <row r="3976" spans="1:19" ht="18" customHeight="1">
      <c r="A3976" s="17">
        <v>10</v>
      </c>
      <c r="B3976" s="18" t="s">
        <v>3742</v>
      </c>
      <c r="C3976" s="18">
        <v>2</v>
      </c>
      <c r="D3976" s="18" t="s">
        <v>3853</v>
      </c>
      <c r="E3976" s="18">
        <v>1</v>
      </c>
      <c r="F3976" s="18" t="s">
        <v>800</v>
      </c>
      <c r="G3976" s="18">
        <v>13</v>
      </c>
      <c r="H3976" s="18" t="s">
        <v>1045</v>
      </c>
      <c r="I3976" s="18">
        <v>71</v>
      </c>
      <c r="J3976" s="25" t="s">
        <v>1442</v>
      </c>
      <c r="K3976" s="99"/>
      <c r="L3976" s="99"/>
      <c r="M3976" s="99"/>
      <c r="N3976" s="28" t="s">
        <v>3918</v>
      </c>
      <c r="O3976" s="100">
        <v>30000</v>
      </c>
      <c r="P3976" s="27"/>
      <c r="Q3976" s="100"/>
      <c r="R3976" s="101" t="s">
        <v>124</v>
      </c>
      <c r="S3976" s="94"/>
    </row>
    <row r="3977" spans="1:19" ht="18" customHeight="1">
      <c r="A3977" s="17">
        <v>10</v>
      </c>
      <c r="B3977" s="18" t="s">
        <v>3742</v>
      </c>
      <c r="C3977" s="18">
        <v>2</v>
      </c>
      <c r="D3977" s="18" t="s">
        <v>3853</v>
      </c>
      <c r="E3977" s="18">
        <v>1</v>
      </c>
      <c r="F3977" s="18" t="s">
        <v>800</v>
      </c>
      <c r="G3977" s="18">
        <v>13</v>
      </c>
      <c r="H3977" s="18" t="s">
        <v>1045</v>
      </c>
      <c r="I3977" s="18">
        <v>71</v>
      </c>
      <c r="J3977" s="25" t="s">
        <v>1442</v>
      </c>
      <c r="K3977" s="99"/>
      <c r="L3977" s="99"/>
      <c r="M3977" s="99"/>
      <c r="N3977" s="28" t="s">
        <v>3919</v>
      </c>
      <c r="O3977" s="100">
        <v>300000</v>
      </c>
      <c r="P3977" s="27"/>
      <c r="Q3977" s="100"/>
      <c r="R3977" s="101" t="s">
        <v>124</v>
      </c>
      <c r="S3977" s="94"/>
    </row>
    <row r="3978" spans="1:19" ht="18" customHeight="1">
      <c r="A3978" s="17">
        <v>10</v>
      </c>
      <c r="B3978" s="18" t="s">
        <v>3742</v>
      </c>
      <c r="C3978" s="18">
        <v>2</v>
      </c>
      <c r="D3978" s="18" t="s">
        <v>3853</v>
      </c>
      <c r="E3978" s="18">
        <v>1</v>
      </c>
      <c r="F3978" s="18" t="s">
        <v>800</v>
      </c>
      <c r="G3978" s="18">
        <v>13</v>
      </c>
      <c r="H3978" s="18" t="s">
        <v>1045</v>
      </c>
      <c r="I3978" s="18">
        <v>71</v>
      </c>
      <c r="J3978" s="25" t="s">
        <v>1442</v>
      </c>
      <c r="K3978" s="99"/>
      <c r="L3978" s="99"/>
      <c r="M3978" s="99"/>
      <c r="N3978" s="28" t="s">
        <v>3920</v>
      </c>
      <c r="O3978" s="100">
        <v>130000</v>
      </c>
      <c r="P3978" s="27"/>
      <c r="Q3978" s="100"/>
      <c r="R3978" s="101" t="s">
        <v>124</v>
      </c>
      <c r="S3978" s="94"/>
    </row>
    <row r="3979" spans="1:19" ht="18" customHeight="1">
      <c r="A3979" s="17">
        <v>10</v>
      </c>
      <c r="B3979" s="18" t="s">
        <v>3742</v>
      </c>
      <c r="C3979" s="18">
        <v>2</v>
      </c>
      <c r="D3979" s="18" t="s">
        <v>3853</v>
      </c>
      <c r="E3979" s="18">
        <v>1</v>
      </c>
      <c r="F3979" s="18" t="s">
        <v>800</v>
      </c>
      <c r="G3979" s="19">
        <v>14</v>
      </c>
      <c r="H3979" s="19" t="s">
        <v>1050</v>
      </c>
      <c r="I3979" s="19"/>
      <c r="J3979" s="24"/>
      <c r="K3979" s="99"/>
      <c r="L3979" s="99"/>
      <c r="M3979" s="99"/>
      <c r="N3979" s="28"/>
      <c r="O3979" s="100"/>
      <c r="P3979" s="27"/>
      <c r="Q3979" s="100"/>
      <c r="R3979" s="101" t="s">
        <v>124</v>
      </c>
      <c r="S3979" s="94"/>
    </row>
    <row r="3980" spans="1:19" ht="18" customHeight="1">
      <c r="A3980" s="17">
        <v>10</v>
      </c>
      <c r="B3980" s="18" t="s">
        <v>3742</v>
      </c>
      <c r="C3980" s="18">
        <v>2</v>
      </c>
      <c r="D3980" s="18" t="s">
        <v>3853</v>
      </c>
      <c r="E3980" s="18">
        <v>1</v>
      </c>
      <c r="F3980" s="18" t="s">
        <v>800</v>
      </c>
      <c r="G3980" s="18">
        <v>14</v>
      </c>
      <c r="H3980" s="18" t="s">
        <v>1050</v>
      </c>
      <c r="I3980" s="19">
        <v>2</v>
      </c>
      <c r="J3980" s="24" t="s">
        <v>1130</v>
      </c>
      <c r="K3980" s="99">
        <v>104</v>
      </c>
      <c r="L3980" s="99">
        <v>100</v>
      </c>
      <c r="M3980" s="99">
        <f>K3980-L3980</f>
        <v>4</v>
      </c>
      <c r="N3980" s="28" t="s">
        <v>3921</v>
      </c>
      <c r="O3980" s="100">
        <v>103431</v>
      </c>
      <c r="P3980" s="27"/>
      <c r="Q3980" s="100"/>
      <c r="R3980" s="101" t="s">
        <v>124</v>
      </c>
      <c r="S3980" s="94"/>
    </row>
    <row r="3981" spans="1:19" ht="18" customHeight="1">
      <c r="A3981" s="17">
        <v>10</v>
      </c>
      <c r="B3981" s="18" t="s">
        <v>3742</v>
      </c>
      <c r="C3981" s="18">
        <v>2</v>
      </c>
      <c r="D3981" s="18" t="s">
        <v>3853</v>
      </c>
      <c r="E3981" s="18">
        <v>1</v>
      </c>
      <c r="F3981" s="18" t="s">
        <v>800</v>
      </c>
      <c r="G3981" s="18">
        <v>14</v>
      </c>
      <c r="H3981" s="18" t="s">
        <v>1050</v>
      </c>
      <c r="I3981" s="19">
        <v>31</v>
      </c>
      <c r="J3981" s="24" t="s">
        <v>1132</v>
      </c>
      <c r="K3981" s="99">
        <v>312</v>
      </c>
      <c r="L3981" s="99">
        <v>0</v>
      </c>
      <c r="M3981" s="99">
        <f>K3981-L3981</f>
        <v>312</v>
      </c>
      <c r="N3981" s="28" t="s">
        <v>3922</v>
      </c>
      <c r="O3981" s="100">
        <v>165888</v>
      </c>
      <c r="P3981" s="27"/>
      <c r="Q3981" s="100"/>
      <c r="R3981" s="101" t="s">
        <v>124</v>
      </c>
      <c r="S3981" s="94"/>
    </row>
    <row r="3982" spans="1:19" ht="18" customHeight="1">
      <c r="A3982" s="17">
        <v>10</v>
      </c>
      <c r="B3982" s="18" t="s">
        <v>3742</v>
      </c>
      <c r="C3982" s="18">
        <v>2</v>
      </c>
      <c r="D3982" s="18" t="s">
        <v>3853</v>
      </c>
      <c r="E3982" s="18">
        <v>1</v>
      </c>
      <c r="F3982" s="18" t="s">
        <v>800</v>
      </c>
      <c r="G3982" s="18">
        <v>14</v>
      </c>
      <c r="H3982" s="18" t="s">
        <v>1050</v>
      </c>
      <c r="I3982" s="18">
        <v>31</v>
      </c>
      <c r="J3982" s="25" t="s">
        <v>1132</v>
      </c>
      <c r="K3982" s="99"/>
      <c r="L3982" s="99"/>
      <c r="M3982" s="99"/>
      <c r="N3982" s="28" t="s">
        <v>3923</v>
      </c>
      <c r="O3982" s="100">
        <v>145152</v>
      </c>
      <c r="P3982" s="27"/>
      <c r="Q3982" s="100"/>
      <c r="R3982" s="101" t="s">
        <v>124</v>
      </c>
      <c r="S3982" s="94"/>
    </row>
    <row r="3983" spans="1:19" ht="18" customHeight="1">
      <c r="A3983" s="17">
        <v>10</v>
      </c>
      <c r="B3983" s="18" t="s">
        <v>3742</v>
      </c>
      <c r="C3983" s="18">
        <v>2</v>
      </c>
      <c r="D3983" s="18" t="s">
        <v>3853</v>
      </c>
      <c r="E3983" s="18">
        <v>1</v>
      </c>
      <c r="F3983" s="18" t="s">
        <v>800</v>
      </c>
      <c r="G3983" s="19">
        <v>15</v>
      </c>
      <c r="H3983" s="19" t="s">
        <v>1258</v>
      </c>
      <c r="I3983" s="19"/>
      <c r="J3983" s="24"/>
      <c r="K3983" s="99"/>
      <c r="L3983" s="99"/>
      <c r="M3983" s="99"/>
      <c r="N3983" s="28"/>
      <c r="O3983" s="100"/>
      <c r="P3983" s="27"/>
      <c r="Q3983" s="100"/>
      <c r="R3983" s="101" t="s">
        <v>124</v>
      </c>
      <c r="S3983" s="94"/>
    </row>
    <row r="3984" spans="1:19" ht="18" customHeight="1">
      <c r="A3984" s="17">
        <v>10</v>
      </c>
      <c r="B3984" s="18" t="s">
        <v>3742</v>
      </c>
      <c r="C3984" s="18">
        <v>2</v>
      </c>
      <c r="D3984" s="18" t="s">
        <v>3853</v>
      </c>
      <c r="E3984" s="18">
        <v>1</v>
      </c>
      <c r="F3984" s="18" t="s">
        <v>800</v>
      </c>
      <c r="G3984" s="18">
        <v>15</v>
      </c>
      <c r="H3984" s="18" t="s">
        <v>1258</v>
      </c>
      <c r="I3984" s="19">
        <v>1</v>
      </c>
      <c r="J3984" s="24" t="s">
        <v>1259</v>
      </c>
      <c r="K3984" s="99">
        <v>24189</v>
      </c>
      <c r="L3984" s="99">
        <v>9000</v>
      </c>
      <c r="M3984" s="99">
        <f>K3984-L3984</f>
        <v>15189</v>
      </c>
      <c r="N3984" s="28" t="s">
        <v>679</v>
      </c>
      <c r="O3984" s="100">
        <v>15494760</v>
      </c>
      <c r="P3984" s="27"/>
      <c r="Q3984" s="100"/>
      <c r="R3984" s="101" t="s">
        <v>124</v>
      </c>
      <c r="S3984" s="94"/>
    </row>
    <row r="3985" spans="1:19" ht="18" customHeight="1">
      <c r="A3985" s="17">
        <v>10</v>
      </c>
      <c r="B3985" s="18" t="s">
        <v>3742</v>
      </c>
      <c r="C3985" s="18">
        <v>2</v>
      </c>
      <c r="D3985" s="18" t="s">
        <v>3853</v>
      </c>
      <c r="E3985" s="18">
        <v>1</v>
      </c>
      <c r="F3985" s="18" t="s">
        <v>800</v>
      </c>
      <c r="G3985" s="18">
        <v>15</v>
      </c>
      <c r="H3985" s="18" t="s">
        <v>1258</v>
      </c>
      <c r="I3985" s="18">
        <v>1</v>
      </c>
      <c r="J3985" s="25" t="s">
        <v>1259</v>
      </c>
      <c r="K3985" s="99"/>
      <c r="L3985" s="99"/>
      <c r="M3985" s="99"/>
      <c r="N3985" s="28" t="s">
        <v>3924</v>
      </c>
      <c r="O3985" s="100">
        <v>1500000</v>
      </c>
      <c r="P3985" s="27"/>
      <c r="Q3985" s="100"/>
      <c r="R3985" s="101" t="s">
        <v>124</v>
      </c>
      <c r="S3985" s="94"/>
    </row>
    <row r="3986" spans="1:19" ht="18" customHeight="1">
      <c r="A3986" s="17">
        <v>10</v>
      </c>
      <c r="B3986" s="18" t="s">
        <v>3742</v>
      </c>
      <c r="C3986" s="18">
        <v>2</v>
      </c>
      <c r="D3986" s="18" t="s">
        <v>3853</v>
      </c>
      <c r="E3986" s="18">
        <v>1</v>
      </c>
      <c r="F3986" s="18" t="s">
        <v>800</v>
      </c>
      <c r="G3986" s="18">
        <v>15</v>
      </c>
      <c r="H3986" s="18" t="s">
        <v>1258</v>
      </c>
      <c r="I3986" s="18">
        <v>1</v>
      </c>
      <c r="J3986" s="25" t="s">
        <v>1259</v>
      </c>
      <c r="K3986" s="99"/>
      <c r="L3986" s="99"/>
      <c r="M3986" s="99"/>
      <c r="N3986" s="28" t="s">
        <v>3925</v>
      </c>
      <c r="O3986" s="100">
        <v>7193880</v>
      </c>
      <c r="P3986" s="27"/>
      <c r="Q3986" s="100"/>
      <c r="R3986" s="101" t="s">
        <v>124</v>
      </c>
      <c r="S3986" s="94"/>
    </row>
    <row r="3987" spans="1:19" ht="18" customHeight="1">
      <c r="A3987" s="17">
        <v>10</v>
      </c>
      <c r="B3987" s="18" t="s">
        <v>3742</v>
      </c>
      <c r="C3987" s="18">
        <v>2</v>
      </c>
      <c r="D3987" s="18" t="s">
        <v>3853</v>
      </c>
      <c r="E3987" s="18">
        <v>1</v>
      </c>
      <c r="F3987" s="18" t="s">
        <v>800</v>
      </c>
      <c r="G3987" s="19">
        <v>16</v>
      </c>
      <c r="H3987" s="19" t="s">
        <v>1263</v>
      </c>
      <c r="I3987" s="19"/>
      <c r="J3987" s="24"/>
      <c r="K3987" s="99"/>
      <c r="L3987" s="99"/>
      <c r="M3987" s="99"/>
      <c r="N3987" s="28"/>
      <c r="O3987" s="100"/>
      <c r="P3987" s="27"/>
      <c r="Q3987" s="100"/>
      <c r="R3987" s="101" t="s">
        <v>124</v>
      </c>
      <c r="S3987" s="94"/>
    </row>
    <row r="3988" spans="1:19" ht="18" customHeight="1">
      <c r="A3988" s="17">
        <v>10</v>
      </c>
      <c r="B3988" s="18" t="s">
        <v>3742</v>
      </c>
      <c r="C3988" s="18">
        <v>2</v>
      </c>
      <c r="D3988" s="18" t="s">
        <v>3853</v>
      </c>
      <c r="E3988" s="18">
        <v>1</v>
      </c>
      <c r="F3988" s="18" t="s">
        <v>800</v>
      </c>
      <c r="G3988" s="18">
        <v>16</v>
      </c>
      <c r="H3988" s="18" t="s">
        <v>1263</v>
      </c>
      <c r="I3988" s="19">
        <v>11</v>
      </c>
      <c r="J3988" s="24" t="s">
        <v>2683</v>
      </c>
      <c r="K3988" s="99">
        <v>100</v>
      </c>
      <c r="L3988" s="99">
        <v>100</v>
      </c>
      <c r="M3988" s="99">
        <f>K3988-L3988</f>
        <v>0</v>
      </c>
      <c r="N3988" s="28" t="s">
        <v>3926</v>
      </c>
      <c r="O3988" s="100">
        <v>100000</v>
      </c>
      <c r="P3988" s="27"/>
      <c r="Q3988" s="100"/>
      <c r="R3988" s="101" t="s">
        <v>124</v>
      </c>
      <c r="S3988" s="94"/>
    </row>
    <row r="3989" spans="1:19" ht="18" customHeight="1">
      <c r="A3989" s="17">
        <v>10</v>
      </c>
      <c r="B3989" s="18" t="s">
        <v>3742</v>
      </c>
      <c r="C3989" s="18">
        <v>2</v>
      </c>
      <c r="D3989" s="18" t="s">
        <v>3853</v>
      </c>
      <c r="E3989" s="18">
        <v>1</v>
      </c>
      <c r="F3989" s="18" t="s">
        <v>800</v>
      </c>
      <c r="G3989" s="19">
        <v>18</v>
      </c>
      <c r="H3989" s="19" t="s">
        <v>1054</v>
      </c>
      <c r="I3989" s="19"/>
      <c r="J3989" s="24"/>
      <c r="K3989" s="99"/>
      <c r="L3989" s="99"/>
      <c r="M3989" s="99"/>
      <c r="N3989" s="28"/>
      <c r="O3989" s="100"/>
      <c r="P3989" s="27"/>
      <c r="Q3989" s="100"/>
      <c r="R3989" s="101" t="s">
        <v>124</v>
      </c>
      <c r="S3989" s="94"/>
    </row>
    <row r="3990" spans="1:19" ht="18" customHeight="1">
      <c r="A3990" s="17">
        <v>10</v>
      </c>
      <c r="B3990" s="18" t="s">
        <v>3742</v>
      </c>
      <c r="C3990" s="18">
        <v>2</v>
      </c>
      <c r="D3990" s="18" t="s">
        <v>3853</v>
      </c>
      <c r="E3990" s="18">
        <v>1</v>
      </c>
      <c r="F3990" s="18" t="s">
        <v>800</v>
      </c>
      <c r="G3990" s="18">
        <v>18</v>
      </c>
      <c r="H3990" s="18" t="s">
        <v>1054</v>
      </c>
      <c r="I3990" s="19">
        <v>11</v>
      </c>
      <c r="J3990" s="24" t="s">
        <v>1055</v>
      </c>
      <c r="K3990" s="99">
        <v>750</v>
      </c>
      <c r="L3990" s="99">
        <v>3290</v>
      </c>
      <c r="M3990" s="99">
        <f>K3990-L3990</f>
        <v>-2540</v>
      </c>
      <c r="N3990" s="28" t="s">
        <v>3927</v>
      </c>
      <c r="O3990" s="100">
        <v>750000</v>
      </c>
      <c r="P3990" s="27"/>
      <c r="Q3990" s="100"/>
      <c r="R3990" s="101" t="s">
        <v>124</v>
      </c>
      <c r="S3990" s="94"/>
    </row>
    <row r="3991" spans="1:19" ht="18" customHeight="1">
      <c r="A3991" s="17">
        <v>10</v>
      </c>
      <c r="B3991" s="18" t="s">
        <v>3742</v>
      </c>
      <c r="C3991" s="18">
        <v>2</v>
      </c>
      <c r="D3991" s="18" t="s">
        <v>3853</v>
      </c>
      <c r="E3991" s="18">
        <v>1</v>
      </c>
      <c r="F3991" s="18" t="s">
        <v>800</v>
      </c>
      <c r="G3991" s="19">
        <v>19</v>
      </c>
      <c r="H3991" s="19" t="s">
        <v>1056</v>
      </c>
      <c r="I3991" s="19"/>
      <c r="J3991" s="24"/>
      <c r="K3991" s="99"/>
      <c r="L3991" s="99"/>
      <c r="M3991" s="99"/>
      <c r="N3991" s="28"/>
      <c r="O3991" s="100"/>
      <c r="P3991" s="27"/>
      <c r="Q3991" s="100"/>
      <c r="R3991" s="101" t="s">
        <v>124</v>
      </c>
      <c r="S3991" s="94"/>
    </row>
    <row r="3992" spans="1:19" ht="18" customHeight="1">
      <c r="A3992" s="17">
        <v>10</v>
      </c>
      <c r="B3992" s="18" t="s">
        <v>3742</v>
      </c>
      <c r="C3992" s="18">
        <v>2</v>
      </c>
      <c r="D3992" s="18" t="s">
        <v>3853</v>
      </c>
      <c r="E3992" s="18">
        <v>1</v>
      </c>
      <c r="F3992" s="18" t="s">
        <v>800</v>
      </c>
      <c r="G3992" s="18">
        <v>19</v>
      </c>
      <c r="H3992" s="18" t="s">
        <v>1056</v>
      </c>
      <c r="I3992" s="19">
        <v>11</v>
      </c>
      <c r="J3992" s="24" t="s">
        <v>1057</v>
      </c>
      <c r="K3992" s="99">
        <v>47</v>
      </c>
      <c r="L3992" s="99">
        <v>50</v>
      </c>
      <c r="M3992" s="99">
        <f>K3992-L3992</f>
        <v>-3</v>
      </c>
      <c r="N3992" s="28" t="s">
        <v>3928</v>
      </c>
      <c r="O3992" s="100">
        <v>13200</v>
      </c>
      <c r="P3992" s="27"/>
      <c r="Q3992" s="100"/>
      <c r="R3992" s="101" t="s">
        <v>124</v>
      </c>
      <c r="S3992" s="94"/>
    </row>
    <row r="3993" spans="1:19" ht="18" customHeight="1">
      <c r="A3993" s="17">
        <v>10</v>
      </c>
      <c r="B3993" s="18" t="s">
        <v>3742</v>
      </c>
      <c r="C3993" s="18">
        <v>2</v>
      </c>
      <c r="D3993" s="18" t="s">
        <v>3853</v>
      </c>
      <c r="E3993" s="18">
        <v>1</v>
      </c>
      <c r="F3993" s="18" t="s">
        <v>800</v>
      </c>
      <c r="G3993" s="18">
        <v>19</v>
      </c>
      <c r="H3993" s="18" t="s">
        <v>1056</v>
      </c>
      <c r="I3993" s="18">
        <v>11</v>
      </c>
      <c r="J3993" s="25" t="s">
        <v>1057</v>
      </c>
      <c r="K3993" s="99"/>
      <c r="L3993" s="99"/>
      <c r="M3993" s="99"/>
      <c r="N3993" s="28" t="s">
        <v>3929</v>
      </c>
      <c r="O3993" s="100">
        <v>4000</v>
      </c>
      <c r="P3993" s="27"/>
      <c r="Q3993" s="100"/>
      <c r="R3993" s="101" t="s">
        <v>124</v>
      </c>
      <c r="S3993" s="94"/>
    </row>
    <row r="3994" spans="1:19" ht="18" customHeight="1">
      <c r="A3994" s="17">
        <v>10</v>
      </c>
      <c r="B3994" s="18" t="s">
        <v>3742</v>
      </c>
      <c r="C3994" s="18">
        <v>2</v>
      </c>
      <c r="D3994" s="18" t="s">
        <v>3853</v>
      </c>
      <c r="E3994" s="18">
        <v>1</v>
      </c>
      <c r="F3994" s="18" t="s">
        <v>800</v>
      </c>
      <c r="G3994" s="18">
        <v>19</v>
      </c>
      <c r="H3994" s="18" t="s">
        <v>1056</v>
      </c>
      <c r="I3994" s="18">
        <v>11</v>
      </c>
      <c r="J3994" s="25" t="s">
        <v>1057</v>
      </c>
      <c r="K3994" s="99"/>
      <c r="L3994" s="99"/>
      <c r="M3994" s="99"/>
      <c r="N3994" s="28" t="s">
        <v>3930</v>
      </c>
      <c r="O3994" s="100">
        <v>20000</v>
      </c>
      <c r="P3994" s="27"/>
      <c r="Q3994" s="100"/>
      <c r="R3994" s="101" t="s">
        <v>124</v>
      </c>
      <c r="S3994" s="94"/>
    </row>
    <row r="3995" spans="1:19" ht="18" customHeight="1">
      <c r="A3995" s="17">
        <v>10</v>
      </c>
      <c r="B3995" s="18" t="s">
        <v>3742</v>
      </c>
      <c r="C3995" s="18">
        <v>2</v>
      </c>
      <c r="D3995" s="18" t="s">
        <v>3853</v>
      </c>
      <c r="E3995" s="18">
        <v>1</v>
      </c>
      <c r="F3995" s="18" t="s">
        <v>800</v>
      </c>
      <c r="G3995" s="18">
        <v>19</v>
      </c>
      <c r="H3995" s="18" t="s">
        <v>1056</v>
      </c>
      <c r="I3995" s="18">
        <v>11</v>
      </c>
      <c r="J3995" s="25" t="s">
        <v>1057</v>
      </c>
      <c r="K3995" s="99"/>
      <c r="L3995" s="99"/>
      <c r="M3995" s="99"/>
      <c r="N3995" s="28" t="s">
        <v>3931</v>
      </c>
      <c r="O3995" s="100">
        <v>4000</v>
      </c>
      <c r="P3995" s="27"/>
      <c r="Q3995" s="100"/>
      <c r="R3995" s="101" t="s">
        <v>124</v>
      </c>
      <c r="S3995" s="94"/>
    </row>
    <row r="3996" spans="1:19" ht="18" customHeight="1">
      <c r="A3996" s="17">
        <v>10</v>
      </c>
      <c r="B3996" s="18" t="s">
        <v>3742</v>
      </c>
      <c r="C3996" s="18">
        <v>2</v>
      </c>
      <c r="D3996" s="18" t="s">
        <v>3853</v>
      </c>
      <c r="E3996" s="18">
        <v>1</v>
      </c>
      <c r="F3996" s="18" t="s">
        <v>800</v>
      </c>
      <c r="G3996" s="18">
        <v>19</v>
      </c>
      <c r="H3996" s="18" t="s">
        <v>1056</v>
      </c>
      <c r="I3996" s="18">
        <v>11</v>
      </c>
      <c r="J3996" s="25" t="s">
        <v>1057</v>
      </c>
      <c r="K3996" s="99"/>
      <c r="L3996" s="99"/>
      <c r="M3996" s="99"/>
      <c r="N3996" s="28" t="s">
        <v>3932</v>
      </c>
      <c r="O3996" s="100">
        <v>3000</v>
      </c>
      <c r="P3996" s="27"/>
      <c r="Q3996" s="100"/>
      <c r="R3996" s="101" t="s">
        <v>124</v>
      </c>
      <c r="S3996" s="94"/>
    </row>
    <row r="3997" spans="1:19" ht="18" customHeight="1">
      <c r="A3997" s="17">
        <v>10</v>
      </c>
      <c r="B3997" s="18" t="s">
        <v>3742</v>
      </c>
      <c r="C3997" s="18">
        <v>2</v>
      </c>
      <c r="D3997" s="18" t="s">
        <v>3853</v>
      </c>
      <c r="E3997" s="18">
        <v>1</v>
      </c>
      <c r="F3997" s="18" t="s">
        <v>800</v>
      </c>
      <c r="G3997" s="18">
        <v>19</v>
      </c>
      <c r="H3997" s="18" t="s">
        <v>1056</v>
      </c>
      <c r="I3997" s="18">
        <v>11</v>
      </c>
      <c r="J3997" s="25" t="s">
        <v>1057</v>
      </c>
      <c r="K3997" s="99"/>
      <c r="L3997" s="99"/>
      <c r="M3997" s="99"/>
      <c r="N3997" s="28" t="s">
        <v>3933</v>
      </c>
      <c r="O3997" s="100">
        <v>1400</v>
      </c>
      <c r="P3997" s="27"/>
      <c r="Q3997" s="100"/>
      <c r="R3997" s="101" t="s">
        <v>124</v>
      </c>
      <c r="S3997" s="94"/>
    </row>
    <row r="3998" spans="1:19" ht="18" customHeight="1">
      <c r="A3998" s="17">
        <v>10</v>
      </c>
      <c r="B3998" s="18" t="s">
        <v>3742</v>
      </c>
      <c r="C3998" s="18">
        <v>2</v>
      </c>
      <c r="D3998" s="18" t="s">
        <v>3853</v>
      </c>
      <c r="E3998" s="18">
        <v>1</v>
      </c>
      <c r="F3998" s="18" t="s">
        <v>800</v>
      </c>
      <c r="G3998" s="18">
        <v>19</v>
      </c>
      <c r="H3998" s="18" t="s">
        <v>1056</v>
      </c>
      <c r="I3998" s="18">
        <v>11</v>
      </c>
      <c r="J3998" s="25" t="s">
        <v>1057</v>
      </c>
      <c r="K3998" s="99"/>
      <c r="L3998" s="99"/>
      <c r="M3998" s="99"/>
      <c r="N3998" s="28" t="s">
        <v>3934</v>
      </c>
      <c r="O3998" s="100">
        <v>800</v>
      </c>
      <c r="P3998" s="27"/>
      <c r="Q3998" s="100"/>
      <c r="R3998" s="101" t="s">
        <v>124</v>
      </c>
      <c r="S3998" s="94"/>
    </row>
    <row r="3999" spans="1:19" ht="18" customHeight="1">
      <c r="A3999" s="17">
        <v>10</v>
      </c>
      <c r="B3999" s="18" t="s">
        <v>3742</v>
      </c>
      <c r="C3999" s="18">
        <v>2</v>
      </c>
      <c r="D3999" s="18" t="s">
        <v>3853</v>
      </c>
      <c r="E3999" s="18">
        <v>1</v>
      </c>
      <c r="F3999" s="18" t="s">
        <v>800</v>
      </c>
      <c r="G3999" s="18">
        <v>19</v>
      </c>
      <c r="H3999" s="18" t="s">
        <v>1056</v>
      </c>
      <c r="I3999" s="18">
        <v>11</v>
      </c>
      <c r="J3999" s="25" t="s">
        <v>1057</v>
      </c>
      <c r="K3999" s="99"/>
      <c r="L3999" s="99"/>
      <c r="M3999" s="99"/>
      <c r="N3999" s="28" t="s">
        <v>3935</v>
      </c>
      <c r="O3999" s="100">
        <v>600</v>
      </c>
      <c r="P3999" s="27"/>
      <c r="Q3999" s="100"/>
      <c r="R3999" s="101" t="s">
        <v>124</v>
      </c>
      <c r="S3999" s="94"/>
    </row>
    <row r="4000" spans="1:19" ht="18" customHeight="1">
      <c r="A4000" s="43">
        <v>10</v>
      </c>
      <c r="B4000" s="44" t="s">
        <v>3742</v>
      </c>
      <c r="C4000" s="52">
        <v>2</v>
      </c>
      <c r="D4000" s="44" t="s">
        <v>3853</v>
      </c>
      <c r="E4000" s="53">
        <v>1</v>
      </c>
      <c r="F4000" s="54" t="s">
        <v>800</v>
      </c>
      <c r="G4000" s="53"/>
      <c r="H4000" s="54"/>
      <c r="I4000" s="53"/>
      <c r="J4000" s="53"/>
      <c r="K4000" s="97">
        <f>IF(C4000="",SUMIFS($K4001:$K$5645,$A4001:$A$5645,A4000,$E4001:$E$5645,""),IF(E4000="",SUMIFS($K4001:$K$5645,$A4001:$A$5645,A4000,$C4001:$C$5645,C4000,$G4001:$G$5645,""),IF(G4000="",SUMIFS($K4001:$K$5645,$A4001:$A$5645,A4000,$C4001:$C$5645,C4000,$E4001:$E$5645,E4000,$R4001:$R$5645,R4000),0)))</f>
        <v>3493</v>
      </c>
      <c r="L4000" s="97">
        <f>IF(C4000="",SUMIFS($L4001:$L$5645,$A4001:$A$5645,A4000,$E4001:$E$5645,""),IF(E4000="",SUMIFS($L4001:$L$5645,$A4001:$A$5645,A4000,$C4001:$C$5645,C4000,$G4001:$G$5645,""),IF(G4000="",SUMIFS($L4001:$L$5645,$A4001:$A$5645,A4000,$C4001:$C$5645,C4000,$E4001:$E$5645,E4000,$R4001:$R$5645,R4000),0)))</f>
        <v>3962</v>
      </c>
      <c r="M4000" s="98">
        <f t="shared" ref="M4000" si="249">K4000-L4000</f>
        <v>-469</v>
      </c>
      <c r="N4000" s="55"/>
      <c r="O4000" s="56"/>
      <c r="P4000" s="57"/>
      <c r="Q4000" s="58">
        <f>IF(C4000="",SUMIFS($Q$3:$Q$5514,$A$3:$A$5514,A4000,$C$3:$C$5514,"&gt;0",$E$3:$E$5514,""),IF(E4000="",SUMIFS($Q$3:$Q$5514,$A$3:$A$5514,A4000,$C$3:$C$5514,C4000,$E$3:$E$5514,"&gt;0",$G$3:$G$5514,""),IF(G4000="",SUMIFS($Q$3:$Q$5514,$A$3:$A$5514,A4000,$C$3:$C$5514,C4000,$E$3:$E$5514,E4000,$G$3:$G$5514,"&gt;0",$R$3:$R$5514,R4000))))</f>
        <v>0</v>
      </c>
      <c r="R4000" s="59" t="s">
        <v>3936</v>
      </c>
      <c r="S4000" s="94"/>
    </row>
    <row r="4001" spans="1:19" ht="18" customHeight="1">
      <c r="A4001" s="17">
        <v>10</v>
      </c>
      <c r="B4001" s="18" t="s">
        <v>3742</v>
      </c>
      <c r="C4001" s="18">
        <v>2</v>
      </c>
      <c r="D4001" s="18" t="s">
        <v>3853</v>
      </c>
      <c r="E4001" s="18">
        <v>1</v>
      </c>
      <c r="F4001" s="18" t="s">
        <v>800</v>
      </c>
      <c r="G4001" s="19">
        <v>8</v>
      </c>
      <c r="H4001" s="19" t="s">
        <v>941</v>
      </c>
      <c r="I4001" s="19"/>
      <c r="J4001" s="24"/>
      <c r="K4001" s="99"/>
      <c r="L4001" s="99"/>
      <c r="M4001" s="99"/>
      <c r="N4001" s="28"/>
      <c r="O4001" s="100"/>
      <c r="P4001" s="27"/>
      <c r="Q4001" s="100"/>
      <c r="R4001" s="101" t="s">
        <v>3936</v>
      </c>
      <c r="S4001" s="94"/>
    </row>
    <row r="4002" spans="1:19" ht="18" customHeight="1">
      <c r="A4002" s="17">
        <v>10</v>
      </c>
      <c r="B4002" s="18" t="s">
        <v>3742</v>
      </c>
      <c r="C4002" s="18">
        <v>2</v>
      </c>
      <c r="D4002" s="18" t="s">
        <v>3853</v>
      </c>
      <c r="E4002" s="18">
        <v>1</v>
      </c>
      <c r="F4002" s="18" t="s">
        <v>800</v>
      </c>
      <c r="G4002" s="18">
        <v>8</v>
      </c>
      <c r="H4002" s="18" t="s">
        <v>941</v>
      </c>
      <c r="I4002" s="19">
        <v>31</v>
      </c>
      <c r="J4002" s="24" t="s">
        <v>1306</v>
      </c>
      <c r="K4002" s="99">
        <v>36</v>
      </c>
      <c r="L4002" s="99">
        <v>49</v>
      </c>
      <c r="M4002" s="99">
        <f>K4002-L4002</f>
        <v>-13</v>
      </c>
      <c r="N4002" s="28" t="s">
        <v>3937</v>
      </c>
      <c r="O4002" s="100">
        <v>35200</v>
      </c>
      <c r="P4002" s="27"/>
      <c r="Q4002" s="100"/>
      <c r="R4002" s="101" t="s">
        <v>3936</v>
      </c>
      <c r="S4002" s="94"/>
    </row>
    <row r="4003" spans="1:19" ht="18" customHeight="1">
      <c r="A4003" s="17">
        <v>10</v>
      </c>
      <c r="B4003" s="18" t="s">
        <v>3742</v>
      </c>
      <c r="C4003" s="18">
        <v>2</v>
      </c>
      <c r="D4003" s="18" t="s">
        <v>3853</v>
      </c>
      <c r="E4003" s="18">
        <v>1</v>
      </c>
      <c r="F4003" s="18" t="s">
        <v>800</v>
      </c>
      <c r="G4003" s="19">
        <v>11</v>
      </c>
      <c r="H4003" s="19" t="s">
        <v>1002</v>
      </c>
      <c r="I4003" s="19"/>
      <c r="J4003" s="24"/>
      <c r="K4003" s="99"/>
      <c r="L4003" s="99"/>
      <c r="M4003" s="99"/>
      <c r="N4003" s="28"/>
      <c r="O4003" s="100"/>
      <c r="P4003" s="27"/>
      <c r="Q4003" s="100"/>
      <c r="R4003" s="101" t="s">
        <v>3936</v>
      </c>
      <c r="S4003" s="94"/>
    </row>
    <row r="4004" spans="1:19" ht="18" customHeight="1">
      <c r="A4004" s="17">
        <v>10</v>
      </c>
      <c r="B4004" s="18" t="s">
        <v>3742</v>
      </c>
      <c r="C4004" s="18">
        <v>2</v>
      </c>
      <c r="D4004" s="18" t="s">
        <v>3853</v>
      </c>
      <c r="E4004" s="18">
        <v>1</v>
      </c>
      <c r="F4004" s="18" t="s">
        <v>800</v>
      </c>
      <c r="G4004" s="18">
        <v>11</v>
      </c>
      <c r="H4004" s="18" t="s">
        <v>1002</v>
      </c>
      <c r="I4004" s="19">
        <v>1</v>
      </c>
      <c r="J4004" s="24" t="s">
        <v>1003</v>
      </c>
      <c r="K4004" s="99">
        <v>1277</v>
      </c>
      <c r="L4004" s="99">
        <v>1383</v>
      </c>
      <c r="M4004" s="99">
        <f>K4004-L4004</f>
        <v>-106</v>
      </c>
      <c r="N4004" s="28" t="s">
        <v>3938</v>
      </c>
      <c r="O4004" s="100">
        <v>850000</v>
      </c>
      <c r="P4004" s="27"/>
      <c r="Q4004" s="100"/>
      <c r="R4004" s="101" t="s">
        <v>3936</v>
      </c>
      <c r="S4004" s="94"/>
    </row>
    <row r="4005" spans="1:19" ht="18" customHeight="1">
      <c r="A4005" s="17">
        <v>10</v>
      </c>
      <c r="B4005" s="18" t="s">
        <v>3742</v>
      </c>
      <c r="C4005" s="18">
        <v>2</v>
      </c>
      <c r="D4005" s="18" t="s">
        <v>3853</v>
      </c>
      <c r="E4005" s="18">
        <v>1</v>
      </c>
      <c r="F4005" s="18" t="s">
        <v>800</v>
      </c>
      <c r="G4005" s="18">
        <v>11</v>
      </c>
      <c r="H4005" s="18" t="s">
        <v>1002</v>
      </c>
      <c r="I4005" s="18">
        <v>1</v>
      </c>
      <c r="J4005" s="25" t="s">
        <v>1003</v>
      </c>
      <c r="K4005" s="99"/>
      <c r="L4005" s="99"/>
      <c r="M4005" s="99"/>
      <c r="N4005" s="28" t="s">
        <v>3939</v>
      </c>
      <c r="O4005" s="100">
        <v>60000</v>
      </c>
      <c r="P4005" s="27"/>
      <c r="Q4005" s="100"/>
      <c r="R4005" s="101" t="s">
        <v>3936</v>
      </c>
      <c r="S4005" s="94"/>
    </row>
    <row r="4006" spans="1:19" ht="18" customHeight="1">
      <c r="A4006" s="17">
        <v>10</v>
      </c>
      <c r="B4006" s="18" t="s">
        <v>3742</v>
      </c>
      <c r="C4006" s="18">
        <v>2</v>
      </c>
      <c r="D4006" s="18" t="s">
        <v>3853</v>
      </c>
      <c r="E4006" s="18">
        <v>1</v>
      </c>
      <c r="F4006" s="18" t="s">
        <v>800</v>
      </c>
      <c r="G4006" s="18">
        <v>11</v>
      </c>
      <c r="H4006" s="18" t="s">
        <v>1002</v>
      </c>
      <c r="I4006" s="18">
        <v>1</v>
      </c>
      <c r="J4006" s="25" t="s">
        <v>1003</v>
      </c>
      <c r="K4006" s="99"/>
      <c r="L4006" s="99"/>
      <c r="M4006" s="99"/>
      <c r="N4006" s="28" t="s">
        <v>3940</v>
      </c>
      <c r="O4006" s="100">
        <v>71000</v>
      </c>
      <c r="P4006" s="27"/>
      <c r="Q4006" s="100"/>
      <c r="R4006" s="101" t="s">
        <v>3936</v>
      </c>
      <c r="S4006" s="94"/>
    </row>
    <row r="4007" spans="1:19" ht="18" customHeight="1">
      <c r="A4007" s="17">
        <v>10</v>
      </c>
      <c r="B4007" s="18" t="s">
        <v>3742</v>
      </c>
      <c r="C4007" s="18">
        <v>2</v>
      </c>
      <c r="D4007" s="18" t="s">
        <v>3853</v>
      </c>
      <c r="E4007" s="18">
        <v>1</v>
      </c>
      <c r="F4007" s="18" t="s">
        <v>800</v>
      </c>
      <c r="G4007" s="18">
        <v>11</v>
      </c>
      <c r="H4007" s="18" t="s">
        <v>1002</v>
      </c>
      <c r="I4007" s="18">
        <v>1</v>
      </c>
      <c r="J4007" s="25" t="s">
        <v>1003</v>
      </c>
      <c r="K4007" s="99"/>
      <c r="L4007" s="99"/>
      <c r="M4007" s="99"/>
      <c r="N4007" s="28" t="s">
        <v>3941</v>
      </c>
      <c r="O4007" s="100">
        <v>150000</v>
      </c>
      <c r="P4007" s="27"/>
      <c r="Q4007" s="100"/>
      <c r="R4007" s="101" t="s">
        <v>3936</v>
      </c>
      <c r="S4007" s="94"/>
    </row>
    <row r="4008" spans="1:19" ht="18" customHeight="1">
      <c r="A4008" s="17">
        <v>10</v>
      </c>
      <c r="B4008" s="18" t="s">
        <v>3742</v>
      </c>
      <c r="C4008" s="18">
        <v>2</v>
      </c>
      <c r="D4008" s="18" t="s">
        <v>3853</v>
      </c>
      <c r="E4008" s="18">
        <v>1</v>
      </c>
      <c r="F4008" s="18" t="s">
        <v>800</v>
      </c>
      <c r="G4008" s="18">
        <v>11</v>
      </c>
      <c r="H4008" s="18" t="s">
        <v>1002</v>
      </c>
      <c r="I4008" s="18">
        <v>1</v>
      </c>
      <c r="J4008" s="25" t="s">
        <v>1003</v>
      </c>
      <c r="K4008" s="99"/>
      <c r="L4008" s="99"/>
      <c r="M4008" s="99"/>
      <c r="N4008" s="28" t="s">
        <v>3942</v>
      </c>
      <c r="O4008" s="100">
        <v>146000</v>
      </c>
      <c r="P4008" s="27"/>
      <c r="Q4008" s="100"/>
      <c r="R4008" s="101" t="s">
        <v>3936</v>
      </c>
      <c r="S4008" s="94"/>
    </row>
    <row r="4009" spans="1:19" ht="18" customHeight="1">
      <c r="A4009" s="17">
        <v>10</v>
      </c>
      <c r="B4009" s="18" t="s">
        <v>3742</v>
      </c>
      <c r="C4009" s="18">
        <v>2</v>
      </c>
      <c r="D4009" s="18" t="s">
        <v>3853</v>
      </c>
      <c r="E4009" s="18">
        <v>1</v>
      </c>
      <c r="F4009" s="18" t="s">
        <v>800</v>
      </c>
      <c r="G4009" s="18">
        <v>11</v>
      </c>
      <c r="H4009" s="18" t="s">
        <v>1002</v>
      </c>
      <c r="I4009" s="19">
        <v>2</v>
      </c>
      <c r="J4009" s="24" t="s">
        <v>1208</v>
      </c>
      <c r="K4009" s="99">
        <v>1039</v>
      </c>
      <c r="L4009" s="99">
        <v>1257</v>
      </c>
      <c r="M4009" s="99">
        <f>K4009-L4009</f>
        <v>-218</v>
      </c>
      <c r="N4009" s="28" t="s">
        <v>3943</v>
      </c>
      <c r="O4009" s="100">
        <v>978180</v>
      </c>
      <c r="P4009" s="27"/>
      <c r="Q4009" s="100"/>
      <c r="R4009" s="101" t="s">
        <v>3936</v>
      </c>
      <c r="S4009" s="94"/>
    </row>
    <row r="4010" spans="1:19" ht="18" customHeight="1">
      <c r="A4010" s="17">
        <v>10</v>
      </c>
      <c r="B4010" s="18" t="s">
        <v>3742</v>
      </c>
      <c r="C4010" s="18">
        <v>2</v>
      </c>
      <c r="D4010" s="18" t="s">
        <v>3853</v>
      </c>
      <c r="E4010" s="18">
        <v>1</v>
      </c>
      <c r="F4010" s="18" t="s">
        <v>800</v>
      </c>
      <c r="G4010" s="18">
        <v>11</v>
      </c>
      <c r="H4010" s="18" t="s">
        <v>1002</v>
      </c>
      <c r="I4010" s="18">
        <v>2</v>
      </c>
      <c r="J4010" s="25" t="s">
        <v>1208</v>
      </c>
      <c r="K4010" s="99"/>
      <c r="L4010" s="99"/>
      <c r="M4010" s="99"/>
      <c r="N4010" s="28" t="s">
        <v>3944</v>
      </c>
      <c r="O4010" s="100">
        <v>30324</v>
      </c>
      <c r="P4010" s="27"/>
      <c r="Q4010" s="100"/>
      <c r="R4010" s="101" t="s">
        <v>3936</v>
      </c>
      <c r="S4010" s="94"/>
    </row>
    <row r="4011" spans="1:19" ht="18" customHeight="1">
      <c r="A4011" s="17">
        <v>10</v>
      </c>
      <c r="B4011" s="18" t="s">
        <v>3742</v>
      </c>
      <c r="C4011" s="18">
        <v>2</v>
      </c>
      <c r="D4011" s="18" t="s">
        <v>3853</v>
      </c>
      <c r="E4011" s="18">
        <v>1</v>
      </c>
      <c r="F4011" s="18" t="s">
        <v>800</v>
      </c>
      <c r="G4011" s="18">
        <v>11</v>
      </c>
      <c r="H4011" s="18" t="s">
        <v>1002</v>
      </c>
      <c r="I4011" s="18">
        <v>2</v>
      </c>
      <c r="J4011" s="25" t="s">
        <v>1208</v>
      </c>
      <c r="K4011" s="99"/>
      <c r="L4011" s="99"/>
      <c r="M4011" s="99"/>
      <c r="N4011" s="28" t="s">
        <v>3945</v>
      </c>
      <c r="O4011" s="100">
        <v>30324</v>
      </c>
      <c r="P4011" s="27"/>
      <c r="Q4011" s="100"/>
      <c r="R4011" s="101" t="s">
        <v>3936</v>
      </c>
      <c r="S4011" s="94"/>
    </row>
    <row r="4012" spans="1:19" ht="18" customHeight="1">
      <c r="A4012" s="17">
        <v>10</v>
      </c>
      <c r="B4012" s="18" t="s">
        <v>3742</v>
      </c>
      <c r="C4012" s="18">
        <v>2</v>
      </c>
      <c r="D4012" s="18" t="s">
        <v>3853</v>
      </c>
      <c r="E4012" s="18">
        <v>1</v>
      </c>
      <c r="F4012" s="18" t="s">
        <v>800</v>
      </c>
      <c r="G4012" s="18">
        <v>11</v>
      </c>
      <c r="H4012" s="18" t="s">
        <v>1002</v>
      </c>
      <c r="I4012" s="19">
        <v>3</v>
      </c>
      <c r="J4012" s="24" t="s">
        <v>1021</v>
      </c>
      <c r="K4012" s="99">
        <v>10</v>
      </c>
      <c r="L4012" s="99">
        <v>10</v>
      </c>
      <c r="M4012" s="99">
        <f>K4012-L4012</f>
        <v>0</v>
      </c>
      <c r="N4012" s="28" t="s">
        <v>3946</v>
      </c>
      <c r="O4012" s="100">
        <v>9720</v>
      </c>
      <c r="P4012" s="27"/>
      <c r="Q4012" s="100"/>
      <c r="R4012" s="101" t="s">
        <v>3936</v>
      </c>
      <c r="S4012" s="94"/>
    </row>
    <row r="4013" spans="1:19" ht="18" customHeight="1">
      <c r="A4013" s="17">
        <v>10</v>
      </c>
      <c r="B4013" s="18" t="s">
        <v>3742</v>
      </c>
      <c r="C4013" s="18">
        <v>2</v>
      </c>
      <c r="D4013" s="18" t="s">
        <v>3853</v>
      </c>
      <c r="E4013" s="18">
        <v>1</v>
      </c>
      <c r="F4013" s="18" t="s">
        <v>800</v>
      </c>
      <c r="G4013" s="18">
        <v>11</v>
      </c>
      <c r="H4013" s="18" t="s">
        <v>1002</v>
      </c>
      <c r="I4013" s="19">
        <v>4</v>
      </c>
      <c r="J4013" s="24" t="s">
        <v>1023</v>
      </c>
      <c r="K4013" s="99">
        <v>51</v>
      </c>
      <c r="L4013" s="99">
        <v>59</v>
      </c>
      <c r="M4013" s="99">
        <f>K4013-L4013</f>
        <v>-8</v>
      </c>
      <c r="N4013" s="28" t="s">
        <v>3947</v>
      </c>
      <c r="O4013" s="100">
        <v>28000</v>
      </c>
      <c r="P4013" s="27"/>
      <c r="Q4013" s="100"/>
      <c r="R4013" s="101" t="s">
        <v>3936</v>
      </c>
      <c r="S4013" s="94"/>
    </row>
    <row r="4014" spans="1:19" ht="18" customHeight="1">
      <c r="A4014" s="17">
        <v>10</v>
      </c>
      <c r="B4014" s="18" t="s">
        <v>3742</v>
      </c>
      <c r="C4014" s="18">
        <v>2</v>
      </c>
      <c r="D4014" s="18" t="s">
        <v>3853</v>
      </c>
      <c r="E4014" s="18">
        <v>1</v>
      </c>
      <c r="F4014" s="18" t="s">
        <v>800</v>
      </c>
      <c r="G4014" s="18">
        <v>11</v>
      </c>
      <c r="H4014" s="18" t="s">
        <v>1002</v>
      </c>
      <c r="I4014" s="18">
        <v>4</v>
      </c>
      <c r="J4014" s="25" t="s">
        <v>1023</v>
      </c>
      <c r="K4014" s="99"/>
      <c r="L4014" s="99"/>
      <c r="M4014" s="99"/>
      <c r="N4014" s="28" t="s">
        <v>3948</v>
      </c>
      <c r="O4014" s="100">
        <v>14280</v>
      </c>
      <c r="P4014" s="27"/>
      <c r="Q4014" s="100"/>
      <c r="R4014" s="101" t="s">
        <v>3936</v>
      </c>
      <c r="S4014" s="94"/>
    </row>
    <row r="4015" spans="1:19" ht="18" customHeight="1">
      <c r="A4015" s="17">
        <v>10</v>
      </c>
      <c r="B4015" s="18" t="s">
        <v>3742</v>
      </c>
      <c r="C4015" s="18">
        <v>2</v>
      </c>
      <c r="D4015" s="18" t="s">
        <v>3853</v>
      </c>
      <c r="E4015" s="18">
        <v>1</v>
      </c>
      <c r="F4015" s="18" t="s">
        <v>800</v>
      </c>
      <c r="G4015" s="18">
        <v>11</v>
      </c>
      <c r="H4015" s="18" t="s">
        <v>1002</v>
      </c>
      <c r="I4015" s="18">
        <v>4</v>
      </c>
      <c r="J4015" s="25" t="s">
        <v>1023</v>
      </c>
      <c r="K4015" s="99"/>
      <c r="L4015" s="99"/>
      <c r="M4015" s="99"/>
      <c r="N4015" s="28" t="s">
        <v>3949</v>
      </c>
      <c r="O4015" s="100">
        <v>8640</v>
      </c>
      <c r="P4015" s="27"/>
      <c r="Q4015" s="100"/>
      <c r="R4015" s="101" t="s">
        <v>3936</v>
      </c>
      <c r="S4015" s="94"/>
    </row>
    <row r="4016" spans="1:19" ht="18" customHeight="1">
      <c r="A4016" s="17">
        <v>10</v>
      </c>
      <c r="B4016" s="18" t="s">
        <v>3742</v>
      </c>
      <c r="C4016" s="18">
        <v>2</v>
      </c>
      <c r="D4016" s="18" t="s">
        <v>3853</v>
      </c>
      <c r="E4016" s="18">
        <v>1</v>
      </c>
      <c r="F4016" s="18" t="s">
        <v>800</v>
      </c>
      <c r="G4016" s="18">
        <v>11</v>
      </c>
      <c r="H4016" s="18" t="s">
        <v>1002</v>
      </c>
      <c r="I4016" s="19">
        <v>6</v>
      </c>
      <c r="J4016" s="24" t="s">
        <v>1215</v>
      </c>
      <c r="K4016" s="99">
        <v>130</v>
      </c>
      <c r="L4016" s="99">
        <v>130</v>
      </c>
      <c r="M4016" s="99">
        <f>K4016-L4016</f>
        <v>0</v>
      </c>
      <c r="N4016" s="28" t="s">
        <v>3950</v>
      </c>
      <c r="O4016" s="100">
        <v>100000</v>
      </c>
      <c r="P4016" s="27"/>
      <c r="Q4016" s="100"/>
      <c r="R4016" s="101" t="s">
        <v>3936</v>
      </c>
      <c r="S4016" s="94"/>
    </row>
    <row r="4017" spans="1:19" ht="18" customHeight="1">
      <c r="A4017" s="17">
        <v>10</v>
      </c>
      <c r="B4017" s="18" t="s">
        <v>3742</v>
      </c>
      <c r="C4017" s="18">
        <v>2</v>
      </c>
      <c r="D4017" s="18" t="s">
        <v>3853</v>
      </c>
      <c r="E4017" s="18">
        <v>1</v>
      </c>
      <c r="F4017" s="18" t="s">
        <v>800</v>
      </c>
      <c r="G4017" s="18">
        <v>11</v>
      </c>
      <c r="H4017" s="18" t="s">
        <v>1002</v>
      </c>
      <c r="I4017" s="18">
        <v>6</v>
      </c>
      <c r="J4017" s="25" t="s">
        <v>1215</v>
      </c>
      <c r="K4017" s="99"/>
      <c r="L4017" s="99"/>
      <c r="M4017" s="99"/>
      <c r="N4017" s="28" t="s">
        <v>3951</v>
      </c>
      <c r="O4017" s="100">
        <v>10000</v>
      </c>
      <c r="P4017" s="27"/>
      <c r="Q4017" s="100"/>
      <c r="R4017" s="101" t="s">
        <v>3936</v>
      </c>
      <c r="S4017" s="94"/>
    </row>
    <row r="4018" spans="1:19" ht="18" customHeight="1">
      <c r="A4018" s="17">
        <v>10</v>
      </c>
      <c r="B4018" s="18" t="s">
        <v>3742</v>
      </c>
      <c r="C4018" s="18">
        <v>2</v>
      </c>
      <c r="D4018" s="18" t="s">
        <v>3853</v>
      </c>
      <c r="E4018" s="18">
        <v>1</v>
      </c>
      <c r="F4018" s="18" t="s">
        <v>800</v>
      </c>
      <c r="G4018" s="18">
        <v>11</v>
      </c>
      <c r="H4018" s="18" t="s">
        <v>1002</v>
      </c>
      <c r="I4018" s="18">
        <v>6</v>
      </c>
      <c r="J4018" s="25" t="s">
        <v>1215</v>
      </c>
      <c r="K4018" s="99"/>
      <c r="L4018" s="99"/>
      <c r="M4018" s="99"/>
      <c r="N4018" s="28" t="s">
        <v>3952</v>
      </c>
      <c r="O4018" s="100">
        <v>20000</v>
      </c>
      <c r="P4018" s="27"/>
      <c r="Q4018" s="100"/>
      <c r="R4018" s="101" t="s">
        <v>3936</v>
      </c>
      <c r="S4018" s="94"/>
    </row>
    <row r="4019" spans="1:19" ht="18" customHeight="1">
      <c r="A4019" s="17">
        <v>10</v>
      </c>
      <c r="B4019" s="18" t="s">
        <v>3742</v>
      </c>
      <c r="C4019" s="18">
        <v>2</v>
      </c>
      <c r="D4019" s="18" t="s">
        <v>3853</v>
      </c>
      <c r="E4019" s="18">
        <v>1</v>
      </c>
      <c r="F4019" s="18" t="s">
        <v>800</v>
      </c>
      <c r="G4019" s="18">
        <v>11</v>
      </c>
      <c r="H4019" s="18" t="s">
        <v>1002</v>
      </c>
      <c r="I4019" s="19">
        <v>8</v>
      </c>
      <c r="J4019" s="24" t="s">
        <v>1891</v>
      </c>
      <c r="K4019" s="99">
        <v>274</v>
      </c>
      <c r="L4019" s="99">
        <v>288</v>
      </c>
      <c r="M4019" s="99">
        <f>K4019-L4019</f>
        <v>-14</v>
      </c>
      <c r="N4019" s="28" t="s">
        <v>3953</v>
      </c>
      <c r="O4019" s="100">
        <v>50000</v>
      </c>
      <c r="P4019" s="27"/>
      <c r="Q4019" s="100"/>
      <c r="R4019" s="101" t="s">
        <v>3936</v>
      </c>
      <c r="S4019" s="94"/>
    </row>
    <row r="4020" spans="1:19" ht="18" customHeight="1">
      <c r="A4020" s="17">
        <v>10</v>
      </c>
      <c r="B4020" s="18" t="s">
        <v>3742</v>
      </c>
      <c r="C4020" s="18">
        <v>2</v>
      </c>
      <c r="D4020" s="18" t="s">
        <v>3853</v>
      </c>
      <c r="E4020" s="18">
        <v>1</v>
      </c>
      <c r="F4020" s="18" t="s">
        <v>800</v>
      </c>
      <c r="G4020" s="18">
        <v>11</v>
      </c>
      <c r="H4020" s="18" t="s">
        <v>1002</v>
      </c>
      <c r="I4020" s="18">
        <v>8</v>
      </c>
      <c r="J4020" s="25" t="s">
        <v>1891</v>
      </c>
      <c r="K4020" s="99"/>
      <c r="L4020" s="99"/>
      <c r="M4020" s="99"/>
      <c r="N4020" s="28" t="s">
        <v>3954</v>
      </c>
      <c r="O4020" s="100">
        <v>145152</v>
      </c>
      <c r="P4020" s="27"/>
      <c r="Q4020" s="100"/>
      <c r="R4020" s="101" t="s">
        <v>3936</v>
      </c>
      <c r="S4020" s="94"/>
    </row>
    <row r="4021" spans="1:19" ht="18" customHeight="1">
      <c r="A4021" s="17">
        <v>10</v>
      </c>
      <c r="B4021" s="18" t="s">
        <v>3742</v>
      </c>
      <c r="C4021" s="18">
        <v>2</v>
      </c>
      <c r="D4021" s="18" t="s">
        <v>3853</v>
      </c>
      <c r="E4021" s="18">
        <v>1</v>
      </c>
      <c r="F4021" s="18" t="s">
        <v>800</v>
      </c>
      <c r="G4021" s="18">
        <v>11</v>
      </c>
      <c r="H4021" s="18" t="s">
        <v>1002</v>
      </c>
      <c r="I4021" s="18">
        <v>8</v>
      </c>
      <c r="J4021" s="25" t="s">
        <v>1891</v>
      </c>
      <c r="K4021" s="99"/>
      <c r="L4021" s="99"/>
      <c r="M4021" s="99"/>
      <c r="N4021" s="28" t="s">
        <v>3955</v>
      </c>
      <c r="O4021" s="100">
        <v>18360</v>
      </c>
      <c r="P4021" s="27"/>
      <c r="Q4021" s="100"/>
      <c r="R4021" s="101" t="s">
        <v>3936</v>
      </c>
      <c r="S4021" s="94"/>
    </row>
    <row r="4022" spans="1:19" ht="18" customHeight="1">
      <c r="A4022" s="17">
        <v>10</v>
      </c>
      <c r="B4022" s="18" t="s">
        <v>3742</v>
      </c>
      <c r="C4022" s="18">
        <v>2</v>
      </c>
      <c r="D4022" s="18" t="s">
        <v>3853</v>
      </c>
      <c r="E4022" s="18">
        <v>1</v>
      </c>
      <c r="F4022" s="18" t="s">
        <v>800</v>
      </c>
      <c r="G4022" s="18">
        <v>11</v>
      </c>
      <c r="H4022" s="18" t="s">
        <v>1002</v>
      </c>
      <c r="I4022" s="18">
        <v>8</v>
      </c>
      <c r="J4022" s="25" t="s">
        <v>1891</v>
      </c>
      <c r="K4022" s="99"/>
      <c r="L4022" s="99"/>
      <c r="M4022" s="99"/>
      <c r="N4022" s="28" t="s">
        <v>3956</v>
      </c>
      <c r="O4022" s="100">
        <v>60000</v>
      </c>
      <c r="P4022" s="27"/>
      <c r="Q4022" s="100"/>
      <c r="R4022" s="101" t="s">
        <v>3936</v>
      </c>
      <c r="S4022" s="94"/>
    </row>
    <row r="4023" spans="1:19" ht="18" customHeight="1">
      <c r="A4023" s="17">
        <v>10</v>
      </c>
      <c r="B4023" s="18" t="s">
        <v>3742</v>
      </c>
      <c r="C4023" s="18">
        <v>2</v>
      </c>
      <c r="D4023" s="18" t="s">
        <v>3853</v>
      </c>
      <c r="E4023" s="18">
        <v>1</v>
      </c>
      <c r="F4023" s="18" t="s">
        <v>800</v>
      </c>
      <c r="G4023" s="19">
        <v>12</v>
      </c>
      <c r="H4023" s="19" t="s">
        <v>1026</v>
      </c>
      <c r="I4023" s="19"/>
      <c r="J4023" s="24"/>
      <c r="K4023" s="99"/>
      <c r="L4023" s="99"/>
      <c r="M4023" s="99"/>
      <c r="N4023" s="28"/>
      <c r="O4023" s="100"/>
      <c r="P4023" s="27"/>
      <c r="Q4023" s="100"/>
      <c r="R4023" s="101" t="s">
        <v>3936</v>
      </c>
      <c r="S4023" s="94"/>
    </row>
    <row r="4024" spans="1:19" ht="18" customHeight="1">
      <c r="A4024" s="17">
        <v>10</v>
      </c>
      <c r="B4024" s="18" t="s">
        <v>3742</v>
      </c>
      <c r="C4024" s="18">
        <v>2</v>
      </c>
      <c r="D4024" s="18" t="s">
        <v>3853</v>
      </c>
      <c r="E4024" s="18">
        <v>1</v>
      </c>
      <c r="F4024" s="18" t="s">
        <v>800</v>
      </c>
      <c r="G4024" s="18">
        <v>12</v>
      </c>
      <c r="H4024" s="18" t="s">
        <v>1026</v>
      </c>
      <c r="I4024" s="19">
        <v>1</v>
      </c>
      <c r="J4024" s="24" t="s">
        <v>1027</v>
      </c>
      <c r="K4024" s="99">
        <v>256</v>
      </c>
      <c r="L4024" s="99">
        <v>260</v>
      </c>
      <c r="M4024" s="99">
        <f>K4024-L4024</f>
        <v>-4</v>
      </c>
      <c r="N4024" s="28" t="s">
        <v>3957</v>
      </c>
      <c r="O4024" s="100">
        <v>171150</v>
      </c>
      <c r="P4024" s="27"/>
      <c r="Q4024" s="100"/>
      <c r="R4024" s="101" t="s">
        <v>3936</v>
      </c>
      <c r="S4024" s="94"/>
    </row>
    <row r="4025" spans="1:19" ht="18" customHeight="1">
      <c r="A4025" s="17">
        <v>10</v>
      </c>
      <c r="B4025" s="18" t="s">
        <v>3742</v>
      </c>
      <c r="C4025" s="18">
        <v>2</v>
      </c>
      <c r="D4025" s="18" t="s">
        <v>3853</v>
      </c>
      <c r="E4025" s="18">
        <v>1</v>
      </c>
      <c r="F4025" s="18" t="s">
        <v>800</v>
      </c>
      <c r="G4025" s="18">
        <v>12</v>
      </c>
      <c r="H4025" s="18" t="s">
        <v>1026</v>
      </c>
      <c r="I4025" s="18">
        <v>1</v>
      </c>
      <c r="J4025" s="25" t="s">
        <v>1027</v>
      </c>
      <c r="K4025" s="99"/>
      <c r="L4025" s="99"/>
      <c r="M4025" s="99"/>
      <c r="N4025" s="28" t="s">
        <v>3958</v>
      </c>
      <c r="O4025" s="100">
        <v>60480</v>
      </c>
      <c r="P4025" s="27"/>
      <c r="Q4025" s="100"/>
      <c r="R4025" s="101" t="s">
        <v>3936</v>
      </c>
      <c r="S4025" s="94"/>
    </row>
    <row r="4026" spans="1:19" ht="18" customHeight="1">
      <c r="A4026" s="17">
        <v>10</v>
      </c>
      <c r="B4026" s="18" t="s">
        <v>3742</v>
      </c>
      <c r="C4026" s="18">
        <v>2</v>
      </c>
      <c r="D4026" s="18" t="s">
        <v>3853</v>
      </c>
      <c r="E4026" s="18">
        <v>1</v>
      </c>
      <c r="F4026" s="18" t="s">
        <v>800</v>
      </c>
      <c r="G4026" s="18">
        <v>12</v>
      </c>
      <c r="H4026" s="18" t="s">
        <v>1026</v>
      </c>
      <c r="I4026" s="18">
        <v>1</v>
      </c>
      <c r="J4026" s="25" t="s">
        <v>1027</v>
      </c>
      <c r="K4026" s="99"/>
      <c r="L4026" s="99"/>
      <c r="M4026" s="99"/>
      <c r="N4026" s="28" t="s">
        <v>3959</v>
      </c>
      <c r="O4026" s="100">
        <v>24000</v>
      </c>
      <c r="P4026" s="27"/>
      <c r="Q4026" s="100"/>
      <c r="R4026" s="101" t="s">
        <v>3936</v>
      </c>
      <c r="S4026" s="94"/>
    </row>
    <row r="4027" spans="1:19" ht="18" customHeight="1">
      <c r="A4027" s="17">
        <v>10</v>
      </c>
      <c r="B4027" s="18" t="s">
        <v>3742</v>
      </c>
      <c r="C4027" s="18">
        <v>2</v>
      </c>
      <c r="D4027" s="18" t="s">
        <v>3853</v>
      </c>
      <c r="E4027" s="18">
        <v>1</v>
      </c>
      <c r="F4027" s="18" t="s">
        <v>800</v>
      </c>
      <c r="G4027" s="18">
        <v>12</v>
      </c>
      <c r="H4027" s="18" t="s">
        <v>1026</v>
      </c>
      <c r="I4027" s="19">
        <v>3</v>
      </c>
      <c r="J4027" s="24" t="s">
        <v>202</v>
      </c>
      <c r="K4027" s="99">
        <v>147</v>
      </c>
      <c r="L4027" s="99">
        <v>183</v>
      </c>
      <c r="M4027" s="99">
        <f>K4027-L4027</f>
        <v>-36</v>
      </c>
      <c r="N4027" s="28" t="s">
        <v>3960</v>
      </c>
      <c r="O4027" s="100">
        <v>26000</v>
      </c>
      <c r="P4027" s="27"/>
      <c r="Q4027" s="100"/>
      <c r="R4027" s="101" t="s">
        <v>3936</v>
      </c>
      <c r="S4027" s="94"/>
    </row>
    <row r="4028" spans="1:19" ht="18" customHeight="1">
      <c r="A4028" s="17">
        <v>10</v>
      </c>
      <c r="B4028" s="18" t="s">
        <v>3742</v>
      </c>
      <c r="C4028" s="18">
        <v>2</v>
      </c>
      <c r="D4028" s="18" t="s">
        <v>3853</v>
      </c>
      <c r="E4028" s="18">
        <v>1</v>
      </c>
      <c r="F4028" s="18" t="s">
        <v>800</v>
      </c>
      <c r="G4028" s="18">
        <v>12</v>
      </c>
      <c r="H4028" s="18" t="s">
        <v>1026</v>
      </c>
      <c r="I4028" s="18">
        <v>3</v>
      </c>
      <c r="J4028" s="25" t="s">
        <v>202</v>
      </c>
      <c r="K4028" s="99"/>
      <c r="L4028" s="99"/>
      <c r="M4028" s="99"/>
      <c r="N4028" s="28" t="s">
        <v>3961</v>
      </c>
      <c r="O4028" s="100">
        <v>11340</v>
      </c>
      <c r="P4028" s="27"/>
      <c r="Q4028" s="100"/>
      <c r="R4028" s="101" t="s">
        <v>3936</v>
      </c>
      <c r="S4028" s="94"/>
    </row>
    <row r="4029" spans="1:19" ht="18" customHeight="1">
      <c r="A4029" s="17">
        <v>10</v>
      </c>
      <c r="B4029" s="18" t="s">
        <v>3742</v>
      </c>
      <c r="C4029" s="18">
        <v>2</v>
      </c>
      <c r="D4029" s="18" t="s">
        <v>3853</v>
      </c>
      <c r="E4029" s="18">
        <v>1</v>
      </c>
      <c r="F4029" s="18" t="s">
        <v>800</v>
      </c>
      <c r="G4029" s="18">
        <v>12</v>
      </c>
      <c r="H4029" s="18" t="s">
        <v>1026</v>
      </c>
      <c r="I4029" s="18">
        <v>3</v>
      </c>
      <c r="J4029" s="25" t="s">
        <v>202</v>
      </c>
      <c r="K4029" s="99"/>
      <c r="L4029" s="99"/>
      <c r="M4029" s="99"/>
      <c r="N4029" s="28" t="s">
        <v>3962</v>
      </c>
      <c r="O4029" s="100">
        <v>78372</v>
      </c>
      <c r="P4029" s="27"/>
      <c r="Q4029" s="100"/>
      <c r="R4029" s="101" t="s">
        <v>3936</v>
      </c>
      <c r="S4029" s="94"/>
    </row>
    <row r="4030" spans="1:19" ht="18" customHeight="1">
      <c r="A4030" s="17">
        <v>10</v>
      </c>
      <c r="B4030" s="18" t="s">
        <v>3742</v>
      </c>
      <c r="C4030" s="18">
        <v>2</v>
      </c>
      <c r="D4030" s="18" t="s">
        <v>3853</v>
      </c>
      <c r="E4030" s="18">
        <v>1</v>
      </c>
      <c r="F4030" s="18" t="s">
        <v>800</v>
      </c>
      <c r="G4030" s="18">
        <v>12</v>
      </c>
      <c r="H4030" s="18" t="s">
        <v>1026</v>
      </c>
      <c r="I4030" s="18">
        <v>3</v>
      </c>
      <c r="J4030" s="25" t="s">
        <v>202</v>
      </c>
      <c r="K4030" s="99"/>
      <c r="L4030" s="99"/>
      <c r="M4030" s="99"/>
      <c r="N4030" s="28" t="s">
        <v>3963</v>
      </c>
      <c r="O4030" s="100">
        <v>10000</v>
      </c>
      <c r="P4030" s="27"/>
      <c r="Q4030" s="100"/>
      <c r="R4030" s="101" t="s">
        <v>3936</v>
      </c>
      <c r="S4030" s="94"/>
    </row>
    <row r="4031" spans="1:19" ht="18" customHeight="1">
      <c r="A4031" s="17">
        <v>10</v>
      </c>
      <c r="B4031" s="18" t="s">
        <v>3742</v>
      </c>
      <c r="C4031" s="18">
        <v>2</v>
      </c>
      <c r="D4031" s="18" t="s">
        <v>3853</v>
      </c>
      <c r="E4031" s="18">
        <v>1</v>
      </c>
      <c r="F4031" s="18" t="s">
        <v>800</v>
      </c>
      <c r="G4031" s="18">
        <v>12</v>
      </c>
      <c r="H4031" s="18" t="s">
        <v>1026</v>
      </c>
      <c r="I4031" s="18">
        <v>3</v>
      </c>
      <c r="J4031" s="25" t="s">
        <v>202</v>
      </c>
      <c r="K4031" s="99"/>
      <c r="L4031" s="99"/>
      <c r="M4031" s="99"/>
      <c r="N4031" s="28" t="s">
        <v>3964</v>
      </c>
      <c r="O4031" s="100">
        <v>16000</v>
      </c>
      <c r="P4031" s="27"/>
      <c r="Q4031" s="100"/>
      <c r="R4031" s="101" t="s">
        <v>3936</v>
      </c>
      <c r="S4031" s="94"/>
    </row>
    <row r="4032" spans="1:19" ht="18" customHeight="1">
      <c r="A4032" s="17">
        <v>10</v>
      </c>
      <c r="B4032" s="18" t="s">
        <v>3742</v>
      </c>
      <c r="C4032" s="18">
        <v>2</v>
      </c>
      <c r="D4032" s="18" t="s">
        <v>3853</v>
      </c>
      <c r="E4032" s="18">
        <v>1</v>
      </c>
      <c r="F4032" s="18" t="s">
        <v>800</v>
      </c>
      <c r="G4032" s="18">
        <v>12</v>
      </c>
      <c r="H4032" s="18" t="s">
        <v>1026</v>
      </c>
      <c r="I4032" s="18">
        <v>3</v>
      </c>
      <c r="J4032" s="25" t="s">
        <v>202</v>
      </c>
      <c r="K4032" s="99"/>
      <c r="L4032" s="99"/>
      <c r="M4032" s="99"/>
      <c r="N4032" s="28" t="s">
        <v>3965</v>
      </c>
      <c r="O4032" s="100">
        <v>5000</v>
      </c>
      <c r="P4032" s="27"/>
      <c r="Q4032" s="100"/>
      <c r="R4032" s="101" t="s">
        <v>3936</v>
      </c>
      <c r="S4032" s="94"/>
    </row>
    <row r="4033" spans="1:19" ht="18" customHeight="1">
      <c r="A4033" s="17">
        <v>10</v>
      </c>
      <c r="B4033" s="18" t="s">
        <v>3742</v>
      </c>
      <c r="C4033" s="18">
        <v>2</v>
      </c>
      <c r="D4033" s="18" t="s">
        <v>3853</v>
      </c>
      <c r="E4033" s="18">
        <v>1</v>
      </c>
      <c r="F4033" s="18" t="s">
        <v>800</v>
      </c>
      <c r="G4033" s="19">
        <v>13</v>
      </c>
      <c r="H4033" s="19" t="s">
        <v>1045</v>
      </c>
      <c r="I4033" s="19"/>
      <c r="J4033" s="24"/>
      <c r="K4033" s="99"/>
      <c r="L4033" s="99"/>
      <c r="M4033" s="99"/>
      <c r="N4033" s="28"/>
      <c r="O4033" s="100"/>
      <c r="P4033" s="27"/>
      <c r="Q4033" s="100"/>
      <c r="R4033" s="101" t="s">
        <v>3936</v>
      </c>
      <c r="S4033" s="94"/>
    </row>
    <row r="4034" spans="1:19" ht="18" customHeight="1">
      <c r="A4034" s="17">
        <v>10</v>
      </c>
      <c r="B4034" s="18" t="s">
        <v>3742</v>
      </c>
      <c r="C4034" s="18">
        <v>2</v>
      </c>
      <c r="D4034" s="18" t="s">
        <v>3853</v>
      </c>
      <c r="E4034" s="18">
        <v>1</v>
      </c>
      <c r="F4034" s="18" t="s">
        <v>800</v>
      </c>
      <c r="G4034" s="18">
        <v>13</v>
      </c>
      <c r="H4034" s="18" t="s">
        <v>1045</v>
      </c>
      <c r="I4034" s="19">
        <v>32</v>
      </c>
      <c r="J4034" s="24" t="s">
        <v>1235</v>
      </c>
      <c r="K4034" s="99">
        <v>125</v>
      </c>
      <c r="L4034" s="99">
        <v>80</v>
      </c>
      <c r="M4034" s="99">
        <f>K4034-L4034</f>
        <v>45</v>
      </c>
      <c r="N4034" s="28" t="s">
        <v>3966</v>
      </c>
      <c r="O4034" s="100">
        <v>125000</v>
      </c>
      <c r="P4034" s="27"/>
      <c r="Q4034" s="100"/>
      <c r="R4034" s="101" t="s">
        <v>3936</v>
      </c>
      <c r="S4034" s="94"/>
    </row>
    <row r="4035" spans="1:19" ht="18" customHeight="1">
      <c r="A4035" s="17">
        <v>10</v>
      </c>
      <c r="B4035" s="18" t="s">
        <v>3742</v>
      </c>
      <c r="C4035" s="18">
        <v>2</v>
      </c>
      <c r="D4035" s="18" t="s">
        <v>3853</v>
      </c>
      <c r="E4035" s="18">
        <v>1</v>
      </c>
      <c r="F4035" s="18" t="s">
        <v>800</v>
      </c>
      <c r="G4035" s="19">
        <v>14</v>
      </c>
      <c r="H4035" s="19" t="s">
        <v>1050</v>
      </c>
      <c r="I4035" s="19"/>
      <c r="J4035" s="24"/>
      <c r="K4035" s="99"/>
      <c r="L4035" s="99"/>
      <c r="M4035" s="99"/>
      <c r="N4035" s="28"/>
      <c r="O4035" s="100"/>
      <c r="P4035" s="27"/>
      <c r="Q4035" s="100"/>
      <c r="R4035" s="101" t="s">
        <v>3936</v>
      </c>
      <c r="S4035" s="94"/>
    </row>
    <row r="4036" spans="1:19" ht="18" customHeight="1">
      <c r="A4036" s="17">
        <v>10</v>
      </c>
      <c r="B4036" s="18" t="s">
        <v>3742</v>
      </c>
      <c r="C4036" s="18">
        <v>2</v>
      </c>
      <c r="D4036" s="18" t="s">
        <v>3853</v>
      </c>
      <c r="E4036" s="18">
        <v>1</v>
      </c>
      <c r="F4036" s="18" t="s">
        <v>800</v>
      </c>
      <c r="G4036" s="18">
        <v>14</v>
      </c>
      <c r="H4036" s="18" t="s">
        <v>1050</v>
      </c>
      <c r="I4036" s="19">
        <v>31</v>
      </c>
      <c r="J4036" s="24" t="s">
        <v>1132</v>
      </c>
      <c r="K4036" s="99">
        <v>58</v>
      </c>
      <c r="L4036" s="99">
        <v>223</v>
      </c>
      <c r="M4036" s="99">
        <f>K4036-L4036</f>
        <v>-165</v>
      </c>
      <c r="N4036" s="28" t="s">
        <v>3967</v>
      </c>
      <c r="O4036" s="100">
        <v>21810</v>
      </c>
      <c r="P4036" s="27"/>
      <c r="Q4036" s="100"/>
      <c r="R4036" s="101" t="s">
        <v>3936</v>
      </c>
      <c r="S4036" s="94"/>
    </row>
    <row r="4037" spans="1:19" ht="18" customHeight="1">
      <c r="A4037" s="17">
        <v>10</v>
      </c>
      <c r="B4037" s="18" t="s">
        <v>3742</v>
      </c>
      <c r="C4037" s="18">
        <v>2</v>
      </c>
      <c r="D4037" s="18" t="s">
        <v>3853</v>
      </c>
      <c r="E4037" s="18">
        <v>1</v>
      </c>
      <c r="F4037" s="18" t="s">
        <v>800</v>
      </c>
      <c r="G4037" s="18">
        <v>14</v>
      </c>
      <c r="H4037" s="18" t="s">
        <v>1050</v>
      </c>
      <c r="I4037" s="18">
        <v>31</v>
      </c>
      <c r="J4037" s="25" t="s">
        <v>1132</v>
      </c>
      <c r="K4037" s="99"/>
      <c r="L4037" s="99"/>
      <c r="M4037" s="99"/>
      <c r="N4037" s="28" t="s">
        <v>3968</v>
      </c>
      <c r="O4037" s="100">
        <v>35280</v>
      </c>
      <c r="P4037" s="27"/>
      <c r="Q4037" s="100"/>
      <c r="R4037" s="101" t="s">
        <v>3936</v>
      </c>
      <c r="S4037" s="94"/>
    </row>
    <row r="4038" spans="1:19" ht="18" customHeight="1">
      <c r="A4038" s="17">
        <v>10</v>
      </c>
      <c r="B4038" s="18" t="s">
        <v>3742</v>
      </c>
      <c r="C4038" s="18">
        <v>2</v>
      </c>
      <c r="D4038" s="18" t="s">
        <v>3853</v>
      </c>
      <c r="E4038" s="18">
        <v>1</v>
      </c>
      <c r="F4038" s="18" t="s">
        <v>800</v>
      </c>
      <c r="G4038" s="19">
        <v>16</v>
      </c>
      <c r="H4038" s="19" t="s">
        <v>1263</v>
      </c>
      <c r="I4038" s="19"/>
      <c r="J4038" s="24"/>
      <c r="K4038" s="99"/>
      <c r="L4038" s="99"/>
      <c r="M4038" s="99"/>
      <c r="N4038" s="28"/>
      <c r="O4038" s="100"/>
      <c r="P4038" s="27"/>
      <c r="Q4038" s="100"/>
      <c r="R4038" s="101" t="s">
        <v>3936</v>
      </c>
      <c r="S4038" s="94"/>
    </row>
    <row r="4039" spans="1:19" ht="18" customHeight="1">
      <c r="A4039" s="17">
        <v>10</v>
      </c>
      <c r="B4039" s="18" t="s">
        <v>3742</v>
      </c>
      <c r="C4039" s="18">
        <v>2</v>
      </c>
      <c r="D4039" s="18" t="s">
        <v>3853</v>
      </c>
      <c r="E4039" s="18">
        <v>1</v>
      </c>
      <c r="F4039" s="18" t="s">
        <v>800</v>
      </c>
      <c r="G4039" s="18">
        <v>16</v>
      </c>
      <c r="H4039" s="18" t="s">
        <v>1263</v>
      </c>
      <c r="I4039" s="19">
        <v>1</v>
      </c>
      <c r="J4039" s="24" t="s">
        <v>1264</v>
      </c>
      <c r="K4039" s="99">
        <v>40</v>
      </c>
      <c r="L4039" s="99">
        <v>40</v>
      </c>
      <c r="M4039" s="99">
        <f>K4039-L4039</f>
        <v>0</v>
      </c>
      <c r="N4039" s="28" t="s">
        <v>3969</v>
      </c>
      <c r="O4039" s="100">
        <v>18000</v>
      </c>
      <c r="P4039" s="27"/>
      <c r="Q4039" s="100"/>
      <c r="R4039" s="101" t="s">
        <v>3936</v>
      </c>
      <c r="S4039" s="94"/>
    </row>
    <row r="4040" spans="1:19" ht="18" customHeight="1">
      <c r="A4040" s="17">
        <v>10</v>
      </c>
      <c r="B4040" s="18" t="s">
        <v>3742</v>
      </c>
      <c r="C4040" s="18">
        <v>2</v>
      </c>
      <c r="D4040" s="18" t="s">
        <v>3853</v>
      </c>
      <c r="E4040" s="18">
        <v>1</v>
      </c>
      <c r="F4040" s="18" t="s">
        <v>800</v>
      </c>
      <c r="G4040" s="18">
        <v>16</v>
      </c>
      <c r="H4040" s="18" t="s">
        <v>1263</v>
      </c>
      <c r="I4040" s="18">
        <v>1</v>
      </c>
      <c r="J4040" s="25" t="s">
        <v>1264</v>
      </c>
      <c r="K4040" s="99"/>
      <c r="L4040" s="99"/>
      <c r="M4040" s="99"/>
      <c r="N4040" s="28" t="s">
        <v>3970</v>
      </c>
      <c r="O4040" s="100">
        <v>10000</v>
      </c>
      <c r="P4040" s="27"/>
      <c r="Q4040" s="100"/>
      <c r="R4040" s="101" t="s">
        <v>3936</v>
      </c>
      <c r="S4040" s="94"/>
    </row>
    <row r="4041" spans="1:19" ht="18" customHeight="1">
      <c r="A4041" s="17">
        <v>10</v>
      </c>
      <c r="B4041" s="18" t="s">
        <v>3742</v>
      </c>
      <c r="C4041" s="18">
        <v>2</v>
      </c>
      <c r="D4041" s="18" t="s">
        <v>3853</v>
      </c>
      <c r="E4041" s="18">
        <v>1</v>
      </c>
      <c r="F4041" s="18" t="s">
        <v>800</v>
      </c>
      <c r="G4041" s="18">
        <v>16</v>
      </c>
      <c r="H4041" s="18" t="s">
        <v>1263</v>
      </c>
      <c r="I4041" s="18">
        <v>1</v>
      </c>
      <c r="J4041" s="25" t="s">
        <v>1264</v>
      </c>
      <c r="K4041" s="99"/>
      <c r="L4041" s="99"/>
      <c r="M4041" s="99"/>
      <c r="N4041" s="28" t="s">
        <v>3971</v>
      </c>
      <c r="O4041" s="100">
        <v>5000</v>
      </c>
      <c r="P4041" s="27"/>
      <c r="Q4041" s="100"/>
      <c r="R4041" s="101" t="s">
        <v>3936</v>
      </c>
      <c r="S4041" s="94"/>
    </row>
    <row r="4042" spans="1:19" ht="18" customHeight="1">
      <c r="A4042" s="17">
        <v>10</v>
      </c>
      <c r="B4042" s="18" t="s">
        <v>3742</v>
      </c>
      <c r="C4042" s="18">
        <v>2</v>
      </c>
      <c r="D4042" s="18" t="s">
        <v>3853</v>
      </c>
      <c r="E4042" s="18">
        <v>1</v>
      </c>
      <c r="F4042" s="18" t="s">
        <v>800</v>
      </c>
      <c r="G4042" s="18">
        <v>16</v>
      </c>
      <c r="H4042" s="18" t="s">
        <v>1263</v>
      </c>
      <c r="I4042" s="18">
        <v>1</v>
      </c>
      <c r="J4042" s="25" t="s">
        <v>1264</v>
      </c>
      <c r="K4042" s="99"/>
      <c r="L4042" s="99"/>
      <c r="M4042" s="99"/>
      <c r="N4042" s="28" t="s">
        <v>3972</v>
      </c>
      <c r="O4042" s="100">
        <v>7000</v>
      </c>
      <c r="P4042" s="27"/>
      <c r="Q4042" s="100"/>
      <c r="R4042" s="101" t="s">
        <v>3936</v>
      </c>
      <c r="S4042" s="94"/>
    </row>
    <row r="4043" spans="1:19" ht="18" customHeight="1">
      <c r="A4043" s="17">
        <v>10</v>
      </c>
      <c r="B4043" s="18" t="s">
        <v>3742</v>
      </c>
      <c r="C4043" s="18">
        <v>2</v>
      </c>
      <c r="D4043" s="18" t="s">
        <v>3853</v>
      </c>
      <c r="E4043" s="18">
        <v>1</v>
      </c>
      <c r="F4043" s="18" t="s">
        <v>800</v>
      </c>
      <c r="G4043" s="19">
        <v>18</v>
      </c>
      <c r="H4043" s="19" t="s">
        <v>1054</v>
      </c>
      <c r="I4043" s="19"/>
      <c r="J4043" s="24"/>
      <c r="K4043" s="99"/>
      <c r="L4043" s="99"/>
      <c r="M4043" s="99"/>
      <c r="N4043" s="28"/>
      <c r="O4043" s="100"/>
      <c r="P4043" s="27"/>
      <c r="Q4043" s="100"/>
      <c r="R4043" s="101" t="s">
        <v>3936</v>
      </c>
      <c r="S4043" s="94"/>
    </row>
    <row r="4044" spans="1:19" ht="18" customHeight="1">
      <c r="A4044" s="17">
        <v>10</v>
      </c>
      <c r="B4044" s="18" t="s">
        <v>3742</v>
      </c>
      <c r="C4044" s="18">
        <v>2</v>
      </c>
      <c r="D4044" s="18" t="s">
        <v>3853</v>
      </c>
      <c r="E4044" s="18">
        <v>1</v>
      </c>
      <c r="F4044" s="18" t="s">
        <v>800</v>
      </c>
      <c r="G4044" s="18">
        <v>18</v>
      </c>
      <c r="H4044" s="18" t="s">
        <v>1054</v>
      </c>
      <c r="I4044" s="19">
        <v>11</v>
      </c>
      <c r="J4044" s="24" t="s">
        <v>1055</v>
      </c>
      <c r="K4044" s="99">
        <v>50</v>
      </c>
      <c r="L4044" s="99">
        <v>0</v>
      </c>
      <c r="M4044" s="99">
        <f>K4044-L4044</f>
        <v>50</v>
      </c>
      <c r="N4044" s="28" t="s">
        <v>3973</v>
      </c>
      <c r="O4044" s="100">
        <v>49800</v>
      </c>
      <c r="P4044" s="27"/>
      <c r="Q4044" s="100"/>
      <c r="R4044" s="101" t="s">
        <v>3936</v>
      </c>
      <c r="S4044" s="94"/>
    </row>
    <row r="4045" spans="1:19" ht="18" customHeight="1">
      <c r="A4045" s="43">
        <v>10</v>
      </c>
      <c r="B4045" s="44" t="s">
        <v>3742</v>
      </c>
      <c r="C4045" s="52">
        <v>2</v>
      </c>
      <c r="D4045" s="44" t="s">
        <v>3853</v>
      </c>
      <c r="E4045" s="53">
        <v>1</v>
      </c>
      <c r="F4045" s="54" t="s">
        <v>800</v>
      </c>
      <c r="G4045" s="53"/>
      <c r="H4045" s="54"/>
      <c r="I4045" s="53"/>
      <c r="J4045" s="53"/>
      <c r="K4045" s="97">
        <f>IF(C4045="",SUMIFS($K4046:$K$5645,$A4046:$A$5645,A4045,$E4046:$E$5645,""),IF(E4045="",SUMIFS($K4046:$K$5645,$A4046:$A$5645,A4045,$C4046:$C$5645,C4045,$G4046:$G$5645,""),IF(G4045="",SUMIFS($K4046:$K$5645,$A4046:$A$5645,A4045,$C4046:$C$5645,C4045,$E4046:$E$5645,E4045,$R4046:$R$5645,R4045),0)))</f>
        <v>2278</v>
      </c>
      <c r="L4045" s="97">
        <f>IF(C4045="",SUMIFS($L4046:$L$5645,$A4046:$A$5645,A4045,$E4046:$E$5645,""),IF(E4045="",SUMIFS($L4046:$L$5645,$A4046:$A$5645,A4045,$C4046:$C$5645,C4045,$G4046:$G$5645,""),IF(G4045="",SUMIFS($L4046:$L$5645,$A4046:$A$5645,A4045,$C4046:$C$5645,C4045,$E4046:$E$5645,E4045,$R4046:$R$5645,R4045),0)))</f>
        <v>2527</v>
      </c>
      <c r="M4045" s="98">
        <f t="shared" ref="M4045" si="250">K4045-L4045</f>
        <v>-249</v>
      </c>
      <c r="N4045" s="55"/>
      <c r="O4045" s="56"/>
      <c r="P4045" s="57"/>
      <c r="Q4045" s="58">
        <f>IF(C4045="",SUMIFS($Q$3:$Q$5514,$A$3:$A$5514,A4045,$C$3:$C$5514,"&gt;0",$E$3:$E$5514,""),IF(E4045="",SUMIFS($Q$3:$Q$5514,$A$3:$A$5514,A4045,$C$3:$C$5514,C4045,$E$3:$E$5514,"&gt;0",$G$3:$G$5514,""),IF(G4045="",SUMIFS($Q$3:$Q$5514,$A$3:$A$5514,A4045,$C$3:$C$5514,C4045,$E$3:$E$5514,E4045,$G$3:$G$5514,"&gt;0",$R$3:$R$5514,R4045))))</f>
        <v>0</v>
      </c>
      <c r="R4045" s="59" t="s">
        <v>3974</v>
      </c>
      <c r="S4045" s="94"/>
    </row>
    <row r="4046" spans="1:19" ht="18" customHeight="1">
      <c r="A4046" s="17">
        <v>10</v>
      </c>
      <c r="B4046" s="18" t="s">
        <v>3742</v>
      </c>
      <c r="C4046" s="18">
        <v>2</v>
      </c>
      <c r="D4046" s="18" t="s">
        <v>3853</v>
      </c>
      <c r="E4046" s="18">
        <v>1</v>
      </c>
      <c r="F4046" s="18" t="s">
        <v>800</v>
      </c>
      <c r="G4046" s="19">
        <v>8</v>
      </c>
      <c r="H4046" s="19" t="s">
        <v>941</v>
      </c>
      <c r="I4046" s="19"/>
      <c r="J4046" s="24"/>
      <c r="K4046" s="99"/>
      <c r="L4046" s="99"/>
      <c r="M4046" s="99"/>
      <c r="N4046" s="28"/>
      <c r="O4046" s="100"/>
      <c r="P4046" s="27"/>
      <c r="Q4046" s="100"/>
      <c r="R4046" s="101" t="s">
        <v>3974</v>
      </c>
      <c r="S4046" s="94"/>
    </row>
    <row r="4047" spans="1:19" ht="18" customHeight="1">
      <c r="A4047" s="17">
        <v>10</v>
      </c>
      <c r="B4047" s="18" t="s">
        <v>3742</v>
      </c>
      <c r="C4047" s="18">
        <v>2</v>
      </c>
      <c r="D4047" s="18" t="s">
        <v>3853</v>
      </c>
      <c r="E4047" s="18">
        <v>1</v>
      </c>
      <c r="F4047" s="18" t="s">
        <v>800</v>
      </c>
      <c r="G4047" s="18">
        <v>8</v>
      </c>
      <c r="H4047" s="18" t="s">
        <v>941</v>
      </c>
      <c r="I4047" s="19">
        <v>31</v>
      </c>
      <c r="J4047" s="24" t="s">
        <v>1306</v>
      </c>
      <c r="K4047" s="99">
        <v>11</v>
      </c>
      <c r="L4047" s="99">
        <v>5</v>
      </c>
      <c r="M4047" s="99">
        <f>K4047-L4047</f>
        <v>6</v>
      </c>
      <c r="N4047" s="28" t="s">
        <v>3975</v>
      </c>
      <c r="O4047" s="100">
        <v>10800</v>
      </c>
      <c r="P4047" s="27"/>
      <c r="Q4047" s="100"/>
      <c r="R4047" s="101" t="s">
        <v>3974</v>
      </c>
      <c r="S4047" s="94"/>
    </row>
    <row r="4048" spans="1:19" ht="18" customHeight="1">
      <c r="A4048" s="17">
        <v>10</v>
      </c>
      <c r="B4048" s="18" t="s">
        <v>3742</v>
      </c>
      <c r="C4048" s="18">
        <v>2</v>
      </c>
      <c r="D4048" s="18" t="s">
        <v>3853</v>
      </c>
      <c r="E4048" s="18">
        <v>1</v>
      </c>
      <c r="F4048" s="18" t="s">
        <v>800</v>
      </c>
      <c r="G4048" s="19">
        <v>11</v>
      </c>
      <c r="H4048" s="19" t="s">
        <v>1002</v>
      </c>
      <c r="I4048" s="19"/>
      <c r="J4048" s="24"/>
      <c r="K4048" s="99"/>
      <c r="L4048" s="99"/>
      <c r="M4048" s="99"/>
      <c r="N4048" s="28"/>
      <c r="O4048" s="100"/>
      <c r="P4048" s="27"/>
      <c r="Q4048" s="100"/>
      <c r="R4048" s="101" t="s">
        <v>3974</v>
      </c>
      <c r="S4048" s="94"/>
    </row>
    <row r="4049" spans="1:19" ht="18" customHeight="1">
      <c r="A4049" s="17">
        <v>10</v>
      </c>
      <c r="B4049" s="18" t="s">
        <v>3742</v>
      </c>
      <c r="C4049" s="18">
        <v>2</v>
      </c>
      <c r="D4049" s="18" t="s">
        <v>3853</v>
      </c>
      <c r="E4049" s="18">
        <v>1</v>
      </c>
      <c r="F4049" s="18" t="s">
        <v>800</v>
      </c>
      <c r="G4049" s="18">
        <v>11</v>
      </c>
      <c r="H4049" s="18" t="s">
        <v>1002</v>
      </c>
      <c r="I4049" s="19">
        <v>1</v>
      </c>
      <c r="J4049" s="24" t="s">
        <v>1003</v>
      </c>
      <c r="K4049" s="99">
        <v>888</v>
      </c>
      <c r="L4049" s="99">
        <v>915</v>
      </c>
      <c r="M4049" s="99">
        <f>K4049-L4049</f>
        <v>-27</v>
      </c>
      <c r="N4049" s="28" t="s">
        <v>3976</v>
      </c>
      <c r="O4049" s="100">
        <v>618441</v>
      </c>
      <c r="P4049" s="27"/>
      <c r="Q4049" s="100"/>
      <c r="R4049" s="101" t="s">
        <v>3974</v>
      </c>
      <c r="S4049" s="94"/>
    </row>
    <row r="4050" spans="1:19" ht="18" customHeight="1">
      <c r="A4050" s="17">
        <v>10</v>
      </c>
      <c r="B4050" s="18" t="s">
        <v>3742</v>
      </c>
      <c r="C4050" s="18">
        <v>2</v>
      </c>
      <c r="D4050" s="18" t="s">
        <v>3853</v>
      </c>
      <c r="E4050" s="18">
        <v>1</v>
      </c>
      <c r="F4050" s="18" t="s">
        <v>800</v>
      </c>
      <c r="G4050" s="18">
        <v>11</v>
      </c>
      <c r="H4050" s="18" t="s">
        <v>1002</v>
      </c>
      <c r="I4050" s="18">
        <v>1</v>
      </c>
      <c r="J4050" s="25" t="s">
        <v>1003</v>
      </c>
      <c r="K4050" s="99"/>
      <c r="L4050" s="99"/>
      <c r="M4050" s="99"/>
      <c r="N4050" s="28" t="s">
        <v>3977</v>
      </c>
      <c r="O4050" s="100">
        <v>43647</v>
      </c>
      <c r="P4050" s="27"/>
      <c r="Q4050" s="100"/>
      <c r="R4050" s="101" t="s">
        <v>3974</v>
      </c>
      <c r="S4050" s="94"/>
    </row>
    <row r="4051" spans="1:19" ht="18" customHeight="1">
      <c r="A4051" s="17">
        <v>10</v>
      </c>
      <c r="B4051" s="18" t="s">
        <v>3742</v>
      </c>
      <c r="C4051" s="18">
        <v>2</v>
      </c>
      <c r="D4051" s="18" t="s">
        <v>3853</v>
      </c>
      <c r="E4051" s="18">
        <v>1</v>
      </c>
      <c r="F4051" s="18" t="s">
        <v>800</v>
      </c>
      <c r="G4051" s="18">
        <v>11</v>
      </c>
      <c r="H4051" s="18" t="s">
        <v>1002</v>
      </c>
      <c r="I4051" s="18">
        <v>1</v>
      </c>
      <c r="J4051" s="25" t="s">
        <v>1003</v>
      </c>
      <c r="K4051" s="99"/>
      <c r="L4051" s="99"/>
      <c r="M4051" s="99"/>
      <c r="N4051" s="28" t="s">
        <v>3978</v>
      </c>
      <c r="O4051" s="100">
        <v>69332</v>
      </c>
      <c r="P4051" s="27"/>
      <c r="Q4051" s="100"/>
      <c r="R4051" s="101" t="s">
        <v>3974</v>
      </c>
      <c r="S4051" s="94"/>
    </row>
    <row r="4052" spans="1:19" ht="18" customHeight="1">
      <c r="A4052" s="17">
        <v>10</v>
      </c>
      <c r="B4052" s="18" t="s">
        <v>3742</v>
      </c>
      <c r="C4052" s="18">
        <v>2</v>
      </c>
      <c r="D4052" s="18" t="s">
        <v>3853</v>
      </c>
      <c r="E4052" s="18">
        <v>1</v>
      </c>
      <c r="F4052" s="18" t="s">
        <v>800</v>
      </c>
      <c r="G4052" s="18">
        <v>11</v>
      </c>
      <c r="H4052" s="18" t="s">
        <v>1002</v>
      </c>
      <c r="I4052" s="18">
        <v>1</v>
      </c>
      <c r="J4052" s="25" t="s">
        <v>1003</v>
      </c>
      <c r="K4052" s="99"/>
      <c r="L4052" s="99"/>
      <c r="M4052" s="99"/>
      <c r="N4052" s="28" t="s">
        <v>3979</v>
      </c>
      <c r="O4052" s="100">
        <v>91610</v>
      </c>
      <c r="P4052" s="27"/>
      <c r="Q4052" s="100"/>
      <c r="R4052" s="101" t="s">
        <v>3974</v>
      </c>
      <c r="S4052" s="94"/>
    </row>
    <row r="4053" spans="1:19" ht="18" customHeight="1">
      <c r="A4053" s="17">
        <v>10</v>
      </c>
      <c r="B4053" s="18" t="s">
        <v>3742</v>
      </c>
      <c r="C4053" s="18">
        <v>2</v>
      </c>
      <c r="D4053" s="18" t="s">
        <v>3853</v>
      </c>
      <c r="E4053" s="18">
        <v>1</v>
      </c>
      <c r="F4053" s="18" t="s">
        <v>800</v>
      </c>
      <c r="G4053" s="18">
        <v>11</v>
      </c>
      <c r="H4053" s="18" t="s">
        <v>1002</v>
      </c>
      <c r="I4053" s="18">
        <v>1</v>
      </c>
      <c r="J4053" s="25" t="s">
        <v>1003</v>
      </c>
      <c r="K4053" s="99"/>
      <c r="L4053" s="99"/>
      <c r="M4053" s="99"/>
      <c r="N4053" s="28" t="s">
        <v>3980</v>
      </c>
      <c r="O4053" s="100">
        <v>64584</v>
      </c>
      <c r="P4053" s="27"/>
      <c r="Q4053" s="100"/>
      <c r="R4053" s="101" t="s">
        <v>3974</v>
      </c>
      <c r="S4053" s="94"/>
    </row>
    <row r="4054" spans="1:19" ht="18" customHeight="1">
      <c r="A4054" s="17">
        <v>10</v>
      </c>
      <c r="B4054" s="18" t="s">
        <v>3742</v>
      </c>
      <c r="C4054" s="18">
        <v>2</v>
      </c>
      <c r="D4054" s="18" t="s">
        <v>3853</v>
      </c>
      <c r="E4054" s="18">
        <v>1</v>
      </c>
      <c r="F4054" s="18" t="s">
        <v>800</v>
      </c>
      <c r="G4054" s="18">
        <v>11</v>
      </c>
      <c r="H4054" s="18" t="s">
        <v>1002</v>
      </c>
      <c r="I4054" s="19">
        <v>2</v>
      </c>
      <c r="J4054" s="24" t="s">
        <v>1208</v>
      </c>
      <c r="K4054" s="99">
        <v>590</v>
      </c>
      <c r="L4054" s="99">
        <v>631</v>
      </c>
      <c r="M4054" s="99">
        <f>K4054-L4054</f>
        <v>-41</v>
      </c>
      <c r="N4054" s="28" t="s">
        <v>3981</v>
      </c>
      <c r="O4054" s="100">
        <v>510000</v>
      </c>
      <c r="P4054" s="27"/>
      <c r="Q4054" s="100"/>
      <c r="R4054" s="101" t="s">
        <v>3974</v>
      </c>
      <c r="S4054" s="94"/>
    </row>
    <row r="4055" spans="1:19" ht="18" customHeight="1">
      <c r="A4055" s="17">
        <v>10</v>
      </c>
      <c r="B4055" s="18" t="s">
        <v>3742</v>
      </c>
      <c r="C4055" s="18">
        <v>2</v>
      </c>
      <c r="D4055" s="18" t="s">
        <v>3853</v>
      </c>
      <c r="E4055" s="18">
        <v>1</v>
      </c>
      <c r="F4055" s="18" t="s">
        <v>800</v>
      </c>
      <c r="G4055" s="18">
        <v>11</v>
      </c>
      <c r="H4055" s="18" t="s">
        <v>1002</v>
      </c>
      <c r="I4055" s="18">
        <v>2</v>
      </c>
      <c r="J4055" s="25" t="s">
        <v>1208</v>
      </c>
      <c r="K4055" s="99"/>
      <c r="L4055" s="99"/>
      <c r="M4055" s="99"/>
      <c r="N4055" s="339" t="s">
        <v>7266</v>
      </c>
      <c r="O4055" s="100">
        <v>60000</v>
      </c>
      <c r="P4055" s="27"/>
      <c r="Q4055" s="100"/>
      <c r="R4055" s="101" t="s">
        <v>3974</v>
      </c>
      <c r="S4055" s="94"/>
    </row>
    <row r="4056" spans="1:19" ht="18" customHeight="1">
      <c r="A4056" s="17">
        <v>10</v>
      </c>
      <c r="B4056" s="18" t="s">
        <v>3742</v>
      </c>
      <c r="C4056" s="18">
        <v>2</v>
      </c>
      <c r="D4056" s="18" t="s">
        <v>3853</v>
      </c>
      <c r="E4056" s="18">
        <v>1</v>
      </c>
      <c r="F4056" s="18" t="s">
        <v>800</v>
      </c>
      <c r="G4056" s="18">
        <v>11</v>
      </c>
      <c r="H4056" s="18" t="s">
        <v>1002</v>
      </c>
      <c r="I4056" s="18">
        <v>2</v>
      </c>
      <c r="J4056" s="25" t="s">
        <v>1208</v>
      </c>
      <c r="K4056" s="99"/>
      <c r="L4056" s="99"/>
      <c r="M4056" s="99"/>
      <c r="N4056" s="28" t="s">
        <v>3982</v>
      </c>
      <c r="O4056" s="100">
        <v>20000</v>
      </c>
      <c r="P4056" s="27"/>
      <c r="Q4056" s="100"/>
      <c r="R4056" s="101" t="s">
        <v>3974</v>
      </c>
      <c r="S4056" s="94"/>
    </row>
    <row r="4057" spans="1:19" ht="18" customHeight="1">
      <c r="A4057" s="17">
        <v>10</v>
      </c>
      <c r="B4057" s="18" t="s">
        <v>3742</v>
      </c>
      <c r="C4057" s="18">
        <v>2</v>
      </c>
      <c r="D4057" s="18" t="s">
        <v>3853</v>
      </c>
      <c r="E4057" s="18">
        <v>1</v>
      </c>
      <c r="F4057" s="18" t="s">
        <v>800</v>
      </c>
      <c r="G4057" s="18">
        <v>11</v>
      </c>
      <c r="H4057" s="18" t="s">
        <v>1002</v>
      </c>
      <c r="I4057" s="19">
        <v>3</v>
      </c>
      <c r="J4057" s="24" t="s">
        <v>1021</v>
      </c>
      <c r="K4057" s="99">
        <v>3</v>
      </c>
      <c r="L4057" s="99">
        <v>14</v>
      </c>
      <c r="M4057" s="99">
        <f>K4057-L4057</f>
        <v>-11</v>
      </c>
      <c r="N4057" s="28" t="s">
        <v>3983</v>
      </c>
      <c r="O4057" s="100">
        <v>3000</v>
      </c>
      <c r="P4057" s="27"/>
      <c r="Q4057" s="100"/>
      <c r="R4057" s="101" t="s">
        <v>3974</v>
      </c>
      <c r="S4057" s="94"/>
    </row>
    <row r="4058" spans="1:19" ht="18" customHeight="1">
      <c r="A4058" s="17">
        <v>10</v>
      </c>
      <c r="B4058" s="18" t="s">
        <v>3742</v>
      </c>
      <c r="C4058" s="18">
        <v>2</v>
      </c>
      <c r="D4058" s="18" t="s">
        <v>3853</v>
      </c>
      <c r="E4058" s="18">
        <v>1</v>
      </c>
      <c r="F4058" s="18" t="s">
        <v>800</v>
      </c>
      <c r="G4058" s="18">
        <v>11</v>
      </c>
      <c r="H4058" s="18" t="s">
        <v>1002</v>
      </c>
      <c r="I4058" s="19">
        <v>4</v>
      </c>
      <c r="J4058" s="24" t="s">
        <v>1023</v>
      </c>
      <c r="K4058" s="99">
        <v>37</v>
      </c>
      <c r="L4058" s="99">
        <v>37</v>
      </c>
      <c r="M4058" s="99">
        <f>K4058-L4058</f>
        <v>0</v>
      </c>
      <c r="N4058" s="28" t="s">
        <v>3984</v>
      </c>
      <c r="O4058" s="100">
        <v>36600</v>
      </c>
      <c r="P4058" s="27"/>
      <c r="Q4058" s="100"/>
      <c r="R4058" s="101" t="s">
        <v>3974</v>
      </c>
      <c r="S4058" s="94"/>
    </row>
    <row r="4059" spans="1:19" ht="18" customHeight="1">
      <c r="A4059" s="17">
        <v>10</v>
      </c>
      <c r="B4059" s="18" t="s">
        <v>3742</v>
      </c>
      <c r="C4059" s="18">
        <v>2</v>
      </c>
      <c r="D4059" s="18" t="s">
        <v>3853</v>
      </c>
      <c r="E4059" s="18">
        <v>1</v>
      </c>
      <c r="F4059" s="18" t="s">
        <v>800</v>
      </c>
      <c r="G4059" s="18">
        <v>11</v>
      </c>
      <c r="H4059" s="18" t="s">
        <v>1002</v>
      </c>
      <c r="I4059" s="19">
        <v>6</v>
      </c>
      <c r="J4059" s="24" t="s">
        <v>1215</v>
      </c>
      <c r="K4059" s="99">
        <v>200</v>
      </c>
      <c r="L4059" s="99">
        <v>300</v>
      </c>
      <c r="M4059" s="99">
        <f>K4059-L4059</f>
        <v>-100</v>
      </c>
      <c r="N4059" s="28" t="s">
        <v>3985</v>
      </c>
      <c r="O4059" s="100">
        <v>50000</v>
      </c>
      <c r="P4059" s="27"/>
      <c r="Q4059" s="100"/>
      <c r="R4059" s="101" t="s">
        <v>3974</v>
      </c>
      <c r="S4059" s="94"/>
    </row>
    <row r="4060" spans="1:19" ht="18" customHeight="1">
      <c r="A4060" s="17">
        <v>10</v>
      </c>
      <c r="B4060" s="18" t="s">
        <v>3742</v>
      </c>
      <c r="C4060" s="18">
        <v>2</v>
      </c>
      <c r="D4060" s="18" t="s">
        <v>3853</v>
      </c>
      <c r="E4060" s="18">
        <v>1</v>
      </c>
      <c r="F4060" s="18" t="s">
        <v>800</v>
      </c>
      <c r="G4060" s="18">
        <v>11</v>
      </c>
      <c r="H4060" s="18" t="s">
        <v>1002</v>
      </c>
      <c r="I4060" s="18">
        <v>6</v>
      </c>
      <c r="J4060" s="25" t="s">
        <v>1215</v>
      </c>
      <c r="K4060" s="99"/>
      <c r="L4060" s="99"/>
      <c r="M4060" s="99"/>
      <c r="N4060" s="28" t="s">
        <v>3986</v>
      </c>
      <c r="O4060" s="100">
        <v>150000</v>
      </c>
      <c r="P4060" s="27"/>
      <c r="Q4060" s="100"/>
      <c r="R4060" s="101" t="s">
        <v>3974</v>
      </c>
      <c r="S4060" s="94"/>
    </row>
    <row r="4061" spans="1:19" ht="18" customHeight="1">
      <c r="A4061" s="17">
        <v>10</v>
      </c>
      <c r="B4061" s="18" t="s">
        <v>3742</v>
      </c>
      <c r="C4061" s="18">
        <v>2</v>
      </c>
      <c r="D4061" s="18" t="s">
        <v>3853</v>
      </c>
      <c r="E4061" s="18">
        <v>1</v>
      </c>
      <c r="F4061" s="18" t="s">
        <v>800</v>
      </c>
      <c r="G4061" s="18">
        <v>11</v>
      </c>
      <c r="H4061" s="18" t="s">
        <v>1002</v>
      </c>
      <c r="I4061" s="19">
        <v>8</v>
      </c>
      <c r="J4061" s="24" t="s">
        <v>1891</v>
      </c>
      <c r="K4061" s="99">
        <v>140</v>
      </c>
      <c r="L4061" s="99">
        <v>140</v>
      </c>
      <c r="M4061" s="99">
        <f>K4061-L4061</f>
        <v>0</v>
      </c>
      <c r="N4061" s="28" t="s">
        <v>3987</v>
      </c>
      <c r="O4061" s="100">
        <v>50000</v>
      </c>
      <c r="P4061" s="27"/>
      <c r="Q4061" s="100"/>
      <c r="R4061" s="101" t="s">
        <v>3974</v>
      </c>
      <c r="S4061" s="94"/>
    </row>
    <row r="4062" spans="1:19" ht="18" customHeight="1">
      <c r="A4062" s="17">
        <v>10</v>
      </c>
      <c r="B4062" s="18" t="s">
        <v>3742</v>
      </c>
      <c r="C4062" s="18">
        <v>2</v>
      </c>
      <c r="D4062" s="18" t="s">
        <v>3853</v>
      </c>
      <c r="E4062" s="18">
        <v>1</v>
      </c>
      <c r="F4062" s="18" t="s">
        <v>800</v>
      </c>
      <c r="G4062" s="18">
        <v>11</v>
      </c>
      <c r="H4062" s="18" t="s">
        <v>1002</v>
      </c>
      <c r="I4062" s="18">
        <v>8</v>
      </c>
      <c r="J4062" s="25" t="s">
        <v>1891</v>
      </c>
      <c r="K4062" s="99"/>
      <c r="L4062" s="99"/>
      <c r="M4062" s="99"/>
      <c r="N4062" s="28" t="s">
        <v>3988</v>
      </c>
      <c r="O4062" s="100">
        <v>30000</v>
      </c>
      <c r="P4062" s="27"/>
      <c r="Q4062" s="100"/>
      <c r="R4062" s="101" t="s">
        <v>3974</v>
      </c>
      <c r="S4062" s="94"/>
    </row>
    <row r="4063" spans="1:19" ht="18" customHeight="1">
      <c r="A4063" s="17">
        <v>10</v>
      </c>
      <c r="B4063" s="18" t="s">
        <v>3742</v>
      </c>
      <c r="C4063" s="18">
        <v>2</v>
      </c>
      <c r="D4063" s="18" t="s">
        <v>3853</v>
      </c>
      <c r="E4063" s="18">
        <v>1</v>
      </c>
      <c r="F4063" s="18" t="s">
        <v>800</v>
      </c>
      <c r="G4063" s="18">
        <v>11</v>
      </c>
      <c r="H4063" s="18" t="s">
        <v>1002</v>
      </c>
      <c r="I4063" s="18">
        <v>8</v>
      </c>
      <c r="J4063" s="25" t="s">
        <v>1891</v>
      </c>
      <c r="K4063" s="99"/>
      <c r="L4063" s="99"/>
      <c r="M4063" s="99"/>
      <c r="N4063" s="28" t="s">
        <v>3989</v>
      </c>
      <c r="O4063" s="100">
        <v>60000</v>
      </c>
      <c r="P4063" s="27"/>
      <c r="Q4063" s="100"/>
      <c r="R4063" s="101" t="s">
        <v>3974</v>
      </c>
      <c r="S4063" s="94"/>
    </row>
    <row r="4064" spans="1:19" ht="18" customHeight="1">
      <c r="A4064" s="17">
        <v>10</v>
      </c>
      <c r="B4064" s="18" t="s">
        <v>3742</v>
      </c>
      <c r="C4064" s="18">
        <v>2</v>
      </c>
      <c r="D4064" s="18" t="s">
        <v>3853</v>
      </c>
      <c r="E4064" s="18">
        <v>1</v>
      </c>
      <c r="F4064" s="18" t="s">
        <v>800</v>
      </c>
      <c r="G4064" s="19">
        <v>12</v>
      </c>
      <c r="H4064" s="19" t="s">
        <v>1026</v>
      </c>
      <c r="I4064" s="19"/>
      <c r="J4064" s="24"/>
      <c r="K4064" s="99"/>
      <c r="L4064" s="99"/>
      <c r="M4064" s="99"/>
      <c r="N4064" s="28"/>
      <c r="O4064" s="100"/>
      <c r="P4064" s="27"/>
      <c r="Q4064" s="100"/>
      <c r="R4064" s="101" t="s">
        <v>3974</v>
      </c>
      <c r="S4064" s="94"/>
    </row>
    <row r="4065" spans="1:19" ht="18" customHeight="1">
      <c r="A4065" s="17">
        <v>10</v>
      </c>
      <c r="B4065" s="18" t="s">
        <v>3742</v>
      </c>
      <c r="C4065" s="18">
        <v>2</v>
      </c>
      <c r="D4065" s="18" t="s">
        <v>3853</v>
      </c>
      <c r="E4065" s="18">
        <v>1</v>
      </c>
      <c r="F4065" s="18" t="s">
        <v>800</v>
      </c>
      <c r="G4065" s="18">
        <v>12</v>
      </c>
      <c r="H4065" s="18" t="s">
        <v>1026</v>
      </c>
      <c r="I4065" s="19">
        <v>1</v>
      </c>
      <c r="J4065" s="24" t="s">
        <v>1027</v>
      </c>
      <c r="K4065" s="99">
        <v>196</v>
      </c>
      <c r="L4065" s="99">
        <v>196</v>
      </c>
      <c r="M4065" s="99">
        <f>K4065-L4065</f>
        <v>0</v>
      </c>
      <c r="N4065" s="28" t="s">
        <v>3990</v>
      </c>
      <c r="O4065" s="100">
        <v>176000</v>
      </c>
      <c r="P4065" s="27"/>
      <c r="Q4065" s="100"/>
      <c r="R4065" s="101" t="s">
        <v>3974</v>
      </c>
      <c r="S4065" s="94"/>
    </row>
    <row r="4066" spans="1:19" ht="18" customHeight="1">
      <c r="A4066" s="17">
        <v>10</v>
      </c>
      <c r="B4066" s="18" t="s">
        <v>3742</v>
      </c>
      <c r="C4066" s="18">
        <v>2</v>
      </c>
      <c r="D4066" s="18" t="s">
        <v>3853</v>
      </c>
      <c r="E4066" s="18">
        <v>1</v>
      </c>
      <c r="F4066" s="18" t="s">
        <v>800</v>
      </c>
      <c r="G4066" s="18">
        <v>12</v>
      </c>
      <c r="H4066" s="18" t="s">
        <v>1026</v>
      </c>
      <c r="I4066" s="18">
        <v>1</v>
      </c>
      <c r="J4066" s="25" t="s">
        <v>1027</v>
      </c>
      <c r="K4066" s="99"/>
      <c r="L4066" s="99"/>
      <c r="M4066" s="99"/>
      <c r="N4066" s="28" t="s">
        <v>3991</v>
      </c>
      <c r="O4066" s="100">
        <v>20000</v>
      </c>
      <c r="P4066" s="27"/>
      <c r="Q4066" s="100"/>
      <c r="R4066" s="101" t="s">
        <v>3974</v>
      </c>
      <c r="S4066" s="94"/>
    </row>
    <row r="4067" spans="1:19" ht="18" customHeight="1">
      <c r="A4067" s="17">
        <v>10</v>
      </c>
      <c r="B4067" s="18" t="s">
        <v>3742</v>
      </c>
      <c r="C4067" s="18">
        <v>2</v>
      </c>
      <c r="D4067" s="18" t="s">
        <v>3853</v>
      </c>
      <c r="E4067" s="18">
        <v>1</v>
      </c>
      <c r="F4067" s="18" t="s">
        <v>800</v>
      </c>
      <c r="G4067" s="18">
        <v>12</v>
      </c>
      <c r="H4067" s="18" t="s">
        <v>1026</v>
      </c>
      <c r="I4067" s="19">
        <v>3</v>
      </c>
      <c r="J4067" s="24" t="s">
        <v>202</v>
      </c>
      <c r="K4067" s="99">
        <v>52</v>
      </c>
      <c r="L4067" s="99">
        <v>52</v>
      </c>
      <c r="M4067" s="99">
        <f>K4067-L4067</f>
        <v>0</v>
      </c>
      <c r="N4067" s="28" t="s">
        <v>3992</v>
      </c>
      <c r="O4067" s="100">
        <v>26000</v>
      </c>
      <c r="P4067" s="27"/>
      <c r="Q4067" s="100"/>
      <c r="R4067" s="101" t="s">
        <v>3974</v>
      </c>
      <c r="S4067" s="94"/>
    </row>
    <row r="4068" spans="1:19" ht="18" customHeight="1">
      <c r="A4068" s="17">
        <v>10</v>
      </c>
      <c r="B4068" s="18" t="s">
        <v>3742</v>
      </c>
      <c r="C4068" s="18">
        <v>2</v>
      </c>
      <c r="D4068" s="18" t="s">
        <v>3853</v>
      </c>
      <c r="E4068" s="18">
        <v>1</v>
      </c>
      <c r="F4068" s="18" t="s">
        <v>800</v>
      </c>
      <c r="G4068" s="18">
        <v>12</v>
      </c>
      <c r="H4068" s="18" t="s">
        <v>1026</v>
      </c>
      <c r="I4068" s="18">
        <v>3</v>
      </c>
      <c r="J4068" s="25" t="s">
        <v>202</v>
      </c>
      <c r="K4068" s="99"/>
      <c r="L4068" s="99"/>
      <c r="M4068" s="99"/>
      <c r="N4068" s="28" t="s">
        <v>1032</v>
      </c>
      <c r="O4068" s="100">
        <v>26000</v>
      </c>
      <c r="P4068" s="27"/>
      <c r="Q4068" s="100"/>
      <c r="R4068" s="101" t="s">
        <v>3974</v>
      </c>
      <c r="S4068" s="94"/>
    </row>
    <row r="4069" spans="1:19" ht="18" customHeight="1">
      <c r="A4069" s="17">
        <v>10</v>
      </c>
      <c r="B4069" s="18" t="s">
        <v>3742</v>
      </c>
      <c r="C4069" s="18">
        <v>2</v>
      </c>
      <c r="D4069" s="18" t="s">
        <v>3853</v>
      </c>
      <c r="E4069" s="18">
        <v>1</v>
      </c>
      <c r="F4069" s="18" t="s">
        <v>800</v>
      </c>
      <c r="G4069" s="19">
        <v>13</v>
      </c>
      <c r="H4069" s="19" t="s">
        <v>1045</v>
      </c>
      <c r="I4069" s="19"/>
      <c r="J4069" s="24"/>
      <c r="K4069" s="99"/>
      <c r="L4069" s="99"/>
      <c r="M4069" s="99"/>
      <c r="N4069" s="28"/>
      <c r="O4069" s="100"/>
      <c r="P4069" s="27"/>
      <c r="Q4069" s="100"/>
      <c r="R4069" s="101" t="s">
        <v>3974</v>
      </c>
      <c r="S4069" s="94"/>
    </row>
    <row r="4070" spans="1:19" ht="18" customHeight="1">
      <c r="A4070" s="17">
        <v>10</v>
      </c>
      <c r="B4070" s="18" t="s">
        <v>3742</v>
      </c>
      <c r="C4070" s="18">
        <v>2</v>
      </c>
      <c r="D4070" s="18" t="s">
        <v>3853</v>
      </c>
      <c r="E4070" s="18">
        <v>1</v>
      </c>
      <c r="F4070" s="18" t="s">
        <v>800</v>
      </c>
      <c r="G4070" s="18">
        <v>13</v>
      </c>
      <c r="H4070" s="18" t="s">
        <v>1045</v>
      </c>
      <c r="I4070" s="19">
        <v>32</v>
      </c>
      <c r="J4070" s="24" t="s">
        <v>1235</v>
      </c>
      <c r="K4070" s="99">
        <v>100</v>
      </c>
      <c r="L4070" s="99">
        <v>100</v>
      </c>
      <c r="M4070" s="99">
        <f>K4070-L4070</f>
        <v>0</v>
      </c>
      <c r="N4070" s="28" t="s">
        <v>3993</v>
      </c>
      <c r="O4070" s="100">
        <v>100000</v>
      </c>
      <c r="P4070" s="27"/>
      <c r="Q4070" s="100"/>
      <c r="R4070" s="101" t="s">
        <v>3974</v>
      </c>
      <c r="S4070" s="94"/>
    </row>
    <row r="4071" spans="1:19" ht="18" customHeight="1">
      <c r="A4071" s="17">
        <v>10</v>
      </c>
      <c r="B4071" s="18" t="s">
        <v>3742</v>
      </c>
      <c r="C4071" s="18">
        <v>2</v>
      </c>
      <c r="D4071" s="18" t="s">
        <v>3853</v>
      </c>
      <c r="E4071" s="18">
        <v>1</v>
      </c>
      <c r="F4071" s="18" t="s">
        <v>800</v>
      </c>
      <c r="G4071" s="19">
        <v>14</v>
      </c>
      <c r="H4071" s="19" t="s">
        <v>1050</v>
      </c>
      <c r="I4071" s="19"/>
      <c r="J4071" s="24"/>
      <c r="K4071" s="99"/>
      <c r="L4071" s="99"/>
      <c r="M4071" s="99"/>
      <c r="N4071" s="28"/>
      <c r="O4071" s="100"/>
      <c r="P4071" s="27"/>
      <c r="Q4071" s="100"/>
      <c r="R4071" s="101" t="s">
        <v>3974</v>
      </c>
      <c r="S4071" s="94"/>
    </row>
    <row r="4072" spans="1:19" ht="18" customHeight="1">
      <c r="A4072" s="17">
        <v>10</v>
      </c>
      <c r="B4072" s="18" t="s">
        <v>3742</v>
      </c>
      <c r="C4072" s="18">
        <v>2</v>
      </c>
      <c r="D4072" s="18" t="s">
        <v>3853</v>
      </c>
      <c r="E4072" s="18">
        <v>1</v>
      </c>
      <c r="F4072" s="18" t="s">
        <v>800</v>
      </c>
      <c r="G4072" s="18">
        <v>14</v>
      </c>
      <c r="H4072" s="18" t="s">
        <v>1050</v>
      </c>
      <c r="I4072" s="19">
        <v>1</v>
      </c>
      <c r="J4072" s="24" t="s">
        <v>1051</v>
      </c>
      <c r="K4072" s="99">
        <v>5</v>
      </c>
      <c r="L4072" s="99">
        <v>5</v>
      </c>
      <c r="M4072" s="99">
        <f>K4072-L4072</f>
        <v>0</v>
      </c>
      <c r="N4072" s="28" t="s">
        <v>3994</v>
      </c>
      <c r="O4072" s="100">
        <v>5000</v>
      </c>
      <c r="P4072" s="27"/>
      <c r="Q4072" s="100"/>
      <c r="R4072" s="101" t="s">
        <v>3974</v>
      </c>
      <c r="S4072" s="94"/>
    </row>
    <row r="4073" spans="1:19" ht="18" customHeight="1">
      <c r="A4073" s="17">
        <v>10</v>
      </c>
      <c r="B4073" s="18" t="s">
        <v>3742</v>
      </c>
      <c r="C4073" s="18">
        <v>2</v>
      </c>
      <c r="D4073" s="18" t="s">
        <v>3853</v>
      </c>
      <c r="E4073" s="18">
        <v>1</v>
      </c>
      <c r="F4073" s="18" t="s">
        <v>800</v>
      </c>
      <c r="G4073" s="18">
        <v>14</v>
      </c>
      <c r="H4073" s="18" t="s">
        <v>1050</v>
      </c>
      <c r="I4073" s="19">
        <v>31</v>
      </c>
      <c r="J4073" s="24" t="s">
        <v>1132</v>
      </c>
      <c r="K4073" s="99">
        <v>36</v>
      </c>
      <c r="L4073" s="99">
        <v>36</v>
      </c>
      <c r="M4073" s="99">
        <f>K4073-L4073</f>
        <v>0</v>
      </c>
      <c r="N4073" s="28" t="s">
        <v>3995</v>
      </c>
      <c r="O4073" s="100">
        <v>35280</v>
      </c>
      <c r="P4073" s="27"/>
      <c r="Q4073" s="100"/>
      <c r="R4073" s="101" t="s">
        <v>3974</v>
      </c>
      <c r="S4073" s="94"/>
    </row>
    <row r="4074" spans="1:19" ht="18" customHeight="1">
      <c r="A4074" s="17">
        <v>10</v>
      </c>
      <c r="B4074" s="18" t="s">
        <v>3742</v>
      </c>
      <c r="C4074" s="18">
        <v>2</v>
      </c>
      <c r="D4074" s="18" t="s">
        <v>3853</v>
      </c>
      <c r="E4074" s="18">
        <v>1</v>
      </c>
      <c r="F4074" s="18" t="s">
        <v>800</v>
      </c>
      <c r="G4074" s="19">
        <v>16</v>
      </c>
      <c r="H4074" s="19" t="s">
        <v>1263</v>
      </c>
      <c r="I4074" s="19"/>
      <c r="J4074" s="24"/>
      <c r="K4074" s="99"/>
      <c r="L4074" s="99"/>
      <c r="M4074" s="99"/>
      <c r="N4074" s="28"/>
      <c r="O4074" s="100"/>
      <c r="P4074" s="27"/>
      <c r="Q4074" s="100"/>
      <c r="R4074" s="101" t="s">
        <v>3974</v>
      </c>
      <c r="S4074" s="94"/>
    </row>
    <row r="4075" spans="1:19" ht="18" customHeight="1">
      <c r="A4075" s="17">
        <v>10</v>
      </c>
      <c r="B4075" s="18" t="s">
        <v>3742</v>
      </c>
      <c r="C4075" s="18">
        <v>2</v>
      </c>
      <c r="D4075" s="18" t="s">
        <v>3853</v>
      </c>
      <c r="E4075" s="18">
        <v>1</v>
      </c>
      <c r="F4075" s="18" t="s">
        <v>800</v>
      </c>
      <c r="G4075" s="18">
        <v>16</v>
      </c>
      <c r="H4075" s="18" t="s">
        <v>1263</v>
      </c>
      <c r="I4075" s="19">
        <v>1</v>
      </c>
      <c r="J4075" s="24" t="s">
        <v>1264</v>
      </c>
      <c r="K4075" s="99">
        <v>20</v>
      </c>
      <c r="L4075" s="99">
        <v>20</v>
      </c>
      <c r="M4075" s="99">
        <f>K4075-L4075</f>
        <v>0</v>
      </c>
      <c r="N4075" s="28" t="s">
        <v>3996</v>
      </c>
      <c r="O4075" s="100">
        <v>20000</v>
      </c>
      <c r="P4075" s="27"/>
      <c r="Q4075" s="100"/>
      <c r="R4075" s="101" t="s">
        <v>3974</v>
      </c>
      <c r="S4075" s="94"/>
    </row>
    <row r="4076" spans="1:19" ht="18" customHeight="1">
      <c r="A4076" s="17">
        <v>10</v>
      </c>
      <c r="B4076" s="18" t="s">
        <v>3742</v>
      </c>
      <c r="C4076" s="18">
        <v>2</v>
      </c>
      <c r="D4076" s="18" t="s">
        <v>3853</v>
      </c>
      <c r="E4076" s="18">
        <v>1</v>
      </c>
      <c r="F4076" s="18" t="s">
        <v>800</v>
      </c>
      <c r="G4076" s="19">
        <v>18</v>
      </c>
      <c r="H4076" s="19" t="s">
        <v>1054</v>
      </c>
      <c r="I4076" s="19"/>
      <c r="J4076" s="24"/>
      <c r="K4076" s="99"/>
      <c r="L4076" s="99"/>
      <c r="M4076" s="99"/>
      <c r="N4076" s="28"/>
      <c r="O4076" s="100"/>
      <c r="P4076" s="27"/>
      <c r="Q4076" s="100"/>
      <c r="R4076" s="101" t="s">
        <v>3974</v>
      </c>
      <c r="S4076" s="94"/>
    </row>
    <row r="4077" spans="1:19" ht="18" customHeight="1">
      <c r="A4077" s="17">
        <v>10</v>
      </c>
      <c r="B4077" s="18" t="s">
        <v>3742</v>
      </c>
      <c r="C4077" s="18">
        <v>2</v>
      </c>
      <c r="D4077" s="18" t="s">
        <v>3853</v>
      </c>
      <c r="E4077" s="18">
        <v>1</v>
      </c>
      <c r="F4077" s="18" t="s">
        <v>800</v>
      </c>
      <c r="G4077" s="18">
        <v>18</v>
      </c>
      <c r="H4077" s="18" t="s">
        <v>1054</v>
      </c>
      <c r="I4077" s="19">
        <v>11</v>
      </c>
      <c r="J4077" s="24" t="s">
        <v>1055</v>
      </c>
      <c r="K4077" s="99">
        <v>0</v>
      </c>
      <c r="L4077" s="99">
        <v>76</v>
      </c>
      <c r="M4077" s="99">
        <f>K4077-L4077</f>
        <v>-76</v>
      </c>
      <c r="N4077" s="28"/>
      <c r="O4077" s="100"/>
      <c r="P4077" s="27"/>
      <c r="Q4077" s="100"/>
      <c r="R4077" s="101" t="s">
        <v>3974</v>
      </c>
      <c r="S4077" s="94"/>
    </row>
    <row r="4078" spans="1:19" ht="18" customHeight="1">
      <c r="A4078" s="43">
        <v>10</v>
      </c>
      <c r="B4078" s="44" t="s">
        <v>3742</v>
      </c>
      <c r="C4078" s="52">
        <v>2</v>
      </c>
      <c r="D4078" s="44" t="s">
        <v>3853</v>
      </c>
      <c r="E4078" s="53">
        <v>1</v>
      </c>
      <c r="F4078" s="54" t="s">
        <v>800</v>
      </c>
      <c r="G4078" s="53"/>
      <c r="H4078" s="54"/>
      <c r="I4078" s="53"/>
      <c r="J4078" s="53"/>
      <c r="K4078" s="97">
        <f>IF(C4078="",SUMIFS($K4079:$K$5645,$A4079:$A$5645,A4078,$E4079:$E$5645,""),IF(E4078="",SUMIFS($K4079:$K$5645,$A4079:$A$5645,A4078,$C4079:$C$5645,C4078,$G4079:$G$5645,""),IF(G4078="",SUMIFS($K4079:$K$5645,$A4079:$A$5645,A4078,$C4079:$C$5645,C4078,$E4079:$E$5645,E4078,$R4079:$R$5645,R4078),0)))</f>
        <v>2389</v>
      </c>
      <c r="L4078" s="97">
        <f>IF(C4078="",SUMIFS($L4079:$L$5645,$A4079:$A$5645,A4078,$E4079:$E$5645,""),IF(E4078="",SUMIFS($L4079:$L$5645,$A4079:$A$5645,A4078,$C4079:$C$5645,C4078,$G4079:$G$5645,""),IF(G4078="",SUMIFS($L4079:$L$5645,$A4079:$A$5645,A4078,$C4079:$C$5645,C4078,$E4079:$E$5645,E4078,$R4079:$R$5645,R4078),0)))</f>
        <v>2609</v>
      </c>
      <c r="M4078" s="98">
        <f t="shared" ref="M4078" si="251">K4078-L4078</f>
        <v>-220</v>
      </c>
      <c r="N4078" s="55"/>
      <c r="O4078" s="56"/>
      <c r="P4078" s="57"/>
      <c r="Q4078" s="58">
        <f>IF(C4078="",SUMIFS($Q$3:$Q$5514,$A$3:$A$5514,A4078,$C$3:$C$5514,"&gt;0",$E$3:$E$5514,""),IF(E4078="",SUMIFS($Q$3:$Q$5514,$A$3:$A$5514,A4078,$C$3:$C$5514,C4078,$E$3:$E$5514,"&gt;0",$G$3:$G$5514,""),IF(G4078="",SUMIFS($Q$3:$Q$5514,$A$3:$A$5514,A4078,$C$3:$C$5514,C4078,$E$3:$E$5514,E4078,$G$3:$G$5514,"&gt;0",$R$3:$R$5514,R4078))))</f>
        <v>0</v>
      </c>
      <c r="R4078" s="59" t="s">
        <v>3997</v>
      </c>
      <c r="S4078" s="94"/>
    </row>
    <row r="4079" spans="1:19" ht="18" customHeight="1">
      <c r="A4079" s="17">
        <v>10</v>
      </c>
      <c r="B4079" s="18" t="s">
        <v>3742</v>
      </c>
      <c r="C4079" s="18">
        <v>2</v>
      </c>
      <c r="D4079" s="18" t="s">
        <v>3853</v>
      </c>
      <c r="E4079" s="18">
        <v>1</v>
      </c>
      <c r="F4079" s="18" t="s">
        <v>800</v>
      </c>
      <c r="G4079" s="19">
        <v>8</v>
      </c>
      <c r="H4079" s="19" t="s">
        <v>941</v>
      </c>
      <c r="I4079" s="19"/>
      <c r="J4079" s="24"/>
      <c r="K4079" s="99"/>
      <c r="L4079" s="99"/>
      <c r="M4079" s="99"/>
      <c r="N4079" s="28"/>
      <c r="O4079" s="100"/>
      <c r="P4079" s="27"/>
      <c r="Q4079" s="100"/>
      <c r="R4079" s="101" t="s">
        <v>3997</v>
      </c>
      <c r="S4079" s="94"/>
    </row>
    <row r="4080" spans="1:19" ht="18" customHeight="1">
      <c r="A4080" s="17">
        <v>10</v>
      </c>
      <c r="B4080" s="18" t="s">
        <v>3742</v>
      </c>
      <c r="C4080" s="18">
        <v>2</v>
      </c>
      <c r="D4080" s="18" t="s">
        <v>3853</v>
      </c>
      <c r="E4080" s="18">
        <v>1</v>
      </c>
      <c r="F4080" s="18" t="s">
        <v>800</v>
      </c>
      <c r="G4080" s="18">
        <v>8</v>
      </c>
      <c r="H4080" s="18" t="s">
        <v>941</v>
      </c>
      <c r="I4080" s="19">
        <v>31</v>
      </c>
      <c r="J4080" s="24" t="s">
        <v>1306</v>
      </c>
      <c r="K4080" s="99">
        <v>7</v>
      </c>
      <c r="L4080" s="99">
        <v>8</v>
      </c>
      <c r="M4080" s="99">
        <f>K4080-L4080</f>
        <v>-1</v>
      </c>
      <c r="N4080" s="28" t="s">
        <v>3998</v>
      </c>
      <c r="O4080" s="100">
        <v>6600</v>
      </c>
      <c r="P4080" s="27"/>
      <c r="Q4080" s="100"/>
      <c r="R4080" s="101" t="s">
        <v>3997</v>
      </c>
      <c r="S4080" s="94"/>
    </row>
    <row r="4081" spans="1:19" ht="18" customHeight="1">
      <c r="A4081" s="17">
        <v>10</v>
      </c>
      <c r="B4081" s="18" t="s">
        <v>3742</v>
      </c>
      <c r="C4081" s="18">
        <v>2</v>
      </c>
      <c r="D4081" s="18" t="s">
        <v>3853</v>
      </c>
      <c r="E4081" s="18">
        <v>1</v>
      </c>
      <c r="F4081" s="18" t="s">
        <v>800</v>
      </c>
      <c r="G4081" s="19">
        <v>11</v>
      </c>
      <c r="H4081" s="19" t="s">
        <v>1002</v>
      </c>
      <c r="I4081" s="19"/>
      <c r="J4081" s="24"/>
      <c r="K4081" s="99"/>
      <c r="L4081" s="99"/>
      <c r="M4081" s="99"/>
      <c r="N4081" s="28"/>
      <c r="O4081" s="100"/>
      <c r="P4081" s="27"/>
      <c r="Q4081" s="100"/>
      <c r="R4081" s="101" t="s">
        <v>3997</v>
      </c>
      <c r="S4081" s="94"/>
    </row>
    <row r="4082" spans="1:19" ht="18" customHeight="1">
      <c r="A4082" s="17">
        <v>10</v>
      </c>
      <c r="B4082" s="18" t="s">
        <v>3742</v>
      </c>
      <c r="C4082" s="18">
        <v>2</v>
      </c>
      <c r="D4082" s="18" t="s">
        <v>3853</v>
      </c>
      <c r="E4082" s="18">
        <v>1</v>
      </c>
      <c r="F4082" s="18" t="s">
        <v>800</v>
      </c>
      <c r="G4082" s="18">
        <v>11</v>
      </c>
      <c r="H4082" s="18" t="s">
        <v>1002</v>
      </c>
      <c r="I4082" s="19">
        <v>1</v>
      </c>
      <c r="J4082" s="24" t="s">
        <v>1003</v>
      </c>
      <c r="K4082" s="99">
        <v>890</v>
      </c>
      <c r="L4082" s="99">
        <v>989</v>
      </c>
      <c r="M4082" s="99">
        <f>K4082-L4082</f>
        <v>-99</v>
      </c>
      <c r="N4082" s="28" t="s">
        <v>3999</v>
      </c>
      <c r="O4082" s="100">
        <v>515528</v>
      </c>
      <c r="P4082" s="27"/>
      <c r="Q4082" s="100"/>
      <c r="R4082" s="101" t="s">
        <v>3997</v>
      </c>
      <c r="S4082" s="94"/>
    </row>
    <row r="4083" spans="1:19" ht="18" customHeight="1">
      <c r="A4083" s="17">
        <v>10</v>
      </c>
      <c r="B4083" s="18" t="s">
        <v>3742</v>
      </c>
      <c r="C4083" s="18">
        <v>2</v>
      </c>
      <c r="D4083" s="18" t="s">
        <v>3853</v>
      </c>
      <c r="E4083" s="18">
        <v>1</v>
      </c>
      <c r="F4083" s="18" t="s">
        <v>800</v>
      </c>
      <c r="G4083" s="18">
        <v>11</v>
      </c>
      <c r="H4083" s="18" t="s">
        <v>1002</v>
      </c>
      <c r="I4083" s="18">
        <v>1</v>
      </c>
      <c r="J4083" s="25" t="s">
        <v>1003</v>
      </c>
      <c r="K4083" s="99"/>
      <c r="L4083" s="99"/>
      <c r="M4083" s="99"/>
      <c r="N4083" s="28" t="s">
        <v>4000</v>
      </c>
      <c r="O4083" s="100">
        <v>82884</v>
      </c>
      <c r="P4083" s="27"/>
      <c r="Q4083" s="100"/>
      <c r="R4083" s="101" t="s">
        <v>3997</v>
      </c>
      <c r="S4083" s="94"/>
    </row>
    <row r="4084" spans="1:19" ht="18" customHeight="1">
      <c r="A4084" s="17">
        <v>10</v>
      </c>
      <c r="B4084" s="18" t="s">
        <v>3742</v>
      </c>
      <c r="C4084" s="18">
        <v>2</v>
      </c>
      <c r="D4084" s="18" t="s">
        <v>3853</v>
      </c>
      <c r="E4084" s="18">
        <v>1</v>
      </c>
      <c r="F4084" s="18" t="s">
        <v>800</v>
      </c>
      <c r="G4084" s="18">
        <v>11</v>
      </c>
      <c r="H4084" s="18" t="s">
        <v>1002</v>
      </c>
      <c r="I4084" s="18">
        <v>1</v>
      </c>
      <c r="J4084" s="25" t="s">
        <v>1003</v>
      </c>
      <c r="K4084" s="99"/>
      <c r="L4084" s="99"/>
      <c r="M4084" s="99"/>
      <c r="N4084" s="28" t="s">
        <v>4001</v>
      </c>
      <c r="O4084" s="100">
        <v>73312</v>
      </c>
      <c r="P4084" s="27"/>
      <c r="Q4084" s="100"/>
      <c r="R4084" s="101" t="s">
        <v>3997</v>
      </c>
      <c r="S4084" s="94"/>
    </row>
    <row r="4085" spans="1:19" ht="18" customHeight="1">
      <c r="A4085" s="17">
        <v>10</v>
      </c>
      <c r="B4085" s="18" t="s">
        <v>3742</v>
      </c>
      <c r="C4085" s="18">
        <v>2</v>
      </c>
      <c r="D4085" s="18" t="s">
        <v>3853</v>
      </c>
      <c r="E4085" s="18">
        <v>1</v>
      </c>
      <c r="F4085" s="18" t="s">
        <v>800</v>
      </c>
      <c r="G4085" s="18">
        <v>11</v>
      </c>
      <c r="H4085" s="18" t="s">
        <v>1002</v>
      </c>
      <c r="I4085" s="18">
        <v>1</v>
      </c>
      <c r="J4085" s="25" t="s">
        <v>1003</v>
      </c>
      <c r="K4085" s="99"/>
      <c r="L4085" s="99"/>
      <c r="M4085" s="99"/>
      <c r="N4085" s="28" t="s">
        <v>4002</v>
      </c>
      <c r="O4085" s="100">
        <v>118276</v>
      </c>
      <c r="P4085" s="27"/>
      <c r="Q4085" s="100"/>
      <c r="R4085" s="101" t="s">
        <v>3997</v>
      </c>
      <c r="S4085" s="94"/>
    </row>
    <row r="4086" spans="1:19" ht="18" customHeight="1">
      <c r="A4086" s="17">
        <v>10</v>
      </c>
      <c r="B4086" s="18" t="s">
        <v>3742</v>
      </c>
      <c r="C4086" s="18">
        <v>2</v>
      </c>
      <c r="D4086" s="18" t="s">
        <v>3853</v>
      </c>
      <c r="E4086" s="18">
        <v>1</v>
      </c>
      <c r="F4086" s="18" t="s">
        <v>800</v>
      </c>
      <c r="G4086" s="18">
        <v>11</v>
      </c>
      <c r="H4086" s="18" t="s">
        <v>1002</v>
      </c>
      <c r="I4086" s="18">
        <v>1</v>
      </c>
      <c r="J4086" s="25" t="s">
        <v>1003</v>
      </c>
      <c r="K4086" s="99"/>
      <c r="L4086" s="99"/>
      <c r="M4086" s="99"/>
      <c r="N4086" s="28" t="s">
        <v>4003</v>
      </c>
      <c r="O4086" s="100">
        <v>100000</v>
      </c>
      <c r="P4086" s="27"/>
      <c r="Q4086" s="100"/>
      <c r="R4086" s="101" t="s">
        <v>3997</v>
      </c>
      <c r="S4086" s="94"/>
    </row>
    <row r="4087" spans="1:19" ht="18" customHeight="1">
      <c r="A4087" s="17">
        <v>10</v>
      </c>
      <c r="B4087" s="18" t="s">
        <v>3742</v>
      </c>
      <c r="C4087" s="18">
        <v>2</v>
      </c>
      <c r="D4087" s="18" t="s">
        <v>3853</v>
      </c>
      <c r="E4087" s="18">
        <v>1</v>
      </c>
      <c r="F4087" s="18" t="s">
        <v>800</v>
      </c>
      <c r="G4087" s="18">
        <v>11</v>
      </c>
      <c r="H4087" s="18" t="s">
        <v>1002</v>
      </c>
      <c r="I4087" s="19">
        <v>2</v>
      </c>
      <c r="J4087" s="24" t="s">
        <v>1208</v>
      </c>
      <c r="K4087" s="99">
        <v>457</v>
      </c>
      <c r="L4087" s="99">
        <v>614</v>
      </c>
      <c r="M4087" s="99">
        <f>K4087-L4087</f>
        <v>-157</v>
      </c>
      <c r="N4087" s="28" t="s">
        <v>4004</v>
      </c>
      <c r="O4087" s="100">
        <v>408000</v>
      </c>
      <c r="P4087" s="27"/>
      <c r="Q4087" s="100"/>
      <c r="R4087" s="101" t="s">
        <v>3997</v>
      </c>
      <c r="S4087" s="94"/>
    </row>
    <row r="4088" spans="1:19" ht="18" customHeight="1">
      <c r="A4088" s="17">
        <v>10</v>
      </c>
      <c r="B4088" s="18" t="s">
        <v>3742</v>
      </c>
      <c r="C4088" s="18">
        <v>2</v>
      </c>
      <c r="D4088" s="18" t="s">
        <v>3853</v>
      </c>
      <c r="E4088" s="18">
        <v>1</v>
      </c>
      <c r="F4088" s="18" t="s">
        <v>800</v>
      </c>
      <c r="G4088" s="18">
        <v>11</v>
      </c>
      <c r="H4088" s="18" t="s">
        <v>1002</v>
      </c>
      <c r="I4088" s="18">
        <v>2</v>
      </c>
      <c r="J4088" s="25" t="s">
        <v>1208</v>
      </c>
      <c r="K4088" s="99"/>
      <c r="L4088" s="99"/>
      <c r="M4088" s="99"/>
      <c r="N4088" s="28" t="s">
        <v>4005</v>
      </c>
      <c r="O4088" s="100">
        <v>32000</v>
      </c>
      <c r="P4088" s="27"/>
      <c r="Q4088" s="100"/>
      <c r="R4088" s="101" t="s">
        <v>3997</v>
      </c>
      <c r="S4088" s="94"/>
    </row>
    <row r="4089" spans="1:19" ht="18" customHeight="1">
      <c r="A4089" s="17">
        <v>10</v>
      </c>
      <c r="B4089" s="18" t="s">
        <v>3742</v>
      </c>
      <c r="C4089" s="18">
        <v>2</v>
      </c>
      <c r="D4089" s="18" t="s">
        <v>3853</v>
      </c>
      <c r="E4089" s="18">
        <v>1</v>
      </c>
      <c r="F4089" s="18" t="s">
        <v>800</v>
      </c>
      <c r="G4089" s="18">
        <v>11</v>
      </c>
      <c r="H4089" s="18" t="s">
        <v>1002</v>
      </c>
      <c r="I4089" s="18">
        <v>2</v>
      </c>
      <c r="J4089" s="25" t="s">
        <v>1208</v>
      </c>
      <c r="K4089" s="99"/>
      <c r="L4089" s="99"/>
      <c r="M4089" s="99"/>
      <c r="N4089" s="28" t="s">
        <v>4006</v>
      </c>
      <c r="O4089" s="100">
        <v>16200</v>
      </c>
      <c r="P4089" s="27"/>
      <c r="Q4089" s="100"/>
      <c r="R4089" s="101" t="s">
        <v>3997</v>
      </c>
      <c r="S4089" s="94"/>
    </row>
    <row r="4090" spans="1:19" ht="18" customHeight="1">
      <c r="A4090" s="17">
        <v>10</v>
      </c>
      <c r="B4090" s="18" t="s">
        <v>3742</v>
      </c>
      <c r="C4090" s="18">
        <v>2</v>
      </c>
      <c r="D4090" s="18" t="s">
        <v>3853</v>
      </c>
      <c r="E4090" s="18">
        <v>1</v>
      </c>
      <c r="F4090" s="18" t="s">
        <v>800</v>
      </c>
      <c r="G4090" s="18">
        <v>11</v>
      </c>
      <c r="H4090" s="18" t="s">
        <v>1002</v>
      </c>
      <c r="I4090" s="19">
        <v>3</v>
      </c>
      <c r="J4090" s="24" t="s">
        <v>1021</v>
      </c>
      <c r="K4090" s="99">
        <v>5</v>
      </c>
      <c r="L4090" s="99">
        <v>5</v>
      </c>
      <c r="M4090" s="99">
        <f>K4090-L4090</f>
        <v>0</v>
      </c>
      <c r="N4090" s="28" t="s">
        <v>4007</v>
      </c>
      <c r="O4090" s="100">
        <v>5000</v>
      </c>
      <c r="P4090" s="27"/>
      <c r="Q4090" s="100"/>
      <c r="R4090" s="101" t="s">
        <v>3997</v>
      </c>
      <c r="S4090" s="94"/>
    </row>
    <row r="4091" spans="1:19" ht="18" customHeight="1">
      <c r="A4091" s="17">
        <v>10</v>
      </c>
      <c r="B4091" s="18" t="s">
        <v>3742</v>
      </c>
      <c r="C4091" s="18">
        <v>2</v>
      </c>
      <c r="D4091" s="18" t="s">
        <v>3853</v>
      </c>
      <c r="E4091" s="18">
        <v>1</v>
      </c>
      <c r="F4091" s="18" t="s">
        <v>800</v>
      </c>
      <c r="G4091" s="18">
        <v>11</v>
      </c>
      <c r="H4091" s="18" t="s">
        <v>1002</v>
      </c>
      <c r="I4091" s="19">
        <v>4</v>
      </c>
      <c r="J4091" s="24" t="s">
        <v>1023</v>
      </c>
      <c r="K4091" s="99">
        <v>25</v>
      </c>
      <c r="L4091" s="99">
        <v>44</v>
      </c>
      <c r="M4091" s="99">
        <f>K4091-L4091</f>
        <v>-19</v>
      </c>
      <c r="N4091" s="28" t="s">
        <v>4008</v>
      </c>
      <c r="O4091" s="100">
        <v>25000</v>
      </c>
      <c r="P4091" s="27"/>
      <c r="Q4091" s="100"/>
      <c r="R4091" s="101" t="s">
        <v>3997</v>
      </c>
      <c r="S4091" s="94"/>
    </row>
    <row r="4092" spans="1:19" ht="18" customHeight="1">
      <c r="A4092" s="17">
        <v>10</v>
      </c>
      <c r="B4092" s="18" t="s">
        <v>3742</v>
      </c>
      <c r="C4092" s="18">
        <v>2</v>
      </c>
      <c r="D4092" s="18" t="s">
        <v>3853</v>
      </c>
      <c r="E4092" s="18">
        <v>1</v>
      </c>
      <c r="F4092" s="18" t="s">
        <v>800</v>
      </c>
      <c r="G4092" s="18">
        <v>11</v>
      </c>
      <c r="H4092" s="18" t="s">
        <v>1002</v>
      </c>
      <c r="I4092" s="19">
        <v>6</v>
      </c>
      <c r="J4092" s="24" t="s">
        <v>1215</v>
      </c>
      <c r="K4092" s="99">
        <v>226</v>
      </c>
      <c r="L4092" s="99">
        <v>200</v>
      </c>
      <c r="M4092" s="99">
        <f>K4092-L4092</f>
        <v>26</v>
      </c>
      <c r="N4092" s="28" t="s">
        <v>4009</v>
      </c>
      <c r="O4092" s="100">
        <v>26000</v>
      </c>
      <c r="P4092" s="27"/>
      <c r="Q4092" s="100"/>
      <c r="R4092" s="101" t="s">
        <v>3997</v>
      </c>
      <c r="S4092" s="94"/>
    </row>
    <row r="4093" spans="1:19" ht="18" customHeight="1">
      <c r="A4093" s="17">
        <v>10</v>
      </c>
      <c r="B4093" s="18" t="s">
        <v>3742</v>
      </c>
      <c r="C4093" s="18">
        <v>2</v>
      </c>
      <c r="D4093" s="18" t="s">
        <v>3853</v>
      </c>
      <c r="E4093" s="18">
        <v>1</v>
      </c>
      <c r="F4093" s="18" t="s">
        <v>800</v>
      </c>
      <c r="G4093" s="18">
        <v>11</v>
      </c>
      <c r="H4093" s="18" t="s">
        <v>1002</v>
      </c>
      <c r="I4093" s="18">
        <v>6</v>
      </c>
      <c r="J4093" s="25" t="s">
        <v>1215</v>
      </c>
      <c r="K4093" s="99"/>
      <c r="L4093" s="99"/>
      <c r="M4093" s="99"/>
      <c r="N4093" s="339" t="s">
        <v>7267</v>
      </c>
      <c r="O4093" s="100">
        <v>200000</v>
      </c>
      <c r="P4093" s="27"/>
      <c r="Q4093" s="100"/>
      <c r="R4093" s="101" t="s">
        <v>3997</v>
      </c>
      <c r="S4093" s="94"/>
    </row>
    <row r="4094" spans="1:19" ht="18" customHeight="1">
      <c r="A4094" s="17">
        <v>10</v>
      </c>
      <c r="B4094" s="18" t="s">
        <v>3742</v>
      </c>
      <c r="C4094" s="18">
        <v>2</v>
      </c>
      <c r="D4094" s="18" t="s">
        <v>3853</v>
      </c>
      <c r="E4094" s="18">
        <v>1</v>
      </c>
      <c r="F4094" s="18" t="s">
        <v>800</v>
      </c>
      <c r="G4094" s="18">
        <v>11</v>
      </c>
      <c r="H4094" s="18" t="s">
        <v>1002</v>
      </c>
      <c r="I4094" s="19">
        <v>8</v>
      </c>
      <c r="J4094" s="24" t="s">
        <v>1891</v>
      </c>
      <c r="K4094" s="99">
        <v>180</v>
      </c>
      <c r="L4094" s="99">
        <v>180</v>
      </c>
      <c r="M4094" s="99">
        <f>K4094-L4094</f>
        <v>0</v>
      </c>
      <c r="N4094" s="28" t="s">
        <v>4010</v>
      </c>
      <c r="O4094" s="100">
        <v>80000</v>
      </c>
      <c r="P4094" s="27"/>
      <c r="Q4094" s="100"/>
      <c r="R4094" s="101" t="s">
        <v>3997</v>
      </c>
      <c r="S4094" s="94"/>
    </row>
    <row r="4095" spans="1:19" ht="18" customHeight="1">
      <c r="A4095" s="17">
        <v>10</v>
      </c>
      <c r="B4095" s="18" t="s">
        <v>3742</v>
      </c>
      <c r="C4095" s="18">
        <v>2</v>
      </c>
      <c r="D4095" s="18" t="s">
        <v>3853</v>
      </c>
      <c r="E4095" s="18">
        <v>1</v>
      </c>
      <c r="F4095" s="18" t="s">
        <v>800</v>
      </c>
      <c r="G4095" s="18">
        <v>11</v>
      </c>
      <c r="H4095" s="18" t="s">
        <v>1002</v>
      </c>
      <c r="I4095" s="18">
        <v>8</v>
      </c>
      <c r="J4095" s="25" t="s">
        <v>1891</v>
      </c>
      <c r="K4095" s="99"/>
      <c r="L4095" s="99"/>
      <c r="M4095" s="99"/>
      <c r="N4095" s="28" t="s">
        <v>3989</v>
      </c>
      <c r="O4095" s="100">
        <v>100000</v>
      </c>
      <c r="P4095" s="27"/>
      <c r="Q4095" s="100"/>
      <c r="R4095" s="101" t="s">
        <v>3997</v>
      </c>
      <c r="S4095" s="94"/>
    </row>
    <row r="4096" spans="1:19" ht="18" customHeight="1">
      <c r="A4096" s="17">
        <v>10</v>
      </c>
      <c r="B4096" s="18" t="s">
        <v>3742</v>
      </c>
      <c r="C4096" s="18">
        <v>2</v>
      </c>
      <c r="D4096" s="18" t="s">
        <v>3853</v>
      </c>
      <c r="E4096" s="18">
        <v>1</v>
      </c>
      <c r="F4096" s="18" t="s">
        <v>800</v>
      </c>
      <c r="G4096" s="19">
        <v>12</v>
      </c>
      <c r="H4096" s="19" t="s">
        <v>1026</v>
      </c>
      <c r="I4096" s="19"/>
      <c r="J4096" s="24"/>
      <c r="K4096" s="99"/>
      <c r="L4096" s="99"/>
      <c r="M4096" s="99"/>
      <c r="N4096" s="28"/>
      <c r="O4096" s="100"/>
      <c r="P4096" s="27"/>
      <c r="Q4096" s="100"/>
      <c r="R4096" s="101" t="s">
        <v>3997</v>
      </c>
      <c r="S4096" s="94"/>
    </row>
    <row r="4097" spans="1:19" ht="18" customHeight="1">
      <c r="A4097" s="17">
        <v>10</v>
      </c>
      <c r="B4097" s="18" t="s">
        <v>3742</v>
      </c>
      <c r="C4097" s="18">
        <v>2</v>
      </c>
      <c r="D4097" s="18" t="s">
        <v>3853</v>
      </c>
      <c r="E4097" s="18">
        <v>1</v>
      </c>
      <c r="F4097" s="18" t="s">
        <v>800</v>
      </c>
      <c r="G4097" s="18">
        <v>12</v>
      </c>
      <c r="H4097" s="18" t="s">
        <v>1026</v>
      </c>
      <c r="I4097" s="19">
        <v>1</v>
      </c>
      <c r="J4097" s="24" t="s">
        <v>1027</v>
      </c>
      <c r="K4097" s="99">
        <v>159</v>
      </c>
      <c r="L4097" s="99">
        <v>160</v>
      </c>
      <c r="M4097" s="99">
        <f>K4097-L4097</f>
        <v>-1</v>
      </c>
      <c r="N4097" s="339" t="s">
        <v>7268</v>
      </c>
      <c r="O4097" s="100">
        <v>144000</v>
      </c>
      <c r="P4097" s="27"/>
      <c r="Q4097" s="100"/>
      <c r="R4097" s="101" t="s">
        <v>3997</v>
      </c>
      <c r="S4097" s="94"/>
    </row>
    <row r="4098" spans="1:19" ht="18" customHeight="1">
      <c r="A4098" s="17">
        <v>10</v>
      </c>
      <c r="B4098" s="18" t="s">
        <v>3742</v>
      </c>
      <c r="C4098" s="18">
        <v>2</v>
      </c>
      <c r="D4098" s="18" t="s">
        <v>3853</v>
      </c>
      <c r="E4098" s="18">
        <v>1</v>
      </c>
      <c r="F4098" s="18" t="s">
        <v>800</v>
      </c>
      <c r="G4098" s="18">
        <v>12</v>
      </c>
      <c r="H4098" s="18" t="s">
        <v>1026</v>
      </c>
      <c r="I4098" s="18">
        <v>1</v>
      </c>
      <c r="J4098" s="25" t="s">
        <v>1027</v>
      </c>
      <c r="K4098" s="99"/>
      <c r="L4098" s="99"/>
      <c r="M4098" s="99"/>
      <c r="N4098" s="28" t="s">
        <v>2892</v>
      </c>
      <c r="O4098" s="100">
        <v>15000</v>
      </c>
      <c r="P4098" s="27"/>
      <c r="Q4098" s="100"/>
      <c r="R4098" s="101" t="s">
        <v>3997</v>
      </c>
      <c r="S4098" s="94"/>
    </row>
    <row r="4099" spans="1:19" ht="18" customHeight="1">
      <c r="A4099" s="17">
        <v>10</v>
      </c>
      <c r="B4099" s="18" t="s">
        <v>3742</v>
      </c>
      <c r="C4099" s="18">
        <v>2</v>
      </c>
      <c r="D4099" s="18" t="s">
        <v>3853</v>
      </c>
      <c r="E4099" s="18">
        <v>1</v>
      </c>
      <c r="F4099" s="18" t="s">
        <v>800</v>
      </c>
      <c r="G4099" s="18">
        <v>12</v>
      </c>
      <c r="H4099" s="18" t="s">
        <v>1026</v>
      </c>
      <c r="I4099" s="19">
        <v>3</v>
      </c>
      <c r="J4099" s="24" t="s">
        <v>202</v>
      </c>
      <c r="K4099" s="99">
        <v>86</v>
      </c>
      <c r="L4099" s="99">
        <v>131</v>
      </c>
      <c r="M4099" s="99">
        <f>K4099-L4099</f>
        <v>-45</v>
      </c>
      <c r="N4099" s="28" t="s">
        <v>4011</v>
      </c>
      <c r="O4099" s="100">
        <v>24000</v>
      </c>
      <c r="P4099" s="27"/>
      <c r="Q4099" s="100"/>
      <c r="R4099" s="101" t="s">
        <v>3997</v>
      </c>
      <c r="S4099" s="94"/>
    </row>
    <row r="4100" spans="1:19" ht="18" customHeight="1">
      <c r="A4100" s="17">
        <v>10</v>
      </c>
      <c r="B4100" s="18" t="s">
        <v>3742</v>
      </c>
      <c r="C4100" s="18">
        <v>2</v>
      </c>
      <c r="D4100" s="18" t="s">
        <v>3853</v>
      </c>
      <c r="E4100" s="18">
        <v>1</v>
      </c>
      <c r="F4100" s="18" t="s">
        <v>800</v>
      </c>
      <c r="G4100" s="18">
        <v>12</v>
      </c>
      <c r="H4100" s="18" t="s">
        <v>1026</v>
      </c>
      <c r="I4100" s="18">
        <v>3</v>
      </c>
      <c r="J4100" s="25" t="s">
        <v>202</v>
      </c>
      <c r="K4100" s="99"/>
      <c r="L4100" s="99"/>
      <c r="M4100" s="99"/>
      <c r="N4100" s="28" t="s">
        <v>1117</v>
      </c>
      <c r="O4100" s="100">
        <v>45000</v>
      </c>
      <c r="P4100" s="27"/>
      <c r="Q4100" s="100"/>
      <c r="R4100" s="101" t="s">
        <v>3997</v>
      </c>
      <c r="S4100" s="94"/>
    </row>
    <row r="4101" spans="1:19" ht="18" customHeight="1">
      <c r="A4101" s="17">
        <v>10</v>
      </c>
      <c r="B4101" s="18" t="s">
        <v>3742</v>
      </c>
      <c r="C4101" s="18">
        <v>2</v>
      </c>
      <c r="D4101" s="18" t="s">
        <v>3853</v>
      </c>
      <c r="E4101" s="18">
        <v>1</v>
      </c>
      <c r="F4101" s="18" t="s">
        <v>800</v>
      </c>
      <c r="G4101" s="18">
        <v>12</v>
      </c>
      <c r="H4101" s="18" t="s">
        <v>1026</v>
      </c>
      <c r="I4101" s="18">
        <v>3</v>
      </c>
      <c r="J4101" s="25" t="s">
        <v>202</v>
      </c>
      <c r="K4101" s="99"/>
      <c r="L4101" s="99"/>
      <c r="M4101" s="99"/>
      <c r="N4101" s="28" t="s">
        <v>4012</v>
      </c>
      <c r="O4101" s="100">
        <v>17000</v>
      </c>
      <c r="P4101" s="27"/>
      <c r="Q4101" s="100"/>
      <c r="R4101" s="101" t="s">
        <v>3997</v>
      </c>
      <c r="S4101" s="94"/>
    </row>
    <row r="4102" spans="1:19" ht="18" customHeight="1">
      <c r="A4102" s="17">
        <v>10</v>
      </c>
      <c r="B4102" s="18" t="s">
        <v>3742</v>
      </c>
      <c r="C4102" s="18">
        <v>2</v>
      </c>
      <c r="D4102" s="18" t="s">
        <v>3853</v>
      </c>
      <c r="E4102" s="18">
        <v>1</v>
      </c>
      <c r="F4102" s="18" t="s">
        <v>800</v>
      </c>
      <c r="G4102" s="19">
        <v>13</v>
      </c>
      <c r="H4102" s="19" t="s">
        <v>1045</v>
      </c>
      <c r="I4102" s="19"/>
      <c r="J4102" s="24"/>
      <c r="K4102" s="99"/>
      <c r="L4102" s="99"/>
      <c r="M4102" s="99"/>
      <c r="N4102" s="28"/>
      <c r="O4102" s="100"/>
      <c r="P4102" s="27"/>
      <c r="Q4102" s="100"/>
      <c r="R4102" s="101" t="s">
        <v>3997</v>
      </c>
      <c r="S4102" s="94"/>
    </row>
    <row r="4103" spans="1:19" ht="18" customHeight="1">
      <c r="A4103" s="17">
        <v>10</v>
      </c>
      <c r="B4103" s="18" t="s">
        <v>3742</v>
      </c>
      <c r="C4103" s="18">
        <v>2</v>
      </c>
      <c r="D4103" s="18" t="s">
        <v>3853</v>
      </c>
      <c r="E4103" s="18">
        <v>1</v>
      </c>
      <c r="F4103" s="18" t="s">
        <v>800</v>
      </c>
      <c r="G4103" s="18">
        <v>13</v>
      </c>
      <c r="H4103" s="18" t="s">
        <v>1045</v>
      </c>
      <c r="I4103" s="19">
        <v>32</v>
      </c>
      <c r="J4103" s="24" t="s">
        <v>1235</v>
      </c>
      <c r="K4103" s="99">
        <v>90</v>
      </c>
      <c r="L4103" s="99">
        <v>72</v>
      </c>
      <c r="M4103" s="99">
        <f>K4103-L4103</f>
        <v>18</v>
      </c>
      <c r="N4103" s="28" t="s">
        <v>3966</v>
      </c>
      <c r="O4103" s="100">
        <v>72000</v>
      </c>
      <c r="P4103" s="27"/>
      <c r="Q4103" s="100"/>
      <c r="R4103" s="101" t="s">
        <v>3997</v>
      </c>
      <c r="S4103" s="94"/>
    </row>
    <row r="4104" spans="1:19" ht="18" customHeight="1">
      <c r="A4104" s="17">
        <v>10</v>
      </c>
      <c r="B4104" s="18" t="s">
        <v>3742</v>
      </c>
      <c r="C4104" s="18">
        <v>2</v>
      </c>
      <c r="D4104" s="18" t="s">
        <v>3853</v>
      </c>
      <c r="E4104" s="18">
        <v>1</v>
      </c>
      <c r="F4104" s="18" t="s">
        <v>800</v>
      </c>
      <c r="G4104" s="18">
        <v>13</v>
      </c>
      <c r="H4104" s="18" t="s">
        <v>1045</v>
      </c>
      <c r="I4104" s="18">
        <v>32</v>
      </c>
      <c r="J4104" s="25" t="s">
        <v>1235</v>
      </c>
      <c r="K4104" s="99"/>
      <c r="L4104" s="99"/>
      <c r="M4104" s="99"/>
      <c r="N4104" s="28" t="s">
        <v>4013</v>
      </c>
      <c r="O4104" s="100">
        <v>18000</v>
      </c>
      <c r="P4104" s="27"/>
      <c r="Q4104" s="100"/>
      <c r="R4104" s="101" t="s">
        <v>3997</v>
      </c>
      <c r="S4104" s="94"/>
    </row>
    <row r="4105" spans="1:19" ht="18" customHeight="1">
      <c r="A4105" s="17">
        <v>10</v>
      </c>
      <c r="B4105" s="18" t="s">
        <v>3742</v>
      </c>
      <c r="C4105" s="18">
        <v>2</v>
      </c>
      <c r="D4105" s="18" t="s">
        <v>3853</v>
      </c>
      <c r="E4105" s="18">
        <v>1</v>
      </c>
      <c r="F4105" s="18" t="s">
        <v>800</v>
      </c>
      <c r="G4105" s="19">
        <v>14</v>
      </c>
      <c r="H4105" s="19" t="s">
        <v>1050</v>
      </c>
      <c r="I4105" s="19"/>
      <c r="J4105" s="24"/>
      <c r="K4105" s="99"/>
      <c r="L4105" s="99"/>
      <c r="M4105" s="99"/>
      <c r="N4105" s="28"/>
      <c r="O4105" s="100"/>
      <c r="P4105" s="27"/>
      <c r="Q4105" s="100"/>
      <c r="R4105" s="101" t="s">
        <v>3997</v>
      </c>
      <c r="S4105" s="94"/>
    </row>
    <row r="4106" spans="1:19" ht="18" customHeight="1">
      <c r="A4106" s="17">
        <v>10</v>
      </c>
      <c r="B4106" s="18" t="s">
        <v>3742</v>
      </c>
      <c r="C4106" s="18">
        <v>2</v>
      </c>
      <c r="D4106" s="18" t="s">
        <v>3853</v>
      </c>
      <c r="E4106" s="18">
        <v>1</v>
      </c>
      <c r="F4106" s="18" t="s">
        <v>800</v>
      </c>
      <c r="G4106" s="18">
        <v>14</v>
      </c>
      <c r="H4106" s="18" t="s">
        <v>1050</v>
      </c>
      <c r="I4106" s="19">
        <v>1</v>
      </c>
      <c r="J4106" s="24" t="s">
        <v>1051</v>
      </c>
      <c r="K4106" s="99">
        <v>20</v>
      </c>
      <c r="L4106" s="99">
        <v>20</v>
      </c>
      <c r="M4106" s="99">
        <f>K4106-L4106</f>
        <v>0</v>
      </c>
      <c r="N4106" s="339" t="s">
        <v>7269</v>
      </c>
      <c r="O4106" s="100">
        <v>20000</v>
      </c>
      <c r="P4106" s="27"/>
      <c r="Q4106" s="100"/>
      <c r="R4106" s="101" t="s">
        <v>3997</v>
      </c>
      <c r="S4106" s="94"/>
    </row>
    <row r="4107" spans="1:19" ht="18" customHeight="1">
      <c r="A4107" s="17">
        <v>10</v>
      </c>
      <c r="B4107" s="18" t="s">
        <v>3742</v>
      </c>
      <c r="C4107" s="18">
        <v>2</v>
      </c>
      <c r="D4107" s="18" t="s">
        <v>3853</v>
      </c>
      <c r="E4107" s="18">
        <v>1</v>
      </c>
      <c r="F4107" s="18" t="s">
        <v>800</v>
      </c>
      <c r="G4107" s="18">
        <v>14</v>
      </c>
      <c r="H4107" s="18" t="s">
        <v>1050</v>
      </c>
      <c r="I4107" s="19">
        <v>31</v>
      </c>
      <c r="J4107" s="24" t="s">
        <v>1132</v>
      </c>
      <c r="K4107" s="99">
        <v>36</v>
      </c>
      <c r="L4107" s="99">
        <v>36</v>
      </c>
      <c r="M4107" s="99">
        <f>K4107-L4107</f>
        <v>0</v>
      </c>
      <c r="N4107" s="339" t="s">
        <v>7270</v>
      </c>
      <c r="O4107" s="100">
        <v>35280</v>
      </c>
      <c r="P4107" s="27"/>
      <c r="Q4107" s="100"/>
      <c r="R4107" s="101" t="s">
        <v>3997</v>
      </c>
      <c r="S4107" s="94"/>
    </row>
    <row r="4108" spans="1:19" ht="18" customHeight="1">
      <c r="A4108" s="17">
        <v>10</v>
      </c>
      <c r="B4108" s="18" t="s">
        <v>3742</v>
      </c>
      <c r="C4108" s="18">
        <v>2</v>
      </c>
      <c r="D4108" s="18" t="s">
        <v>3853</v>
      </c>
      <c r="E4108" s="18">
        <v>1</v>
      </c>
      <c r="F4108" s="18" t="s">
        <v>800</v>
      </c>
      <c r="G4108" s="19">
        <v>18</v>
      </c>
      <c r="H4108" s="19" t="s">
        <v>1054</v>
      </c>
      <c r="I4108" s="19"/>
      <c r="J4108" s="24"/>
      <c r="K4108" s="99"/>
      <c r="L4108" s="99"/>
      <c r="M4108" s="99"/>
      <c r="N4108" s="28"/>
      <c r="O4108" s="100"/>
      <c r="P4108" s="27"/>
      <c r="Q4108" s="100"/>
      <c r="R4108" s="101" t="s">
        <v>3997</v>
      </c>
      <c r="S4108" s="94"/>
    </row>
    <row r="4109" spans="1:19" ht="18" customHeight="1">
      <c r="A4109" s="17">
        <v>10</v>
      </c>
      <c r="B4109" s="18" t="s">
        <v>3742</v>
      </c>
      <c r="C4109" s="18">
        <v>2</v>
      </c>
      <c r="D4109" s="18" t="s">
        <v>3853</v>
      </c>
      <c r="E4109" s="18">
        <v>1</v>
      </c>
      <c r="F4109" s="18" t="s">
        <v>800</v>
      </c>
      <c r="G4109" s="18">
        <v>18</v>
      </c>
      <c r="H4109" s="18" t="s">
        <v>1054</v>
      </c>
      <c r="I4109" s="19">
        <v>11</v>
      </c>
      <c r="J4109" s="24" t="s">
        <v>1055</v>
      </c>
      <c r="K4109" s="99">
        <v>208</v>
      </c>
      <c r="L4109" s="99">
        <v>0</v>
      </c>
      <c r="M4109" s="99">
        <f>K4109-L4109</f>
        <v>208</v>
      </c>
      <c r="N4109" s="28" t="s">
        <v>4014</v>
      </c>
      <c r="O4109" s="100">
        <v>171936</v>
      </c>
      <c r="P4109" s="27"/>
      <c r="Q4109" s="100"/>
      <c r="R4109" s="101" t="s">
        <v>3997</v>
      </c>
      <c r="S4109" s="94"/>
    </row>
    <row r="4110" spans="1:19" ht="18" customHeight="1">
      <c r="A4110" s="17">
        <v>10</v>
      </c>
      <c r="B4110" s="18" t="s">
        <v>3742</v>
      </c>
      <c r="C4110" s="18">
        <v>2</v>
      </c>
      <c r="D4110" s="18" t="s">
        <v>3853</v>
      </c>
      <c r="E4110" s="18">
        <v>1</v>
      </c>
      <c r="F4110" s="18" t="s">
        <v>800</v>
      </c>
      <c r="G4110" s="18">
        <v>18</v>
      </c>
      <c r="H4110" s="18" t="s">
        <v>1054</v>
      </c>
      <c r="I4110" s="18">
        <v>11</v>
      </c>
      <c r="J4110" s="25" t="s">
        <v>1055</v>
      </c>
      <c r="K4110" s="99"/>
      <c r="L4110" s="99"/>
      <c r="M4110" s="99"/>
      <c r="N4110" s="28" t="s">
        <v>4015</v>
      </c>
      <c r="O4110" s="100">
        <v>35899</v>
      </c>
      <c r="P4110" s="27"/>
      <c r="Q4110" s="100"/>
      <c r="R4110" s="101" t="s">
        <v>3997</v>
      </c>
      <c r="S4110" s="94"/>
    </row>
    <row r="4111" spans="1:19" ht="18" customHeight="1">
      <c r="A4111" s="17">
        <v>10</v>
      </c>
      <c r="B4111" s="18" t="s">
        <v>3742</v>
      </c>
      <c r="C4111" s="18">
        <v>2</v>
      </c>
      <c r="D4111" s="18" t="s">
        <v>3853</v>
      </c>
      <c r="E4111" s="18">
        <v>1</v>
      </c>
      <c r="F4111" s="18" t="s">
        <v>800</v>
      </c>
      <c r="G4111" s="18">
        <v>18</v>
      </c>
      <c r="H4111" s="18" t="s">
        <v>1054</v>
      </c>
      <c r="I4111" s="19">
        <v>31</v>
      </c>
      <c r="J4111" s="24" t="s">
        <v>1269</v>
      </c>
      <c r="K4111" s="99">
        <v>0</v>
      </c>
      <c r="L4111" s="99">
        <v>150</v>
      </c>
      <c r="M4111" s="99">
        <f>K4111-L4111</f>
        <v>-150</v>
      </c>
      <c r="N4111" s="28"/>
      <c r="O4111" s="100"/>
      <c r="P4111" s="27"/>
      <c r="Q4111" s="100"/>
      <c r="R4111" s="101" t="s">
        <v>3997</v>
      </c>
      <c r="S4111" s="94"/>
    </row>
    <row r="4112" spans="1:19" ht="18" customHeight="1">
      <c r="A4112" s="43">
        <v>10</v>
      </c>
      <c r="B4112" s="44" t="s">
        <v>3742</v>
      </c>
      <c r="C4112" s="52">
        <v>2</v>
      </c>
      <c r="D4112" s="44" t="s">
        <v>3853</v>
      </c>
      <c r="E4112" s="53">
        <v>1</v>
      </c>
      <c r="F4112" s="54" t="s">
        <v>800</v>
      </c>
      <c r="G4112" s="53"/>
      <c r="H4112" s="54"/>
      <c r="I4112" s="53"/>
      <c r="J4112" s="53"/>
      <c r="K4112" s="97">
        <f>IF(C4112="",SUMIFS($K4113:$K$5645,$A4113:$A$5645,A4112,$E4113:$E$5645,""),IF(E4112="",SUMIFS($K4113:$K$5645,$A4113:$A$5645,A4112,$C4113:$C$5645,C4112,$G4113:$G$5645,""),IF(G4112="",SUMIFS($K4113:$K$5645,$A4113:$A$5645,A4112,$C4113:$C$5645,C4112,$E4113:$E$5645,E4112,$R4113:$R$5645,R4112),0)))</f>
        <v>2446</v>
      </c>
      <c r="L4112" s="97">
        <f>IF(C4112="",SUMIFS($L4113:$L$5645,$A4113:$A$5645,A4112,$E4113:$E$5645,""),IF(E4112="",SUMIFS($L4113:$L$5645,$A4113:$A$5645,A4112,$C4113:$C$5645,C4112,$G4113:$G$5645,""),IF(G4112="",SUMIFS($L4113:$L$5645,$A4113:$A$5645,A4112,$C4113:$C$5645,C4112,$E4113:$E$5645,E4112,$R4113:$R$5645,R4112),0)))</f>
        <v>2727</v>
      </c>
      <c r="M4112" s="98">
        <f t="shared" ref="M4112" si="252">K4112-L4112</f>
        <v>-281</v>
      </c>
      <c r="N4112" s="55"/>
      <c r="O4112" s="56"/>
      <c r="P4112" s="57"/>
      <c r="Q4112" s="58">
        <f>IF(C4112="",SUMIFS($Q$3:$Q$5514,$A$3:$A$5514,A4112,$C$3:$C$5514,"&gt;0",$E$3:$E$5514,""),IF(E4112="",SUMIFS($Q$3:$Q$5514,$A$3:$A$5514,A4112,$C$3:$C$5514,C4112,$E$3:$E$5514,"&gt;0",$G$3:$G$5514,""),IF(G4112="",SUMIFS($Q$3:$Q$5514,$A$3:$A$5514,A4112,$C$3:$C$5514,C4112,$E$3:$E$5514,E4112,$G$3:$G$5514,"&gt;0",$R$3:$R$5514,R4112))))</f>
        <v>0</v>
      </c>
      <c r="R4112" s="59" t="s">
        <v>4016</v>
      </c>
      <c r="S4112" s="94"/>
    </row>
    <row r="4113" spans="1:19" ht="18" customHeight="1">
      <c r="A4113" s="17">
        <v>10</v>
      </c>
      <c r="B4113" s="18" t="s">
        <v>3742</v>
      </c>
      <c r="C4113" s="18">
        <v>2</v>
      </c>
      <c r="D4113" s="18" t="s">
        <v>3853</v>
      </c>
      <c r="E4113" s="18">
        <v>1</v>
      </c>
      <c r="F4113" s="18" t="s">
        <v>800</v>
      </c>
      <c r="G4113" s="19">
        <v>8</v>
      </c>
      <c r="H4113" s="19" t="s">
        <v>941</v>
      </c>
      <c r="I4113" s="19"/>
      <c r="J4113" s="24"/>
      <c r="K4113" s="99"/>
      <c r="L4113" s="99"/>
      <c r="M4113" s="99"/>
      <c r="N4113" s="28"/>
      <c r="O4113" s="100"/>
      <c r="P4113" s="27"/>
      <c r="Q4113" s="100"/>
      <c r="R4113" s="101" t="s">
        <v>4016</v>
      </c>
      <c r="S4113" s="94"/>
    </row>
    <row r="4114" spans="1:19" ht="18" customHeight="1">
      <c r="A4114" s="17">
        <v>10</v>
      </c>
      <c r="B4114" s="18" t="s">
        <v>3742</v>
      </c>
      <c r="C4114" s="18">
        <v>2</v>
      </c>
      <c r="D4114" s="18" t="s">
        <v>3853</v>
      </c>
      <c r="E4114" s="18">
        <v>1</v>
      </c>
      <c r="F4114" s="18" t="s">
        <v>800</v>
      </c>
      <c r="G4114" s="18">
        <v>8</v>
      </c>
      <c r="H4114" s="18" t="s">
        <v>941</v>
      </c>
      <c r="I4114" s="19">
        <v>31</v>
      </c>
      <c r="J4114" s="24" t="s">
        <v>1306</v>
      </c>
      <c r="K4114" s="99">
        <v>30</v>
      </c>
      <c r="L4114" s="99">
        <v>29</v>
      </c>
      <c r="M4114" s="99">
        <f>K4114-L4114</f>
        <v>1</v>
      </c>
      <c r="N4114" s="28" t="s">
        <v>4017</v>
      </c>
      <c r="O4114" s="100">
        <v>18200</v>
      </c>
      <c r="P4114" s="27"/>
      <c r="Q4114" s="100"/>
      <c r="R4114" s="101" t="s">
        <v>4016</v>
      </c>
      <c r="S4114" s="94"/>
    </row>
    <row r="4115" spans="1:19" ht="18" customHeight="1">
      <c r="A4115" s="17">
        <v>10</v>
      </c>
      <c r="B4115" s="18" t="s">
        <v>3742</v>
      </c>
      <c r="C4115" s="18">
        <v>2</v>
      </c>
      <c r="D4115" s="18" t="s">
        <v>3853</v>
      </c>
      <c r="E4115" s="18">
        <v>1</v>
      </c>
      <c r="F4115" s="18" t="s">
        <v>800</v>
      </c>
      <c r="G4115" s="18">
        <v>8</v>
      </c>
      <c r="H4115" s="18" t="s">
        <v>941</v>
      </c>
      <c r="I4115" s="18">
        <v>31</v>
      </c>
      <c r="J4115" s="25" t="s">
        <v>1306</v>
      </c>
      <c r="K4115" s="99"/>
      <c r="L4115" s="99"/>
      <c r="M4115" s="99"/>
      <c r="N4115" s="28" t="s">
        <v>4018</v>
      </c>
      <c r="O4115" s="100">
        <v>11620</v>
      </c>
      <c r="P4115" s="27"/>
      <c r="Q4115" s="100"/>
      <c r="R4115" s="101" t="s">
        <v>4016</v>
      </c>
      <c r="S4115" s="94"/>
    </row>
    <row r="4116" spans="1:19" ht="18" customHeight="1">
      <c r="A4116" s="17">
        <v>10</v>
      </c>
      <c r="B4116" s="18" t="s">
        <v>3742</v>
      </c>
      <c r="C4116" s="18">
        <v>2</v>
      </c>
      <c r="D4116" s="18" t="s">
        <v>3853</v>
      </c>
      <c r="E4116" s="18">
        <v>1</v>
      </c>
      <c r="F4116" s="18" t="s">
        <v>800</v>
      </c>
      <c r="G4116" s="19">
        <v>11</v>
      </c>
      <c r="H4116" s="19" t="s">
        <v>1002</v>
      </c>
      <c r="I4116" s="19"/>
      <c r="J4116" s="24"/>
      <c r="K4116" s="99"/>
      <c r="L4116" s="99"/>
      <c r="M4116" s="99"/>
      <c r="N4116" s="28"/>
      <c r="O4116" s="100"/>
      <c r="P4116" s="27"/>
      <c r="Q4116" s="100"/>
      <c r="R4116" s="101" t="s">
        <v>4016</v>
      </c>
      <c r="S4116" s="94"/>
    </row>
    <row r="4117" spans="1:19" ht="18" customHeight="1">
      <c r="A4117" s="17">
        <v>10</v>
      </c>
      <c r="B4117" s="18" t="s">
        <v>3742</v>
      </c>
      <c r="C4117" s="18">
        <v>2</v>
      </c>
      <c r="D4117" s="18" t="s">
        <v>3853</v>
      </c>
      <c r="E4117" s="18">
        <v>1</v>
      </c>
      <c r="F4117" s="18" t="s">
        <v>800</v>
      </c>
      <c r="G4117" s="18">
        <v>11</v>
      </c>
      <c r="H4117" s="18" t="s">
        <v>1002</v>
      </c>
      <c r="I4117" s="19">
        <v>1</v>
      </c>
      <c r="J4117" s="24" t="s">
        <v>1003</v>
      </c>
      <c r="K4117" s="99">
        <v>950</v>
      </c>
      <c r="L4117" s="99">
        <v>990</v>
      </c>
      <c r="M4117" s="99">
        <f>K4117-L4117</f>
        <v>-40</v>
      </c>
      <c r="N4117" s="28" t="s">
        <v>4019</v>
      </c>
      <c r="O4117" s="100">
        <v>591432</v>
      </c>
      <c r="P4117" s="27"/>
      <c r="Q4117" s="100"/>
      <c r="R4117" s="101" t="s">
        <v>4016</v>
      </c>
      <c r="S4117" s="94"/>
    </row>
    <row r="4118" spans="1:19" ht="18" customHeight="1">
      <c r="A4118" s="17">
        <v>10</v>
      </c>
      <c r="B4118" s="18" t="s">
        <v>3742</v>
      </c>
      <c r="C4118" s="18">
        <v>2</v>
      </c>
      <c r="D4118" s="18" t="s">
        <v>3853</v>
      </c>
      <c r="E4118" s="18">
        <v>1</v>
      </c>
      <c r="F4118" s="18" t="s">
        <v>800</v>
      </c>
      <c r="G4118" s="18">
        <v>11</v>
      </c>
      <c r="H4118" s="18" t="s">
        <v>1002</v>
      </c>
      <c r="I4118" s="18">
        <v>1</v>
      </c>
      <c r="J4118" s="25" t="s">
        <v>1003</v>
      </c>
      <c r="K4118" s="99"/>
      <c r="L4118" s="99"/>
      <c r="M4118" s="99"/>
      <c r="N4118" s="28" t="s">
        <v>3977</v>
      </c>
      <c r="O4118" s="100">
        <v>59137</v>
      </c>
      <c r="P4118" s="27"/>
      <c r="Q4118" s="100"/>
      <c r="R4118" s="101" t="s">
        <v>4016</v>
      </c>
      <c r="S4118" s="94"/>
    </row>
    <row r="4119" spans="1:19" ht="18" customHeight="1">
      <c r="A4119" s="17">
        <v>10</v>
      </c>
      <c r="B4119" s="18" t="s">
        <v>3742</v>
      </c>
      <c r="C4119" s="18">
        <v>2</v>
      </c>
      <c r="D4119" s="18" t="s">
        <v>3853</v>
      </c>
      <c r="E4119" s="18">
        <v>1</v>
      </c>
      <c r="F4119" s="18" t="s">
        <v>800</v>
      </c>
      <c r="G4119" s="18">
        <v>11</v>
      </c>
      <c r="H4119" s="18" t="s">
        <v>1002</v>
      </c>
      <c r="I4119" s="18">
        <v>1</v>
      </c>
      <c r="J4119" s="25" t="s">
        <v>1003</v>
      </c>
      <c r="K4119" s="99"/>
      <c r="L4119" s="99"/>
      <c r="M4119" s="99"/>
      <c r="N4119" s="28" t="s">
        <v>3978</v>
      </c>
      <c r="O4119" s="100">
        <v>59116</v>
      </c>
      <c r="P4119" s="27"/>
      <c r="Q4119" s="100"/>
      <c r="R4119" s="101" t="s">
        <v>4016</v>
      </c>
      <c r="S4119" s="94"/>
    </row>
    <row r="4120" spans="1:19" ht="18" customHeight="1">
      <c r="A4120" s="17">
        <v>10</v>
      </c>
      <c r="B4120" s="18" t="s">
        <v>3742</v>
      </c>
      <c r="C4120" s="18">
        <v>2</v>
      </c>
      <c r="D4120" s="18" t="s">
        <v>3853</v>
      </c>
      <c r="E4120" s="18">
        <v>1</v>
      </c>
      <c r="F4120" s="18" t="s">
        <v>800</v>
      </c>
      <c r="G4120" s="18">
        <v>11</v>
      </c>
      <c r="H4120" s="18" t="s">
        <v>1002</v>
      </c>
      <c r="I4120" s="18">
        <v>1</v>
      </c>
      <c r="J4120" s="25" t="s">
        <v>1003</v>
      </c>
      <c r="K4120" s="99"/>
      <c r="L4120" s="99"/>
      <c r="M4120" s="99"/>
      <c r="N4120" s="28" t="s">
        <v>3979</v>
      </c>
      <c r="O4120" s="100">
        <v>111560</v>
      </c>
      <c r="P4120" s="27"/>
      <c r="Q4120" s="100"/>
      <c r="R4120" s="101" t="s">
        <v>4016</v>
      </c>
      <c r="S4120" s="94"/>
    </row>
    <row r="4121" spans="1:19" ht="18" customHeight="1">
      <c r="A4121" s="17">
        <v>10</v>
      </c>
      <c r="B4121" s="18" t="s">
        <v>3742</v>
      </c>
      <c r="C4121" s="18">
        <v>2</v>
      </c>
      <c r="D4121" s="18" t="s">
        <v>3853</v>
      </c>
      <c r="E4121" s="18">
        <v>1</v>
      </c>
      <c r="F4121" s="18" t="s">
        <v>800</v>
      </c>
      <c r="G4121" s="18">
        <v>11</v>
      </c>
      <c r="H4121" s="18" t="s">
        <v>1002</v>
      </c>
      <c r="I4121" s="18">
        <v>1</v>
      </c>
      <c r="J4121" s="25" t="s">
        <v>1003</v>
      </c>
      <c r="K4121" s="99"/>
      <c r="L4121" s="99"/>
      <c r="M4121" s="99"/>
      <c r="N4121" s="28" t="s">
        <v>4020</v>
      </c>
      <c r="O4121" s="100">
        <v>128314</v>
      </c>
      <c r="P4121" s="27"/>
      <c r="Q4121" s="100"/>
      <c r="R4121" s="101" t="s">
        <v>4016</v>
      </c>
      <c r="S4121" s="94"/>
    </row>
    <row r="4122" spans="1:19" ht="18" customHeight="1">
      <c r="A4122" s="17">
        <v>10</v>
      </c>
      <c r="B4122" s="18" t="s">
        <v>3742</v>
      </c>
      <c r="C4122" s="18">
        <v>2</v>
      </c>
      <c r="D4122" s="18" t="s">
        <v>3853</v>
      </c>
      <c r="E4122" s="18">
        <v>1</v>
      </c>
      <c r="F4122" s="18" t="s">
        <v>800</v>
      </c>
      <c r="G4122" s="18">
        <v>11</v>
      </c>
      <c r="H4122" s="18" t="s">
        <v>1002</v>
      </c>
      <c r="I4122" s="19">
        <v>2</v>
      </c>
      <c r="J4122" s="24" t="s">
        <v>1208</v>
      </c>
      <c r="K4122" s="99">
        <v>563</v>
      </c>
      <c r="L4122" s="99">
        <v>588</v>
      </c>
      <c r="M4122" s="99">
        <f>K4122-L4122</f>
        <v>-25</v>
      </c>
      <c r="N4122" s="28" t="s">
        <v>4021</v>
      </c>
      <c r="O4122" s="100">
        <v>520200</v>
      </c>
      <c r="P4122" s="27"/>
      <c r="Q4122" s="100"/>
      <c r="R4122" s="101" t="s">
        <v>4016</v>
      </c>
      <c r="S4122" s="94"/>
    </row>
    <row r="4123" spans="1:19" ht="18" customHeight="1">
      <c r="A4123" s="17">
        <v>10</v>
      </c>
      <c r="B4123" s="18" t="s">
        <v>3742</v>
      </c>
      <c r="C4123" s="18">
        <v>2</v>
      </c>
      <c r="D4123" s="18" t="s">
        <v>3853</v>
      </c>
      <c r="E4123" s="18">
        <v>1</v>
      </c>
      <c r="F4123" s="18" t="s">
        <v>800</v>
      </c>
      <c r="G4123" s="18">
        <v>11</v>
      </c>
      <c r="H4123" s="18" t="s">
        <v>1002</v>
      </c>
      <c r="I4123" s="18">
        <v>2</v>
      </c>
      <c r="J4123" s="25" t="s">
        <v>1208</v>
      </c>
      <c r="K4123" s="99"/>
      <c r="L4123" s="99"/>
      <c r="M4123" s="99"/>
      <c r="N4123" s="339" t="s">
        <v>7271</v>
      </c>
      <c r="O4123" s="100">
        <v>37200</v>
      </c>
      <c r="P4123" s="27"/>
      <c r="Q4123" s="100"/>
      <c r="R4123" s="101" t="s">
        <v>4016</v>
      </c>
      <c r="S4123" s="94"/>
    </row>
    <row r="4124" spans="1:19" ht="18" customHeight="1">
      <c r="A4124" s="17">
        <v>10</v>
      </c>
      <c r="B4124" s="18" t="s">
        <v>3742</v>
      </c>
      <c r="C4124" s="18">
        <v>2</v>
      </c>
      <c r="D4124" s="18" t="s">
        <v>3853</v>
      </c>
      <c r="E4124" s="18">
        <v>1</v>
      </c>
      <c r="F4124" s="18" t="s">
        <v>800</v>
      </c>
      <c r="G4124" s="18">
        <v>11</v>
      </c>
      <c r="H4124" s="18" t="s">
        <v>1002</v>
      </c>
      <c r="I4124" s="18">
        <v>2</v>
      </c>
      <c r="J4124" s="25" t="s">
        <v>1208</v>
      </c>
      <c r="K4124" s="99"/>
      <c r="L4124" s="99"/>
      <c r="M4124" s="99"/>
      <c r="N4124" s="28" t="s">
        <v>3982</v>
      </c>
      <c r="O4124" s="100">
        <v>5000</v>
      </c>
      <c r="P4124" s="27"/>
      <c r="Q4124" s="100"/>
      <c r="R4124" s="101" t="s">
        <v>4016</v>
      </c>
      <c r="S4124" s="94"/>
    </row>
    <row r="4125" spans="1:19" ht="18" customHeight="1">
      <c r="A4125" s="17">
        <v>10</v>
      </c>
      <c r="B4125" s="18" t="s">
        <v>3742</v>
      </c>
      <c r="C4125" s="18">
        <v>2</v>
      </c>
      <c r="D4125" s="18" t="s">
        <v>3853</v>
      </c>
      <c r="E4125" s="18">
        <v>1</v>
      </c>
      <c r="F4125" s="18" t="s">
        <v>800</v>
      </c>
      <c r="G4125" s="18">
        <v>11</v>
      </c>
      <c r="H4125" s="18" t="s">
        <v>1002</v>
      </c>
      <c r="I4125" s="19">
        <v>3</v>
      </c>
      <c r="J4125" s="24" t="s">
        <v>1021</v>
      </c>
      <c r="K4125" s="99">
        <v>5</v>
      </c>
      <c r="L4125" s="99">
        <v>5</v>
      </c>
      <c r="M4125" s="99">
        <f>K4125-L4125</f>
        <v>0</v>
      </c>
      <c r="N4125" s="28" t="s">
        <v>4022</v>
      </c>
      <c r="O4125" s="100">
        <v>5000</v>
      </c>
      <c r="P4125" s="27"/>
      <c r="Q4125" s="100"/>
      <c r="R4125" s="101" t="s">
        <v>4016</v>
      </c>
      <c r="S4125" s="94"/>
    </row>
    <row r="4126" spans="1:19" ht="18" customHeight="1">
      <c r="A4126" s="17">
        <v>10</v>
      </c>
      <c r="B4126" s="18" t="s">
        <v>3742</v>
      </c>
      <c r="C4126" s="18">
        <v>2</v>
      </c>
      <c r="D4126" s="18" t="s">
        <v>3853</v>
      </c>
      <c r="E4126" s="18">
        <v>1</v>
      </c>
      <c r="F4126" s="18" t="s">
        <v>800</v>
      </c>
      <c r="G4126" s="18">
        <v>11</v>
      </c>
      <c r="H4126" s="18" t="s">
        <v>1002</v>
      </c>
      <c r="I4126" s="19">
        <v>4</v>
      </c>
      <c r="J4126" s="24" t="s">
        <v>1023</v>
      </c>
      <c r="K4126" s="99">
        <v>64</v>
      </c>
      <c r="L4126" s="99">
        <v>64</v>
      </c>
      <c r="M4126" s="99">
        <f>K4126-L4126</f>
        <v>0</v>
      </c>
      <c r="N4126" s="28" t="s">
        <v>4023</v>
      </c>
      <c r="O4126" s="100">
        <v>12000</v>
      </c>
      <c r="P4126" s="27"/>
      <c r="Q4126" s="100"/>
      <c r="R4126" s="101" t="s">
        <v>4016</v>
      </c>
      <c r="S4126" s="94"/>
    </row>
    <row r="4127" spans="1:19" ht="18" customHeight="1">
      <c r="A4127" s="17">
        <v>10</v>
      </c>
      <c r="B4127" s="18" t="s">
        <v>3742</v>
      </c>
      <c r="C4127" s="18">
        <v>2</v>
      </c>
      <c r="D4127" s="18" t="s">
        <v>3853</v>
      </c>
      <c r="E4127" s="18">
        <v>1</v>
      </c>
      <c r="F4127" s="18" t="s">
        <v>800</v>
      </c>
      <c r="G4127" s="18">
        <v>11</v>
      </c>
      <c r="H4127" s="18" t="s">
        <v>1002</v>
      </c>
      <c r="I4127" s="18">
        <v>4</v>
      </c>
      <c r="J4127" s="25" t="s">
        <v>1023</v>
      </c>
      <c r="K4127" s="99"/>
      <c r="L4127" s="99"/>
      <c r="M4127" s="99"/>
      <c r="N4127" s="28" t="s">
        <v>4024</v>
      </c>
      <c r="O4127" s="100">
        <v>25000</v>
      </c>
      <c r="P4127" s="27"/>
      <c r="Q4127" s="100"/>
      <c r="R4127" s="101" t="s">
        <v>4016</v>
      </c>
      <c r="S4127" s="94"/>
    </row>
    <row r="4128" spans="1:19" ht="18" customHeight="1">
      <c r="A4128" s="17">
        <v>10</v>
      </c>
      <c r="B4128" s="18" t="s">
        <v>3742</v>
      </c>
      <c r="C4128" s="18">
        <v>2</v>
      </c>
      <c r="D4128" s="18" t="s">
        <v>3853</v>
      </c>
      <c r="E4128" s="18">
        <v>1</v>
      </c>
      <c r="F4128" s="18" t="s">
        <v>800</v>
      </c>
      <c r="G4128" s="18">
        <v>11</v>
      </c>
      <c r="H4128" s="18" t="s">
        <v>1002</v>
      </c>
      <c r="I4128" s="18">
        <v>4</v>
      </c>
      <c r="J4128" s="25" t="s">
        <v>1023</v>
      </c>
      <c r="K4128" s="99"/>
      <c r="L4128" s="99"/>
      <c r="M4128" s="99"/>
      <c r="N4128" s="28" t="s">
        <v>4025</v>
      </c>
      <c r="O4128" s="100">
        <v>21540</v>
      </c>
      <c r="P4128" s="27"/>
      <c r="Q4128" s="100"/>
      <c r="R4128" s="101" t="s">
        <v>4016</v>
      </c>
      <c r="S4128" s="94"/>
    </row>
    <row r="4129" spans="1:19" ht="18" customHeight="1">
      <c r="A4129" s="17">
        <v>10</v>
      </c>
      <c r="B4129" s="18" t="s">
        <v>3742</v>
      </c>
      <c r="C4129" s="18">
        <v>2</v>
      </c>
      <c r="D4129" s="18" t="s">
        <v>3853</v>
      </c>
      <c r="E4129" s="18">
        <v>1</v>
      </c>
      <c r="F4129" s="18" t="s">
        <v>800</v>
      </c>
      <c r="G4129" s="18">
        <v>11</v>
      </c>
      <c r="H4129" s="18" t="s">
        <v>1002</v>
      </c>
      <c r="I4129" s="18">
        <v>4</v>
      </c>
      <c r="J4129" s="25" t="s">
        <v>1023</v>
      </c>
      <c r="K4129" s="99"/>
      <c r="L4129" s="99"/>
      <c r="M4129" s="99"/>
      <c r="N4129" s="28" t="s">
        <v>4026</v>
      </c>
      <c r="O4129" s="100">
        <v>5000</v>
      </c>
      <c r="P4129" s="27"/>
      <c r="Q4129" s="100"/>
      <c r="R4129" s="101" t="s">
        <v>4016</v>
      </c>
      <c r="S4129" s="94"/>
    </row>
    <row r="4130" spans="1:19" ht="18" customHeight="1">
      <c r="A4130" s="17">
        <v>10</v>
      </c>
      <c r="B4130" s="18" t="s">
        <v>3742</v>
      </c>
      <c r="C4130" s="18">
        <v>2</v>
      </c>
      <c r="D4130" s="18" t="s">
        <v>3853</v>
      </c>
      <c r="E4130" s="18">
        <v>1</v>
      </c>
      <c r="F4130" s="18" t="s">
        <v>800</v>
      </c>
      <c r="G4130" s="18">
        <v>11</v>
      </c>
      <c r="H4130" s="18" t="s">
        <v>1002</v>
      </c>
      <c r="I4130" s="19">
        <v>6</v>
      </c>
      <c r="J4130" s="24" t="s">
        <v>1215</v>
      </c>
      <c r="K4130" s="99">
        <v>200</v>
      </c>
      <c r="L4130" s="99">
        <v>200</v>
      </c>
      <c r="M4130" s="99">
        <f>K4130-L4130</f>
        <v>0</v>
      </c>
      <c r="N4130" s="28" t="s">
        <v>4027</v>
      </c>
      <c r="O4130" s="100">
        <v>150000</v>
      </c>
      <c r="P4130" s="27"/>
      <c r="Q4130" s="100"/>
      <c r="R4130" s="101" t="s">
        <v>4016</v>
      </c>
      <c r="S4130" s="94"/>
    </row>
    <row r="4131" spans="1:19" ht="18" customHeight="1">
      <c r="A4131" s="17">
        <v>10</v>
      </c>
      <c r="B4131" s="18" t="s">
        <v>3742</v>
      </c>
      <c r="C4131" s="18">
        <v>2</v>
      </c>
      <c r="D4131" s="18" t="s">
        <v>3853</v>
      </c>
      <c r="E4131" s="18">
        <v>1</v>
      </c>
      <c r="F4131" s="18" t="s">
        <v>800</v>
      </c>
      <c r="G4131" s="18">
        <v>11</v>
      </c>
      <c r="H4131" s="18" t="s">
        <v>1002</v>
      </c>
      <c r="I4131" s="18">
        <v>6</v>
      </c>
      <c r="J4131" s="25" t="s">
        <v>1215</v>
      </c>
      <c r="K4131" s="99"/>
      <c r="L4131" s="99"/>
      <c r="M4131" s="99"/>
      <c r="N4131" s="28" t="s">
        <v>3985</v>
      </c>
      <c r="O4131" s="100">
        <v>50000</v>
      </c>
      <c r="P4131" s="27"/>
      <c r="Q4131" s="100"/>
      <c r="R4131" s="101" t="s">
        <v>4016</v>
      </c>
      <c r="S4131" s="94"/>
    </row>
    <row r="4132" spans="1:19" ht="18" customHeight="1">
      <c r="A4132" s="17">
        <v>10</v>
      </c>
      <c r="B4132" s="18" t="s">
        <v>3742</v>
      </c>
      <c r="C4132" s="18">
        <v>2</v>
      </c>
      <c r="D4132" s="18" t="s">
        <v>3853</v>
      </c>
      <c r="E4132" s="18">
        <v>1</v>
      </c>
      <c r="F4132" s="18" t="s">
        <v>800</v>
      </c>
      <c r="G4132" s="18">
        <v>11</v>
      </c>
      <c r="H4132" s="18" t="s">
        <v>1002</v>
      </c>
      <c r="I4132" s="19">
        <v>8</v>
      </c>
      <c r="J4132" s="24" t="s">
        <v>1891</v>
      </c>
      <c r="K4132" s="99">
        <v>153</v>
      </c>
      <c r="L4132" s="99">
        <v>153</v>
      </c>
      <c r="M4132" s="99">
        <f>K4132-L4132</f>
        <v>0</v>
      </c>
      <c r="N4132" s="28" t="s">
        <v>3987</v>
      </c>
      <c r="O4132" s="100">
        <v>40000</v>
      </c>
      <c r="P4132" s="27"/>
      <c r="Q4132" s="100"/>
      <c r="R4132" s="101" t="s">
        <v>4016</v>
      </c>
      <c r="S4132" s="94"/>
    </row>
    <row r="4133" spans="1:19" ht="18" customHeight="1">
      <c r="A4133" s="17">
        <v>10</v>
      </c>
      <c r="B4133" s="18" t="s">
        <v>3742</v>
      </c>
      <c r="C4133" s="18">
        <v>2</v>
      </c>
      <c r="D4133" s="18" t="s">
        <v>3853</v>
      </c>
      <c r="E4133" s="18">
        <v>1</v>
      </c>
      <c r="F4133" s="18" t="s">
        <v>800</v>
      </c>
      <c r="G4133" s="18">
        <v>11</v>
      </c>
      <c r="H4133" s="18" t="s">
        <v>1002</v>
      </c>
      <c r="I4133" s="18">
        <v>8</v>
      </c>
      <c r="J4133" s="25" t="s">
        <v>1891</v>
      </c>
      <c r="K4133" s="99"/>
      <c r="L4133" s="99"/>
      <c r="M4133" s="99"/>
      <c r="N4133" s="28" t="s">
        <v>3989</v>
      </c>
      <c r="O4133" s="100">
        <v>100000</v>
      </c>
      <c r="P4133" s="27"/>
      <c r="Q4133" s="100"/>
      <c r="R4133" s="101" t="s">
        <v>4016</v>
      </c>
      <c r="S4133" s="94"/>
    </row>
    <row r="4134" spans="1:19" ht="18" customHeight="1">
      <c r="A4134" s="17">
        <v>10</v>
      </c>
      <c r="B4134" s="18" t="s">
        <v>3742</v>
      </c>
      <c r="C4134" s="18">
        <v>2</v>
      </c>
      <c r="D4134" s="18" t="s">
        <v>3853</v>
      </c>
      <c r="E4134" s="18">
        <v>1</v>
      </c>
      <c r="F4134" s="18" t="s">
        <v>800</v>
      </c>
      <c r="G4134" s="18">
        <v>11</v>
      </c>
      <c r="H4134" s="18" t="s">
        <v>1002</v>
      </c>
      <c r="I4134" s="18">
        <v>8</v>
      </c>
      <c r="J4134" s="25" t="s">
        <v>1891</v>
      </c>
      <c r="K4134" s="99"/>
      <c r="L4134" s="99"/>
      <c r="M4134" s="99"/>
      <c r="N4134" s="28" t="s">
        <v>4028</v>
      </c>
      <c r="O4134" s="100">
        <v>13000</v>
      </c>
      <c r="P4134" s="27"/>
      <c r="Q4134" s="100"/>
      <c r="R4134" s="101" t="s">
        <v>4016</v>
      </c>
      <c r="S4134" s="94"/>
    </row>
    <row r="4135" spans="1:19" ht="18" customHeight="1">
      <c r="A4135" s="17">
        <v>10</v>
      </c>
      <c r="B4135" s="18" t="s">
        <v>3742</v>
      </c>
      <c r="C4135" s="18">
        <v>2</v>
      </c>
      <c r="D4135" s="18" t="s">
        <v>3853</v>
      </c>
      <c r="E4135" s="18">
        <v>1</v>
      </c>
      <c r="F4135" s="18" t="s">
        <v>800</v>
      </c>
      <c r="G4135" s="19">
        <v>12</v>
      </c>
      <c r="H4135" s="19" t="s">
        <v>1026</v>
      </c>
      <c r="I4135" s="19"/>
      <c r="J4135" s="24"/>
      <c r="K4135" s="99"/>
      <c r="L4135" s="99"/>
      <c r="M4135" s="99"/>
      <c r="N4135" s="28"/>
      <c r="O4135" s="100"/>
      <c r="P4135" s="27"/>
      <c r="Q4135" s="100"/>
      <c r="R4135" s="101" t="s">
        <v>4016</v>
      </c>
      <c r="S4135" s="94"/>
    </row>
    <row r="4136" spans="1:19" ht="18" customHeight="1">
      <c r="A4136" s="17">
        <v>10</v>
      </c>
      <c r="B4136" s="18" t="s">
        <v>3742</v>
      </c>
      <c r="C4136" s="18">
        <v>2</v>
      </c>
      <c r="D4136" s="18" t="s">
        <v>3853</v>
      </c>
      <c r="E4136" s="18">
        <v>1</v>
      </c>
      <c r="F4136" s="18" t="s">
        <v>800</v>
      </c>
      <c r="G4136" s="18">
        <v>12</v>
      </c>
      <c r="H4136" s="18" t="s">
        <v>1026</v>
      </c>
      <c r="I4136" s="19">
        <v>1</v>
      </c>
      <c r="J4136" s="24" t="s">
        <v>1027</v>
      </c>
      <c r="K4136" s="99">
        <v>228</v>
      </c>
      <c r="L4136" s="99">
        <v>228</v>
      </c>
      <c r="M4136" s="99">
        <f>K4136-L4136</f>
        <v>0</v>
      </c>
      <c r="N4136" s="339" t="s">
        <v>7272</v>
      </c>
      <c r="O4136" s="100">
        <v>216000</v>
      </c>
      <c r="P4136" s="27"/>
      <c r="Q4136" s="100"/>
      <c r="R4136" s="101" t="s">
        <v>4016</v>
      </c>
      <c r="S4136" s="94"/>
    </row>
    <row r="4137" spans="1:19" ht="18" customHeight="1">
      <c r="A4137" s="17">
        <v>10</v>
      </c>
      <c r="B4137" s="18" t="s">
        <v>3742</v>
      </c>
      <c r="C4137" s="18">
        <v>2</v>
      </c>
      <c r="D4137" s="18" t="s">
        <v>3853</v>
      </c>
      <c r="E4137" s="18">
        <v>1</v>
      </c>
      <c r="F4137" s="18" t="s">
        <v>800</v>
      </c>
      <c r="G4137" s="18">
        <v>12</v>
      </c>
      <c r="H4137" s="18" t="s">
        <v>1026</v>
      </c>
      <c r="I4137" s="18">
        <v>1</v>
      </c>
      <c r="J4137" s="25" t="s">
        <v>1027</v>
      </c>
      <c r="K4137" s="99"/>
      <c r="L4137" s="99"/>
      <c r="M4137" s="99"/>
      <c r="N4137" s="28" t="s">
        <v>3991</v>
      </c>
      <c r="O4137" s="100">
        <v>12000</v>
      </c>
      <c r="P4137" s="27"/>
      <c r="Q4137" s="100"/>
      <c r="R4137" s="101" t="s">
        <v>4016</v>
      </c>
      <c r="S4137" s="94"/>
    </row>
    <row r="4138" spans="1:19" ht="18" customHeight="1">
      <c r="A4138" s="17">
        <v>10</v>
      </c>
      <c r="B4138" s="18" t="s">
        <v>3742</v>
      </c>
      <c r="C4138" s="18">
        <v>2</v>
      </c>
      <c r="D4138" s="18" t="s">
        <v>3853</v>
      </c>
      <c r="E4138" s="18">
        <v>1</v>
      </c>
      <c r="F4138" s="18" t="s">
        <v>800</v>
      </c>
      <c r="G4138" s="18">
        <v>12</v>
      </c>
      <c r="H4138" s="18" t="s">
        <v>1026</v>
      </c>
      <c r="I4138" s="19">
        <v>3</v>
      </c>
      <c r="J4138" s="24" t="s">
        <v>202</v>
      </c>
      <c r="K4138" s="99">
        <v>72</v>
      </c>
      <c r="L4138" s="99">
        <v>72</v>
      </c>
      <c r="M4138" s="99">
        <f>K4138-L4138</f>
        <v>0</v>
      </c>
      <c r="N4138" s="28" t="s">
        <v>4029</v>
      </c>
      <c r="O4138" s="100">
        <v>21168</v>
      </c>
      <c r="P4138" s="27"/>
      <c r="Q4138" s="100"/>
      <c r="R4138" s="101" t="s">
        <v>4016</v>
      </c>
      <c r="S4138" s="94"/>
    </row>
    <row r="4139" spans="1:19" ht="18" customHeight="1">
      <c r="A4139" s="17">
        <v>10</v>
      </c>
      <c r="B4139" s="18" t="s">
        <v>3742</v>
      </c>
      <c r="C4139" s="18">
        <v>2</v>
      </c>
      <c r="D4139" s="18" t="s">
        <v>3853</v>
      </c>
      <c r="E4139" s="18">
        <v>1</v>
      </c>
      <c r="F4139" s="18" t="s">
        <v>800</v>
      </c>
      <c r="G4139" s="18">
        <v>12</v>
      </c>
      <c r="H4139" s="18" t="s">
        <v>1026</v>
      </c>
      <c r="I4139" s="18">
        <v>3</v>
      </c>
      <c r="J4139" s="25" t="s">
        <v>202</v>
      </c>
      <c r="K4139" s="99"/>
      <c r="L4139" s="99"/>
      <c r="M4139" s="99"/>
      <c r="N4139" s="28" t="s">
        <v>4030</v>
      </c>
      <c r="O4139" s="100">
        <v>30000</v>
      </c>
      <c r="P4139" s="27"/>
      <c r="Q4139" s="100"/>
      <c r="R4139" s="101" t="s">
        <v>4016</v>
      </c>
      <c r="S4139" s="94"/>
    </row>
    <row r="4140" spans="1:19" ht="18" customHeight="1">
      <c r="A4140" s="17">
        <v>10</v>
      </c>
      <c r="B4140" s="18" t="s">
        <v>3742</v>
      </c>
      <c r="C4140" s="18">
        <v>2</v>
      </c>
      <c r="D4140" s="18" t="s">
        <v>3853</v>
      </c>
      <c r="E4140" s="18">
        <v>1</v>
      </c>
      <c r="F4140" s="18" t="s">
        <v>800</v>
      </c>
      <c r="G4140" s="18">
        <v>12</v>
      </c>
      <c r="H4140" s="18" t="s">
        <v>1026</v>
      </c>
      <c r="I4140" s="18">
        <v>3</v>
      </c>
      <c r="J4140" s="25" t="s">
        <v>202</v>
      </c>
      <c r="K4140" s="99"/>
      <c r="L4140" s="99"/>
      <c r="M4140" s="99"/>
      <c r="N4140" s="28" t="s">
        <v>4031</v>
      </c>
      <c r="O4140" s="100">
        <v>20000</v>
      </c>
      <c r="P4140" s="27"/>
      <c r="Q4140" s="100"/>
      <c r="R4140" s="101" t="s">
        <v>4016</v>
      </c>
      <c r="S4140" s="94"/>
    </row>
    <row r="4141" spans="1:19" ht="18" customHeight="1">
      <c r="A4141" s="17">
        <v>10</v>
      </c>
      <c r="B4141" s="18" t="s">
        <v>3742</v>
      </c>
      <c r="C4141" s="18">
        <v>2</v>
      </c>
      <c r="D4141" s="18" t="s">
        <v>3853</v>
      </c>
      <c r="E4141" s="18">
        <v>1</v>
      </c>
      <c r="F4141" s="18" t="s">
        <v>800</v>
      </c>
      <c r="G4141" s="19">
        <v>13</v>
      </c>
      <c r="H4141" s="19" t="s">
        <v>1045</v>
      </c>
      <c r="I4141" s="19"/>
      <c r="J4141" s="24"/>
      <c r="K4141" s="99"/>
      <c r="L4141" s="99"/>
      <c r="M4141" s="99"/>
      <c r="N4141" s="28"/>
      <c r="O4141" s="100"/>
      <c r="P4141" s="27"/>
      <c r="Q4141" s="100"/>
      <c r="R4141" s="101" t="s">
        <v>4016</v>
      </c>
      <c r="S4141" s="94"/>
    </row>
    <row r="4142" spans="1:19" ht="18" customHeight="1">
      <c r="A4142" s="17">
        <v>10</v>
      </c>
      <c r="B4142" s="18" t="s">
        <v>3742</v>
      </c>
      <c r="C4142" s="18">
        <v>2</v>
      </c>
      <c r="D4142" s="18" t="s">
        <v>3853</v>
      </c>
      <c r="E4142" s="18">
        <v>1</v>
      </c>
      <c r="F4142" s="18" t="s">
        <v>800</v>
      </c>
      <c r="G4142" s="18">
        <v>13</v>
      </c>
      <c r="H4142" s="18" t="s">
        <v>1045</v>
      </c>
      <c r="I4142" s="19">
        <v>32</v>
      </c>
      <c r="J4142" s="24" t="s">
        <v>1235</v>
      </c>
      <c r="K4142" s="99">
        <v>140</v>
      </c>
      <c r="L4142" s="99">
        <v>120</v>
      </c>
      <c r="M4142" s="99">
        <f>K4142-L4142</f>
        <v>20</v>
      </c>
      <c r="N4142" s="28" t="s">
        <v>3966</v>
      </c>
      <c r="O4142" s="100">
        <v>140000</v>
      </c>
      <c r="P4142" s="27"/>
      <c r="Q4142" s="100"/>
      <c r="R4142" s="101" t="s">
        <v>4016</v>
      </c>
      <c r="S4142" s="94"/>
    </row>
    <row r="4143" spans="1:19" ht="18" customHeight="1">
      <c r="A4143" s="17">
        <v>10</v>
      </c>
      <c r="B4143" s="18" t="s">
        <v>3742</v>
      </c>
      <c r="C4143" s="18">
        <v>2</v>
      </c>
      <c r="D4143" s="18" t="s">
        <v>3853</v>
      </c>
      <c r="E4143" s="18">
        <v>1</v>
      </c>
      <c r="F4143" s="18" t="s">
        <v>800</v>
      </c>
      <c r="G4143" s="19">
        <v>14</v>
      </c>
      <c r="H4143" s="19" t="s">
        <v>1050</v>
      </c>
      <c r="I4143" s="19"/>
      <c r="J4143" s="24"/>
      <c r="K4143" s="99"/>
      <c r="L4143" s="99"/>
      <c r="M4143" s="99"/>
      <c r="N4143" s="28"/>
      <c r="O4143" s="100"/>
      <c r="P4143" s="27"/>
      <c r="Q4143" s="100"/>
      <c r="R4143" s="101" t="s">
        <v>4016</v>
      </c>
      <c r="S4143" s="94"/>
    </row>
    <row r="4144" spans="1:19" ht="18" customHeight="1">
      <c r="A4144" s="17">
        <v>10</v>
      </c>
      <c r="B4144" s="18" t="s">
        <v>3742</v>
      </c>
      <c r="C4144" s="18">
        <v>2</v>
      </c>
      <c r="D4144" s="18" t="s">
        <v>3853</v>
      </c>
      <c r="E4144" s="18">
        <v>1</v>
      </c>
      <c r="F4144" s="18" t="s">
        <v>800</v>
      </c>
      <c r="G4144" s="18">
        <v>14</v>
      </c>
      <c r="H4144" s="18" t="s">
        <v>1050</v>
      </c>
      <c r="I4144" s="19">
        <v>31</v>
      </c>
      <c r="J4144" s="24" t="s">
        <v>1132</v>
      </c>
      <c r="K4144" s="99">
        <v>36</v>
      </c>
      <c r="L4144" s="99">
        <v>36</v>
      </c>
      <c r="M4144" s="99">
        <f>K4144-L4144</f>
        <v>0</v>
      </c>
      <c r="N4144" s="339" t="s">
        <v>7273</v>
      </c>
      <c r="O4144" s="100">
        <v>35280</v>
      </c>
      <c r="P4144" s="27"/>
      <c r="Q4144" s="100"/>
      <c r="R4144" s="101" t="s">
        <v>4016</v>
      </c>
      <c r="S4144" s="94"/>
    </row>
    <row r="4145" spans="1:19" ht="18" customHeight="1">
      <c r="A4145" s="17">
        <v>10</v>
      </c>
      <c r="B4145" s="18" t="s">
        <v>3742</v>
      </c>
      <c r="C4145" s="18">
        <v>2</v>
      </c>
      <c r="D4145" s="18" t="s">
        <v>3853</v>
      </c>
      <c r="E4145" s="18">
        <v>1</v>
      </c>
      <c r="F4145" s="18" t="s">
        <v>800</v>
      </c>
      <c r="G4145" s="19">
        <v>16</v>
      </c>
      <c r="H4145" s="19" t="s">
        <v>1263</v>
      </c>
      <c r="I4145" s="19"/>
      <c r="J4145" s="24"/>
      <c r="K4145" s="99"/>
      <c r="L4145" s="99"/>
      <c r="M4145" s="99"/>
      <c r="N4145" s="28"/>
      <c r="O4145" s="100"/>
      <c r="P4145" s="27"/>
      <c r="Q4145" s="100"/>
      <c r="R4145" s="101" t="s">
        <v>4016</v>
      </c>
      <c r="S4145" s="94"/>
    </row>
    <row r="4146" spans="1:19" ht="18" customHeight="1">
      <c r="A4146" s="17">
        <v>10</v>
      </c>
      <c r="B4146" s="18" t="s">
        <v>3742</v>
      </c>
      <c r="C4146" s="18">
        <v>2</v>
      </c>
      <c r="D4146" s="18" t="s">
        <v>3853</v>
      </c>
      <c r="E4146" s="18">
        <v>1</v>
      </c>
      <c r="F4146" s="18" t="s">
        <v>800</v>
      </c>
      <c r="G4146" s="18">
        <v>16</v>
      </c>
      <c r="H4146" s="18" t="s">
        <v>1263</v>
      </c>
      <c r="I4146" s="19">
        <v>1</v>
      </c>
      <c r="J4146" s="24" t="s">
        <v>1264</v>
      </c>
      <c r="K4146" s="99">
        <v>5</v>
      </c>
      <c r="L4146" s="99">
        <v>5</v>
      </c>
      <c r="M4146" s="99">
        <f>K4146-L4146</f>
        <v>0</v>
      </c>
      <c r="N4146" s="28" t="s">
        <v>4032</v>
      </c>
      <c r="O4146" s="100">
        <v>5000</v>
      </c>
      <c r="P4146" s="27"/>
      <c r="Q4146" s="100"/>
      <c r="R4146" s="101" t="s">
        <v>4016</v>
      </c>
      <c r="S4146" s="94"/>
    </row>
    <row r="4147" spans="1:19" ht="18" customHeight="1">
      <c r="A4147" s="17">
        <v>10</v>
      </c>
      <c r="B4147" s="18" t="s">
        <v>3742</v>
      </c>
      <c r="C4147" s="18">
        <v>2</v>
      </c>
      <c r="D4147" s="18" t="s">
        <v>3853</v>
      </c>
      <c r="E4147" s="18">
        <v>1</v>
      </c>
      <c r="F4147" s="18" t="s">
        <v>800</v>
      </c>
      <c r="G4147" s="19">
        <v>18</v>
      </c>
      <c r="H4147" s="19" t="s">
        <v>1054</v>
      </c>
      <c r="I4147" s="19"/>
      <c r="J4147" s="24"/>
      <c r="K4147" s="99"/>
      <c r="L4147" s="99"/>
      <c r="M4147" s="99"/>
      <c r="N4147" s="28"/>
      <c r="O4147" s="100"/>
      <c r="P4147" s="27"/>
      <c r="Q4147" s="100"/>
      <c r="R4147" s="101" t="s">
        <v>4016</v>
      </c>
      <c r="S4147" s="94"/>
    </row>
    <row r="4148" spans="1:19" ht="18" customHeight="1">
      <c r="A4148" s="17">
        <v>10</v>
      </c>
      <c r="B4148" s="18" t="s">
        <v>3742</v>
      </c>
      <c r="C4148" s="18">
        <v>2</v>
      </c>
      <c r="D4148" s="18" t="s">
        <v>3853</v>
      </c>
      <c r="E4148" s="18">
        <v>1</v>
      </c>
      <c r="F4148" s="18" t="s">
        <v>800</v>
      </c>
      <c r="G4148" s="18">
        <v>18</v>
      </c>
      <c r="H4148" s="18" t="s">
        <v>1054</v>
      </c>
      <c r="I4148" s="19">
        <v>11</v>
      </c>
      <c r="J4148" s="24" t="s">
        <v>1055</v>
      </c>
      <c r="K4148" s="99">
        <v>0</v>
      </c>
      <c r="L4148" s="99">
        <v>237</v>
      </c>
      <c r="M4148" s="99">
        <f>K4148-L4148</f>
        <v>-237</v>
      </c>
      <c r="N4148" s="28"/>
      <c r="O4148" s="100"/>
      <c r="P4148" s="27"/>
      <c r="Q4148" s="100"/>
      <c r="R4148" s="101" t="s">
        <v>4016</v>
      </c>
      <c r="S4148" s="94"/>
    </row>
    <row r="4149" spans="1:19" ht="18" customHeight="1">
      <c r="A4149" s="43">
        <v>10</v>
      </c>
      <c r="B4149" s="44" t="s">
        <v>3742</v>
      </c>
      <c r="C4149" s="52">
        <v>2</v>
      </c>
      <c r="D4149" s="44" t="s">
        <v>3853</v>
      </c>
      <c r="E4149" s="53">
        <v>2</v>
      </c>
      <c r="F4149" s="54" t="s">
        <v>801</v>
      </c>
      <c r="G4149" s="53"/>
      <c r="H4149" s="54"/>
      <c r="I4149" s="53"/>
      <c r="J4149" s="53"/>
      <c r="K4149" s="97">
        <f>IF(C4149="",SUMIFS($K4150:$K$5645,$A4150:$A$5645,A4149,$E4150:$E$5645,""),IF(E4149="",SUMIFS($K4150:$K$5645,$A4150:$A$5645,A4149,$C4150:$C$5645,C4149,$G4150:$G$5645,""),IF(G4149="",SUMIFS($K4150:$K$5645,$A4150:$A$5645,A4149,$C4150:$C$5645,C4149,$E4150:$E$5645,E4149,$R4150:$R$5645,R4149),0)))</f>
        <v>16329</v>
      </c>
      <c r="L4149" s="97">
        <f>IF(C4149="",SUMIFS($L4150:$L$5645,$A4150:$A$5645,A4149,$E4150:$E$5645,""),IF(E4149="",SUMIFS($L4150:$L$5645,$A4150:$A$5645,A4149,$C4150:$C$5645,C4149,$G4150:$G$5645,""),IF(G4149="",SUMIFS($L4150:$L$5645,$A4150:$A$5645,A4149,$C4150:$C$5645,C4149,$E4150:$E$5645,E4149,$R4150:$R$5645,R4149),0)))</f>
        <v>19781</v>
      </c>
      <c r="M4149" s="98">
        <f t="shared" ref="M4149" si="253">K4149-L4149</f>
        <v>-3452</v>
      </c>
      <c r="N4149" s="55"/>
      <c r="O4149" s="56"/>
      <c r="P4149" s="57"/>
      <c r="Q4149" s="58">
        <f>IF(C4149="",SUMIFS($Q$3:$Q$5514,$A$3:$A$5514,A4149,$C$3:$C$5514,"&gt;0",$E$3:$E$5514,""),IF(E4149="",SUMIFS($Q$3:$Q$5514,$A$3:$A$5514,A4149,$C$3:$C$5514,C4149,$E$3:$E$5514,"&gt;0",$G$3:$G$5514,""),IF(G4149="",SUMIFS($Q$3:$Q$5514,$A$3:$A$5514,A4149,$C$3:$C$5514,C4149,$E$3:$E$5514,E4149,$G$3:$G$5514,"&gt;0",$R$3:$R$5514,R4149))))</f>
        <v>231</v>
      </c>
      <c r="R4149" s="59" t="s">
        <v>124</v>
      </c>
      <c r="S4149" s="94"/>
    </row>
    <row r="4150" spans="1:19" ht="18" customHeight="1">
      <c r="A4150" s="17">
        <v>10</v>
      </c>
      <c r="B4150" s="18" t="s">
        <v>3742</v>
      </c>
      <c r="C4150" s="18">
        <v>2</v>
      </c>
      <c r="D4150" s="18" t="s">
        <v>3853</v>
      </c>
      <c r="E4150" s="18">
        <v>2</v>
      </c>
      <c r="F4150" s="18" t="s">
        <v>801</v>
      </c>
      <c r="G4150" s="19">
        <v>8</v>
      </c>
      <c r="H4150" s="19" t="s">
        <v>941</v>
      </c>
      <c r="I4150" s="19"/>
      <c r="J4150" s="24"/>
      <c r="K4150" s="99"/>
      <c r="L4150" s="99"/>
      <c r="M4150" s="99"/>
      <c r="N4150" s="28"/>
      <c r="O4150" s="100"/>
      <c r="P4150" s="27" t="s">
        <v>4034</v>
      </c>
      <c r="Q4150" s="100">
        <v>50</v>
      </c>
      <c r="R4150" s="101" t="s">
        <v>124</v>
      </c>
      <c r="S4150" s="94"/>
    </row>
    <row r="4151" spans="1:19" ht="18" customHeight="1">
      <c r="A4151" s="17">
        <v>10</v>
      </c>
      <c r="B4151" s="18" t="s">
        <v>3742</v>
      </c>
      <c r="C4151" s="18">
        <v>2</v>
      </c>
      <c r="D4151" s="18" t="s">
        <v>3853</v>
      </c>
      <c r="E4151" s="18">
        <v>2</v>
      </c>
      <c r="F4151" s="18" t="s">
        <v>801</v>
      </c>
      <c r="G4151" s="18">
        <v>8</v>
      </c>
      <c r="H4151" s="18" t="s">
        <v>941</v>
      </c>
      <c r="I4151" s="19">
        <v>11</v>
      </c>
      <c r="J4151" s="24" t="s">
        <v>942</v>
      </c>
      <c r="K4151" s="99">
        <v>380</v>
      </c>
      <c r="L4151" s="99">
        <v>320</v>
      </c>
      <c r="M4151" s="99">
        <f>K4151-L4151</f>
        <v>60</v>
      </c>
      <c r="N4151" s="28" t="s">
        <v>4033</v>
      </c>
      <c r="O4151" s="100">
        <v>20000</v>
      </c>
      <c r="P4151" s="27" t="s">
        <v>4036</v>
      </c>
      <c r="Q4151" s="100"/>
      <c r="R4151" s="101" t="s">
        <v>124</v>
      </c>
      <c r="S4151" s="94"/>
    </row>
    <row r="4152" spans="1:19" ht="18" customHeight="1">
      <c r="A4152" s="17">
        <v>10</v>
      </c>
      <c r="B4152" s="18" t="s">
        <v>3742</v>
      </c>
      <c r="C4152" s="18">
        <v>2</v>
      </c>
      <c r="D4152" s="18" t="s">
        <v>3853</v>
      </c>
      <c r="E4152" s="18">
        <v>2</v>
      </c>
      <c r="F4152" s="18" t="s">
        <v>801</v>
      </c>
      <c r="G4152" s="18">
        <v>8</v>
      </c>
      <c r="H4152" s="18" t="s">
        <v>941</v>
      </c>
      <c r="I4152" s="18">
        <v>11</v>
      </c>
      <c r="J4152" s="25" t="s">
        <v>942</v>
      </c>
      <c r="K4152" s="99"/>
      <c r="L4152" s="99"/>
      <c r="M4152" s="99"/>
      <c r="N4152" s="28" t="s">
        <v>4035</v>
      </c>
      <c r="O4152" s="100">
        <v>90000</v>
      </c>
      <c r="P4152" s="27" t="s">
        <v>4038</v>
      </c>
      <c r="Q4152" s="100">
        <v>31</v>
      </c>
      <c r="R4152" s="101" t="s">
        <v>124</v>
      </c>
      <c r="S4152" s="94"/>
    </row>
    <row r="4153" spans="1:19" ht="18" customHeight="1">
      <c r="A4153" s="17">
        <v>10</v>
      </c>
      <c r="B4153" s="18" t="s">
        <v>3742</v>
      </c>
      <c r="C4153" s="18">
        <v>2</v>
      </c>
      <c r="D4153" s="18" t="s">
        <v>3853</v>
      </c>
      <c r="E4153" s="18">
        <v>2</v>
      </c>
      <c r="F4153" s="18" t="s">
        <v>801</v>
      </c>
      <c r="G4153" s="18">
        <v>8</v>
      </c>
      <c r="H4153" s="18" t="s">
        <v>941</v>
      </c>
      <c r="I4153" s="18">
        <v>11</v>
      </c>
      <c r="J4153" s="25" t="s">
        <v>942</v>
      </c>
      <c r="K4153" s="99"/>
      <c r="L4153" s="99"/>
      <c r="M4153" s="99"/>
      <c r="N4153" s="28" t="s">
        <v>4037</v>
      </c>
      <c r="O4153" s="100">
        <v>30000</v>
      </c>
      <c r="P4153" s="27" t="s">
        <v>4036</v>
      </c>
      <c r="Q4153" s="100"/>
      <c r="R4153" s="101" t="s">
        <v>124</v>
      </c>
      <c r="S4153" s="94"/>
    </row>
    <row r="4154" spans="1:19" ht="18" customHeight="1">
      <c r="A4154" s="17">
        <v>10</v>
      </c>
      <c r="B4154" s="18" t="s">
        <v>3742</v>
      </c>
      <c r="C4154" s="18">
        <v>2</v>
      </c>
      <c r="D4154" s="18" t="s">
        <v>3853</v>
      </c>
      <c r="E4154" s="18">
        <v>2</v>
      </c>
      <c r="F4154" s="18" t="s">
        <v>801</v>
      </c>
      <c r="G4154" s="18">
        <v>8</v>
      </c>
      <c r="H4154" s="18" t="s">
        <v>941</v>
      </c>
      <c r="I4154" s="18">
        <v>11</v>
      </c>
      <c r="J4154" s="25" t="s">
        <v>942</v>
      </c>
      <c r="K4154" s="99"/>
      <c r="L4154" s="99"/>
      <c r="M4154" s="99"/>
      <c r="N4154" s="28" t="s">
        <v>4039</v>
      </c>
      <c r="O4154" s="100">
        <v>240000</v>
      </c>
      <c r="P4154" s="27" t="s">
        <v>4040</v>
      </c>
      <c r="Q4154" s="100">
        <v>150</v>
      </c>
      <c r="R4154" s="101" t="s">
        <v>124</v>
      </c>
      <c r="S4154" s="94"/>
    </row>
    <row r="4155" spans="1:19" ht="18" customHeight="1">
      <c r="A4155" s="17">
        <v>10</v>
      </c>
      <c r="B4155" s="18" t="s">
        <v>3742</v>
      </c>
      <c r="C4155" s="18">
        <v>2</v>
      </c>
      <c r="D4155" s="18" t="s">
        <v>3853</v>
      </c>
      <c r="E4155" s="18">
        <v>2</v>
      </c>
      <c r="F4155" s="18" t="s">
        <v>801</v>
      </c>
      <c r="G4155" s="19">
        <v>9</v>
      </c>
      <c r="H4155" s="19" t="s">
        <v>944</v>
      </c>
      <c r="I4155" s="19"/>
      <c r="J4155" s="24"/>
      <c r="K4155" s="99"/>
      <c r="L4155" s="99"/>
      <c r="M4155" s="99"/>
      <c r="N4155" s="28"/>
      <c r="O4155" s="100"/>
      <c r="P4155" s="27" t="s">
        <v>4042</v>
      </c>
      <c r="Q4155" s="100"/>
      <c r="R4155" s="101" t="s">
        <v>124</v>
      </c>
      <c r="S4155" s="94"/>
    </row>
    <row r="4156" spans="1:19" ht="18" customHeight="1">
      <c r="A4156" s="17">
        <v>10</v>
      </c>
      <c r="B4156" s="18" t="s">
        <v>3742</v>
      </c>
      <c r="C4156" s="18">
        <v>2</v>
      </c>
      <c r="D4156" s="18" t="s">
        <v>3853</v>
      </c>
      <c r="E4156" s="18">
        <v>2</v>
      </c>
      <c r="F4156" s="18" t="s">
        <v>801</v>
      </c>
      <c r="G4156" s="18">
        <v>9</v>
      </c>
      <c r="H4156" s="18" t="s">
        <v>944</v>
      </c>
      <c r="I4156" s="19">
        <v>1</v>
      </c>
      <c r="J4156" s="24" t="s">
        <v>945</v>
      </c>
      <c r="K4156" s="99">
        <v>54</v>
      </c>
      <c r="L4156" s="99">
        <v>54</v>
      </c>
      <c r="M4156" s="99">
        <f>K4156-L4156</f>
        <v>0</v>
      </c>
      <c r="N4156" s="28" t="s">
        <v>4041</v>
      </c>
      <c r="O4156" s="100">
        <v>54000</v>
      </c>
      <c r="P4156" s="27"/>
      <c r="Q4156" s="100"/>
      <c r="R4156" s="101" t="s">
        <v>124</v>
      </c>
      <c r="S4156" s="94"/>
    </row>
    <row r="4157" spans="1:19" ht="18" customHeight="1">
      <c r="A4157" s="17">
        <v>10</v>
      </c>
      <c r="B4157" s="18" t="s">
        <v>3742</v>
      </c>
      <c r="C4157" s="18">
        <v>2</v>
      </c>
      <c r="D4157" s="18" t="s">
        <v>3853</v>
      </c>
      <c r="E4157" s="18">
        <v>2</v>
      </c>
      <c r="F4157" s="18" t="s">
        <v>801</v>
      </c>
      <c r="G4157" s="19">
        <v>11</v>
      </c>
      <c r="H4157" s="19" t="s">
        <v>1002</v>
      </c>
      <c r="I4157" s="19"/>
      <c r="J4157" s="24"/>
      <c r="K4157" s="99"/>
      <c r="L4157" s="99"/>
      <c r="M4157" s="99"/>
      <c r="N4157" s="28"/>
      <c r="O4157" s="100"/>
      <c r="P4157" s="27"/>
      <c r="Q4157" s="100"/>
      <c r="R4157" s="101" t="s">
        <v>124</v>
      </c>
      <c r="S4157" s="94"/>
    </row>
    <row r="4158" spans="1:19" ht="18" customHeight="1">
      <c r="A4158" s="17">
        <v>10</v>
      </c>
      <c r="B4158" s="18" t="s">
        <v>3742</v>
      </c>
      <c r="C4158" s="18">
        <v>2</v>
      </c>
      <c r="D4158" s="18" t="s">
        <v>3853</v>
      </c>
      <c r="E4158" s="18">
        <v>2</v>
      </c>
      <c r="F4158" s="18" t="s">
        <v>801</v>
      </c>
      <c r="G4158" s="18">
        <v>11</v>
      </c>
      <c r="H4158" s="18" t="s">
        <v>1002</v>
      </c>
      <c r="I4158" s="19">
        <v>6</v>
      </c>
      <c r="J4158" s="24" t="s">
        <v>1215</v>
      </c>
      <c r="K4158" s="99">
        <v>160</v>
      </c>
      <c r="L4158" s="99">
        <v>160</v>
      </c>
      <c r="M4158" s="99">
        <f>K4158-L4158</f>
        <v>0</v>
      </c>
      <c r="N4158" s="28" t="s">
        <v>4043</v>
      </c>
      <c r="O4158" s="100">
        <v>160000</v>
      </c>
      <c r="P4158" s="27"/>
      <c r="Q4158" s="100"/>
      <c r="R4158" s="101" t="s">
        <v>124</v>
      </c>
      <c r="S4158" s="94"/>
    </row>
    <row r="4159" spans="1:19" ht="18" customHeight="1">
      <c r="A4159" s="17">
        <v>10</v>
      </c>
      <c r="B4159" s="18" t="s">
        <v>3742</v>
      </c>
      <c r="C4159" s="18">
        <v>2</v>
      </c>
      <c r="D4159" s="18" t="s">
        <v>3853</v>
      </c>
      <c r="E4159" s="18">
        <v>2</v>
      </c>
      <c r="F4159" s="18" t="s">
        <v>801</v>
      </c>
      <c r="G4159" s="19">
        <v>12</v>
      </c>
      <c r="H4159" s="19" t="s">
        <v>1026</v>
      </c>
      <c r="I4159" s="19"/>
      <c r="J4159" s="24"/>
      <c r="K4159" s="99"/>
      <c r="L4159" s="99"/>
      <c r="M4159" s="99"/>
      <c r="N4159" s="28"/>
      <c r="O4159" s="100"/>
      <c r="P4159" s="27"/>
      <c r="Q4159" s="100"/>
      <c r="R4159" s="101" t="s">
        <v>124</v>
      </c>
      <c r="S4159" s="94"/>
    </row>
    <row r="4160" spans="1:19" ht="18" customHeight="1">
      <c r="A4160" s="17">
        <v>10</v>
      </c>
      <c r="B4160" s="18" t="s">
        <v>3742</v>
      </c>
      <c r="C4160" s="18">
        <v>2</v>
      </c>
      <c r="D4160" s="18" t="s">
        <v>3853</v>
      </c>
      <c r="E4160" s="18">
        <v>2</v>
      </c>
      <c r="F4160" s="18" t="s">
        <v>801</v>
      </c>
      <c r="G4160" s="18">
        <v>12</v>
      </c>
      <c r="H4160" s="18" t="s">
        <v>1026</v>
      </c>
      <c r="I4160" s="19">
        <v>11</v>
      </c>
      <c r="J4160" s="24" t="s">
        <v>1039</v>
      </c>
      <c r="K4160" s="99">
        <v>8</v>
      </c>
      <c r="L4160" s="99">
        <v>0</v>
      </c>
      <c r="M4160" s="99">
        <f>K4160-L4160</f>
        <v>8</v>
      </c>
      <c r="N4160" s="28" t="s">
        <v>4044</v>
      </c>
      <c r="O4160" s="100">
        <v>7500</v>
      </c>
      <c r="P4160" s="27"/>
      <c r="Q4160" s="100"/>
      <c r="R4160" s="101" t="s">
        <v>124</v>
      </c>
      <c r="S4160" s="94"/>
    </row>
    <row r="4161" spans="1:19" ht="18" customHeight="1">
      <c r="A4161" s="17">
        <v>10</v>
      </c>
      <c r="B4161" s="18" t="s">
        <v>3742</v>
      </c>
      <c r="C4161" s="18">
        <v>2</v>
      </c>
      <c r="D4161" s="18" t="s">
        <v>3853</v>
      </c>
      <c r="E4161" s="18">
        <v>2</v>
      </c>
      <c r="F4161" s="18" t="s">
        <v>801</v>
      </c>
      <c r="G4161" s="19">
        <v>13</v>
      </c>
      <c r="H4161" s="19" t="s">
        <v>1045</v>
      </c>
      <c r="I4161" s="19"/>
      <c r="J4161" s="24"/>
      <c r="K4161" s="99"/>
      <c r="L4161" s="99"/>
      <c r="M4161" s="99"/>
      <c r="N4161" s="28"/>
      <c r="O4161" s="100"/>
      <c r="P4161" s="27"/>
      <c r="Q4161" s="100"/>
      <c r="R4161" s="101" t="s">
        <v>124</v>
      </c>
      <c r="S4161" s="94"/>
    </row>
    <row r="4162" spans="1:19" ht="18" customHeight="1">
      <c r="A4162" s="17">
        <v>10</v>
      </c>
      <c r="B4162" s="18" t="s">
        <v>3742</v>
      </c>
      <c r="C4162" s="18">
        <v>2</v>
      </c>
      <c r="D4162" s="18" t="s">
        <v>3853</v>
      </c>
      <c r="E4162" s="18">
        <v>2</v>
      </c>
      <c r="F4162" s="18" t="s">
        <v>801</v>
      </c>
      <c r="G4162" s="18">
        <v>13</v>
      </c>
      <c r="H4162" s="18" t="s">
        <v>1045</v>
      </c>
      <c r="I4162" s="19">
        <v>21</v>
      </c>
      <c r="J4162" s="24" t="s">
        <v>1046</v>
      </c>
      <c r="K4162" s="99">
        <v>5022</v>
      </c>
      <c r="L4162" s="99">
        <v>4990</v>
      </c>
      <c r="M4162" s="99">
        <f>K4162-L4162</f>
        <v>32</v>
      </c>
      <c r="N4162" s="28" t="s">
        <v>4045</v>
      </c>
      <c r="O4162" s="100">
        <v>5022000</v>
      </c>
      <c r="P4162" s="27"/>
      <c r="Q4162" s="100"/>
      <c r="R4162" s="101" t="s">
        <v>124</v>
      </c>
      <c r="S4162" s="94"/>
    </row>
    <row r="4163" spans="1:19" ht="18" customHeight="1">
      <c r="A4163" s="17">
        <v>10</v>
      </c>
      <c r="B4163" s="18" t="s">
        <v>3742</v>
      </c>
      <c r="C4163" s="18">
        <v>2</v>
      </c>
      <c r="D4163" s="18" t="s">
        <v>3853</v>
      </c>
      <c r="E4163" s="18">
        <v>2</v>
      </c>
      <c r="F4163" s="18" t="s">
        <v>801</v>
      </c>
      <c r="G4163" s="19">
        <v>14</v>
      </c>
      <c r="H4163" s="19" t="s">
        <v>1050</v>
      </c>
      <c r="I4163" s="19"/>
      <c r="J4163" s="24"/>
      <c r="K4163" s="99"/>
      <c r="L4163" s="99"/>
      <c r="M4163" s="99"/>
      <c r="N4163" s="28"/>
      <c r="O4163" s="100"/>
      <c r="P4163" s="27"/>
      <c r="Q4163" s="100"/>
      <c r="R4163" s="101" t="s">
        <v>124</v>
      </c>
      <c r="S4163" s="94"/>
    </row>
    <row r="4164" spans="1:19" ht="18" customHeight="1">
      <c r="A4164" s="17">
        <v>10</v>
      </c>
      <c r="B4164" s="18" t="s">
        <v>3742</v>
      </c>
      <c r="C4164" s="18">
        <v>2</v>
      </c>
      <c r="D4164" s="18" t="s">
        <v>3853</v>
      </c>
      <c r="E4164" s="18">
        <v>2</v>
      </c>
      <c r="F4164" s="18" t="s">
        <v>801</v>
      </c>
      <c r="G4164" s="18">
        <v>14</v>
      </c>
      <c r="H4164" s="18" t="s">
        <v>1050</v>
      </c>
      <c r="I4164" s="19">
        <v>1</v>
      </c>
      <c r="J4164" s="24" t="s">
        <v>1051</v>
      </c>
      <c r="K4164" s="99">
        <v>794</v>
      </c>
      <c r="L4164" s="99">
        <v>450</v>
      </c>
      <c r="M4164" s="99">
        <f>K4164-L4164</f>
        <v>344</v>
      </c>
      <c r="N4164" s="28" t="s">
        <v>4046</v>
      </c>
      <c r="O4164" s="100">
        <v>260000</v>
      </c>
      <c r="P4164" s="27"/>
      <c r="Q4164" s="100"/>
      <c r="R4164" s="101" t="s">
        <v>124</v>
      </c>
      <c r="S4164" s="94"/>
    </row>
    <row r="4165" spans="1:19" ht="18" customHeight="1">
      <c r="A4165" s="17">
        <v>10</v>
      </c>
      <c r="B4165" s="18" t="s">
        <v>3742</v>
      </c>
      <c r="C4165" s="18">
        <v>2</v>
      </c>
      <c r="D4165" s="18" t="s">
        <v>3853</v>
      </c>
      <c r="E4165" s="18">
        <v>2</v>
      </c>
      <c r="F4165" s="18" t="s">
        <v>801</v>
      </c>
      <c r="G4165" s="18">
        <v>14</v>
      </c>
      <c r="H4165" s="18" t="s">
        <v>1050</v>
      </c>
      <c r="I4165" s="18">
        <v>1</v>
      </c>
      <c r="J4165" s="25" t="s">
        <v>1051</v>
      </c>
      <c r="K4165" s="99"/>
      <c r="L4165" s="99"/>
      <c r="M4165" s="99"/>
      <c r="N4165" s="28" t="s">
        <v>4047</v>
      </c>
      <c r="O4165" s="100">
        <v>100000</v>
      </c>
      <c r="P4165" s="27"/>
      <c r="Q4165" s="100"/>
      <c r="R4165" s="101" t="s">
        <v>124</v>
      </c>
      <c r="S4165" s="94"/>
    </row>
    <row r="4166" spans="1:19" ht="18" customHeight="1">
      <c r="A4166" s="17">
        <v>10</v>
      </c>
      <c r="B4166" s="18" t="s">
        <v>3742</v>
      </c>
      <c r="C4166" s="18">
        <v>2</v>
      </c>
      <c r="D4166" s="18" t="s">
        <v>3853</v>
      </c>
      <c r="E4166" s="18">
        <v>2</v>
      </c>
      <c r="F4166" s="18" t="s">
        <v>801</v>
      </c>
      <c r="G4166" s="18">
        <v>14</v>
      </c>
      <c r="H4166" s="18" t="s">
        <v>1050</v>
      </c>
      <c r="I4166" s="18">
        <v>1</v>
      </c>
      <c r="J4166" s="25" t="s">
        <v>1051</v>
      </c>
      <c r="K4166" s="99"/>
      <c r="L4166" s="99"/>
      <c r="M4166" s="99"/>
      <c r="N4166" s="28" t="s">
        <v>4048</v>
      </c>
      <c r="O4166" s="100">
        <v>50000</v>
      </c>
      <c r="P4166" s="27"/>
      <c r="Q4166" s="100"/>
      <c r="R4166" s="101" t="s">
        <v>124</v>
      </c>
      <c r="S4166" s="94"/>
    </row>
    <row r="4167" spans="1:19" ht="18" customHeight="1">
      <c r="A4167" s="17">
        <v>10</v>
      </c>
      <c r="B4167" s="18" t="s">
        <v>3742</v>
      </c>
      <c r="C4167" s="18">
        <v>2</v>
      </c>
      <c r="D4167" s="18" t="s">
        <v>3853</v>
      </c>
      <c r="E4167" s="18">
        <v>2</v>
      </c>
      <c r="F4167" s="18" t="s">
        <v>801</v>
      </c>
      <c r="G4167" s="18">
        <v>14</v>
      </c>
      <c r="H4167" s="18" t="s">
        <v>1050</v>
      </c>
      <c r="I4167" s="18">
        <v>1</v>
      </c>
      <c r="J4167" s="25" t="s">
        <v>1051</v>
      </c>
      <c r="K4167" s="99"/>
      <c r="L4167" s="99"/>
      <c r="M4167" s="99"/>
      <c r="N4167" s="28" t="s">
        <v>4049</v>
      </c>
      <c r="O4167" s="100">
        <v>129600</v>
      </c>
      <c r="P4167" s="27"/>
      <c r="Q4167" s="100"/>
      <c r="R4167" s="101" t="s">
        <v>124</v>
      </c>
      <c r="S4167" s="94"/>
    </row>
    <row r="4168" spans="1:19" ht="18" customHeight="1">
      <c r="A4168" s="17">
        <v>10</v>
      </c>
      <c r="B4168" s="18" t="s">
        <v>3742</v>
      </c>
      <c r="C4168" s="18">
        <v>2</v>
      </c>
      <c r="D4168" s="18" t="s">
        <v>3853</v>
      </c>
      <c r="E4168" s="18">
        <v>2</v>
      </c>
      <c r="F4168" s="18" t="s">
        <v>801</v>
      </c>
      <c r="G4168" s="18">
        <v>14</v>
      </c>
      <c r="H4168" s="18" t="s">
        <v>1050</v>
      </c>
      <c r="I4168" s="18">
        <v>1</v>
      </c>
      <c r="J4168" s="25" t="s">
        <v>1051</v>
      </c>
      <c r="K4168" s="99"/>
      <c r="L4168" s="99"/>
      <c r="M4168" s="99"/>
      <c r="N4168" s="28" t="s">
        <v>4050</v>
      </c>
      <c r="O4168" s="100">
        <v>199600</v>
      </c>
      <c r="P4168" s="27"/>
      <c r="Q4168" s="100"/>
      <c r="R4168" s="101" t="s">
        <v>124</v>
      </c>
      <c r="S4168" s="94"/>
    </row>
    <row r="4169" spans="1:19" ht="18" customHeight="1">
      <c r="A4169" s="17">
        <v>10</v>
      </c>
      <c r="B4169" s="18" t="s">
        <v>3742</v>
      </c>
      <c r="C4169" s="18">
        <v>2</v>
      </c>
      <c r="D4169" s="18" t="s">
        <v>3853</v>
      </c>
      <c r="E4169" s="18">
        <v>2</v>
      </c>
      <c r="F4169" s="18" t="s">
        <v>801</v>
      </c>
      <c r="G4169" s="18">
        <v>14</v>
      </c>
      <c r="H4169" s="18" t="s">
        <v>1050</v>
      </c>
      <c r="I4169" s="18">
        <v>1</v>
      </c>
      <c r="J4169" s="25" t="s">
        <v>1051</v>
      </c>
      <c r="K4169" s="99"/>
      <c r="L4169" s="99"/>
      <c r="M4169" s="99"/>
      <c r="N4169" s="28" t="s">
        <v>4051</v>
      </c>
      <c r="O4169" s="100">
        <v>54000</v>
      </c>
      <c r="P4169" s="27"/>
      <c r="Q4169" s="100"/>
      <c r="R4169" s="101" t="s">
        <v>124</v>
      </c>
      <c r="S4169" s="94"/>
    </row>
    <row r="4170" spans="1:19" ht="18" customHeight="1">
      <c r="A4170" s="17">
        <v>10</v>
      </c>
      <c r="B4170" s="18" t="s">
        <v>3742</v>
      </c>
      <c r="C4170" s="18">
        <v>2</v>
      </c>
      <c r="D4170" s="18" t="s">
        <v>3853</v>
      </c>
      <c r="E4170" s="18">
        <v>2</v>
      </c>
      <c r="F4170" s="18" t="s">
        <v>801</v>
      </c>
      <c r="G4170" s="18">
        <v>14</v>
      </c>
      <c r="H4170" s="18" t="s">
        <v>1050</v>
      </c>
      <c r="I4170" s="19">
        <v>9</v>
      </c>
      <c r="J4170" s="24" t="s">
        <v>4052</v>
      </c>
      <c r="K4170" s="99">
        <v>250</v>
      </c>
      <c r="L4170" s="99">
        <v>350</v>
      </c>
      <c r="M4170" s="99">
        <f>K4170-L4170</f>
        <v>-100</v>
      </c>
      <c r="N4170" s="28" t="s">
        <v>4053</v>
      </c>
      <c r="O4170" s="100">
        <v>150000</v>
      </c>
      <c r="P4170" s="27"/>
      <c r="Q4170" s="100"/>
      <c r="R4170" s="101" t="s">
        <v>124</v>
      </c>
      <c r="S4170" s="94"/>
    </row>
    <row r="4171" spans="1:19" ht="18" customHeight="1">
      <c r="A4171" s="17">
        <v>10</v>
      </c>
      <c r="B4171" s="18" t="s">
        <v>3742</v>
      </c>
      <c r="C4171" s="18">
        <v>2</v>
      </c>
      <c r="D4171" s="18" t="s">
        <v>3853</v>
      </c>
      <c r="E4171" s="18">
        <v>2</v>
      </c>
      <c r="F4171" s="18" t="s">
        <v>801</v>
      </c>
      <c r="G4171" s="18">
        <v>14</v>
      </c>
      <c r="H4171" s="18" t="s">
        <v>1050</v>
      </c>
      <c r="I4171" s="18">
        <v>9</v>
      </c>
      <c r="J4171" s="25" t="s">
        <v>4052</v>
      </c>
      <c r="K4171" s="99"/>
      <c r="L4171" s="99"/>
      <c r="M4171" s="99"/>
      <c r="N4171" s="28" t="s">
        <v>4054</v>
      </c>
      <c r="O4171" s="100">
        <v>100000</v>
      </c>
      <c r="P4171" s="27"/>
      <c r="Q4171" s="100"/>
      <c r="R4171" s="101" t="s">
        <v>124</v>
      </c>
      <c r="S4171" s="94"/>
    </row>
    <row r="4172" spans="1:19" ht="18" customHeight="1">
      <c r="A4172" s="17">
        <v>10</v>
      </c>
      <c r="B4172" s="18" t="s">
        <v>3742</v>
      </c>
      <c r="C4172" s="18">
        <v>2</v>
      </c>
      <c r="D4172" s="18" t="s">
        <v>3853</v>
      </c>
      <c r="E4172" s="18">
        <v>2</v>
      </c>
      <c r="F4172" s="18" t="s">
        <v>801</v>
      </c>
      <c r="G4172" s="18">
        <v>14</v>
      </c>
      <c r="H4172" s="18" t="s">
        <v>1050</v>
      </c>
      <c r="I4172" s="19">
        <v>41</v>
      </c>
      <c r="J4172" s="24" t="s">
        <v>1133</v>
      </c>
      <c r="K4172" s="99">
        <v>6955</v>
      </c>
      <c r="L4172" s="99">
        <v>6960</v>
      </c>
      <c r="M4172" s="99">
        <f>K4172-L4172</f>
        <v>-5</v>
      </c>
      <c r="N4172" s="28" t="s">
        <v>4055</v>
      </c>
      <c r="O4172" s="100">
        <v>3538017</v>
      </c>
      <c r="P4172" s="27"/>
      <c r="Q4172" s="100"/>
      <c r="R4172" s="101" t="s">
        <v>124</v>
      </c>
      <c r="S4172" s="94"/>
    </row>
    <row r="4173" spans="1:19" ht="18" customHeight="1">
      <c r="A4173" s="17">
        <v>10</v>
      </c>
      <c r="B4173" s="18" t="s">
        <v>3742</v>
      </c>
      <c r="C4173" s="18">
        <v>2</v>
      </c>
      <c r="D4173" s="18" t="s">
        <v>3853</v>
      </c>
      <c r="E4173" s="18">
        <v>2</v>
      </c>
      <c r="F4173" s="18" t="s">
        <v>801</v>
      </c>
      <c r="G4173" s="18">
        <v>14</v>
      </c>
      <c r="H4173" s="18" t="s">
        <v>1050</v>
      </c>
      <c r="I4173" s="18">
        <v>41</v>
      </c>
      <c r="J4173" s="25" t="s">
        <v>1133</v>
      </c>
      <c r="K4173" s="99"/>
      <c r="L4173" s="99"/>
      <c r="M4173" s="99"/>
      <c r="N4173" s="28" t="s">
        <v>4056</v>
      </c>
      <c r="O4173" s="100">
        <v>3416904</v>
      </c>
      <c r="P4173" s="27"/>
      <c r="Q4173" s="100"/>
      <c r="R4173" s="101" t="s">
        <v>124</v>
      </c>
      <c r="S4173" s="94"/>
    </row>
    <row r="4174" spans="1:19" ht="18" customHeight="1">
      <c r="A4174" s="17">
        <v>10</v>
      </c>
      <c r="B4174" s="18" t="s">
        <v>3742</v>
      </c>
      <c r="C4174" s="18">
        <v>2</v>
      </c>
      <c r="D4174" s="18" t="s">
        <v>3853</v>
      </c>
      <c r="E4174" s="18">
        <v>2</v>
      </c>
      <c r="F4174" s="18" t="s">
        <v>801</v>
      </c>
      <c r="G4174" s="19">
        <v>18</v>
      </c>
      <c r="H4174" s="19" t="s">
        <v>1054</v>
      </c>
      <c r="I4174" s="19"/>
      <c r="J4174" s="24"/>
      <c r="K4174" s="99"/>
      <c r="L4174" s="99"/>
      <c r="M4174" s="99"/>
      <c r="N4174" s="28"/>
      <c r="O4174" s="100"/>
      <c r="P4174" s="27"/>
      <c r="Q4174" s="100"/>
      <c r="R4174" s="101" t="s">
        <v>124</v>
      </c>
      <c r="S4174" s="94"/>
    </row>
    <row r="4175" spans="1:19" ht="18" customHeight="1">
      <c r="A4175" s="17">
        <v>10</v>
      </c>
      <c r="B4175" s="18" t="s">
        <v>3742</v>
      </c>
      <c r="C4175" s="18">
        <v>2</v>
      </c>
      <c r="D4175" s="18" t="s">
        <v>3853</v>
      </c>
      <c r="E4175" s="18">
        <v>2</v>
      </c>
      <c r="F4175" s="18" t="s">
        <v>801</v>
      </c>
      <c r="G4175" s="18">
        <v>18</v>
      </c>
      <c r="H4175" s="18" t="s">
        <v>1054</v>
      </c>
      <c r="I4175" s="19">
        <v>41</v>
      </c>
      <c r="J4175" s="24" t="s">
        <v>4057</v>
      </c>
      <c r="K4175" s="99">
        <v>1</v>
      </c>
      <c r="L4175" s="99">
        <v>3700</v>
      </c>
      <c r="M4175" s="99">
        <f>K4175-L4175</f>
        <v>-3699</v>
      </c>
      <c r="N4175" s="28" t="s">
        <v>516</v>
      </c>
      <c r="O4175" s="100">
        <v>1000</v>
      </c>
      <c r="P4175" s="27"/>
      <c r="Q4175" s="100"/>
      <c r="R4175" s="101" t="s">
        <v>124</v>
      </c>
      <c r="S4175" s="94"/>
    </row>
    <row r="4176" spans="1:19" ht="18" customHeight="1">
      <c r="A4176" s="17">
        <v>10</v>
      </c>
      <c r="B4176" s="18" t="s">
        <v>3742</v>
      </c>
      <c r="C4176" s="18">
        <v>2</v>
      </c>
      <c r="D4176" s="18" t="s">
        <v>3853</v>
      </c>
      <c r="E4176" s="18">
        <v>2</v>
      </c>
      <c r="F4176" s="18" t="s">
        <v>801</v>
      </c>
      <c r="G4176" s="19">
        <v>20</v>
      </c>
      <c r="H4176" s="19" t="s">
        <v>1980</v>
      </c>
      <c r="I4176" s="19"/>
      <c r="J4176" s="24"/>
      <c r="K4176" s="99"/>
      <c r="L4176" s="99"/>
      <c r="M4176" s="99"/>
      <c r="N4176" s="28"/>
      <c r="O4176" s="100"/>
      <c r="P4176" s="27"/>
      <c r="Q4176" s="100"/>
      <c r="R4176" s="101" t="s">
        <v>124</v>
      </c>
      <c r="S4176" s="94"/>
    </row>
    <row r="4177" spans="1:19" ht="18" customHeight="1">
      <c r="A4177" s="17">
        <v>10</v>
      </c>
      <c r="B4177" s="18" t="s">
        <v>3742</v>
      </c>
      <c r="C4177" s="18">
        <v>2</v>
      </c>
      <c r="D4177" s="18" t="s">
        <v>3853</v>
      </c>
      <c r="E4177" s="18">
        <v>2</v>
      </c>
      <c r="F4177" s="18" t="s">
        <v>801</v>
      </c>
      <c r="G4177" s="18">
        <v>20</v>
      </c>
      <c r="H4177" s="18" t="s">
        <v>1980</v>
      </c>
      <c r="I4177" s="19">
        <v>51</v>
      </c>
      <c r="J4177" s="24" t="s">
        <v>4058</v>
      </c>
      <c r="K4177" s="99">
        <v>737</v>
      </c>
      <c r="L4177" s="99">
        <v>726</v>
      </c>
      <c r="M4177" s="99">
        <f>K4177-L4177</f>
        <v>11</v>
      </c>
      <c r="N4177" s="28" t="s">
        <v>4059</v>
      </c>
      <c r="O4177" s="100"/>
      <c r="P4177" s="27"/>
      <c r="Q4177" s="100"/>
      <c r="R4177" s="101" t="s">
        <v>124</v>
      </c>
      <c r="S4177" s="94"/>
    </row>
    <row r="4178" spans="1:19" ht="18" customHeight="1">
      <c r="A4178" s="17">
        <v>10</v>
      </c>
      <c r="B4178" s="18" t="s">
        <v>3742</v>
      </c>
      <c r="C4178" s="18">
        <v>2</v>
      </c>
      <c r="D4178" s="18" t="s">
        <v>3853</v>
      </c>
      <c r="E4178" s="18">
        <v>2</v>
      </c>
      <c r="F4178" s="18" t="s">
        <v>801</v>
      </c>
      <c r="G4178" s="18">
        <v>20</v>
      </c>
      <c r="H4178" s="18" t="s">
        <v>1980</v>
      </c>
      <c r="I4178" s="18">
        <v>51</v>
      </c>
      <c r="J4178" s="25" t="s">
        <v>4058</v>
      </c>
      <c r="K4178" s="99"/>
      <c r="L4178" s="99"/>
      <c r="M4178" s="99"/>
      <c r="N4178" s="28" t="s">
        <v>4060</v>
      </c>
      <c r="O4178" s="100">
        <v>736100</v>
      </c>
      <c r="P4178" s="27"/>
      <c r="Q4178" s="100"/>
      <c r="R4178" s="101" t="s">
        <v>124</v>
      </c>
      <c r="S4178" s="94"/>
    </row>
    <row r="4179" spans="1:19" ht="18" customHeight="1">
      <c r="A4179" s="17">
        <v>10</v>
      </c>
      <c r="B4179" s="18" t="s">
        <v>3742</v>
      </c>
      <c r="C4179" s="18">
        <v>2</v>
      </c>
      <c r="D4179" s="18" t="s">
        <v>3853</v>
      </c>
      <c r="E4179" s="18">
        <v>2</v>
      </c>
      <c r="F4179" s="18" t="s">
        <v>801</v>
      </c>
      <c r="G4179" s="18">
        <v>20</v>
      </c>
      <c r="H4179" s="18" t="s">
        <v>1980</v>
      </c>
      <c r="I4179" s="19">
        <v>53</v>
      </c>
      <c r="J4179" s="24" t="s">
        <v>4061</v>
      </c>
      <c r="K4179" s="99">
        <v>1575</v>
      </c>
      <c r="L4179" s="99">
        <v>1575</v>
      </c>
      <c r="M4179" s="99">
        <f>K4179-L4179</f>
        <v>0</v>
      </c>
      <c r="N4179" s="28" t="s">
        <v>4062</v>
      </c>
      <c r="O4179" s="100">
        <v>1574350</v>
      </c>
      <c r="P4179" s="27"/>
      <c r="Q4179" s="100"/>
      <c r="R4179" s="101" t="s">
        <v>124</v>
      </c>
      <c r="S4179" s="94"/>
    </row>
    <row r="4180" spans="1:19" ht="18" customHeight="1">
      <c r="A4180" s="17">
        <v>10</v>
      </c>
      <c r="B4180" s="18" t="s">
        <v>3742</v>
      </c>
      <c r="C4180" s="18">
        <v>2</v>
      </c>
      <c r="D4180" s="18" t="s">
        <v>3853</v>
      </c>
      <c r="E4180" s="18">
        <v>2</v>
      </c>
      <c r="F4180" s="18" t="s">
        <v>801</v>
      </c>
      <c r="G4180" s="18">
        <v>20</v>
      </c>
      <c r="H4180" s="18" t="s">
        <v>1980</v>
      </c>
      <c r="I4180" s="19">
        <v>54</v>
      </c>
      <c r="J4180" s="24" t="s">
        <v>4063</v>
      </c>
      <c r="K4180" s="99">
        <v>202</v>
      </c>
      <c r="L4180" s="99">
        <v>220</v>
      </c>
      <c r="M4180" s="99">
        <f>K4180-L4180</f>
        <v>-18</v>
      </c>
      <c r="N4180" s="28" t="s">
        <v>4064</v>
      </c>
      <c r="O4180" s="100">
        <v>201040</v>
      </c>
      <c r="P4180" s="27"/>
      <c r="Q4180" s="100"/>
      <c r="R4180" s="101" t="s">
        <v>124</v>
      </c>
      <c r="S4180" s="94"/>
    </row>
    <row r="4181" spans="1:19" ht="18" customHeight="1">
      <c r="A4181" s="17">
        <v>10</v>
      </c>
      <c r="B4181" s="18" t="s">
        <v>3742</v>
      </c>
      <c r="C4181" s="18">
        <v>2</v>
      </c>
      <c r="D4181" s="18" t="s">
        <v>3853</v>
      </c>
      <c r="E4181" s="18">
        <v>2</v>
      </c>
      <c r="F4181" s="18" t="s">
        <v>801</v>
      </c>
      <c r="G4181" s="18">
        <v>20</v>
      </c>
      <c r="H4181" s="18" t="s">
        <v>1980</v>
      </c>
      <c r="I4181" s="19">
        <v>55</v>
      </c>
      <c r="J4181" s="24" t="s">
        <v>4065</v>
      </c>
      <c r="K4181" s="99">
        <v>191</v>
      </c>
      <c r="L4181" s="99">
        <v>276</v>
      </c>
      <c r="M4181" s="99">
        <f>K4181-L4181</f>
        <v>-85</v>
      </c>
      <c r="N4181" s="28" t="s">
        <v>4066</v>
      </c>
      <c r="O4181" s="100">
        <v>190710</v>
      </c>
      <c r="P4181" s="27"/>
      <c r="Q4181" s="100"/>
      <c r="R4181" s="101" t="s">
        <v>124</v>
      </c>
      <c r="S4181" s="94"/>
    </row>
    <row r="4182" spans="1:19" ht="18" customHeight="1">
      <c r="A4182" s="43">
        <v>10</v>
      </c>
      <c r="B4182" s="44" t="s">
        <v>3742</v>
      </c>
      <c r="C4182" s="52">
        <v>2</v>
      </c>
      <c r="D4182" s="44" t="s">
        <v>3853</v>
      </c>
      <c r="E4182" s="53">
        <v>2</v>
      </c>
      <c r="F4182" s="54" t="s">
        <v>801</v>
      </c>
      <c r="G4182" s="53"/>
      <c r="H4182" s="54"/>
      <c r="I4182" s="53"/>
      <c r="J4182" s="53"/>
      <c r="K4182" s="97">
        <f>IF(C4182="",SUMIFS($K4183:$K$5645,$A4183:$A$5645,A4182,$E4183:$E$5645,""),IF(E4182="",SUMIFS($K4183:$K$5645,$A4183:$A$5645,A4182,$C4183:$C$5645,C4182,$G4183:$G$5645,""),IF(G4182="",SUMIFS($K4183:$K$5645,$A4183:$A$5645,A4182,$C4183:$C$5645,C4182,$E4183:$E$5645,E4182,$R4183:$R$5645,R4182),0)))</f>
        <v>1167</v>
      </c>
      <c r="L4182" s="97">
        <f>IF(C4182="",SUMIFS($L4183:$L$5645,$A4183:$A$5645,A4182,$E4183:$E$5645,""),IF(E4182="",SUMIFS($L4183:$L$5645,$A4183:$A$5645,A4182,$C4183:$C$5645,C4182,$G4183:$G$5645,""),IF(G4182="",SUMIFS($L4183:$L$5645,$A4183:$A$5645,A4182,$C4183:$C$5645,C4182,$E4183:$E$5645,E4182,$R4183:$R$5645,R4182),0)))</f>
        <v>1213</v>
      </c>
      <c r="M4182" s="98">
        <f t="shared" ref="M4182" si="254">K4182-L4182</f>
        <v>-46</v>
      </c>
      <c r="N4182" s="55"/>
      <c r="O4182" s="56"/>
      <c r="P4182" s="57"/>
      <c r="Q4182" s="58">
        <f>IF(C4182="",SUMIFS($Q$3:$Q$5514,$A$3:$A$5514,A4182,$C$3:$C$5514,"&gt;0",$E$3:$E$5514,""),IF(E4182="",SUMIFS($Q$3:$Q$5514,$A$3:$A$5514,A4182,$C$3:$C$5514,C4182,$E$3:$E$5514,"&gt;0",$G$3:$G$5514,""),IF(G4182="",SUMIFS($Q$3:$Q$5514,$A$3:$A$5514,A4182,$C$3:$C$5514,C4182,$E$3:$E$5514,E4182,$G$3:$G$5514,"&gt;0",$R$3:$R$5514,R4182))))</f>
        <v>0</v>
      </c>
      <c r="R4182" s="59" t="s">
        <v>3936</v>
      </c>
      <c r="S4182" s="94"/>
    </row>
    <row r="4183" spans="1:19" ht="18" customHeight="1">
      <c r="A4183" s="17">
        <v>10</v>
      </c>
      <c r="B4183" s="18" t="s">
        <v>3742</v>
      </c>
      <c r="C4183" s="18">
        <v>2</v>
      </c>
      <c r="D4183" s="18" t="s">
        <v>3853</v>
      </c>
      <c r="E4183" s="18">
        <v>2</v>
      </c>
      <c r="F4183" s="18" t="s">
        <v>801</v>
      </c>
      <c r="G4183" s="19">
        <v>8</v>
      </c>
      <c r="H4183" s="19" t="s">
        <v>941</v>
      </c>
      <c r="I4183" s="19"/>
      <c r="J4183" s="24"/>
      <c r="K4183" s="99"/>
      <c r="L4183" s="99"/>
      <c r="M4183" s="99"/>
      <c r="N4183" s="28"/>
      <c r="O4183" s="100"/>
      <c r="P4183" s="27"/>
      <c r="Q4183" s="100"/>
      <c r="R4183" s="101" t="s">
        <v>3936</v>
      </c>
      <c r="S4183" s="94"/>
    </row>
    <row r="4184" spans="1:19" ht="18" customHeight="1">
      <c r="A4184" s="17">
        <v>10</v>
      </c>
      <c r="B4184" s="18" t="s">
        <v>3742</v>
      </c>
      <c r="C4184" s="18">
        <v>2</v>
      </c>
      <c r="D4184" s="18" t="s">
        <v>3853</v>
      </c>
      <c r="E4184" s="18">
        <v>2</v>
      </c>
      <c r="F4184" s="18" t="s">
        <v>801</v>
      </c>
      <c r="G4184" s="18">
        <v>8</v>
      </c>
      <c r="H4184" s="18" t="s">
        <v>941</v>
      </c>
      <c r="I4184" s="19">
        <v>1</v>
      </c>
      <c r="J4184" s="24" t="s">
        <v>2898</v>
      </c>
      <c r="K4184" s="99">
        <v>51</v>
      </c>
      <c r="L4184" s="99">
        <v>48</v>
      </c>
      <c r="M4184" s="99">
        <f>K4184-L4184</f>
        <v>3</v>
      </c>
      <c r="N4184" s="28" t="s">
        <v>4067</v>
      </c>
      <c r="O4184" s="100">
        <v>30000</v>
      </c>
      <c r="P4184" s="27"/>
      <c r="Q4184" s="100"/>
      <c r="R4184" s="101" t="s">
        <v>3936</v>
      </c>
      <c r="S4184" s="94"/>
    </row>
    <row r="4185" spans="1:19" ht="18" customHeight="1">
      <c r="A4185" s="17">
        <v>10</v>
      </c>
      <c r="B4185" s="18" t="s">
        <v>3742</v>
      </c>
      <c r="C4185" s="18">
        <v>2</v>
      </c>
      <c r="D4185" s="18" t="s">
        <v>3853</v>
      </c>
      <c r="E4185" s="18">
        <v>2</v>
      </c>
      <c r="F4185" s="18" t="s">
        <v>801</v>
      </c>
      <c r="G4185" s="18">
        <v>8</v>
      </c>
      <c r="H4185" s="18" t="s">
        <v>941</v>
      </c>
      <c r="I4185" s="18">
        <v>1</v>
      </c>
      <c r="J4185" s="25" t="s">
        <v>2898</v>
      </c>
      <c r="K4185" s="99"/>
      <c r="L4185" s="99"/>
      <c r="M4185" s="99"/>
      <c r="N4185" s="28" t="s">
        <v>4068</v>
      </c>
      <c r="O4185" s="100">
        <v>21000</v>
      </c>
      <c r="P4185" s="27"/>
      <c r="Q4185" s="100"/>
      <c r="R4185" s="101" t="s">
        <v>3936</v>
      </c>
      <c r="S4185" s="94"/>
    </row>
    <row r="4186" spans="1:19" ht="18" customHeight="1">
      <c r="A4186" s="17">
        <v>10</v>
      </c>
      <c r="B4186" s="18" t="s">
        <v>3742</v>
      </c>
      <c r="C4186" s="18">
        <v>2</v>
      </c>
      <c r="D4186" s="18" t="s">
        <v>3853</v>
      </c>
      <c r="E4186" s="18">
        <v>2</v>
      </c>
      <c r="F4186" s="18" t="s">
        <v>801</v>
      </c>
      <c r="G4186" s="18">
        <v>8</v>
      </c>
      <c r="H4186" s="18" t="s">
        <v>941</v>
      </c>
      <c r="I4186" s="19">
        <v>31</v>
      </c>
      <c r="J4186" s="24" t="s">
        <v>4069</v>
      </c>
      <c r="K4186" s="99">
        <v>30</v>
      </c>
      <c r="L4186" s="99">
        <v>31</v>
      </c>
      <c r="M4186" s="99">
        <f>K4186-L4186</f>
        <v>-1</v>
      </c>
      <c r="N4186" s="28" t="s">
        <v>4070</v>
      </c>
      <c r="O4186" s="100">
        <v>29540</v>
      </c>
      <c r="P4186" s="27"/>
      <c r="Q4186" s="100"/>
      <c r="R4186" s="101" t="s">
        <v>3936</v>
      </c>
      <c r="S4186" s="94"/>
    </row>
    <row r="4187" spans="1:19" ht="18" customHeight="1">
      <c r="A4187" s="17">
        <v>10</v>
      </c>
      <c r="B4187" s="18" t="s">
        <v>3742</v>
      </c>
      <c r="C4187" s="18">
        <v>2</v>
      </c>
      <c r="D4187" s="18" t="s">
        <v>3853</v>
      </c>
      <c r="E4187" s="18">
        <v>2</v>
      </c>
      <c r="F4187" s="18" t="s">
        <v>801</v>
      </c>
      <c r="G4187" s="19">
        <v>11</v>
      </c>
      <c r="H4187" s="19" t="s">
        <v>1002</v>
      </c>
      <c r="I4187" s="19"/>
      <c r="J4187" s="24"/>
      <c r="K4187" s="99"/>
      <c r="L4187" s="99"/>
      <c r="M4187" s="99"/>
      <c r="N4187" s="28"/>
      <c r="O4187" s="100"/>
      <c r="P4187" s="27"/>
      <c r="Q4187" s="100"/>
      <c r="R4187" s="101" t="s">
        <v>3936</v>
      </c>
      <c r="S4187" s="94"/>
    </row>
    <row r="4188" spans="1:19" ht="18" customHeight="1">
      <c r="A4188" s="17">
        <v>10</v>
      </c>
      <c r="B4188" s="18" t="s">
        <v>3742</v>
      </c>
      <c r="C4188" s="18">
        <v>2</v>
      </c>
      <c r="D4188" s="18" t="s">
        <v>3853</v>
      </c>
      <c r="E4188" s="18">
        <v>2</v>
      </c>
      <c r="F4188" s="18" t="s">
        <v>801</v>
      </c>
      <c r="G4188" s="18">
        <v>11</v>
      </c>
      <c r="H4188" s="18" t="s">
        <v>1002</v>
      </c>
      <c r="I4188" s="19">
        <v>1</v>
      </c>
      <c r="J4188" s="24" t="s">
        <v>1003</v>
      </c>
      <c r="K4188" s="99">
        <v>720</v>
      </c>
      <c r="L4188" s="99">
        <v>769</v>
      </c>
      <c r="M4188" s="99">
        <f>K4188-L4188</f>
        <v>-49</v>
      </c>
      <c r="N4188" s="28" t="s">
        <v>4071</v>
      </c>
      <c r="O4188" s="100">
        <v>230000</v>
      </c>
      <c r="P4188" s="27"/>
      <c r="Q4188" s="100"/>
      <c r="R4188" s="101" t="s">
        <v>3936</v>
      </c>
      <c r="S4188" s="94"/>
    </row>
    <row r="4189" spans="1:19" ht="18" customHeight="1">
      <c r="A4189" s="17">
        <v>10</v>
      </c>
      <c r="B4189" s="18" t="s">
        <v>3742</v>
      </c>
      <c r="C4189" s="18">
        <v>2</v>
      </c>
      <c r="D4189" s="18" t="s">
        <v>3853</v>
      </c>
      <c r="E4189" s="18">
        <v>2</v>
      </c>
      <c r="F4189" s="18" t="s">
        <v>801</v>
      </c>
      <c r="G4189" s="18">
        <v>11</v>
      </c>
      <c r="H4189" s="18" t="s">
        <v>1002</v>
      </c>
      <c r="I4189" s="18">
        <v>1</v>
      </c>
      <c r="J4189" s="25" t="s">
        <v>1003</v>
      </c>
      <c r="K4189" s="99"/>
      <c r="L4189" s="99"/>
      <c r="M4189" s="99"/>
      <c r="N4189" s="28" t="s">
        <v>4072</v>
      </c>
      <c r="O4189" s="100">
        <v>10000</v>
      </c>
      <c r="P4189" s="27"/>
      <c r="Q4189" s="100"/>
      <c r="R4189" s="101" t="s">
        <v>3936</v>
      </c>
      <c r="S4189" s="94"/>
    </row>
    <row r="4190" spans="1:19" ht="18" customHeight="1">
      <c r="A4190" s="17">
        <v>10</v>
      </c>
      <c r="B4190" s="18" t="s">
        <v>3742</v>
      </c>
      <c r="C4190" s="18">
        <v>2</v>
      </c>
      <c r="D4190" s="18" t="s">
        <v>3853</v>
      </c>
      <c r="E4190" s="18">
        <v>2</v>
      </c>
      <c r="F4190" s="18" t="s">
        <v>801</v>
      </c>
      <c r="G4190" s="18">
        <v>11</v>
      </c>
      <c r="H4190" s="18" t="s">
        <v>1002</v>
      </c>
      <c r="I4190" s="18">
        <v>1</v>
      </c>
      <c r="J4190" s="25" t="s">
        <v>1003</v>
      </c>
      <c r="K4190" s="99"/>
      <c r="L4190" s="99"/>
      <c r="M4190" s="99"/>
      <c r="N4190" s="28" t="s">
        <v>4073</v>
      </c>
      <c r="O4190" s="100">
        <v>50000</v>
      </c>
      <c r="P4190" s="27"/>
      <c r="Q4190" s="100"/>
      <c r="R4190" s="101" t="s">
        <v>3936</v>
      </c>
      <c r="S4190" s="94"/>
    </row>
    <row r="4191" spans="1:19" ht="18" customHeight="1">
      <c r="A4191" s="17">
        <v>10</v>
      </c>
      <c r="B4191" s="18" t="s">
        <v>3742</v>
      </c>
      <c r="C4191" s="18">
        <v>2</v>
      </c>
      <c r="D4191" s="18" t="s">
        <v>3853</v>
      </c>
      <c r="E4191" s="18">
        <v>2</v>
      </c>
      <c r="F4191" s="18" t="s">
        <v>801</v>
      </c>
      <c r="G4191" s="18">
        <v>11</v>
      </c>
      <c r="H4191" s="18" t="s">
        <v>1002</v>
      </c>
      <c r="I4191" s="18">
        <v>1</v>
      </c>
      <c r="J4191" s="25" t="s">
        <v>1003</v>
      </c>
      <c r="K4191" s="99"/>
      <c r="L4191" s="99"/>
      <c r="M4191" s="99"/>
      <c r="N4191" s="28" t="s">
        <v>4074</v>
      </c>
      <c r="O4191" s="100">
        <v>40000</v>
      </c>
      <c r="P4191" s="27"/>
      <c r="Q4191" s="100"/>
      <c r="R4191" s="101" t="s">
        <v>3936</v>
      </c>
      <c r="S4191" s="94"/>
    </row>
    <row r="4192" spans="1:19" ht="18" customHeight="1">
      <c r="A4192" s="17">
        <v>10</v>
      </c>
      <c r="B4192" s="18" t="s">
        <v>3742</v>
      </c>
      <c r="C4192" s="18">
        <v>2</v>
      </c>
      <c r="D4192" s="18" t="s">
        <v>3853</v>
      </c>
      <c r="E4192" s="18">
        <v>2</v>
      </c>
      <c r="F4192" s="18" t="s">
        <v>801</v>
      </c>
      <c r="G4192" s="18">
        <v>11</v>
      </c>
      <c r="H4192" s="18" t="s">
        <v>1002</v>
      </c>
      <c r="I4192" s="18">
        <v>1</v>
      </c>
      <c r="J4192" s="25" t="s">
        <v>1003</v>
      </c>
      <c r="K4192" s="99"/>
      <c r="L4192" s="99"/>
      <c r="M4192" s="99"/>
      <c r="N4192" s="28" t="s">
        <v>4075</v>
      </c>
      <c r="O4192" s="100">
        <v>10000</v>
      </c>
      <c r="P4192" s="27"/>
      <c r="Q4192" s="100"/>
      <c r="R4192" s="101" t="s">
        <v>3936</v>
      </c>
      <c r="S4192" s="94"/>
    </row>
    <row r="4193" spans="1:19" ht="18" customHeight="1">
      <c r="A4193" s="17">
        <v>10</v>
      </c>
      <c r="B4193" s="18" t="s">
        <v>3742</v>
      </c>
      <c r="C4193" s="18">
        <v>2</v>
      </c>
      <c r="D4193" s="18" t="s">
        <v>3853</v>
      </c>
      <c r="E4193" s="18">
        <v>2</v>
      </c>
      <c r="F4193" s="18" t="s">
        <v>801</v>
      </c>
      <c r="G4193" s="18">
        <v>11</v>
      </c>
      <c r="H4193" s="18" t="s">
        <v>1002</v>
      </c>
      <c r="I4193" s="18">
        <v>1</v>
      </c>
      <c r="J4193" s="25" t="s">
        <v>1003</v>
      </c>
      <c r="K4193" s="99"/>
      <c r="L4193" s="99"/>
      <c r="M4193" s="99"/>
      <c r="N4193" s="28" t="s">
        <v>4076</v>
      </c>
      <c r="O4193" s="100">
        <v>40000</v>
      </c>
      <c r="P4193" s="27"/>
      <c r="Q4193" s="100"/>
      <c r="R4193" s="101" t="s">
        <v>3936</v>
      </c>
      <c r="S4193" s="94"/>
    </row>
    <row r="4194" spans="1:19" ht="18" customHeight="1">
      <c r="A4194" s="17">
        <v>10</v>
      </c>
      <c r="B4194" s="18" t="s">
        <v>3742</v>
      </c>
      <c r="C4194" s="18">
        <v>2</v>
      </c>
      <c r="D4194" s="18" t="s">
        <v>3853</v>
      </c>
      <c r="E4194" s="18">
        <v>2</v>
      </c>
      <c r="F4194" s="18" t="s">
        <v>801</v>
      </c>
      <c r="G4194" s="18">
        <v>11</v>
      </c>
      <c r="H4194" s="18" t="s">
        <v>1002</v>
      </c>
      <c r="I4194" s="18">
        <v>1</v>
      </c>
      <c r="J4194" s="25" t="s">
        <v>1003</v>
      </c>
      <c r="K4194" s="99"/>
      <c r="L4194" s="99"/>
      <c r="M4194" s="99"/>
      <c r="N4194" s="28" t="s">
        <v>4077</v>
      </c>
      <c r="O4194" s="100">
        <v>30000</v>
      </c>
      <c r="P4194" s="27"/>
      <c r="Q4194" s="100"/>
      <c r="R4194" s="101" t="s">
        <v>3936</v>
      </c>
      <c r="S4194" s="94"/>
    </row>
    <row r="4195" spans="1:19" ht="18" customHeight="1">
      <c r="A4195" s="17">
        <v>10</v>
      </c>
      <c r="B4195" s="18" t="s">
        <v>3742</v>
      </c>
      <c r="C4195" s="18">
        <v>2</v>
      </c>
      <c r="D4195" s="18" t="s">
        <v>3853</v>
      </c>
      <c r="E4195" s="18">
        <v>2</v>
      </c>
      <c r="F4195" s="18" t="s">
        <v>801</v>
      </c>
      <c r="G4195" s="18">
        <v>11</v>
      </c>
      <c r="H4195" s="18" t="s">
        <v>1002</v>
      </c>
      <c r="I4195" s="18">
        <v>1</v>
      </c>
      <c r="J4195" s="25" t="s">
        <v>1003</v>
      </c>
      <c r="K4195" s="99"/>
      <c r="L4195" s="99"/>
      <c r="M4195" s="99"/>
      <c r="N4195" s="28" t="s">
        <v>4078</v>
      </c>
      <c r="O4195" s="100">
        <v>30000</v>
      </c>
      <c r="P4195" s="27"/>
      <c r="Q4195" s="100"/>
      <c r="R4195" s="101" t="s">
        <v>3936</v>
      </c>
      <c r="S4195" s="94"/>
    </row>
    <row r="4196" spans="1:19" ht="18" customHeight="1">
      <c r="A4196" s="17">
        <v>10</v>
      </c>
      <c r="B4196" s="18" t="s">
        <v>3742</v>
      </c>
      <c r="C4196" s="18">
        <v>2</v>
      </c>
      <c r="D4196" s="18" t="s">
        <v>3853</v>
      </c>
      <c r="E4196" s="18">
        <v>2</v>
      </c>
      <c r="F4196" s="18" t="s">
        <v>801</v>
      </c>
      <c r="G4196" s="18">
        <v>11</v>
      </c>
      <c r="H4196" s="18" t="s">
        <v>1002</v>
      </c>
      <c r="I4196" s="18">
        <v>1</v>
      </c>
      <c r="J4196" s="25" t="s">
        <v>1003</v>
      </c>
      <c r="K4196" s="99"/>
      <c r="L4196" s="99"/>
      <c r="M4196" s="99"/>
      <c r="N4196" s="28" t="s">
        <v>4079</v>
      </c>
      <c r="O4196" s="100">
        <v>30000</v>
      </c>
      <c r="P4196" s="27"/>
      <c r="Q4196" s="100"/>
      <c r="R4196" s="101" t="s">
        <v>3936</v>
      </c>
      <c r="S4196" s="94"/>
    </row>
    <row r="4197" spans="1:19" ht="18" customHeight="1">
      <c r="A4197" s="17">
        <v>10</v>
      </c>
      <c r="B4197" s="18" t="s">
        <v>3742</v>
      </c>
      <c r="C4197" s="18">
        <v>2</v>
      </c>
      <c r="D4197" s="18" t="s">
        <v>3853</v>
      </c>
      <c r="E4197" s="18">
        <v>2</v>
      </c>
      <c r="F4197" s="18" t="s">
        <v>801</v>
      </c>
      <c r="G4197" s="18">
        <v>11</v>
      </c>
      <c r="H4197" s="18" t="s">
        <v>1002</v>
      </c>
      <c r="I4197" s="18">
        <v>1</v>
      </c>
      <c r="J4197" s="25" t="s">
        <v>1003</v>
      </c>
      <c r="K4197" s="99"/>
      <c r="L4197" s="99"/>
      <c r="M4197" s="99"/>
      <c r="N4197" s="28" t="s">
        <v>4080</v>
      </c>
      <c r="O4197" s="100">
        <v>30000</v>
      </c>
      <c r="P4197" s="27"/>
      <c r="Q4197" s="100"/>
      <c r="R4197" s="101" t="s">
        <v>3936</v>
      </c>
      <c r="S4197" s="94"/>
    </row>
    <row r="4198" spans="1:19" ht="18" customHeight="1">
      <c r="A4198" s="17">
        <v>10</v>
      </c>
      <c r="B4198" s="18" t="s">
        <v>3742</v>
      </c>
      <c r="C4198" s="18">
        <v>2</v>
      </c>
      <c r="D4198" s="18" t="s">
        <v>3853</v>
      </c>
      <c r="E4198" s="18">
        <v>2</v>
      </c>
      <c r="F4198" s="18" t="s">
        <v>801</v>
      </c>
      <c r="G4198" s="18">
        <v>11</v>
      </c>
      <c r="H4198" s="18" t="s">
        <v>1002</v>
      </c>
      <c r="I4198" s="18">
        <v>1</v>
      </c>
      <c r="J4198" s="25" t="s">
        <v>1003</v>
      </c>
      <c r="K4198" s="99"/>
      <c r="L4198" s="99"/>
      <c r="M4198" s="99"/>
      <c r="N4198" s="28" t="s">
        <v>4081</v>
      </c>
      <c r="O4198" s="100">
        <v>10000</v>
      </c>
      <c r="P4198" s="27"/>
      <c r="Q4198" s="100"/>
      <c r="R4198" s="101" t="s">
        <v>3936</v>
      </c>
      <c r="S4198" s="94"/>
    </row>
    <row r="4199" spans="1:19" ht="18" customHeight="1">
      <c r="A4199" s="17">
        <v>10</v>
      </c>
      <c r="B4199" s="18" t="s">
        <v>3742</v>
      </c>
      <c r="C4199" s="18">
        <v>2</v>
      </c>
      <c r="D4199" s="18" t="s">
        <v>3853</v>
      </c>
      <c r="E4199" s="18">
        <v>2</v>
      </c>
      <c r="F4199" s="18" t="s">
        <v>801</v>
      </c>
      <c r="G4199" s="18">
        <v>11</v>
      </c>
      <c r="H4199" s="18" t="s">
        <v>1002</v>
      </c>
      <c r="I4199" s="18">
        <v>1</v>
      </c>
      <c r="J4199" s="25" t="s">
        <v>1003</v>
      </c>
      <c r="K4199" s="99"/>
      <c r="L4199" s="99"/>
      <c r="M4199" s="99"/>
      <c r="N4199" s="28" t="s">
        <v>4082</v>
      </c>
      <c r="O4199" s="100">
        <v>20000</v>
      </c>
      <c r="P4199" s="27"/>
      <c r="Q4199" s="100"/>
      <c r="R4199" s="101" t="s">
        <v>3936</v>
      </c>
      <c r="S4199" s="94"/>
    </row>
    <row r="4200" spans="1:19" ht="18" customHeight="1">
      <c r="A4200" s="17">
        <v>10</v>
      </c>
      <c r="B4200" s="18" t="s">
        <v>3742</v>
      </c>
      <c r="C4200" s="18">
        <v>2</v>
      </c>
      <c r="D4200" s="18" t="s">
        <v>3853</v>
      </c>
      <c r="E4200" s="18">
        <v>2</v>
      </c>
      <c r="F4200" s="18" t="s">
        <v>801</v>
      </c>
      <c r="G4200" s="18">
        <v>11</v>
      </c>
      <c r="H4200" s="18" t="s">
        <v>1002</v>
      </c>
      <c r="I4200" s="18">
        <v>1</v>
      </c>
      <c r="J4200" s="25" t="s">
        <v>1003</v>
      </c>
      <c r="K4200" s="99"/>
      <c r="L4200" s="99"/>
      <c r="M4200" s="99"/>
      <c r="N4200" s="28" t="s">
        <v>4083</v>
      </c>
      <c r="O4200" s="100">
        <v>140000</v>
      </c>
      <c r="P4200" s="27"/>
      <c r="Q4200" s="100"/>
      <c r="R4200" s="101" t="s">
        <v>3936</v>
      </c>
      <c r="S4200" s="94"/>
    </row>
    <row r="4201" spans="1:19" ht="18" customHeight="1">
      <c r="A4201" s="17">
        <v>10</v>
      </c>
      <c r="B4201" s="18" t="s">
        <v>3742</v>
      </c>
      <c r="C4201" s="18">
        <v>2</v>
      </c>
      <c r="D4201" s="18" t="s">
        <v>3853</v>
      </c>
      <c r="E4201" s="18">
        <v>2</v>
      </c>
      <c r="F4201" s="18" t="s">
        <v>801</v>
      </c>
      <c r="G4201" s="18">
        <v>11</v>
      </c>
      <c r="H4201" s="18" t="s">
        <v>1002</v>
      </c>
      <c r="I4201" s="18">
        <v>1</v>
      </c>
      <c r="J4201" s="25" t="s">
        <v>1003</v>
      </c>
      <c r="K4201" s="99"/>
      <c r="L4201" s="99"/>
      <c r="M4201" s="99"/>
      <c r="N4201" s="28" t="s">
        <v>4084</v>
      </c>
      <c r="O4201" s="100">
        <v>5000</v>
      </c>
      <c r="P4201" s="27"/>
      <c r="Q4201" s="100"/>
      <c r="R4201" s="101" t="s">
        <v>3936</v>
      </c>
      <c r="S4201" s="94"/>
    </row>
    <row r="4202" spans="1:19" ht="18" customHeight="1">
      <c r="A4202" s="17">
        <v>10</v>
      </c>
      <c r="B4202" s="18" t="s">
        <v>3742</v>
      </c>
      <c r="C4202" s="18">
        <v>2</v>
      </c>
      <c r="D4202" s="18" t="s">
        <v>3853</v>
      </c>
      <c r="E4202" s="18">
        <v>2</v>
      </c>
      <c r="F4202" s="18" t="s">
        <v>801</v>
      </c>
      <c r="G4202" s="18">
        <v>11</v>
      </c>
      <c r="H4202" s="18" t="s">
        <v>1002</v>
      </c>
      <c r="I4202" s="18">
        <v>1</v>
      </c>
      <c r="J4202" s="25" t="s">
        <v>1003</v>
      </c>
      <c r="K4202" s="99"/>
      <c r="L4202" s="99"/>
      <c r="M4202" s="99"/>
      <c r="N4202" s="28" t="s">
        <v>4085</v>
      </c>
      <c r="O4202" s="100">
        <v>5000</v>
      </c>
      <c r="P4202" s="27"/>
      <c r="Q4202" s="100"/>
      <c r="R4202" s="101" t="s">
        <v>3936</v>
      </c>
      <c r="S4202" s="94"/>
    </row>
    <row r="4203" spans="1:19" ht="18" customHeight="1">
      <c r="A4203" s="17">
        <v>10</v>
      </c>
      <c r="B4203" s="18" t="s">
        <v>3742</v>
      </c>
      <c r="C4203" s="18">
        <v>2</v>
      </c>
      <c r="D4203" s="18" t="s">
        <v>3853</v>
      </c>
      <c r="E4203" s="18">
        <v>2</v>
      </c>
      <c r="F4203" s="18" t="s">
        <v>801</v>
      </c>
      <c r="G4203" s="18">
        <v>11</v>
      </c>
      <c r="H4203" s="18" t="s">
        <v>1002</v>
      </c>
      <c r="I4203" s="18">
        <v>1</v>
      </c>
      <c r="J4203" s="25" t="s">
        <v>1003</v>
      </c>
      <c r="K4203" s="99"/>
      <c r="L4203" s="99"/>
      <c r="M4203" s="99"/>
      <c r="N4203" s="28" t="s">
        <v>4086</v>
      </c>
      <c r="O4203" s="100">
        <v>10000</v>
      </c>
      <c r="P4203" s="27"/>
      <c r="Q4203" s="100"/>
      <c r="R4203" s="101" t="s">
        <v>3936</v>
      </c>
      <c r="S4203" s="94"/>
    </row>
    <row r="4204" spans="1:19" ht="18" customHeight="1">
      <c r="A4204" s="17">
        <v>10</v>
      </c>
      <c r="B4204" s="18" t="s">
        <v>3742</v>
      </c>
      <c r="C4204" s="18">
        <v>2</v>
      </c>
      <c r="D4204" s="18" t="s">
        <v>3853</v>
      </c>
      <c r="E4204" s="18">
        <v>2</v>
      </c>
      <c r="F4204" s="18" t="s">
        <v>801</v>
      </c>
      <c r="G4204" s="18">
        <v>11</v>
      </c>
      <c r="H4204" s="18" t="s">
        <v>1002</v>
      </c>
      <c r="I4204" s="18">
        <v>1</v>
      </c>
      <c r="J4204" s="25" t="s">
        <v>1003</v>
      </c>
      <c r="K4204" s="99"/>
      <c r="L4204" s="99"/>
      <c r="M4204" s="99"/>
      <c r="N4204" s="28" t="s">
        <v>4087</v>
      </c>
      <c r="O4204" s="100">
        <v>30000</v>
      </c>
      <c r="P4204" s="27"/>
      <c r="Q4204" s="100"/>
      <c r="R4204" s="101" t="s">
        <v>3936</v>
      </c>
      <c r="S4204" s="94"/>
    </row>
    <row r="4205" spans="1:19" ht="18" customHeight="1">
      <c r="A4205" s="17">
        <v>10</v>
      </c>
      <c r="B4205" s="18" t="s">
        <v>3742</v>
      </c>
      <c r="C4205" s="18">
        <v>2</v>
      </c>
      <c r="D4205" s="18" t="s">
        <v>3853</v>
      </c>
      <c r="E4205" s="18">
        <v>2</v>
      </c>
      <c r="F4205" s="18" t="s">
        <v>801</v>
      </c>
      <c r="G4205" s="18">
        <v>11</v>
      </c>
      <c r="H4205" s="18" t="s">
        <v>1002</v>
      </c>
      <c r="I4205" s="19">
        <v>6</v>
      </c>
      <c r="J4205" s="24" t="s">
        <v>1215</v>
      </c>
      <c r="K4205" s="99">
        <v>30</v>
      </c>
      <c r="L4205" s="99">
        <v>40</v>
      </c>
      <c r="M4205" s="99">
        <f>K4205-L4205</f>
        <v>-10</v>
      </c>
      <c r="N4205" s="28" t="s">
        <v>4088</v>
      </c>
      <c r="O4205" s="100">
        <v>20000</v>
      </c>
      <c r="P4205" s="27"/>
      <c r="Q4205" s="100"/>
      <c r="R4205" s="101" t="s">
        <v>3936</v>
      </c>
      <c r="S4205" s="94"/>
    </row>
    <row r="4206" spans="1:19" ht="18" customHeight="1">
      <c r="A4206" s="17">
        <v>10</v>
      </c>
      <c r="B4206" s="18" t="s">
        <v>3742</v>
      </c>
      <c r="C4206" s="18">
        <v>2</v>
      </c>
      <c r="D4206" s="18" t="s">
        <v>3853</v>
      </c>
      <c r="E4206" s="18">
        <v>2</v>
      </c>
      <c r="F4206" s="18" t="s">
        <v>801</v>
      </c>
      <c r="G4206" s="18">
        <v>11</v>
      </c>
      <c r="H4206" s="18" t="s">
        <v>1002</v>
      </c>
      <c r="I4206" s="18">
        <v>6</v>
      </c>
      <c r="J4206" s="25" t="s">
        <v>1215</v>
      </c>
      <c r="K4206" s="99"/>
      <c r="L4206" s="99"/>
      <c r="M4206" s="99"/>
      <c r="N4206" s="28" t="s">
        <v>4089</v>
      </c>
      <c r="O4206" s="100">
        <v>10000</v>
      </c>
      <c r="P4206" s="27"/>
      <c r="Q4206" s="100"/>
      <c r="R4206" s="101" t="s">
        <v>3936</v>
      </c>
      <c r="S4206" s="94"/>
    </row>
    <row r="4207" spans="1:19" ht="18" customHeight="1">
      <c r="A4207" s="17">
        <v>10</v>
      </c>
      <c r="B4207" s="18" t="s">
        <v>3742</v>
      </c>
      <c r="C4207" s="18">
        <v>2</v>
      </c>
      <c r="D4207" s="18" t="s">
        <v>3853</v>
      </c>
      <c r="E4207" s="18">
        <v>2</v>
      </c>
      <c r="F4207" s="18" t="s">
        <v>801</v>
      </c>
      <c r="G4207" s="19">
        <v>18</v>
      </c>
      <c r="H4207" s="19" t="s">
        <v>1054</v>
      </c>
      <c r="I4207" s="19"/>
      <c r="J4207" s="24"/>
      <c r="K4207" s="99"/>
      <c r="L4207" s="99"/>
      <c r="M4207" s="99"/>
      <c r="N4207" s="28"/>
      <c r="O4207" s="100"/>
      <c r="P4207" s="27"/>
      <c r="Q4207" s="100"/>
      <c r="R4207" s="101" t="s">
        <v>3936</v>
      </c>
      <c r="S4207" s="94"/>
    </row>
    <row r="4208" spans="1:19" ht="18" customHeight="1">
      <c r="A4208" s="17">
        <v>10</v>
      </c>
      <c r="B4208" s="18" t="s">
        <v>3742</v>
      </c>
      <c r="C4208" s="18">
        <v>2</v>
      </c>
      <c r="D4208" s="18" t="s">
        <v>3853</v>
      </c>
      <c r="E4208" s="18">
        <v>2</v>
      </c>
      <c r="F4208" s="18" t="s">
        <v>801</v>
      </c>
      <c r="G4208" s="18">
        <v>18</v>
      </c>
      <c r="H4208" s="18" t="s">
        <v>1054</v>
      </c>
      <c r="I4208" s="19">
        <v>41</v>
      </c>
      <c r="J4208" s="24" t="s">
        <v>4057</v>
      </c>
      <c r="K4208" s="99">
        <v>36</v>
      </c>
      <c r="L4208" s="99">
        <v>25</v>
      </c>
      <c r="M4208" s="99">
        <f>K4208-L4208</f>
        <v>11</v>
      </c>
      <c r="N4208" s="28" t="s">
        <v>4090</v>
      </c>
      <c r="O4208" s="100">
        <v>35898</v>
      </c>
      <c r="P4208" s="27"/>
      <c r="Q4208" s="100"/>
      <c r="R4208" s="101" t="s">
        <v>3936</v>
      </c>
      <c r="S4208" s="94"/>
    </row>
    <row r="4209" spans="1:19" ht="18" customHeight="1">
      <c r="A4209" s="17">
        <v>10</v>
      </c>
      <c r="B4209" s="18" t="s">
        <v>3742</v>
      </c>
      <c r="C4209" s="18">
        <v>2</v>
      </c>
      <c r="D4209" s="18" t="s">
        <v>3853</v>
      </c>
      <c r="E4209" s="18">
        <v>2</v>
      </c>
      <c r="F4209" s="18" t="s">
        <v>801</v>
      </c>
      <c r="G4209" s="18">
        <v>18</v>
      </c>
      <c r="H4209" s="18" t="s">
        <v>1054</v>
      </c>
      <c r="I4209" s="19">
        <v>51</v>
      </c>
      <c r="J4209" s="24" t="s">
        <v>2632</v>
      </c>
      <c r="K4209" s="99">
        <v>300</v>
      </c>
      <c r="L4209" s="99">
        <v>300</v>
      </c>
      <c r="M4209" s="99">
        <f>K4209-L4209</f>
        <v>0</v>
      </c>
      <c r="N4209" s="28" t="s">
        <v>4091</v>
      </c>
      <c r="O4209" s="100">
        <v>300000</v>
      </c>
      <c r="P4209" s="27"/>
      <c r="Q4209" s="100"/>
      <c r="R4209" s="101" t="s">
        <v>3936</v>
      </c>
      <c r="S4209" s="94"/>
    </row>
    <row r="4210" spans="1:19" ht="18" customHeight="1">
      <c r="A4210" s="43">
        <v>10</v>
      </c>
      <c r="B4210" s="44" t="s">
        <v>3742</v>
      </c>
      <c r="C4210" s="52">
        <v>2</v>
      </c>
      <c r="D4210" s="44" t="s">
        <v>3853</v>
      </c>
      <c r="E4210" s="53">
        <v>2</v>
      </c>
      <c r="F4210" s="54" t="s">
        <v>801</v>
      </c>
      <c r="G4210" s="53"/>
      <c r="H4210" s="54"/>
      <c r="I4210" s="53"/>
      <c r="J4210" s="53"/>
      <c r="K4210" s="97">
        <f>IF(C4210="",SUMIFS($K4211:$K$5645,$A4211:$A$5645,A4210,$E4211:$E$5645,""),IF(E4210="",SUMIFS($K4211:$K$5645,$A4211:$A$5645,A4210,$C4211:$C$5645,C4210,$G4211:$G$5645,""),IF(G4210="",SUMIFS($K4211:$K$5645,$A4211:$A$5645,A4210,$C4211:$C$5645,C4210,$E4211:$E$5645,E4210,$R4211:$R$5645,R4210),0)))</f>
        <v>669</v>
      </c>
      <c r="L4210" s="97">
        <f>IF(C4210="",SUMIFS($L4211:$L$5645,$A4211:$A$5645,A4210,$E4211:$E$5645,""),IF(E4210="",SUMIFS($L4211:$L$5645,$A4211:$A$5645,A4210,$C4211:$C$5645,C4210,$G4211:$G$5645,""),IF(G4210="",SUMIFS($L4211:$L$5645,$A4211:$A$5645,A4210,$C4211:$C$5645,C4210,$E4211:$E$5645,E4210,$R4211:$R$5645,R4210),0)))</f>
        <v>650</v>
      </c>
      <c r="M4210" s="98">
        <f t="shared" ref="M4210" si="255">K4210-L4210</f>
        <v>19</v>
      </c>
      <c r="N4210" s="55"/>
      <c r="O4210" s="56"/>
      <c r="P4210" s="57"/>
      <c r="Q4210" s="58">
        <f>IF(C4210="",SUMIFS($Q$3:$Q$5514,$A$3:$A$5514,A4210,$C$3:$C$5514,"&gt;0",$E$3:$E$5514,""),IF(E4210="",SUMIFS($Q$3:$Q$5514,$A$3:$A$5514,A4210,$C$3:$C$5514,C4210,$E$3:$E$5514,"&gt;0",$G$3:$G$5514,""),IF(G4210="",SUMIFS($Q$3:$Q$5514,$A$3:$A$5514,A4210,$C$3:$C$5514,C4210,$E$3:$E$5514,E4210,$G$3:$G$5514,"&gt;0",$R$3:$R$5514,R4210))))</f>
        <v>0</v>
      </c>
      <c r="R4210" s="59" t="s">
        <v>3974</v>
      </c>
      <c r="S4210" s="94"/>
    </row>
    <row r="4211" spans="1:19" ht="18" customHeight="1">
      <c r="A4211" s="17">
        <v>10</v>
      </c>
      <c r="B4211" s="18" t="s">
        <v>3742</v>
      </c>
      <c r="C4211" s="18">
        <v>2</v>
      </c>
      <c r="D4211" s="18" t="s">
        <v>3853</v>
      </c>
      <c r="E4211" s="18">
        <v>2</v>
      </c>
      <c r="F4211" s="18" t="s">
        <v>801</v>
      </c>
      <c r="G4211" s="19">
        <v>8</v>
      </c>
      <c r="H4211" s="19" t="s">
        <v>941</v>
      </c>
      <c r="I4211" s="19"/>
      <c r="J4211" s="24"/>
      <c r="K4211" s="99"/>
      <c r="L4211" s="99"/>
      <c r="M4211" s="99"/>
      <c r="N4211" s="28"/>
      <c r="O4211" s="100"/>
      <c r="P4211" s="27"/>
      <c r="Q4211" s="100"/>
      <c r="R4211" s="101" t="s">
        <v>3974</v>
      </c>
      <c r="S4211" s="94"/>
    </row>
    <row r="4212" spans="1:19" ht="18" customHeight="1">
      <c r="A4212" s="17">
        <v>10</v>
      </c>
      <c r="B4212" s="18" t="s">
        <v>3742</v>
      </c>
      <c r="C4212" s="18">
        <v>2</v>
      </c>
      <c r="D4212" s="18" t="s">
        <v>3853</v>
      </c>
      <c r="E4212" s="18">
        <v>2</v>
      </c>
      <c r="F4212" s="18" t="s">
        <v>801</v>
      </c>
      <c r="G4212" s="18">
        <v>8</v>
      </c>
      <c r="H4212" s="18" t="s">
        <v>941</v>
      </c>
      <c r="I4212" s="19">
        <v>11</v>
      </c>
      <c r="J4212" s="24" t="s">
        <v>942</v>
      </c>
      <c r="K4212" s="99">
        <v>18</v>
      </c>
      <c r="L4212" s="99">
        <v>30</v>
      </c>
      <c r="M4212" s="99">
        <f>K4212-L4212</f>
        <v>-12</v>
      </c>
      <c r="N4212" s="28" t="s">
        <v>4092</v>
      </c>
      <c r="O4212" s="100">
        <v>9000</v>
      </c>
      <c r="P4212" s="27"/>
      <c r="Q4212" s="100"/>
      <c r="R4212" s="101" t="s">
        <v>3974</v>
      </c>
      <c r="S4212" s="94"/>
    </row>
    <row r="4213" spans="1:19" ht="18" customHeight="1">
      <c r="A4213" s="17">
        <v>10</v>
      </c>
      <c r="B4213" s="18" t="s">
        <v>3742</v>
      </c>
      <c r="C4213" s="18">
        <v>2</v>
      </c>
      <c r="D4213" s="18" t="s">
        <v>3853</v>
      </c>
      <c r="E4213" s="18">
        <v>2</v>
      </c>
      <c r="F4213" s="18" t="s">
        <v>801</v>
      </c>
      <c r="G4213" s="18">
        <v>8</v>
      </c>
      <c r="H4213" s="18" t="s">
        <v>941</v>
      </c>
      <c r="I4213" s="18">
        <v>11</v>
      </c>
      <c r="J4213" s="25" t="s">
        <v>942</v>
      </c>
      <c r="K4213" s="99"/>
      <c r="L4213" s="99"/>
      <c r="M4213" s="99"/>
      <c r="N4213" s="28" t="s">
        <v>4093</v>
      </c>
      <c r="O4213" s="100">
        <v>9000</v>
      </c>
      <c r="P4213" s="27"/>
      <c r="Q4213" s="100"/>
      <c r="R4213" s="101" t="s">
        <v>3974</v>
      </c>
      <c r="S4213" s="94"/>
    </row>
    <row r="4214" spans="1:19" ht="18" customHeight="1">
      <c r="A4214" s="17">
        <v>10</v>
      </c>
      <c r="B4214" s="18" t="s">
        <v>3742</v>
      </c>
      <c r="C4214" s="18">
        <v>2</v>
      </c>
      <c r="D4214" s="18" t="s">
        <v>3853</v>
      </c>
      <c r="E4214" s="18">
        <v>2</v>
      </c>
      <c r="F4214" s="18" t="s">
        <v>801</v>
      </c>
      <c r="G4214" s="18">
        <v>8</v>
      </c>
      <c r="H4214" s="18" t="s">
        <v>941</v>
      </c>
      <c r="I4214" s="19">
        <v>31</v>
      </c>
      <c r="J4214" s="24" t="s">
        <v>4069</v>
      </c>
      <c r="K4214" s="99">
        <v>13</v>
      </c>
      <c r="L4214" s="99">
        <v>29</v>
      </c>
      <c r="M4214" s="99">
        <f>K4214-L4214</f>
        <v>-16</v>
      </c>
      <c r="N4214" s="28" t="s">
        <v>4094</v>
      </c>
      <c r="O4214" s="100">
        <v>13000</v>
      </c>
      <c r="P4214" s="27"/>
      <c r="Q4214" s="100"/>
      <c r="R4214" s="101" t="s">
        <v>3974</v>
      </c>
      <c r="S4214" s="94"/>
    </row>
    <row r="4215" spans="1:19" ht="18" customHeight="1">
      <c r="A4215" s="17">
        <v>10</v>
      </c>
      <c r="B4215" s="18" t="s">
        <v>3742</v>
      </c>
      <c r="C4215" s="18">
        <v>2</v>
      </c>
      <c r="D4215" s="18" t="s">
        <v>3853</v>
      </c>
      <c r="E4215" s="18">
        <v>2</v>
      </c>
      <c r="F4215" s="18" t="s">
        <v>801</v>
      </c>
      <c r="G4215" s="19">
        <v>11</v>
      </c>
      <c r="H4215" s="19" t="s">
        <v>1002</v>
      </c>
      <c r="I4215" s="19"/>
      <c r="J4215" s="24"/>
      <c r="K4215" s="99"/>
      <c r="L4215" s="99"/>
      <c r="M4215" s="99"/>
      <c r="N4215" s="28"/>
      <c r="O4215" s="100"/>
      <c r="P4215" s="27"/>
      <c r="Q4215" s="100"/>
      <c r="R4215" s="101" t="s">
        <v>3974</v>
      </c>
      <c r="S4215" s="94"/>
    </row>
    <row r="4216" spans="1:19" ht="18" customHeight="1">
      <c r="A4216" s="17">
        <v>10</v>
      </c>
      <c r="B4216" s="18" t="s">
        <v>3742</v>
      </c>
      <c r="C4216" s="18">
        <v>2</v>
      </c>
      <c r="D4216" s="18" t="s">
        <v>3853</v>
      </c>
      <c r="E4216" s="18">
        <v>2</v>
      </c>
      <c r="F4216" s="18" t="s">
        <v>801</v>
      </c>
      <c r="G4216" s="18">
        <v>11</v>
      </c>
      <c r="H4216" s="18" t="s">
        <v>1002</v>
      </c>
      <c r="I4216" s="19">
        <v>1</v>
      </c>
      <c r="J4216" s="24" t="s">
        <v>1003</v>
      </c>
      <c r="K4216" s="99">
        <v>257</v>
      </c>
      <c r="L4216" s="99">
        <v>321</v>
      </c>
      <c r="M4216" s="99">
        <f>K4216-L4216</f>
        <v>-64</v>
      </c>
      <c r="N4216" s="28" t="s">
        <v>4095</v>
      </c>
      <c r="O4216" s="100">
        <v>146880</v>
      </c>
      <c r="P4216" s="27"/>
      <c r="Q4216" s="100"/>
      <c r="R4216" s="101" t="s">
        <v>3974</v>
      </c>
      <c r="S4216" s="94"/>
    </row>
    <row r="4217" spans="1:19" ht="18" customHeight="1">
      <c r="A4217" s="17">
        <v>10</v>
      </c>
      <c r="B4217" s="18" t="s">
        <v>3742</v>
      </c>
      <c r="C4217" s="18">
        <v>2</v>
      </c>
      <c r="D4217" s="18" t="s">
        <v>3853</v>
      </c>
      <c r="E4217" s="18">
        <v>2</v>
      </c>
      <c r="F4217" s="18" t="s">
        <v>801</v>
      </c>
      <c r="G4217" s="18">
        <v>11</v>
      </c>
      <c r="H4217" s="18" t="s">
        <v>1002</v>
      </c>
      <c r="I4217" s="18">
        <v>1</v>
      </c>
      <c r="J4217" s="25" t="s">
        <v>1003</v>
      </c>
      <c r="K4217" s="99"/>
      <c r="L4217" s="99"/>
      <c r="M4217" s="99"/>
      <c r="N4217" s="28" t="s">
        <v>4096</v>
      </c>
      <c r="O4217" s="100">
        <v>84240</v>
      </c>
      <c r="P4217" s="27"/>
      <c r="Q4217" s="100"/>
      <c r="R4217" s="101" t="s">
        <v>3974</v>
      </c>
      <c r="S4217" s="94"/>
    </row>
    <row r="4218" spans="1:19" ht="18" customHeight="1">
      <c r="A4218" s="17">
        <v>10</v>
      </c>
      <c r="B4218" s="18" t="s">
        <v>3742</v>
      </c>
      <c r="C4218" s="18">
        <v>2</v>
      </c>
      <c r="D4218" s="18" t="s">
        <v>3853</v>
      </c>
      <c r="E4218" s="18">
        <v>2</v>
      </c>
      <c r="F4218" s="18" t="s">
        <v>801</v>
      </c>
      <c r="G4218" s="18">
        <v>11</v>
      </c>
      <c r="H4218" s="18" t="s">
        <v>1002</v>
      </c>
      <c r="I4218" s="18">
        <v>1</v>
      </c>
      <c r="J4218" s="25" t="s">
        <v>1003</v>
      </c>
      <c r="K4218" s="99"/>
      <c r="L4218" s="99"/>
      <c r="M4218" s="99"/>
      <c r="N4218" s="28" t="s">
        <v>4097</v>
      </c>
      <c r="O4218" s="100">
        <v>25095</v>
      </c>
      <c r="P4218" s="27"/>
      <c r="Q4218" s="100"/>
      <c r="R4218" s="101" t="s">
        <v>3974</v>
      </c>
      <c r="S4218" s="94"/>
    </row>
    <row r="4219" spans="1:19" ht="18" customHeight="1">
      <c r="A4219" s="17">
        <v>10</v>
      </c>
      <c r="B4219" s="18" t="s">
        <v>3742</v>
      </c>
      <c r="C4219" s="18">
        <v>2</v>
      </c>
      <c r="D4219" s="18" t="s">
        <v>3853</v>
      </c>
      <c r="E4219" s="18">
        <v>2</v>
      </c>
      <c r="F4219" s="18" t="s">
        <v>801</v>
      </c>
      <c r="G4219" s="18">
        <v>11</v>
      </c>
      <c r="H4219" s="18" t="s">
        <v>1002</v>
      </c>
      <c r="I4219" s="19">
        <v>4</v>
      </c>
      <c r="J4219" s="24" t="s">
        <v>1023</v>
      </c>
      <c r="K4219" s="99">
        <v>0</v>
      </c>
      <c r="L4219" s="99">
        <v>10</v>
      </c>
      <c r="M4219" s="99">
        <f>K4219-L4219</f>
        <v>-10</v>
      </c>
      <c r="N4219" s="28"/>
      <c r="O4219" s="100"/>
      <c r="P4219" s="27"/>
      <c r="Q4219" s="100"/>
      <c r="R4219" s="101" t="s">
        <v>3974</v>
      </c>
      <c r="S4219" s="94"/>
    </row>
    <row r="4220" spans="1:19" ht="18" customHeight="1">
      <c r="A4220" s="17">
        <v>10</v>
      </c>
      <c r="B4220" s="18" t="s">
        <v>3742</v>
      </c>
      <c r="C4220" s="18">
        <v>2</v>
      </c>
      <c r="D4220" s="18" t="s">
        <v>3853</v>
      </c>
      <c r="E4220" s="18">
        <v>2</v>
      </c>
      <c r="F4220" s="18" t="s">
        <v>801</v>
      </c>
      <c r="G4220" s="18">
        <v>11</v>
      </c>
      <c r="H4220" s="18" t="s">
        <v>1002</v>
      </c>
      <c r="I4220" s="19">
        <v>6</v>
      </c>
      <c r="J4220" s="24" t="s">
        <v>1215</v>
      </c>
      <c r="K4220" s="99">
        <v>30</v>
      </c>
      <c r="L4220" s="99">
        <v>0</v>
      </c>
      <c r="M4220" s="99">
        <f>K4220-L4220</f>
        <v>30</v>
      </c>
      <c r="N4220" s="28" t="s">
        <v>4098</v>
      </c>
      <c r="O4220" s="100">
        <v>30000</v>
      </c>
      <c r="P4220" s="27"/>
      <c r="Q4220" s="100"/>
      <c r="R4220" s="101" t="s">
        <v>3974</v>
      </c>
      <c r="S4220" s="94"/>
    </row>
    <row r="4221" spans="1:19" ht="18" customHeight="1">
      <c r="A4221" s="17">
        <v>10</v>
      </c>
      <c r="B4221" s="18" t="s">
        <v>3742</v>
      </c>
      <c r="C4221" s="18">
        <v>2</v>
      </c>
      <c r="D4221" s="18" t="s">
        <v>3853</v>
      </c>
      <c r="E4221" s="18">
        <v>2</v>
      </c>
      <c r="F4221" s="18" t="s">
        <v>801</v>
      </c>
      <c r="G4221" s="19">
        <v>18</v>
      </c>
      <c r="H4221" s="19" t="s">
        <v>1054</v>
      </c>
      <c r="I4221" s="19"/>
      <c r="J4221" s="24"/>
      <c r="K4221" s="99"/>
      <c r="L4221" s="99"/>
      <c r="M4221" s="99"/>
      <c r="N4221" s="28"/>
      <c r="O4221" s="100"/>
      <c r="P4221" s="27"/>
      <c r="Q4221" s="100"/>
      <c r="R4221" s="101" t="s">
        <v>3974</v>
      </c>
      <c r="S4221" s="94"/>
    </row>
    <row r="4222" spans="1:19" ht="18" customHeight="1">
      <c r="A4222" s="17">
        <v>10</v>
      </c>
      <c r="B4222" s="18" t="s">
        <v>3742</v>
      </c>
      <c r="C4222" s="18">
        <v>2</v>
      </c>
      <c r="D4222" s="18" t="s">
        <v>3853</v>
      </c>
      <c r="E4222" s="18">
        <v>2</v>
      </c>
      <c r="F4222" s="18" t="s">
        <v>801</v>
      </c>
      <c r="G4222" s="18">
        <v>18</v>
      </c>
      <c r="H4222" s="18" t="s">
        <v>1054</v>
      </c>
      <c r="I4222" s="19">
        <v>41</v>
      </c>
      <c r="J4222" s="24" t="s">
        <v>4057</v>
      </c>
      <c r="K4222" s="99">
        <v>173</v>
      </c>
      <c r="L4222" s="99">
        <v>82</v>
      </c>
      <c r="M4222" s="99">
        <f>K4222-L4222</f>
        <v>91</v>
      </c>
      <c r="N4222" s="28" t="s">
        <v>4099</v>
      </c>
      <c r="O4222" s="100">
        <v>172800</v>
      </c>
      <c r="P4222" s="27"/>
      <c r="Q4222" s="100"/>
      <c r="R4222" s="101" t="s">
        <v>3974</v>
      </c>
      <c r="S4222" s="94"/>
    </row>
    <row r="4223" spans="1:19" ht="18" customHeight="1">
      <c r="A4223" s="17">
        <v>10</v>
      </c>
      <c r="B4223" s="18" t="s">
        <v>3742</v>
      </c>
      <c r="C4223" s="18">
        <v>2</v>
      </c>
      <c r="D4223" s="18" t="s">
        <v>3853</v>
      </c>
      <c r="E4223" s="18">
        <v>2</v>
      </c>
      <c r="F4223" s="18" t="s">
        <v>801</v>
      </c>
      <c r="G4223" s="18">
        <v>18</v>
      </c>
      <c r="H4223" s="18" t="s">
        <v>1054</v>
      </c>
      <c r="I4223" s="19">
        <v>51</v>
      </c>
      <c r="J4223" s="24" t="s">
        <v>2632</v>
      </c>
      <c r="K4223" s="99">
        <v>178</v>
      </c>
      <c r="L4223" s="99">
        <v>178</v>
      </c>
      <c r="M4223" s="99">
        <f>K4223-L4223</f>
        <v>0</v>
      </c>
      <c r="N4223" s="28" t="s">
        <v>4091</v>
      </c>
      <c r="O4223" s="100">
        <v>178000</v>
      </c>
      <c r="P4223" s="27"/>
      <c r="Q4223" s="100"/>
      <c r="R4223" s="101" t="s">
        <v>3974</v>
      </c>
      <c r="S4223" s="94"/>
    </row>
    <row r="4224" spans="1:19" ht="18" customHeight="1">
      <c r="A4224" s="43">
        <v>10</v>
      </c>
      <c r="B4224" s="44" t="s">
        <v>3742</v>
      </c>
      <c r="C4224" s="52">
        <v>2</v>
      </c>
      <c r="D4224" s="44" t="s">
        <v>3853</v>
      </c>
      <c r="E4224" s="53">
        <v>2</v>
      </c>
      <c r="F4224" s="54" t="s">
        <v>801</v>
      </c>
      <c r="G4224" s="53"/>
      <c r="H4224" s="54"/>
      <c r="I4224" s="53"/>
      <c r="J4224" s="53"/>
      <c r="K4224" s="97">
        <f>IF(C4224="",SUMIFS($K4225:$K$5645,$A4225:$A$5645,A4224,$E4225:$E$5645,""),IF(E4224="",SUMIFS($K4225:$K$5645,$A4225:$A$5645,A4224,$C4225:$C$5645,C4224,$G4225:$G$5645,""),IF(G4224="",SUMIFS($K4225:$K$5645,$A4225:$A$5645,A4224,$C4225:$C$5645,C4224,$E4225:$E$5645,E4224,$R4225:$R$5645,R4224),0)))</f>
        <v>562</v>
      </c>
      <c r="L4224" s="97">
        <f>IF(C4224="",SUMIFS($L4225:$L$5645,$A4225:$A$5645,A4224,$E4225:$E$5645,""),IF(E4224="",SUMIFS($L4225:$L$5645,$A4225:$A$5645,A4224,$C4225:$C$5645,C4224,$G4225:$G$5645,""),IF(G4224="",SUMIFS($L4225:$L$5645,$A4225:$A$5645,A4224,$C4225:$C$5645,C4224,$E4225:$E$5645,E4224,$R4225:$R$5645,R4224),0)))</f>
        <v>570</v>
      </c>
      <c r="M4224" s="98">
        <f t="shared" ref="M4224" si="256">K4224-L4224</f>
        <v>-8</v>
      </c>
      <c r="N4224" s="55"/>
      <c r="O4224" s="56"/>
      <c r="P4224" s="57"/>
      <c r="Q4224" s="58">
        <f>IF(C4224="",SUMIFS($Q$3:$Q$5514,$A$3:$A$5514,A4224,$C$3:$C$5514,"&gt;0",$E$3:$E$5514,""),IF(E4224="",SUMIFS($Q$3:$Q$5514,$A$3:$A$5514,A4224,$C$3:$C$5514,C4224,$E$3:$E$5514,"&gt;0",$G$3:$G$5514,""),IF(G4224="",SUMIFS($Q$3:$Q$5514,$A$3:$A$5514,A4224,$C$3:$C$5514,C4224,$E$3:$E$5514,E4224,$G$3:$G$5514,"&gt;0",$R$3:$R$5514,R4224))))</f>
        <v>0</v>
      </c>
      <c r="R4224" s="59" t="s">
        <v>3997</v>
      </c>
      <c r="S4224" s="94"/>
    </row>
    <row r="4225" spans="1:19" ht="18" customHeight="1">
      <c r="A4225" s="17">
        <v>10</v>
      </c>
      <c r="B4225" s="18" t="s">
        <v>3742</v>
      </c>
      <c r="C4225" s="18">
        <v>2</v>
      </c>
      <c r="D4225" s="18" t="s">
        <v>3853</v>
      </c>
      <c r="E4225" s="18">
        <v>2</v>
      </c>
      <c r="F4225" s="18" t="s">
        <v>801</v>
      </c>
      <c r="G4225" s="19">
        <v>8</v>
      </c>
      <c r="H4225" s="19" t="s">
        <v>941</v>
      </c>
      <c r="I4225" s="19"/>
      <c r="J4225" s="24"/>
      <c r="K4225" s="99"/>
      <c r="L4225" s="99"/>
      <c r="M4225" s="99"/>
      <c r="N4225" s="28"/>
      <c r="O4225" s="100"/>
      <c r="P4225" s="27"/>
      <c r="Q4225" s="100"/>
      <c r="R4225" s="101" t="s">
        <v>3997</v>
      </c>
      <c r="S4225" s="94"/>
    </row>
    <row r="4226" spans="1:19" ht="18" customHeight="1">
      <c r="A4226" s="17">
        <v>10</v>
      </c>
      <c r="B4226" s="18" t="s">
        <v>3742</v>
      </c>
      <c r="C4226" s="18">
        <v>2</v>
      </c>
      <c r="D4226" s="18" t="s">
        <v>3853</v>
      </c>
      <c r="E4226" s="18">
        <v>2</v>
      </c>
      <c r="F4226" s="18" t="s">
        <v>801</v>
      </c>
      <c r="G4226" s="18">
        <v>8</v>
      </c>
      <c r="H4226" s="18" t="s">
        <v>941</v>
      </c>
      <c r="I4226" s="19">
        <v>11</v>
      </c>
      <c r="J4226" s="24" t="s">
        <v>942</v>
      </c>
      <c r="K4226" s="99">
        <v>21</v>
      </c>
      <c r="L4226" s="99">
        <v>12</v>
      </c>
      <c r="M4226" s="99">
        <f>K4226-L4226</f>
        <v>9</v>
      </c>
      <c r="N4226" s="28" t="s">
        <v>4100</v>
      </c>
      <c r="O4226" s="100">
        <v>12000</v>
      </c>
      <c r="P4226" s="27"/>
      <c r="Q4226" s="100"/>
      <c r="R4226" s="101" t="s">
        <v>3997</v>
      </c>
      <c r="S4226" s="94"/>
    </row>
    <row r="4227" spans="1:19" ht="18" customHeight="1">
      <c r="A4227" s="17">
        <v>10</v>
      </c>
      <c r="B4227" s="18" t="s">
        <v>3742</v>
      </c>
      <c r="C4227" s="18">
        <v>2</v>
      </c>
      <c r="D4227" s="18" t="s">
        <v>3853</v>
      </c>
      <c r="E4227" s="18">
        <v>2</v>
      </c>
      <c r="F4227" s="18" t="s">
        <v>801</v>
      </c>
      <c r="G4227" s="18">
        <v>8</v>
      </c>
      <c r="H4227" s="18" t="s">
        <v>941</v>
      </c>
      <c r="I4227" s="18">
        <v>11</v>
      </c>
      <c r="J4227" s="25" t="s">
        <v>942</v>
      </c>
      <c r="K4227" s="99"/>
      <c r="L4227" s="99"/>
      <c r="M4227" s="99"/>
      <c r="N4227" s="28" t="s">
        <v>4101</v>
      </c>
      <c r="O4227" s="100">
        <v>9000</v>
      </c>
      <c r="P4227" s="27"/>
      <c r="Q4227" s="100"/>
      <c r="R4227" s="101" t="s">
        <v>3997</v>
      </c>
      <c r="S4227" s="94"/>
    </row>
    <row r="4228" spans="1:19" ht="18" customHeight="1">
      <c r="A4228" s="17">
        <v>10</v>
      </c>
      <c r="B4228" s="18" t="s">
        <v>3742</v>
      </c>
      <c r="C4228" s="18">
        <v>2</v>
      </c>
      <c r="D4228" s="18" t="s">
        <v>3853</v>
      </c>
      <c r="E4228" s="18">
        <v>2</v>
      </c>
      <c r="F4228" s="18" t="s">
        <v>801</v>
      </c>
      <c r="G4228" s="19">
        <v>11</v>
      </c>
      <c r="H4228" s="19" t="s">
        <v>1002</v>
      </c>
      <c r="I4228" s="19"/>
      <c r="J4228" s="24"/>
      <c r="K4228" s="99"/>
      <c r="L4228" s="99"/>
      <c r="M4228" s="99"/>
      <c r="N4228" s="28"/>
      <c r="O4228" s="100"/>
      <c r="P4228" s="27"/>
      <c r="Q4228" s="100"/>
      <c r="R4228" s="101" t="s">
        <v>3997</v>
      </c>
      <c r="S4228" s="94"/>
    </row>
    <row r="4229" spans="1:19" ht="18" customHeight="1">
      <c r="A4229" s="17">
        <v>10</v>
      </c>
      <c r="B4229" s="18" t="s">
        <v>3742</v>
      </c>
      <c r="C4229" s="18">
        <v>2</v>
      </c>
      <c r="D4229" s="18" t="s">
        <v>3853</v>
      </c>
      <c r="E4229" s="18">
        <v>2</v>
      </c>
      <c r="F4229" s="18" t="s">
        <v>801</v>
      </c>
      <c r="G4229" s="18">
        <v>11</v>
      </c>
      <c r="H4229" s="18" t="s">
        <v>1002</v>
      </c>
      <c r="I4229" s="19">
        <v>1</v>
      </c>
      <c r="J4229" s="24" t="s">
        <v>1003</v>
      </c>
      <c r="K4229" s="99">
        <v>279</v>
      </c>
      <c r="L4229" s="99">
        <v>181</v>
      </c>
      <c r="M4229" s="99">
        <f>K4229-L4229</f>
        <v>98</v>
      </c>
      <c r="N4229" s="28" t="s">
        <v>4102</v>
      </c>
      <c r="O4229" s="100">
        <v>50000</v>
      </c>
      <c r="P4229" s="27"/>
      <c r="Q4229" s="100"/>
      <c r="R4229" s="101" t="s">
        <v>3997</v>
      </c>
      <c r="S4229" s="94"/>
    </row>
    <row r="4230" spans="1:19" ht="18" customHeight="1">
      <c r="A4230" s="17">
        <v>10</v>
      </c>
      <c r="B4230" s="18" t="s">
        <v>3742</v>
      </c>
      <c r="C4230" s="18">
        <v>2</v>
      </c>
      <c r="D4230" s="18" t="s">
        <v>3853</v>
      </c>
      <c r="E4230" s="18">
        <v>2</v>
      </c>
      <c r="F4230" s="18" t="s">
        <v>801</v>
      </c>
      <c r="G4230" s="18">
        <v>11</v>
      </c>
      <c r="H4230" s="18" t="s">
        <v>1002</v>
      </c>
      <c r="I4230" s="18">
        <v>1</v>
      </c>
      <c r="J4230" s="25" t="s">
        <v>1003</v>
      </c>
      <c r="K4230" s="99"/>
      <c r="L4230" s="99"/>
      <c r="M4230" s="99"/>
      <c r="N4230" s="28" t="s">
        <v>4103</v>
      </c>
      <c r="O4230" s="100">
        <v>40000</v>
      </c>
      <c r="P4230" s="27"/>
      <c r="Q4230" s="100"/>
      <c r="R4230" s="101" t="s">
        <v>3997</v>
      </c>
      <c r="S4230" s="94"/>
    </row>
    <row r="4231" spans="1:19" ht="18" customHeight="1">
      <c r="A4231" s="17">
        <v>10</v>
      </c>
      <c r="B4231" s="18" t="s">
        <v>3742</v>
      </c>
      <c r="C4231" s="18">
        <v>2</v>
      </c>
      <c r="D4231" s="18" t="s">
        <v>3853</v>
      </c>
      <c r="E4231" s="18">
        <v>2</v>
      </c>
      <c r="F4231" s="18" t="s">
        <v>801</v>
      </c>
      <c r="G4231" s="18">
        <v>11</v>
      </c>
      <c r="H4231" s="18" t="s">
        <v>1002</v>
      </c>
      <c r="I4231" s="18">
        <v>1</v>
      </c>
      <c r="J4231" s="25" t="s">
        <v>1003</v>
      </c>
      <c r="K4231" s="99"/>
      <c r="L4231" s="99"/>
      <c r="M4231" s="99"/>
      <c r="N4231" s="28" t="s">
        <v>4104</v>
      </c>
      <c r="O4231" s="100">
        <v>107176</v>
      </c>
      <c r="P4231" s="27"/>
      <c r="Q4231" s="100"/>
      <c r="R4231" s="101" t="s">
        <v>3997</v>
      </c>
      <c r="S4231" s="94"/>
    </row>
    <row r="4232" spans="1:19" ht="18" customHeight="1">
      <c r="A4232" s="17">
        <v>10</v>
      </c>
      <c r="B4232" s="18" t="s">
        <v>3742</v>
      </c>
      <c r="C4232" s="18">
        <v>2</v>
      </c>
      <c r="D4232" s="18" t="s">
        <v>3853</v>
      </c>
      <c r="E4232" s="18">
        <v>2</v>
      </c>
      <c r="F4232" s="18" t="s">
        <v>801</v>
      </c>
      <c r="G4232" s="18">
        <v>11</v>
      </c>
      <c r="H4232" s="18" t="s">
        <v>1002</v>
      </c>
      <c r="I4232" s="18">
        <v>1</v>
      </c>
      <c r="J4232" s="25" t="s">
        <v>1003</v>
      </c>
      <c r="K4232" s="99"/>
      <c r="L4232" s="99"/>
      <c r="M4232" s="99"/>
      <c r="N4232" s="28" t="s">
        <v>1109</v>
      </c>
      <c r="O4232" s="100">
        <v>81824</v>
      </c>
      <c r="P4232" s="27"/>
      <c r="Q4232" s="100"/>
      <c r="R4232" s="101" t="s">
        <v>3997</v>
      </c>
      <c r="S4232" s="94"/>
    </row>
    <row r="4233" spans="1:19" ht="18" customHeight="1">
      <c r="A4233" s="17">
        <v>10</v>
      </c>
      <c r="B4233" s="18" t="s">
        <v>3742</v>
      </c>
      <c r="C4233" s="18">
        <v>2</v>
      </c>
      <c r="D4233" s="18" t="s">
        <v>3853</v>
      </c>
      <c r="E4233" s="18">
        <v>2</v>
      </c>
      <c r="F4233" s="18" t="s">
        <v>801</v>
      </c>
      <c r="G4233" s="18">
        <v>11</v>
      </c>
      <c r="H4233" s="18" t="s">
        <v>1002</v>
      </c>
      <c r="I4233" s="19">
        <v>4</v>
      </c>
      <c r="J4233" s="24" t="s">
        <v>1023</v>
      </c>
      <c r="K4233" s="99">
        <v>22</v>
      </c>
      <c r="L4233" s="99">
        <v>22</v>
      </c>
      <c r="M4233" s="99">
        <f>K4233-L4233</f>
        <v>0</v>
      </c>
      <c r="N4233" s="28" t="s">
        <v>4105</v>
      </c>
      <c r="O4233" s="100">
        <v>22000</v>
      </c>
      <c r="P4233" s="27"/>
      <c r="Q4233" s="100"/>
      <c r="R4233" s="101" t="s">
        <v>3997</v>
      </c>
      <c r="S4233" s="94"/>
    </row>
    <row r="4234" spans="1:19" ht="18" customHeight="1">
      <c r="A4234" s="17">
        <v>10</v>
      </c>
      <c r="B4234" s="18" t="s">
        <v>3742</v>
      </c>
      <c r="C4234" s="18">
        <v>2</v>
      </c>
      <c r="D4234" s="18" t="s">
        <v>3853</v>
      </c>
      <c r="E4234" s="18">
        <v>2</v>
      </c>
      <c r="F4234" s="18" t="s">
        <v>801</v>
      </c>
      <c r="G4234" s="18">
        <v>11</v>
      </c>
      <c r="H4234" s="18" t="s">
        <v>1002</v>
      </c>
      <c r="I4234" s="19">
        <v>6</v>
      </c>
      <c r="J4234" s="24" t="s">
        <v>1215</v>
      </c>
      <c r="K4234" s="99">
        <v>0</v>
      </c>
      <c r="L4234" s="99">
        <v>20</v>
      </c>
      <c r="M4234" s="99">
        <f>K4234-L4234</f>
        <v>-20</v>
      </c>
      <c r="N4234" s="28"/>
      <c r="O4234" s="100"/>
      <c r="P4234" s="27"/>
      <c r="Q4234" s="100"/>
      <c r="R4234" s="101" t="s">
        <v>3997</v>
      </c>
      <c r="S4234" s="94"/>
    </row>
    <row r="4235" spans="1:19" ht="18" customHeight="1">
      <c r="A4235" s="17">
        <v>10</v>
      </c>
      <c r="B4235" s="18" t="s">
        <v>3742</v>
      </c>
      <c r="C4235" s="18">
        <v>2</v>
      </c>
      <c r="D4235" s="18" t="s">
        <v>3853</v>
      </c>
      <c r="E4235" s="18">
        <v>2</v>
      </c>
      <c r="F4235" s="18" t="s">
        <v>801</v>
      </c>
      <c r="G4235" s="19">
        <v>18</v>
      </c>
      <c r="H4235" s="19" t="s">
        <v>1054</v>
      </c>
      <c r="I4235" s="19"/>
      <c r="J4235" s="24"/>
      <c r="K4235" s="99"/>
      <c r="L4235" s="99"/>
      <c r="M4235" s="99"/>
      <c r="N4235" s="28"/>
      <c r="O4235" s="100"/>
      <c r="P4235" s="27"/>
      <c r="Q4235" s="100"/>
      <c r="R4235" s="101" t="s">
        <v>3997</v>
      </c>
      <c r="S4235" s="94"/>
    </row>
    <row r="4236" spans="1:19" ht="18" customHeight="1">
      <c r="A4236" s="17">
        <v>10</v>
      </c>
      <c r="B4236" s="18" t="s">
        <v>3742</v>
      </c>
      <c r="C4236" s="18">
        <v>2</v>
      </c>
      <c r="D4236" s="18" t="s">
        <v>3853</v>
      </c>
      <c r="E4236" s="18">
        <v>2</v>
      </c>
      <c r="F4236" s="18" t="s">
        <v>801</v>
      </c>
      <c r="G4236" s="18">
        <v>18</v>
      </c>
      <c r="H4236" s="18" t="s">
        <v>1054</v>
      </c>
      <c r="I4236" s="19">
        <v>41</v>
      </c>
      <c r="J4236" s="24" t="s">
        <v>4057</v>
      </c>
      <c r="K4236" s="99">
        <v>0</v>
      </c>
      <c r="L4236" s="99">
        <v>65</v>
      </c>
      <c r="M4236" s="99">
        <f>K4236-L4236</f>
        <v>-65</v>
      </c>
      <c r="N4236" s="28"/>
      <c r="O4236" s="100"/>
      <c r="P4236" s="27"/>
      <c r="Q4236" s="100"/>
      <c r="R4236" s="101" t="s">
        <v>3997</v>
      </c>
      <c r="S4236" s="94"/>
    </row>
    <row r="4237" spans="1:19" ht="18" customHeight="1">
      <c r="A4237" s="17">
        <v>10</v>
      </c>
      <c r="B4237" s="18" t="s">
        <v>3742</v>
      </c>
      <c r="C4237" s="18">
        <v>2</v>
      </c>
      <c r="D4237" s="18" t="s">
        <v>3853</v>
      </c>
      <c r="E4237" s="18">
        <v>2</v>
      </c>
      <c r="F4237" s="18" t="s">
        <v>801</v>
      </c>
      <c r="G4237" s="18">
        <v>18</v>
      </c>
      <c r="H4237" s="18" t="s">
        <v>1054</v>
      </c>
      <c r="I4237" s="19">
        <v>51</v>
      </c>
      <c r="J4237" s="24" t="s">
        <v>2632</v>
      </c>
      <c r="K4237" s="99">
        <v>240</v>
      </c>
      <c r="L4237" s="99">
        <v>270</v>
      </c>
      <c r="M4237" s="99">
        <f>K4237-L4237</f>
        <v>-30</v>
      </c>
      <c r="N4237" s="28" t="s">
        <v>4091</v>
      </c>
      <c r="O4237" s="100">
        <v>240000</v>
      </c>
      <c r="P4237" s="27"/>
      <c r="Q4237" s="100"/>
      <c r="R4237" s="101" t="s">
        <v>3997</v>
      </c>
      <c r="S4237" s="94"/>
    </row>
    <row r="4238" spans="1:19" ht="18" customHeight="1">
      <c r="A4238" s="43">
        <v>10</v>
      </c>
      <c r="B4238" s="44" t="s">
        <v>3742</v>
      </c>
      <c r="C4238" s="52">
        <v>2</v>
      </c>
      <c r="D4238" s="44" t="s">
        <v>3853</v>
      </c>
      <c r="E4238" s="53">
        <v>2</v>
      </c>
      <c r="F4238" s="54" t="s">
        <v>801</v>
      </c>
      <c r="G4238" s="53"/>
      <c r="H4238" s="54"/>
      <c r="I4238" s="53"/>
      <c r="J4238" s="53"/>
      <c r="K4238" s="97">
        <f>IF(C4238="",SUMIFS($K4239:$K$5645,$A4239:$A$5645,A4238,$E4239:$E$5645,""),IF(E4238="",SUMIFS($K4239:$K$5645,$A4239:$A$5645,A4238,$C4239:$C$5645,C4238,$G4239:$G$5645,""),IF(G4238="",SUMIFS($K4239:$K$5645,$A4239:$A$5645,A4238,$C4239:$C$5645,C4238,$E4239:$E$5645,E4238,$R4239:$R$5645,R4238),0)))</f>
        <v>854</v>
      </c>
      <c r="L4238" s="97">
        <f>IF(C4238="",SUMIFS($L4239:$L$5645,$A4239:$A$5645,A4238,$E4239:$E$5645,""),IF(E4238="",SUMIFS($L4239:$L$5645,$A4239:$A$5645,A4238,$C4239:$C$5645,C4238,$G4239:$G$5645,""),IF(G4238="",SUMIFS($L4239:$L$5645,$A4239:$A$5645,A4238,$C4239:$C$5645,C4238,$E4239:$E$5645,E4238,$R4239:$R$5645,R4238),0)))</f>
        <v>793</v>
      </c>
      <c r="M4238" s="98">
        <f t="shared" ref="M4238" si="257">K4238-L4238</f>
        <v>61</v>
      </c>
      <c r="N4238" s="55"/>
      <c r="O4238" s="56"/>
      <c r="P4238" s="57"/>
      <c r="Q4238" s="58">
        <f>IF(C4238="",SUMIFS($Q$3:$Q$5514,$A$3:$A$5514,A4238,$C$3:$C$5514,"&gt;0",$E$3:$E$5514,""),IF(E4238="",SUMIFS($Q$3:$Q$5514,$A$3:$A$5514,A4238,$C$3:$C$5514,C4238,$E$3:$E$5514,"&gt;0",$G$3:$G$5514,""),IF(G4238="",SUMIFS($Q$3:$Q$5514,$A$3:$A$5514,A4238,$C$3:$C$5514,C4238,$E$3:$E$5514,E4238,$G$3:$G$5514,"&gt;0",$R$3:$R$5514,R4238))))</f>
        <v>0</v>
      </c>
      <c r="R4238" s="59" t="s">
        <v>4016</v>
      </c>
      <c r="S4238" s="94"/>
    </row>
    <row r="4239" spans="1:19" ht="18" customHeight="1">
      <c r="A4239" s="17">
        <v>10</v>
      </c>
      <c r="B4239" s="18" t="s">
        <v>3742</v>
      </c>
      <c r="C4239" s="18">
        <v>2</v>
      </c>
      <c r="D4239" s="18" t="s">
        <v>3853</v>
      </c>
      <c r="E4239" s="18">
        <v>2</v>
      </c>
      <c r="F4239" s="18" t="s">
        <v>801</v>
      </c>
      <c r="G4239" s="19">
        <v>8</v>
      </c>
      <c r="H4239" s="19" t="s">
        <v>941</v>
      </c>
      <c r="I4239" s="19"/>
      <c r="J4239" s="24"/>
      <c r="K4239" s="99"/>
      <c r="L4239" s="99"/>
      <c r="M4239" s="99"/>
      <c r="N4239" s="28"/>
      <c r="O4239" s="100"/>
      <c r="P4239" s="27"/>
      <c r="Q4239" s="100"/>
      <c r="R4239" s="101" t="s">
        <v>4016</v>
      </c>
      <c r="S4239" s="94"/>
    </row>
    <row r="4240" spans="1:19" ht="18" customHeight="1">
      <c r="A4240" s="17">
        <v>10</v>
      </c>
      <c r="B4240" s="18" t="s">
        <v>3742</v>
      </c>
      <c r="C4240" s="18">
        <v>2</v>
      </c>
      <c r="D4240" s="18" t="s">
        <v>3853</v>
      </c>
      <c r="E4240" s="18">
        <v>2</v>
      </c>
      <c r="F4240" s="18" t="s">
        <v>801</v>
      </c>
      <c r="G4240" s="18">
        <v>8</v>
      </c>
      <c r="H4240" s="18" t="s">
        <v>941</v>
      </c>
      <c r="I4240" s="19">
        <v>11</v>
      </c>
      <c r="J4240" s="24" t="s">
        <v>942</v>
      </c>
      <c r="K4240" s="99">
        <v>10</v>
      </c>
      <c r="L4240" s="99">
        <v>10</v>
      </c>
      <c r="M4240" s="99">
        <f>K4240-L4240</f>
        <v>0</v>
      </c>
      <c r="N4240" s="28" t="s">
        <v>4106</v>
      </c>
      <c r="O4240" s="100">
        <v>10000</v>
      </c>
      <c r="P4240" s="27"/>
      <c r="Q4240" s="100"/>
      <c r="R4240" s="101" t="s">
        <v>4016</v>
      </c>
      <c r="S4240" s="94"/>
    </row>
    <row r="4241" spans="1:19" ht="18" customHeight="1">
      <c r="A4241" s="17">
        <v>10</v>
      </c>
      <c r="B4241" s="18" t="s">
        <v>3742</v>
      </c>
      <c r="C4241" s="18">
        <v>2</v>
      </c>
      <c r="D4241" s="18" t="s">
        <v>3853</v>
      </c>
      <c r="E4241" s="18">
        <v>2</v>
      </c>
      <c r="F4241" s="18" t="s">
        <v>801</v>
      </c>
      <c r="G4241" s="18">
        <v>8</v>
      </c>
      <c r="H4241" s="18" t="s">
        <v>941</v>
      </c>
      <c r="I4241" s="19">
        <v>31</v>
      </c>
      <c r="J4241" s="24" t="s">
        <v>4069</v>
      </c>
      <c r="K4241" s="99">
        <v>19</v>
      </c>
      <c r="L4241" s="99">
        <v>19</v>
      </c>
      <c r="M4241" s="99">
        <f>K4241-L4241</f>
        <v>0</v>
      </c>
      <c r="N4241" s="28" t="s">
        <v>4107</v>
      </c>
      <c r="O4241" s="100">
        <v>18400</v>
      </c>
      <c r="P4241" s="27"/>
      <c r="Q4241" s="100"/>
      <c r="R4241" s="101" t="s">
        <v>4016</v>
      </c>
      <c r="S4241" s="94"/>
    </row>
    <row r="4242" spans="1:19" ht="18" customHeight="1">
      <c r="A4242" s="17">
        <v>10</v>
      </c>
      <c r="B4242" s="18" t="s">
        <v>3742</v>
      </c>
      <c r="C4242" s="18">
        <v>2</v>
      </c>
      <c r="D4242" s="18" t="s">
        <v>3853</v>
      </c>
      <c r="E4242" s="18">
        <v>2</v>
      </c>
      <c r="F4242" s="18" t="s">
        <v>801</v>
      </c>
      <c r="G4242" s="19">
        <v>11</v>
      </c>
      <c r="H4242" s="19" t="s">
        <v>1002</v>
      </c>
      <c r="I4242" s="19"/>
      <c r="J4242" s="24"/>
      <c r="K4242" s="99"/>
      <c r="L4242" s="99"/>
      <c r="M4242" s="99"/>
      <c r="N4242" s="28"/>
      <c r="O4242" s="100"/>
      <c r="P4242" s="27"/>
      <c r="Q4242" s="100"/>
      <c r="R4242" s="101" t="s">
        <v>4016</v>
      </c>
      <c r="S4242" s="94"/>
    </row>
    <row r="4243" spans="1:19" ht="18" customHeight="1">
      <c r="A4243" s="17">
        <v>10</v>
      </c>
      <c r="B4243" s="18" t="s">
        <v>3742</v>
      </c>
      <c r="C4243" s="18">
        <v>2</v>
      </c>
      <c r="D4243" s="18" t="s">
        <v>3853</v>
      </c>
      <c r="E4243" s="18">
        <v>2</v>
      </c>
      <c r="F4243" s="18" t="s">
        <v>801</v>
      </c>
      <c r="G4243" s="18">
        <v>11</v>
      </c>
      <c r="H4243" s="18" t="s">
        <v>1002</v>
      </c>
      <c r="I4243" s="19">
        <v>1</v>
      </c>
      <c r="J4243" s="24" t="s">
        <v>1003</v>
      </c>
      <c r="K4243" s="99">
        <v>400</v>
      </c>
      <c r="L4243" s="99">
        <v>359</v>
      </c>
      <c r="M4243" s="99">
        <f>K4243-L4243</f>
        <v>41</v>
      </c>
      <c r="N4243" s="28" t="s">
        <v>4108</v>
      </c>
      <c r="O4243" s="100">
        <v>399550</v>
      </c>
      <c r="P4243" s="27"/>
      <c r="Q4243" s="100"/>
      <c r="R4243" s="101" t="s">
        <v>4016</v>
      </c>
      <c r="S4243" s="94"/>
    </row>
    <row r="4244" spans="1:19" ht="18" customHeight="1">
      <c r="A4244" s="17">
        <v>10</v>
      </c>
      <c r="B4244" s="18" t="s">
        <v>3742</v>
      </c>
      <c r="C4244" s="18">
        <v>2</v>
      </c>
      <c r="D4244" s="18" t="s">
        <v>3853</v>
      </c>
      <c r="E4244" s="18">
        <v>2</v>
      </c>
      <c r="F4244" s="18" t="s">
        <v>801</v>
      </c>
      <c r="G4244" s="18">
        <v>11</v>
      </c>
      <c r="H4244" s="18" t="s">
        <v>1002</v>
      </c>
      <c r="I4244" s="19">
        <v>4</v>
      </c>
      <c r="J4244" s="24" t="s">
        <v>1023</v>
      </c>
      <c r="K4244" s="99">
        <v>50</v>
      </c>
      <c r="L4244" s="99">
        <v>50</v>
      </c>
      <c r="M4244" s="99">
        <f>K4244-L4244</f>
        <v>0</v>
      </c>
      <c r="N4244" s="28" t="s">
        <v>4109</v>
      </c>
      <c r="O4244" s="100">
        <v>49048</v>
      </c>
      <c r="P4244" s="27"/>
      <c r="Q4244" s="100"/>
      <c r="R4244" s="101" t="s">
        <v>4016</v>
      </c>
      <c r="S4244" s="94"/>
    </row>
    <row r="4245" spans="1:19" ht="18" customHeight="1">
      <c r="A4245" s="17">
        <v>10</v>
      </c>
      <c r="B4245" s="18" t="s">
        <v>3742</v>
      </c>
      <c r="C4245" s="18">
        <v>2</v>
      </c>
      <c r="D4245" s="18" t="s">
        <v>3853</v>
      </c>
      <c r="E4245" s="18">
        <v>2</v>
      </c>
      <c r="F4245" s="18" t="s">
        <v>801</v>
      </c>
      <c r="G4245" s="18">
        <v>11</v>
      </c>
      <c r="H4245" s="18" t="s">
        <v>1002</v>
      </c>
      <c r="I4245" s="19">
        <v>6</v>
      </c>
      <c r="J4245" s="24" t="s">
        <v>1215</v>
      </c>
      <c r="K4245" s="99">
        <v>50</v>
      </c>
      <c r="L4245" s="99">
        <v>50</v>
      </c>
      <c r="M4245" s="99">
        <f>K4245-L4245</f>
        <v>0</v>
      </c>
      <c r="N4245" s="28" t="s">
        <v>4110</v>
      </c>
      <c r="O4245" s="100">
        <v>50000</v>
      </c>
      <c r="P4245" s="27"/>
      <c r="Q4245" s="100"/>
      <c r="R4245" s="101" t="s">
        <v>4016</v>
      </c>
      <c r="S4245" s="94"/>
    </row>
    <row r="4246" spans="1:19" ht="18" customHeight="1">
      <c r="A4246" s="17">
        <v>10</v>
      </c>
      <c r="B4246" s="18" t="s">
        <v>3742</v>
      </c>
      <c r="C4246" s="18">
        <v>2</v>
      </c>
      <c r="D4246" s="18" t="s">
        <v>3853</v>
      </c>
      <c r="E4246" s="18">
        <v>2</v>
      </c>
      <c r="F4246" s="18" t="s">
        <v>801</v>
      </c>
      <c r="G4246" s="19">
        <v>18</v>
      </c>
      <c r="H4246" s="19" t="s">
        <v>1054</v>
      </c>
      <c r="I4246" s="19"/>
      <c r="J4246" s="24"/>
      <c r="K4246" s="99"/>
      <c r="L4246" s="99"/>
      <c r="M4246" s="99"/>
      <c r="N4246" s="28"/>
      <c r="O4246" s="100"/>
      <c r="P4246" s="27"/>
      <c r="Q4246" s="100"/>
      <c r="R4246" s="101" t="s">
        <v>4016</v>
      </c>
      <c r="S4246" s="94"/>
    </row>
    <row r="4247" spans="1:19" ht="18" customHeight="1">
      <c r="A4247" s="17">
        <v>10</v>
      </c>
      <c r="B4247" s="18" t="s">
        <v>3742</v>
      </c>
      <c r="C4247" s="18">
        <v>2</v>
      </c>
      <c r="D4247" s="18" t="s">
        <v>3853</v>
      </c>
      <c r="E4247" s="18">
        <v>2</v>
      </c>
      <c r="F4247" s="18" t="s">
        <v>801</v>
      </c>
      <c r="G4247" s="18">
        <v>18</v>
      </c>
      <c r="H4247" s="18" t="s">
        <v>1054</v>
      </c>
      <c r="I4247" s="19">
        <v>41</v>
      </c>
      <c r="J4247" s="24" t="s">
        <v>4057</v>
      </c>
      <c r="K4247" s="99">
        <v>85</v>
      </c>
      <c r="L4247" s="99">
        <v>65</v>
      </c>
      <c r="M4247" s="99">
        <f>K4247-L4247</f>
        <v>20</v>
      </c>
      <c r="N4247" s="28" t="s">
        <v>4111</v>
      </c>
      <c r="O4247" s="100">
        <v>84240</v>
      </c>
      <c r="P4247" s="27"/>
      <c r="Q4247" s="100"/>
      <c r="R4247" s="101" t="s">
        <v>4016</v>
      </c>
      <c r="S4247" s="94"/>
    </row>
    <row r="4248" spans="1:19" ht="18" customHeight="1">
      <c r="A4248" s="17">
        <v>10</v>
      </c>
      <c r="B4248" s="18" t="s">
        <v>3742</v>
      </c>
      <c r="C4248" s="18">
        <v>2</v>
      </c>
      <c r="D4248" s="18" t="s">
        <v>3853</v>
      </c>
      <c r="E4248" s="18">
        <v>2</v>
      </c>
      <c r="F4248" s="18" t="s">
        <v>801</v>
      </c>
      <c r="G4248" s="18">
        <v>18</v>
      </c>
      <c r="H4248" s="18" t="s">
        <v>1054</v>
      </c>
      <c r="I4248" s="19">
        <v>51</v>
      </c>
      <c r="J4248" s="24" t="s">
        <v>2632</v>
      </c>
      <c r="K4248" s="99">
        <v>240</v>
      </c>
      <c r="L4248" s="99">
        <v>240</v>
      </c>
      <c r="M4248" s="99">
        <f>K4248-L4248</f>
        <v>0</v>
      </c>
      <c r="N4248" s="28" t="s">
        <v>4091</v>
      </c>
      <c r="O4248" s="100">
        <v>240000</v>
      </c>
      <c r="P4248" s="27"/>
      <c r="Q4248" s="100"/>
      <c r="R4248" s="101" t="s">
        <v>4016</v>
      </c>
      <c r="S4248" s="94"/>
    </row>
    <row r="4249" spans="1:19" ht="18" customHeight="1">
      <c r="A4249" s="43">
        <v>10</v>
      </c>
      <c r="B4249" s="44" t="s">
        <v>3742</v>
      </c>
      <c r="C4249" s="45">
        <v>3</v>
      </c>
      <c r="D4249" s="45" t="s">
        <v>4112</v>
      </c>
      <c r="E4249" s="46"/>
      <c r="F4249" s="45"/>
      <c r="G4249" s="46"/>
      <c r="H4249" s="45"/>
      <c r="I4249" s="46"/>
      <c r="J4249" s="46"/>
      <c r="K4249" s="95">
        <f>IF(C4249="",SUMIFS($K4250:$K$5645,$A4250:$A$5645,A4249,$E4250:$E$5645,""),IF(E4249="",SUMIFS($K4250:$K$5645,$A4250:$A$5645,A4249,$C4250:$C$5645,C4249,$G4250:$G$5645,""),IF(G4249="",SUMIFS($K4250:$K$5645,$A4250:$A$5645,A4249,$C4250:$C$5645,C4249,$E4250:$E$5645,E4249,$R4250:$R$5645,R4249),0)))</f>
        <v>78995</v>
      </c>
      <c r="L4249" s="95">
        <f>IF(C4249="",SUMIFS($L4250:$L$5645,$A4250:$A$5645,A4249,$E4250:$E$5645,""),IF(E4249="",SUMIFS($L4250:$L$5645,$A4250:$A$5645,A4249,$C4250:$C$5645,C4249,$G4250:$G$5645,""),IF(G4249="",SUMIFS($L4250:$L$5645,$A4250:$A$5645,A4249,$C4250:$C$5645,C4249,$E4250:$E$5645,E4249,$R4250:$R$5645,R4249),0)))</f>
        <v>57124</v>
      </c>
      <c r="M4249" s="96">
        <f t="shared" ref="M4249:M4250" si="258">K4249-L4249</f>
        <v>21871</v>
      </c>
      <c r="N4249" s="47"/>
      <c r="O4249" s="48"/>
      <c r="P4249" s="49"/>
      <c r="Q4249" s="50">
        <f>IF(C4249="",SUMIFS($Q$3:$Q$5514,$A$3:$A$5514,A4249,$C$3:$C$5514,"&gt;0",$E$3:$E$5514,""),IF(E4249="",SUMIFS($Q$3:$Q$5514,$A$3:$A$5514,A4249,$C$3:$C$5514,C4249,$E$3:$E$5514,"&gt;0",$G$3:$G$5514,""),IF(G4249="",SUMIFS($Q$3:$Q$5514,$A$3:$A$5514,A4249,$C$3:$C$5514,C4249,$E$3:$E$5514,E4249,$G$3:$G$5514,"&gt;0",$R$3:$R$5514,R4249))))</f>
        <v>15292</v>
      </c>
      <c r="R4249" s="51"/>
      <c r="S4249" s="94"/>
    </row>
    <row r="4250" spans="1:19" ht="18" customHeight="1">
      <c r="A4250" s="43">
        <v>10</v>
      </c>
      <c r="B4250" s="44" t="s">
        <v>3742</v>
      </c>
      <c r="C4250" s="52">
        <v>3</v>
      </c>
      <c r="D4250" s="44" t="s">
        <v>4112</v>
      </c>
      <c r="E4250" s="53">
        <v>1</v>
      </c>
      <c r="F4250" s="54" t="s">
        <v>800</v>
      </c>
      <c r="G4250" s="53"/>
      <c r="H4250" s="54"/>
      <c r="I4250" s="53"/>
      <c r="J4250" s="53"/>
      <c r="K4250" s="97">
        <f>IF(C4250="",SUMIFS($K4251:$K$5645,$A4251:$A$5645,A4250,$E4251:$E$5645,""),IF(E4250="",SUMIFS($K4251:$K$5645,$A4251:$A$5645,A4250,$C4251:$C$5645,C4250,$G4251:$G$5645,""),IF(G4250="",SUMIFS($K4251:$K$5645,$A4251:$A$5645,A4250,$C4251:$C$5645,C4250,$E4251:$E$5645,E4250,$R4251:$R$5645,R4250),0)))</f>
        <v>52546</v>
      </c>
      <c r="L4250" s="97">
        <f>IF(C4250="",SUMIFS($L4251:$L$5645,$A4251:$A$5645,A4250,$E4251:$E$5645,""),IF(E4250="",SUMIFS($L4251:$L$5645,$A4251:$A$5645,A4250,$C4251:$C$5645,C4250,$G4251:$G$5645,""),IF(G4250="",SUMIFS($L4251:$L$5645,$A4251:$A$5645,A4250,$C4251:$C$5645,C4250,$E4251:$E$5645,E4250,$R4251:$R$5645,R4250),0)))</f>
        <v>32202</v>
      </c>
      <c r="M4250" s="98">
        <f t="shared" si="258"/>
        <v>20344</v>
      </c>
      <c r="N4250" s="55"/>
      <c r="O4250" s="56"/>
      <c r="P4250" s="57"/>
      <c r="Q4250" s="58">
        <f>IF(C4250="",SUMIFS($Q$3:$Q$5514,$A$3:$A$5514,A4250,$C$3:$C$5514,"&gt;0",$E$3:$E$5514,""),IF(E4250="",SUMIFS($Q$3:$Q$5514,$A$3:$A$5514,A4250,$C$3:$C$5514,C4250,$E$3:$E$5514,"&gt;0",$G$3:$G$5514,""),IF(G4250="",SUMIFS($Q$3:$Q$5514,$A$3:$A$5514,A4250,$C$3:$C$5514,C4250,$E$3:$E$5514,E4250,$G$3:$G$5514,"&gt;0",$R$3:$R$5514,R4250))))</f>
        <v>15200</v>
      </c>
      <c r="R4250" s="59" t="s">
        <v>124</v>
      </c>
      <c r="S4250" s="94"/>
    </row>
    <row r="4251" spans="1:19" ht="18" customHeight="1">
      <c r="A4251" s="17">
        <v>10</v>
      </c>
      <c r="B4251" s="18" t="s">
        <v>3742</v>
      </c>
      <c r="C4251" s="18">
        <v>3</v>
      </c>
      <c r="D4251" s="18" t="s">
        <v>4112</v>
      </c>
      <c r="E4251" s="18">
        <v>1</v>
      </c>
      <c r="F4251" s="18" t="s">
        <v>800</v>
      </c>
      <c r="G4251" s="19">
        <v>2</v>
      </c>
      <c r="H4251" s="19" t="s">
        <v>916</v>
      </c>
      <c r="I4251" s="19"/>
      <c r="J4251" s="24"/>
      <c r="K4251" s="99"/>
      <c r="L4251" s="99"/>
      <c r="M4251" s="99"/>
      <c r="N4251" s="28"/>
      <c r="O4251" s="100"/>
      <c r="P4251" s="27" t="s">
        <v>681</v>
      </c>
      <c r="Q4251" s="100">
        <v>15200</v>
      </c>
      <c r="R4251" s="101" t="s">
        <v>124</v>
      </c>
      <c r="S4251" s="94"/>
    </row>
    <row r="4252" spans="1:19" ht="18" customHeight="1">
      <c r="A4252" s="17">
        <v>10</v>
      </c>
      <c r="B4252" s="18" t="s">
        <v>3742</v>
      </c>
      <c r="C4252" s="18">
        <v>3</v>
      </c>
      <c r="D4252" s="18" t="s">
        <v>4112</v>
      </c>
      <c r="E4252" s="18">
        <v>1</v>
      </c>
      <c r="F4252" s="18" t="s">
        <v>800</v>
      </c>
      <c r="G4252" s="18">
        <v>2</v>
      </c>
      <c r="H4252" s="18" t="s">
        <v>916</v>
      </c>
      <c r="I4252" s="19">
        <v>3</v>
      </c>
      <c r="J4252" s="24" t="s">
        <v>917</v>
      </c>
      <c r="K4252" s="99">
        <v>3594</v>
      </c>
      <c r="L4252" s="99">
        <v>0</v>
      </c>
      <c r="M4252" s="99">
        <f>K4252-L4252</f>
        <v>3594</v>
      </c>
      <c r="N4252" s="28" t="s">
        <v>933</v>
      </c>
      <c r="O4252" s="100">
        <v>3594000</v>
      </c>
      <c r="P4252" s="27"/>
      <c r="Q4252" s="100"/>
      <c r="R4252" s="101" t="s">
        <v>124</v>
      </c>
      <c r="S4252" s="94"/>
    </row>
    <row r="4253" spans="1:19" ht="18" customHeight="1">
      <c r="A4253" s="17">
        <v>10</v>
      </c>
      <c r="B4253" s="18" t="s">
        <v>3742</v>
      </c>
      <c r="C4253" s="18">
        <v>3</v>
      </c>
      <c r="D4253" s="18" t="s">
        <v>4112</v>
      </c>
      <c r="E4253" s="18">
        <v>1</v>
      </c>
      <c r="F4253" s="18" t="s">
        <v>800</v>
      </c>
      <c r="G4253" s="19">
        <v>3</v>
      </c>
      <c r="H4253" s="19" t="s">
        <v>919</v>
      </c>
      <c r="I4253" s="19"/>
      <c r="J4253" s="24"/>
      <c r="K4253" s="99"/>
      <c r="L4253" s="99"/>
      <c r="M4253" s="99"/>
      <c r="N4253" s="28"/>
      <c r="O4253" s="100"/>
      <c r="P4253" s="27"/>
      <c r="Q4253" s="100"/>
      <c r="R4253" s="101" t="s">
        <v>124</v>
      </c>
      <c r="S4253" s="94"/>
    </row>
    <row r="4254" spans="1:19" ht="18" customHeight="1">
      <c r="A4254" s="17">
        <v>10</v>
      </c>
      <c r="B4254" s="18" t="s">
        <v>3742</v>
      </c>
      <c r="C4254" s="18">
        <v>3</v>
      </c>
      <c r="D4254" s="18" t="s">
        <v>4112</v>
      </c>
      <c r="E4254" s="18">
        <v>1</v>
      </c>
      <c r="F4254" s="18" t="s">
        <v>800</v>
      </c>
      <c r="G4254" s="18">
        <v>3</v>
      </c>
      <c r="H4254" s="18" t="s">
        <v>919</v>
      </c>
      <c r="I4254" s="19">
        <v>31</v>
      </c>
      <c r="J4254" s="24" t="s">
        <v>929</v>
      </c>
      <c r="K4254" s="99">
        <v>276</v>
      </c>
      <c r="L4254" s="99">
        <v>0</v>
      </c>
      <c r="M4254" s="99">
        <f>K4254-L4254</f>
        <v>276</v>
      </c>
      <c r="N4254" s="28" t="s">
        <v>933</v>
      </c>
      <c r="O4254" s="100">
        <v>276000</v>
      </c>
      <c r="P4254" s="27"/>
      <c r="Q4254" s="100"/>
      <c r="R4254" s="101" t="s">
        <v>124</v>
      </c>
      <c r="S4254" s="94"/>
    </row>
    <row r="4255" spans="1:19" ht="18" customHeight="1">
      <c r="A4255" s="17">
        <v>10</v>
      </c>
      <c r="B4255" s="18" t="s">
        <v>3742</v>
      </c>
      <c r="C4255" s="18">
        <v>3</v>
      </c>
      <c r="D4255" s="18" t="s">
        <v>4112</v>
      </c>
      <c r="E4255" s="18">
        <v>1</v>
      </c>
      <c r="F4255" s="18" t="s">
        <v>800</v>
      </c>
      <c r="G4255" s="18">
        <v>3</v>
      </c>
      <c r="H4255" s="18" t="s">
        <v>919</v>
      </c>
      <c r="I4255" s="19">
        <v>39</v>
      </c>
      <c r="J4255" s="24" t="s">
        <v>934</v>
      </c>
      <c r="K4255" s="99">
        <v>878</v>
      </c>
      <c r="L4255" s="99">
        <v>0</v>
      </c>
      <c r="M4255" s="99">
        <f>K4255-L4255</f>
        <v>878</v>
      </c>
      <c r="N4255" s="28" t="s">
        <v>933</v>
      </c>
      <c r="O4255" s="100">
        <v>877434</v>
      </c>
      <c r="P4255" s="27"/>
      <c r="Q4255" s="100"/>
      <c r="R4255" s="101" t="s">
        <v>124</v>
      </c>
      <c r="S4255" s="94"/>
    </row>
    <row r="4256" spans="1:19" ht="18" customHeight="1">
      <c r="A4256" s="17">
        <v>10</v>
      </c>
      <c r="B4256" s="18" t="s">
        <v>3742</v>
      </c>
      <c r="C4256" s="18">
        <v>3</v>
      </c>
      <c r="D4256" s="18" t="s">
        <v>4112</v>
      </c>
      <c r="E4256" s="18">
        <v>1</v>
      </c>
      <c r="F4256" s="18" t="s">
        <v>800</v>
      </c>
      <c r="G4256" s="18">
        <v>3</v>
      </c>
      <c r="H4256" s="18" t="s">
        <v>919</v>
      </c>
      <c r="I4256" s="19">
        <v>40</v>
      </c>
      <c r="J4256" s="24" t="s">
        <v>935</v>
      </c>
      <c r="K4256" s="99">
        <v>507</v>
      </c>
      <c r="L4256" s="99">
        <v>0</v>
      </c>
      <c r="M4256" s="99">
        <f>K4256-L4256</f>
        <v>507</v>
      </c>
      <c r="N4256" s="28" t="s">
        <v>933</v>
      </c>
      <c r="O4256" s="100">
        <v>506212</v>
      </c>
      <c r="P4256" s="27"/>
      <c r="Q4256" s="100"/>
      <c r="R4256" s="101" t="s">
        <v>124</v>
      </c>
      <c r="S4256" s="94"/>
    </row>
    <row r="4257" spans="1:19" ht="18" customHeight="1">
      <c r="A4257" s="17">
        <v>10</v>
      </c>
      <c r="B4257" s="18" t="s">
        <v>3742</v>
      </c>
      <c r="C4257" s="18">
        <v>3</v>
      </c>
      <c r="D4257" s="18" t="s">
        <v>4112</v>
      </c>
      <c r="E4257" s="18">
        <v>1</v>
      </c>
      <c r="F4257" s="18" t="s">
        <v>800</v>
      </c>
      <c r="G4257" s="18">
        <v>3</v>
      </c>
      <c r="H4257" s="18" t="s">
        <v>919</v>
      </c>
      <c r="I4257" s="19">
        <v>41</v>
      </c>
      <c r="J4257" s="24" t="s">
        <v>936</v>
      </c>
      <c r="K4257" s="99">
        <v>89</v>
      </c>
      <c r="L4257" s="99">
        <v>0</v>
      </c>
      <c r="M4257" s="99">
        <f>K4257-L4257</f>
        <v>89</v>
      </c>
      <c r="N4257" s="28" t="s">
        <v>933</v>
      </c>
      <c r="O4257" s="100">
        <v>89000</v>
      </c>
      <c r="P4257" s="27"/>
      <c r="Q4257" s="100"/>
      <c r="R4257" s="101" t="s">
        <v>124</v>
      </c>
      <c r="S4257" s="94"/>
    </row>
    <row r="4258" spans="1:19" ht="18" customHeight="1">
      <c r="A4258" s="17">
        <v>10</v>
      </c>
      <c r="B4258" s="18" t="s">
        <v>3742</v>
      </c>
      <c r="C4258" s="18">
        <v>3</v>
      </c>
      <c r="D4258" s="18" t="s">
        <v>4112</v>
      </c>
      <c r="E4258" s="18">
        <v>1</v>
      </c>
      <c r="F4258" s="18" t="s">
        <v>800</v>
      </c>
      <c r="G4258" s="19">
        <v>4</v>
      </c>
      <c r="H4258" s="19" t="s">
        <v>937</v>
      </c>
      <c r="I4258" s="19"/>
      <c r="J4258" s="24"/>
      <c r="K4258" s="99"/>
      <c r="L4258" s="99"/>
      <c r="M4258" s="99"/>
      <c r="N4258" s="28"/>
      <c r="O4258" s="100"/>
      <c r="P4258" s="27"/>
      <c r="Q4258" s="100"/>
      <c r="R4258" s="101" t="s">
        <v>124</v>
      </c>
      <c r="S4258" s="94"/>
    </row>
    <row r="4259" spans="1:19" ht="18" customHeight="1">
      <c r="A4259" s="17">
        <v>10</v>
      </c>
      <c r="B4259" s="18" t="s">
        <v>3742</v>
      </c>
      <c r="C4259" s="18">
        <v>3</v>
      </c>
      <c r="D4259" s="18" t="s">
        <v>4112</v>
      </c>
      <c r="E4259" s="18">
        <v>1</v>
      </c>
      <c r="F4259" s="18" t="s">
        <v>800</v>
      </c>
      <c r="G4259" s="18">
        <v>4</v>
      </c>
      <c r="H4259" s="18" t="s">
        <v>937</v>
      </c>
      <c r="I4259" s="19">
        <v>31</v>
      </c>
      <c r="J4259" s="24" t="s">
        <v>940</v>
      </c>
      <c r="K4259" s="99">
        <v>1125</v>
      </c>
      <c r="L4259" s="99">
        <v>0</v>
      </c>
      <c r="M4259" s="99">
        <f>K4259-L4259</f>
        <v>1125</v>
      </c>
      <c r="N4259" s="28" t="s">
        <v>933</v>
      </c>
      <c r="O4259" s="100">
        <v>1124089</v>
      </c>
      <c r="P4259" s="27"/>
      <c r="Q4259" s="100"/>
      <c r="R4259" s="101" t="s">
        <v>124</v>
      </c>
      <c r="S4259" s="94"/>
    </row>
    <row r="4260" spans="1:19" ht="18" customHeight="1">
      <c r="A4260" s="17">
        <v>10</v>
      </c>
      <c r="B4260" s="18" t="s">
        <v>3742</v>
      </c>
      <c r="C4260" s="18">
        <v>3</v>
      </c>
      <c r="D4260" s="18" t="s">
        <v>4112</v>
      </c>
      <c r="E4260" s="18">
        <v>1</v>
      </c>
      <c r="F4260" s="18" t="s">
        <v>800</v>
      </c>
      <c r="G4260" s="19">
        <v>7</v>
      </c>
      <c r="H4260" s="19" t="s">
        <v>1093</v>
      </c>
      <c r="I4260" s="19"/>
      <c r="J4260" s="24"/>
      <c r="K4260" s="99"/>
      <c r="L4260" s="99"/>
      <c r="M4260" s="99"/>
      <c r="N4260" s="28"/>
      <c r="O4260" s="100"/>
      <c r="P4260" s="27"/>
      <c r="Q4260" s="100"/>
      <c r="R4260" s="101" t="s">
        <v>124</v>
      </c>
      <c r="S4260" s="94"/>
    </row>
    <row r="4261" spans="1:19" ht="18" customHeight="1">
      <c r="A4261" s="17">
        <v>10</v>
      </c>
      <c r="B4261" s="18" t="s">
        <v>3742</v>
      </c>
      <c r="C4261" s="18">
        <v>3</v>
      </c>
      <c r="D4261" s="18" t="s">
        <v>4112</v>
      </c>
      <c r="E4261" s="18">
        <v>1</v>
      </c>
      <c r="F4261" s="18" t="s">
        <v>800</v>
      </c>
      <c r="G4261" s="18">
        <v>7</v>
      </c>
      <c r="H4261" s="18" t="s">
        <v>1093</v>
      </c>
      <c r="I4261" s="19">
        <v>31</v>
      </c>
      <c r="J4261" s="24" t="s">
        <v>3778</v>
      </c>
      <c r="K4261" s="99">
        <v>143</v>
      </c>
      <c r="L4261" s="99">
        <v>190</v>
      </c>
      <c r="M4261" s="99">
        <f>K4261-L4261</f>
        <v>-47</v>
      </c>
      <c r="N4261" s="28" t="s">
        <v>4113</v>
      </c>
      <c r="O4261" s="100">
        <v>142500</v>
      </c>
      <c r="P4261" s="27"/>
      <c r="Q4261" s="100"/>
      <c r="R4261" s="101" t="s">
        <v>124</v>
      </c>
      <c r="S4261" s="94"/>
    </row>
    <row r="4262" spans="1:19" ht="18" customHeight="1">
      <c r="A4262" s="17">
        <v>10</v>
      </c>
      <c r="B4262" s="18" t="s">
        <v>3742</v>
      </c>
      <c r="C4262" s="18">
        <v>3</v>
      </c>
      <c r="D4262" s="18" t="s">
        <v>4112</v>
      </c>
      <c r="E4262" s="18">
        <v>1</v>
      </c>
      <c r="F4262" s="18" t="s">
        <v>800</v>
      </c>
      <c r="G4262" s="19">
        <v>9</v>
      </c>
      <c r="H4262" s="19" t="s">
        <v>944</v>
      </c>
      <c r="I4262" s="19"/>
      <c r="J4262" s="24"/>
      <c r="K4262" s="99"/>
      <c r="L4262" s="99"/>
      <c r="M4262" s="99"/>
      <c r="N4262" s="28"/>
      <c r="O4262" s="100"/>
      <c r="P4262" s="27"/>
      <c r="Q4262" s="100"/>
      <c r="R4262" s="101" t="s">
        <v>124</v>
      </c>
      <c r="S4262" s="94"/>
    </row>
    <row r="4263" spans="1:19" ht="18" customHeight="1">
      <c r="A4263" s="17">
        <v>10</v>
      </c>
      <c r="B4263" s="18" t="s">
        <v>3742</v>
      </c>
      <c r="C4263" s="18">
        <v>3</v>
      </c>
      <c r="D4263" s="18" t="s">
        <v>4112</v>
      </c>
      <c r="E4263" s="18">
        <v>1</v>
      </c>
      <c r="F4263" s="18" t="s">
        <v>800</v>
      </c>
      <c r="G4263" s="18">
        <v>9</v>
      </c>
      <c r="H4263" s="18" t="s">
        <v>944</v>
      </c>
      <c r="I4263" s="19">
        <v>2</v>
      </c>
      <c r="J4263" s="24" t="s">
        <v>978</v>
      </c>
      <c r="K4263" s="99">
        <v>84</v>
      </c>
      <c r="L4263" s="99">
        <v>0</v>
      </c>
      <c r="M4263" s="99">
        <f>K4263-L4263</f>
        <v>84</v>
      </c>
      <c r="N4263" s="28" t="s">
        <v>4114</v>
      </c>
      <c r="O4263" s="100">
        <v>84000</v>
      </c>
      <c r="P4263" s="27"/>
      <c r="Q4263" s="100"/>
      <c r="R4263" s="101" t="s">
        <v>124</v>
      </c>
      <c r="S4263" s="94"/>
    </row>
    <row r="4264" spans="1:19" ht="18" customHeight="1">
      <c r="A4264" s="17">
        <v>10</v>
      </c>
      <c r="B4264" s="18" t="s">
        <v>3742</v>
      </c>
      <c r="C4264" s="18">
        <v>3</v>
      </c>
      <c r="D4264" s="18" t="s">
        <v>4112</v>
      </c>
      <c r="E4264" s="18">
        <v>1</v>
      </c>
      <c r="F4264" s="18" t="s">
        <v>800</v>
      </c>
      <c r="G4264" s="19">
        <v>11</v>
      </c>
      <c r="H4264" s="19" t="s">
        <v>1002</v>
      </c>
      <c r="I4264" s="19"/>
      <c r="J4264" s="24"/>
      <c r="K4264" s="99"/>
      <c r="L4264" s="99"/>
      <c r="M4264" s="99"/>
      <c r="N4264" s="28"/>
      <c r="O4264" s="100"/>
      <c r="P4264" s="27"/>
      <c r="Q4264" s="100"/>
      <c r="R4264" s="101" t="s">
        <v>124</v>
      </c>
      <c r="S4264" s="94"/>
    </row>
    <row r="4265" spans="1:19" ht="18" customHeight="1">
      <c r="A4265" s="17">
        <v>10</v>
      </c>
      <c r="B4265" s="18" t="s">
        <v>3742</v>
      </c>
      <c r="C4265" s="18">
        <v>3</v>
      </c>
      <c r="D4265" s="18" t="s">
        <v>4112</v>
      </c>
      <c r="E4265" s="18">
        <v>1</v>
      </c>
      <c r="F4265" s="18" t="s">
        <v>800</v>
      </c>
      <c r="G4265" s="18">
        <v>11</v>
      </c>
      <c r="H4265" s="18" t="s">
        <v>1002</v>
      </c>
      <c r="I4265" s="19">
        <v>1</v>
      </c>
      <c r="J4265" s="24" t="s">
        <v>1003</v>
      </c>
      <c r="K4265" s="99">
        <v>100</v>
      </c>
      <c r="L4265" s="99">
        <v>100</v>
      </c>
      <c r="M4265" s="99">
        <f>K4265-L4265</f>
        <v>0</v>
      </c>
      <c r="N4265" s="28" t="s">
        <v>4115</v>
      </c>
      <c r="O4265" s="100">
        <v>100000</v>
      </c>
      <c r="P4265" s="27"/>
      <c r="Q4265" s="100"/>
      <c r="R4265" s="101" t="s">
        <v>124</v>
      </c>
      <c r="S4265" s="94"/>
    </row>
    <row r="4266" spans="1:19" ht="18" customHeight="1">
      <c r="A4266" s="17">
        <v>10</v>
      </c>
      <c r="B4266" s="18" t="s">
        <v>3742</v>
      </c>
      <c r="C4266" s="18">
        <v>3</v>
      </c>
      <c r="D4266" s="18" t="s">
        <v>4112</v>
      </c>
      <c r="E4266" s="18">
        <v>1</v>
      </c>
      <c r="F4266" s="18" t="s">
        <v>800</v>
      </c>
      <c r="G4266" s="18">
        <v>11</v>
      </c>
      <c r="H4266" s="18" t="s">
        <v>1002</v>
      </c>
      <c r="I4266" s="19">
        <v>5</v>
      </c>
      <c r="J4266" s="24" t="s">
        <v>1214</v>
      </c>
      <c r="K4266" s="99">
        <v>7800</v>
      </c>
      <c r="L4266" s="99">
        <v>9000</v>
      </c>
      <c r="M4266" s="99">
        <f>K4266-L4266</f>
        <v>-1200</v>
      </c>
      <c r="N4266" s="28" t="s">
        <v>4116</v>
      </c>
      <c r="O4266" s="100">
        <v>3000000</v>
      </c>
      <c r="P4266" s="27"/>
      <c r="Q4266" s="100"/>
      <c r="R4266" s="101" t="s">
        <v>124</v>
      </c>
      <c r="S4266" s="94"/>
    </row>
    <row r="4267" spans="1:19" ht="18" customHeight="1">
      <c r="A4267" s="17">
        <v>10</v>
      </c>
      <c r="B4267" s="18" t="s">
        <v>3742</v>
      </c>
      <c r="C4267" s="18">
        <v>3</v>
      </c>
      <c r="D4267" s="18" t="s">
        <v>4112</v>
      </c>
      <c r="E4267" s="18">
        <v>1</v>
      </c>
      <c r="F4267" s="18" t="s">
        <v>800</v>
      </c>
      <c r="G4267" s="18">
        <v>11</v>
      </c>
      <c r="H4267" s="18" t="s">
        <v>1002</v>
      </c>
      <c r="I4267" s="18">
        <v>5</v>
      </c>
      <c r="J4267" s="25" t="s">
        <v>1214</v>
      </c>
      <c r="K4267" s="99"/>
      <c r="L4267" s="99"/>
      <c r="M4267" s="99"/>
      <c r="N4267" s="28" t="s">
        <v>4117</v>
      </c>
      <c r="O4267" s="100">
        <v>4800000</v>
      </c>
      <c r="P4267" s="27"/>
      <c r="Q4267" s="100"/>
      <c r="R4267" s="101" t="s">
        <v>124</v>
      </c>
      <c r="S4267" s="94"/>
    </row>
    <row r="4268" spans="1:19" ht="18" customHeight="1">
      <c r="A4268" s="17">
        <v>10</v>
      </c>
      <c r="B4268" s="18" t="s">
        <v>3742</v>
      </c>
      <c r="C4268" s="18">
        <v>3</v>
      </c>
      <c r="D4268" s="18" t="s">
        <v>4112</v>
      </c>
      <c r="E4268" s="18">
        <v>1</v>
      </c>
      <c r="F4268" s="18" t="s">
        <v>800</v>
      </c>
      <c r="G4268" s="18">
        <v>11</v>
      </c>
      <c r="H4268" s="18" t="s">
        <v>1002</v>
      </c>
      <c r="I4268" s="19">
        <v>6</v>
      </c>
      <c r="J4268" s="24" t="s">
        <v>1215</v>
      </c>
      <c r="K4268" s="99">
        <v>900</v>
      </c>
      <c r="L4268" s="99">
        <v>980</v>
      </c>
      <c r="M4268" s="99">
        <f>K4268-L4268</f>
        <v>-80</v>
      </c>
      <c r="N4268" s="28" t="s">
        <v>4118</v>
      </c>
      <c r="O4268" s="100">
        <v>400000</v>
      </c>
      <c r="P4268" s="27"/>
      <c r="Q4268" s="100"/>
      <c r="R4268" s="101" t="s">
        <v>124</v>
      </c>
      <c r="S4268" s="94"/>
    </row>
    <row r="4269" spans="1:19" ht="18" customHeight="1">
      <c r="A4269" s="17">
        <v>10</v>
      </c>
      <c r="B4269" s="18" t="s">
        <v>3742</v>
      </c>
      <c r="C4269" s="18">
        <v>3</v>
      </c>
      <c r="D4269" s="18" t="s">
        <v>4112</v>
      </c>
      <c r="E4269" s="18">
        <v>1</v>
      </c>
      <c r="F4269" s="18" t="s">
        <v>800</v>
      </c>
      <c r="G4269" s="18">
        <v>11</v>
      </c>
      <c r="H4269" s="18" t="s">
        <v>1002</v>
      </c>
      <c r="I4269" s="18">
        <v>6</v>
      </c>
      <c r="J4269" s="25" t="s">
        <v>1215</v>
      </c>
      <c r="K4269" s="99"/>
      <c r="L4269" s="99"/>
      <c r="M4269" s="99"/>
      <c r="N4269" s="28" t="s">
        <v>4119</v>
      </c>
      <c r="O4269" s="100">
        <v>500000</v>
      </c>
      <c r="P4269" s="27"/>
      <c r="Q4269" s="100"/>
      <c r="R4269" s="101" t="s">
        <v>124</v>
      </c>
      <c r="S4269" s="94"/>
    </row>
    <row r="4270" spans="1:19" ht="18" customHeight="1">
      <c r="A4270" s="17">
        <v>10</v>
      </c>
      <c r="B4270" s="18" t="s">
        <v>3742</v>
      </c>
      <c r="C4270" s="18">
        <v>3</v>
      </c>
      <c r="D4270" s="18" t="s">
        <v>4112</v>
      </c>
      <c r="E4270" s="18">
        <v>1</v>
      </c>
      <c r="F4270" s="18" t="s">
        <v>800</v>
      </c>
      <c r="G4270" s="19">
        <v>12</v>
      </c>
      <c r="H4270" s="19" t="s">
        <v>1026</v>
      </c>
      <c r="I4270" s="19"/>
      <c r="J4270" s="24"/>
      <c r="K4270" s="99"/>
      <c r="L4270" s="99"/>
      <c r="M4270" s="99"/>
      <c r="N4270" s="28"/>
      <c r="O4270" s="100"/>
      <c r="P4270" s="27"/>
      <c r="Q4270" s="100"/>
      <c r="R4270" s="101" t="s">
        <v>124</v>
      </c>
      <c r="S4270" s="94"/>
    </row>
    <row r="4271" spans="1:19" ht="18" customHeight="1">
      <c r="A4271" s="17">
        <v>10</v>
      </c>
      <c r="B4271" s="18" t="s">
        <v>3742</v>
      </c>
      <c r="C4271" s="18">
        <v>3</v>
      </c>
      <c r="D4271" s="18" t="s">
        <v>4112</v>
      </c>
      <c r="E4271" s="18">
        <v>1</v>
      </c>
      <c r="F4271" s="18" t="s">
        <v>800</v>
      </c>
      <c r="G4271" s="18">
        <v>12</v>
      </c>
      <c r="H4271" s="18" t="s">
        <v>1026</v>
      </c>
      <c r="I4271" s="19">
        <v>3</v>
      </c>
      <c r="J4271" s="24" t="s">
        <v>202</v>
      </c>
      <c r="K4271" s="99">
        <v>327</v>
      </c>
      <c r="L4271" s="99">
        <v>384</v>
      </c>
      <c r="M4271" s="99">
        <f>K4271-L4271</f>
        <v>-57</v>
      </c>
      <c r="N4271" s="28" t="s">
        <v>4120</v>
      </c>
      <c r="O4271" s="100">
        <v>100000</v>
      </c>
      <c r="P4271" s="27"/>
      <c r="Q4271" s="100"/>
      <c r="R4271" s="101" t="s">
        <v>124</v>
      </c>
      <c r="S4271" s="94"/>
    </row>
    <row r="4272" spans="1:19" ht="18" customHeight="1">
      <c r="A4272" s="17">
        <v>10</v>
      </c>
      <c r="B4272" s="18" t="s">
        <v>3742</v>
      </c>
      <c r="C4272" s="18">
        <v>3</v>
      </c>
      <c r="D4272" s="18" t="s">
        <v>4112</v>
      </c>
      <c r="E4272" s="18">
        <v>1</v>
      </c>
      <c r="F4272" s="18" t="s">
        <v>800</v>
      </c>
      <c r="G4272" s="18">
        <v>12</v>
      </c>
      <c r="H4272" s="18" t="s">
        <v>1026</v>
      </c>
      <c r="I4272" s="18">
        <v>3</v>
      </c>
      <c r="J4272" s="25" t="s">
        <v>202</v>
      </c>
      <c r="K4272" s="99"/>
      <c r="L4272" s="99"/>
      <c r="M4272" s="99"/>
      <c r="N4272" s="28" t="s">
        <v>4121</v>
      </c>
      <c r="O4272" s="100">
        <v>110000</v>
      </c>
      <c r="P4272" s="27"/>
      <c r="Q4272" s="100"/>
      <c r="R4272" s="101" t="s">
        <v>124</v>
      </c>
      <c r="S4272" s="94"/>
    </row>
    <row r="4273" spans="1:19" ht="18" customHeight="1">
      <c r="A4273" s="17">
        <v>10</v>
      </c>
      <c r="B4273" s="18" t="s">
        <v>3742</v>
      </c>
      <c r="C4273" s="18">
        <v>3</v>
      </c>
      <c r="D4273" s="18" t="s">
        <v>4112</v>
      </c>
      <c r="E4273" s="18">
        <v>1</v>
      </c>
      <c r="F4273" s="18" t="s">
        <v>800</v>
      </c>
      <c r="G4273" s="18">
        <v>12</v>
      </c>
      <c r="H4273" s="18" t="s">
        <v>1026</v>
      </c>
      <c r="I4273" s="18">
        <v>3</v>
      </c>
      <c r="J4273" s="25" t="s">
        <v>202</v>
      </c>
      <c r="K4273" s="99"/>
      <c r="L4273" s="99"/>
      <c r="M4273" s="99"/>
      <c r="N4273" s="28" t="s">
        <v>4122</v>
      </c>
      <c r="O4273" s="100">
        <v>116640</v>
      </c>
      <c r="P4273" s="27"/>
      <c r="Q4273" s="100"/>
      <c r="R4273" s="101" t="s">
        <v>124</v>
      </c>
      <c r="S4273" s="94"/>
    </row>
    <row r="4274" spans="1:19" ht="18" customHeight="1">
      <c r="A4274" s="17">
        <v>10</v>
      </c>
      <c r="B4274" s="18" t="s">
        <v>3742</v>
      </c>
      <c r="C4274" s="18">
        <v>3</v>
      </c>
      <c r="D4274" s="18" t="s">
        <v>4112</v>
      </c>
      <c r="E4274" s="18">
        <v>1</v>
      </c>
      <c r="F4274" s="18" t="s">
        <v>800</v>
      </c>
      <c r="G4274" s="18">
        <v>12</v>
      </c>
      <c r="H4274" s="18" t="s">
        <v>1026</v>
      </c>
      <c r="I4274" s="19">
        <v>11</v>
      </c>
      <c r="J4274" s="24" t="s">
        <v>1039</v>
      </c>
      <c r="K4274" s="99">
        <v>486</v>
      </c>
      <c r="L4274" s="99">
        <v>480</v>
      </c>
      <c r="M4274" s="99">
        <f>K4274-L4274</f>
        <v>6</v>
      </c>
      <c r="N4274" s="28" t="s">
        <v>4123</v>
      </c>
      <c r="O4274" s="100">
        <v>379212</v>
      </c>
      <c r="P4274" s="27"/>
      <c r="Q4274" s="100"/>
      <c r="R4274" s="101" t="s">
        <v>124</v>
      </c>
      <c r="S4274" s="94"/>
    </row>
    <row r="4275" spans="1:19" ht="18" customHeight="1">
      <c r="A4275" s="17">
        <v>10</v>
      </c>
      <c r="B4275" s="18" t="s">
        <v>3742</v>
      </c>
      <c r="C4275" s="18">
        <v>3</v>
      </c>
      <c r="D4275" s="18" t="s">
        <v>4112</v>
      </c>
      <c r="E4275" s="18">
        <v>1</v>
      </c>
      <c r="F4275" s="18" t="s">
        <v>800</v>
      </c>
      <c r="G4275" s="18">
        <v>12</v>
      </c>
      <c r="H4275" s="18" t="s">
        <v>1026</v>
      </c>
      <c r="I4275" s="18">
        <v>11</v>
      </c>
      <c r="J4275" s="25" t="s">
        <v>1039</v>
      </c>
      <c r="K4275" s="99"/>
      <c r="L4275" s="99"/>
      <c r="M4275" s="99"/>
      <c r="N4275" s="28" t="s">
        <v>4124</v>
      </c>
      <c r="O4275" s="100">
        <v>99909</v>
      </c>
      <c r="P4275" s="27"/>
      <c r="Q4275" s="100"/>
      <c r="R4275" s="101" t="s">
        <v>124</v>
      </c>
      <c r="S4275" s="94"/>
    </row>
    <row r="4276" spans="1:19" ht="18" customHeight="1">
      <c r="A4276" s="17">
        <v>10</v>
      </c>
      <c r="B4276" s="18" t="s">
        <v>3742</v>
      </c>
      <c r="C4276" s="18">
        <v>3</v>
      </c>
      <c r="D4276" s="18" t="s">
        <v>4112</v>
      </c>
      <c r="E4276" s="18">
        <v>1</v>
      </c>
      <c r="F4276" s="18" t="s">
        <v>800</v>
      </c>
      <c r="G4276" s="18">
        <v>12</v>
      </c>
      <c r="H4276" s="18" t="s">
        <v>1026</v>
      </c>
      <c r="I4276" s="18">
        <v>11</v>
      </c>
      <c r="J4276" s="25" t="s">
        <v>1039</v>
      </c>
      <c r="K4276" s="99"/>
      <c r="L4276" s="99"/>
      <c r="M4276" s="99"/>
      <c r="N4276" s="28" t="s">
        <v>4125</v>
      </c>
      <c r="O4276" s="100">
        <v>5940</v>
      </c>
      <c r="P4276" s="27"/>
      <c r="Q4276" s="100"/>
      <c r="R4276" s="101" t="s">
        <v>124</v>
      </c>
      <c r="S4276" s="94"/>
    </row>
    <row r="4277" spans="1:19" ht="18" customHeight="1">
      <c r="A4277" s="17">
        <v>10</v>
      </c>
      <c r="B4277" s="18" t="s">
        <v>3742</v>
      </c>
      <c r="C4277" s="18">
        <v>3</v>
      </c>
      <c r="D4277" s="18" t="s">
        <v>4112</v>
      </c>
      <c r="E4277" s="18">
        <v>1</v>
      </c>
      <c r="F4277" s="18" t="s">
        <v>800</v>
      </c>
      <c r="G4277" s="19">
        <v>13</v>
      </c>
      <c r="H4277" s="19" t="s">
        <v>1045</v>
      </c>
      <c r="I4277" s="19"/>
      <c r="J4277" s="24"/>
      <c r="K4277" s="99"/>
      <c r="L4277" s="99"/>
      <c r="M4277" s="99"/>
      <c r="N4277" s="28"/>
      <c r="O4277" s="100"/>
      <c r="P4277" s="27"/>
      <c r="Q4277" s="100"/>
      <c r="R4277" s="101" t="s">
        <v>124</v>
      </c>
      <c r="S4277" s="94"/>
    </row>
    <row r="4278" spans="1:19" ht="18" customHeight="1">
      <c r="A4278" s="17">
        <v>10</v>
      </c>
      <c r="B4278" s="18" t="s">
        <v>3742</v>
      </c>
      <c r="C4278" s="18">
        <v>3</v>
      </c>
      <c r="D4278" s="18" t="s">
        <v>4112</v>
      </c>
      <c r="E4278" s="18">
        <v>1</v>
      </c>
      <c r="F4278" s="18" t="s">
        <v>800</v>
      </c>
      <c r="G4278" s="18">
        <v>13</v>
      </c>
      <c r="H4278" s="18" t="s">
        <v>1045</v>
      </c>
      <c r="I4278" s="19">
        <v>13</v>
      </c>
      <c r="J4278" s="24" t="s">
        <v>3701</v>
      </c>
      <c r="K4278" s="99">
        <v>2048</v>
      </c>
      <c r="L4278" s="99">
        <v>500</v>
      </c>
      <c r="M4278" s="99">
        <f>K4278-L4278</f>
        <v>1548</v>
      </c>
      <c r="N4278" s="28" t="s">
        <v>4126</v>
      </c>
      <c r="O4278" s="100">
        <v>1667520</v>
      </c>
      <c r="P4278" s="27"/>
      <c r="Q4278" s="100"/>
      <c r="R4278" s="101" t="s">
        <v>124</v>
      </c>
      <c r="S4278" s="94"/>
    </row>
    <row r="4279" spans="1:19" ht="18" customHeight="1">
      <c r="A4279" s="17">
        <v>10</v>
      </c>
      <c r="B4279" s="18" t="s">
        <v>3742</v>
      </c>
      <c r="C4279" s="18">
        <v>3</v>
      </c>
      <c r="D4279" s="18" t="s">
        <v>4112</v>
      </c>
      <c r="E4279" s="18">
        <v>1</v>
      </c>
      <c r="F4279" s="18" t="s">
        <v>800</v>
      </c>
      <c r="G4279" s="18">
        <v>13</v>
      </c>
      <c r="H4279" s="18" t="s">
        <v>1045</v>
      </c>
      <c r="I4279" s="18">
        <v>13</v>
      </c>
      <c r="J4279" s="25" t="s">
        <v>3701</v>
      </c>
      <c r="K4279" s="99"/>
      <c r="L4279" s="99"/>
      <c r="M4279" s="99"/>
      <c r="N4279" s="28" t="s">
        <v>4127</v>
      </c>
      <c r="O4279" s="100">
        <v>380160</v>
      </c>
      <c r="P4279" s="27"/>
      <c r="Q4279" s="100"/>
      <c r="R4279" s="101" t="s">
        <v>124</v>
      </c>
      <c r="S4279" s="94"/>
    </row>
    <row r="4280" spans="1:19" ht="18" customHeight="1">
      <c r="A4280" s="17">
        <v>10</v>
      </c>
      <c r="B4280" s="18" t="s">
        <v>3742</v>
      </c>
      <c r="C4280" s="18">
        <v>3</v>
      </c>
      <c r="D4280" s="18" t="s">
        <v>4112</v>
      </c>
      <c r="E4280" s="18">
        <v>1</v>
      </c>
      <c r="F4280" s="18" t="s">
        <v>800</v>
      </c>
      <c r="G4280" s="18">
        <v>13</v>
      </c>
      <c r="H4280" s="18" t="s">
        <v>1045</v>
      </c>
      <c r="I4280" s="19">
        <v>31</v>
      </c>
      <c r="J4280" s="24" t="s">
        <v>1234</v>
      </c>
      <c r="K4280" s="99">
        <v>778</v>
      </c>
      <c r="L4280" s="99">
        <v>779</v>
      </c>
      <c r="M4280" s="99">
        <f>K4280-L4280</f>
        <v>-1</v>
      </c>
      <c r="N4280" s="28" t="s">
        <v>4128</v>
      </c>
      <c r="O4280" s="100">
        <v>777600</v>
      </c>
      <c r="P4280" s="27"/>
      <c r="Q4280" s="100"/>
      <c r="R4280" s="101" t="s">
        <v>124</v>
      </c>
      <c r="S4280" s="94"/>
    </row>
    <row r="4281" spans="1:19" ht="18" customHeight="1">
      <c r="A4281" s="17">
        <v>10</v>
      </c>
      <c r="B4281" s="18" t="s">
        <v>3742</v>
      </c>
      <c r="C4281" s="18">
        <v>3</v>
      </c>
      <c r="D4281" s="18" t="s">
        <v>4112</v>
      </c>
      <c r="E4281" s="18">
        <v>1</v>
      </c>
      <c r="F4281" s="18" t="s">
        <v>800</v>
      </c>
      <c r="G4281" s="18">
        <v>13</v>
      </c>
      <c r="H4281" s="18" t="s">
        <v>1045</v>
      </c>
      <c r="I4281" s="19">
        <v>32</v>
      </c>
      <c r="J4281" s="24" t="s">
        <v>1235</v>
      </c>
      <c r="K4281" s="99">
        <v>3644</v>
      </c>
      <c r="L4281" s="99">
        <v>7637</v>
      </c>
      <c r="M4281" s="99">
        <f>K4281-L4281</f>
        <v>-3993</v>
      </c>
      <c r="N4281" s="28" t="s">
        <v>4129</v>
      </c>
      <c r="O4281" s="100">
        <v>3110400</v>
      </c>
      <c r="P4281" s="27"/>
      <c r="Q4281" s="100"/>
      <c r="R4281" s="101" t="s">
        <v>124</v>
      </c>
      <c r="S4281" s="94"/>
    </row>
    <row r="4282" spans="1:19" ht="18" customHeight="1">
      <c r="A4282" s="17">
        <v>10</v>
      </c>
      <c r="B4282" s="18" t="s">
        <v>3742</v>
      </c>
      <c r="C4282" s="18">
        <v>3</v>
      </c>
      <c r="D4282" s="18" t="s">
        <v>4112</v>
      </c>
      <c r="E4282" s="18">
        <v>1</v>
      </c>
      <c r="F4282" s="18" t="s">
        <v>800</v>
      </c>
      <c r="G4282" s="18">
        <v>13</v>
      </c>
      <c r="H4282" s="18" t="s">
        <v>1045</v>
      </c>
      <c r="I4282" s="18">
        <v>32</v>
      </c>
      <c r="J4282" s="25" t="s">
        <v>1235</v>
      </c>
      <c r="K4282" s="99"/>
      <c r="L4282" s="99"/>
      <c r="M4282" s="99"/>
      <c r="N4282" s="339" t="s">
        <v>4130</v>
      </c>
      <c r="O4282" s="343">
        <v>533000</v>
      </c>
      <c r="P4282" s="27"/>
      <c r="Q4282" s="100"/>
      <c r="R4282" s="101" t="s">
        <v>124</v>
      </c>
      <c r="S4282" s="94"/>
    </row>
    <row r="4283" spans="1:19" ht="18" customHeight="1">
      <c r="A4283" s="17">
        <v>10</v>
      </c>
      <c r="B4283" s="18" t="s">
        <v>3742</v>
      </c>
      <c r="C4283" s="18">
        <v>3</v>
      </c>
      <c r="D4283" s="18" t="s">
        <v>4112</v>
      </c>
      <c r="E4283" s="18">
        <v>1</v>
      </c>
      <c r="F4283" s="18" t="s">
        <v>800</v>
      </c>
      <c r="G4283" s="18">
        <v>13</v>
      </c>
      <c r="H4283" s="18" t="s">
        <v>1045</v>
      </c>
      <c r="I4283" s="19">
        <v>33</v>
      </c>
      <c r="J4283" s="24" t="s">
        <v>1243</v>
      </c>
      <c r="K4283" s="99">
        <v>1602</v>
      </c>
      <c r="L4283" s="99">
        <v>2195</v>
      </c>
      <c r="M4283" s="99">
        <f>K4283-L4283</f>
        <v>-593</v>
      </c>
      <c r="N4283" s="28" t="s">
        <v>4131</v>
      </c>
      <c r="O4283" s="100">
        <v>241833</v>
      </c>
      <c r="P4283" s="27"/>
      <c r="Q4283" s="100"/>
      <c r="R4283" s="101" t="s">
        <v>124</v>
      </c>
      <c r="S4283" s="94"/>
    </row>
    <row r="4284" spans="1:19" ht="18" customHeight="1">
      <c r="A4284" s="17">
        <v>10</v>
      </c>
      <c r="B4284" s="18" t="s">
        <v>3742</v>
      </c>
      <c r="C4284" s="18">
        <v>3</v>
      </c>
      <c r="D4284" s="18" t="s">
        <v>4112</v>
      </c>
      <c r="E4284" s="18">
        <v>1</v>
      </c>
      <c r="F4284" s="18" t="s">
        <v>800</v>
      </c>
      <c r="G4284" s="18">
        <v>13</v>
      </c>
      <c r="H4284" s="18" t="s">
        <v>1045</v>
      </c>
      <c r="I4284" s="18">
        <v>33</v>
      </c>
      <c r="J4284" s="25" t="s">
        <v>1243</v>
      </c>
      <c r="K4284" s="99"/>
      <c r="L4284" s="99"/>
      <c r="M4284" s="99"/>
      <c r="N4284" s="28" t="s">
        <v>4132</v>
      </c>
      <c r="O4284" s="100">
        <v>116640</v>
      </c>
      <c r="P4284" s="27"/>
      <c r="Q4284" s="100"/>
      <c r="R4284" s="101" t="s">
        <v>124</v>
      </c>
      <c r="S4284" s="94"/>
    </row>
    <row r="4285" spans="1:19" ht="18" customHeight="1">
      <c r="A4285" s="17">
        <v>10</v>
      </c>
      <c r="B4285" s="18" t="s">
        <v>3742</v>
      </c>
      <c r="C4285" s="18">
        <v>3</v>
      </c>
      <c r="D4285" s="18" t="s">
        <v>4112</v>
      </c>
      <c r="E4285" s="18">
        <v>1</v>
      </c>
      <c r="F4285" s="18" t="s">
        <v>800</v>
      </c>
      <c r="G4285" s="18">
        <v>13</v>
      </c>
      <c r="H4285" s="18" t="s">
        <v>1045</v>
      </c>
      <c r="I4285" s="18">
        <v>33</v>
      </c>
      <c r="J4285" s="25" t="s">
        <v>1243</v>
      </c>
      <c r="K4285" s="99"/>
      <c r="L4285" s="99"/>
      <c r="M4285" s="99"/>
      <c r="N4285" s="28" t="s">
        <v>4133</v>
      </c>
      <c r="O4285" s="100">
        <v>66420</v>
      </c>
      <c r="P4285" s="27"/>
      <c r="Q4285" s="100"/>
      <c r="R4285" s="101" t="s">
        <v>124</v>
      </c>
      <c r="S4285" s="94"/>
    </row>
    <row r="4286" spans="1:19" ht="18" customHeight="1">
      <c r="A4286" s="17">
        <v>10</v>
      </c>
      <c r="B4286" s="18" t="s">
        <v>3742</v>
      </c>
      <c r="C4286" s="18">
        <v>3</v>
      </c>
      <c r="D4286" s="18" t="s">
        <v>4112</v>
      </c>
      <c r="E4286" s="18">
        <v>1</v>
      </c>
      <c r="F4286" s="18" t="s">
        <v>800</v>
      </c>
      <c r="G4286" s="18">
        <v>13</v>
      </c>
      <c r="H4286" s="18" t="s">
        <v>1045</v>
      </c>
      <c r="I4286" s="18">
        <v>33</v>
      </c>
      <c r="J4286" s="25" t="s">
        <v>1243</v>
      </c>
      <c r="K4286" s="99"/>
      <c r="L4286" s="99"/>
      <c r="M4286" s="99"/>
      <c r="N4286" s="28" t="s">
        <v>4134</v>
      </c>
      <c r="O4286" s="100">
        <v>103680</v>
      </c>
      <c r="P4286" s="27"/>
      <c r="Q4286" s="100"/>
      <c r="R4286" s="101" t="s">
        <v>124</v>
      </c>
      <c r="S4286" s="94"/>
    </row>
    <row r="4287" spans="1:19" ht="18" customHeight="1">
      <c r="A4287" s="17">
        <v>10</v>
      </c>
      <c r="B4287" s="18" t="s">
        <v>3742</v>
      </c>
      <c r="C4287" s="18">
        <v>3</v>
      </c>
      <c r="D4287" s="18" t="s">
        <v>4112</v>
      </c>
      <c r="E4287" s="18">
        <v>1</v>
      </c>
      <c r="F4287" s="18" t="s">
        <v>800</v>
      </c>
      <c r="G4287" s="18">
        <v>13</v>
      </c>
      <c r="H4287" s="18" t="s">
        <v>1045</v>
      </c>
      <c r="I4287" s="18">
        <v>33</v>
      </c>
      <c r="J4287" s="25" t="s">
        <v>1243</v>
      </c>
      <c r="K4287" s="99"/>
      <c r="L4287" s="99"/>
      <c r="M4287" s="99"/>
      <c r="N4287" s="28" t="s">
        <v>3906</v>
      </c>
      <c r="O4287" s="100">
        <v>138240</v>
      </c>
      <c r="P4287" s="27"/>
      <c r="Q4287" s="100"/>
      <c r="R4287" s="101" t="s">
        <v>124</v>
      </c>
      <c r="S4287" s="94"/>
    </row>
    <row r="4288" spans="1:19" ht="18" customHeight="1">
      <c r="A4288" s="17">
        <v>10</v>
      </c>
      <c r="B4288" s="18" t="s">
        <v>3742</v>
      </c>
      <c r="C4288" s="18">
        <v>3</v>
      </c>
      <c r="D4288" s="18" t="s">
        <v>4112</v>
      </c>
      <c r="E4288" s="18">
        <v>1</v>
      </c>
      <c r="F4288" s="18" t="s">
        <v>800</v>
      </c>
      <c r="G4288" s="18">
        <v>13</v>
      </c>
      <c r="H4288" s="18" t="s">
        <v>1045</v>
      </c>
      <c r="I4288" s="18">
        <v>33</v>
      </c>
      <c r="J4288" s="25" t="s">
        <v>1243</v>
      </c>
      <c r="K4288" s="99"/>
      <c r="L4288" s="99"/>
      <c r="M4288" s="99"/>
      <c r="N4288" s="28" t="s">
        <v>4135</v>
      </c>
      <c r="O4288" s="100">
        <v>19224</v>
      </c>
      <c r="P4288" s="27"/>
      <c r="Q4288" s="100"/>
      <c r="R4288" s="101" t="s">
        <v>124</v>
      </c>
      <c r="S4288" s="94"/>
    </row>
    <row r="4289" spans="1:19" ht="18" customHeight="1">
      <c r="A4289" s="17">
        <v>10</v>
      </c>
      <c r="B4289" s="18" t="s">
        <v>3742</v>
      </c>
      <c r="C4289" s="18">
        <v>3</v>
      </c>
      <c r="D4289" s="18" t="s">
        <v>4112</v>
      </c>
      <c r="E4289" s="18">
        <v>1</v>
      </c>
      <c r="F4289" s="18" t="s">
        <v>800</v>
      </c>
      <c r="G4289" s="18">
        <v>13</v>
      </c>
      <c r="H4289" s="18" t="s">
        <v>1045</v>
      </c>
      <c r="I4289" s="18">
        <v>33</v>
      </c>
      <c r="J4289" s="25" t="s">
        <v>1243</v>
      </c>
      <c r="K4289" s="99"/>
      <c r="L4289" s="99"/>
      <c r="M4289" s="99"/>
      <c r="N4289" s="28" t="s">
        <v>4136</v>
      </c>
      <c r="O4289" s="100">
        <v>14400</v>
      </c>
      <c r="P4289" s="27"/>
      <c r="Q4289" s="100"/>
      <c r="R4289" s="101" t="s">
        <v>124</v>
      </c>
      <c r="S4289" s="94"/>
    </row>
    <row r="4290" spans="1:19" ht="18" customHeight="1">
      <c r="A4290" s="17">
        <v>10</v>
      </c>
      <c r="B4290" s="18" t="s">
        <v>3742</v>
      </c>
      <c r="C4290" s="18">
        <v>3</v>
      </c>
      <c r="D4290" s="18" t="s">
        <v>4112</v>
      </c>
      <c r="E4290" s="18">
        <v>1</v>
      </c>
      <c r="F4290" s="18" t="s">
        <v>800</v>
      </c>
      <c r="G4290" s="18">
        <v>13</v>
      </c>
      <c r="H4290" s="18" t="s">
        <v>1045</v>
      </c>
      <c r="I4290" s="18">
        <v>33</v>
      </c>
      <c r="J4290" s="25" t="s">
        <v>1243</v>
      </c>
      <c r="K4290" s="99"/>
      <c r="L4290" s="99"/>
      <c r="M4290" s="99"/>
      <c r="N4290" s="28" t="s">
        <v>4137</v>
      </c>
      <c r="O4290" s="100">
        <v>79056</v>
      </c>
      <c r="P4290" s="27"/>
      <c r="Q4290" s="100"/>
      <c r="R4290" s="101" t="s">
        <v>124</v>
      </c>
      <c r="S4290" s="94"/>
    </row>
    <row r="4291" spans="1:19" ht="18" customHeight="1">
      <c r="A4291" s="17">
        <v>10</v>
      </c>
      <c r="B4291" s="18" t="s">
        <v>3742</v>
      </c>
      <c r="C4291" s="18">
        <v>3</v>
      </c>
      <c r="D4291" s="18" t="s">
        <v>4112</v>
      </c>
      <c r="E4291" s="18">
        <v>1</v>
      </c>
      <c r="F4291" s="18" t="s">
        <v>800</v>
      </c>
      <c r="G4291" s="18">
        <v>13</v>
      </c>
      <c r="H4291" s="18" t="s">
        <v>1045</v>
      </c>
      <c r="I4291" s="18">
        <v>33</v>
      </c>
      <c r="J4291" s="25" t="s">
        <v>1243</v>
      </c>
      <c r="K4291" s="99"/>
      <c r="L4291" s="99"/>
      <c r="M4291" s="99"/>
      <c r="N4291" s="28" t="s">
        <v>4138</v>
      </c>
      <c r="O4291" s="100">
        <v>169560</v>
      </c>
      <c r="P4291" s="27"/>
      <c r="Q4291" s="100"/>
      <c r="R4291" s="101" t="s">
        <v>124</v>
      </c>
      <c r="S4291" s="94"/>
    </row>
    <row r="4292" spans="1:19" ht="18" customHeight="1">
      <c r="A4292" s="17">
        <v>10</v>
      </c>
      <c r="B4292" s="18" t="s">
        <v>3742</v>
      </c>
      <c r="C4292" s="18">
        <v>3</v>
      </c>
      <c r="D4292" s="18" t="s">
        <v>4112</v>
      </c>
      <c r="E4292" s="18">
        <v>1</v>
      </c>
      <c r="F4292" s="18" t="s">
        <v>800</v>
      </c>
      <c r="G4292" s="18">
        <v>13</v>
      </c>
      <c r="H4292" s="18" t="s">
        <v>1045</v>
      </c>
      <c r="I4292" s="18">
        <v>33</v>
      </c>
      <c r="J4292" s="25" t="s">
        <v>1243</v>
      </c>
      <c r="K4292" s="99"/>
      <c r="L4292" s="99"/>
      <c r="M4292" s="99"/>
      <c r="N4292" s="28" t="s">
        <v>4139</v>
      </c>
      <c r="O4292" s="100">
        <v>418608</v>
      </c>
      <c r="P4292" s="27"/>
      <c r="Q4292" s="100"/>
      <c r="R4292" s="101" t="s">
        <v>124</v>
      </c>
      <c r="S4292" s="94"/>
    </row>
    <row r="4293" spans="1:19" ht="18" customHeight="1">
      <c r="A4293" s="17">
        <v>10</v>
      </c>
      <c r="B4293" s="18" t="s">
        <v>3742</v>
      </c>
      <c r="C4293" s="18">
        <v>3</v>
      </c>
      <c r="D4293" s="18" t="s">
        <v>4112</v>
      </c>
      <c r="E4293" s="18">
        <v>1</v>
      </c>
      <c r="F4293" s="18" t="s">
        <v>800</v>
      </c>
      <c r="G4293" s="18">
        <v>13</v>
      </c>
      <c r="H4293" s="18" t="s">
        <v>1045</v>
      </c>
      <c r="I4293" s="18">
        <v>33</v>
      </c>
      <c r="J4293" s="25" t="s">
        <v>1243</v>
      </c>
      <c r="K4293" s="99"/>
      <c r="L4293" s="99"/>
      <c r="M4293" s="99"/>
      <c r="N4293" s="28" t="s">
        <v>4140</v>
      </c>
      <c r="O4293" s="100">
        <v>162540</v>
      </c>
      <c r="P4293" s="27"/>
      <c r="Q4293" s="100"/>
      <c r="R4293" s="101" t="s">
        <v>124</v>
      </c>
      <c r="S4293" s="94"/>
    </row>
    <row r="4294" spans="1:19" ht="18" customHeight="1">
      <c r="A4294" s="17">
        <v>10</v>
      </c>
      <c r="B4294" s="18" t="s">
        <v>3742</v>
      </c>
      <c r="C4294" s="18">
        <v>3</v>
      </c>
      <c r="D4294" s="18" t="s">
        <v>4112</v>
      </c>
      <c r="E4294" s="18">
        <v>1</v>
      </c>
      <c r="F4294" s="18" t="s">
        <v>800</v>
      </c>
      <c r="G4294" s="18">
        <v>13</v>
      </c>
      <c r="H4294" s="18" t="s">
        <v>1045</v>
      </c>
      <c r="I4294" s="18">
        <v>33</v>
      </c>
      <c r="J4294" s="25" t="s">
        <v>1243</v>
      </c>
      <c r="K4294" s="99"/>
      <c r="L4294" s="99"/>
      <c r="M4294" s="99"/>
      <c r="N4294" s="28" t="s">
        <v>4141</v>
      </c>
      <c r="O4294" s="100">
        <v>71280</v>
      </c>
      <c r="P4294" s="27"/>
      <c r="Q4294" s="100"/>
      <c r="R4294" s="101" t="s">
        <v>124</v>
      </c>
      <c r="S4294" s="94"/>
    </row>
    <row r="4295" spans="1:19" ht="18" customHeight="1">
      <c r="A4295" s="17">
        <v>10</v>
      </c>
      <c r="B4295" s="18" t="s">
        <v>3742</v>
      </c>
      <c r="C4295" s="18">
        <v>3</v>
      </c>
      <c r="D4295" s="18" t="s">
        <v>4112</v>
      </c>
      <c r="E4295" s="18">
        <v>1</v>
      </c>
      <c r="F4295" s="18" t="s">
        <v>800</v>
      </c>
      <c r="G4295" s="18">
        <v>13</v>
      </c>
      <c r="H4295" s="18" t="s">
        <v>1045</v>
      </c>
      <c r="I4295" s="19">
        <v>61</v>
      </c>
      <c r="J4295" s="24" t="s">
        <v>3912</v>
      </c>
      <c r="K4295" s="99">
        <v>8</v>
      </c>
      <c r="L4295" s="99">
        <v>8</v>
      </c>
      <c r="M4295" s="99">
        <f>K4295-L4295</f>
        <v>0</v>
      </c>
      <c r="N4295" s="28" t="s">
        <v>4142</v>
      </c>
      <c r="O4295" s="100">
        <v>7020</v>
      </c>
      <c r="P4295" s="27"/>
      <c r="Q4295" s="100"/>
      <c r="R4295" s="101" t="s">
        <v>124</v>
      </c>
      <c r="S4295" s="94"/>
    </row>
    <row r="4296" spans="1:19" ht="18" customHeight="1">
      <c r="A4296" s="17">
        <v>10</v>
      </c>
      <c r="B4296" s="18" t="s">
        <v>3742</v>
      </c>
      <c r="C4296" s="18">
        <v>3</v>
      </c>
      <c r="D4296" s="18" t="s">
        <v>4112</v>
      </c>
      <c r="E4296" s="18">
        <v>1</v>
      </c>
      <c r="F4296" s="18" t="s">
        <v>800</v>
      </c>
      <c r="G4296" s="18">
        <v>13</v>
      </c>
      <c r="H4296" s="18" t="s">
        <v>1045</v>
      </c>
      <c r="I4296" s="19">
        <v>71</v>
      </c>
      <c r="J4296" s="24" t="s">
        <v>1442</v>
      </c>
      <c r="K4296" s="99">
        <v>706</v>
      </c>
      <c r="L4296" s="99">
        <v>804</v>
      </c>
      <c r="M4296" s="99">
        <f>K4296-L4296</f>
        <v>-98</v>
      </c>
      <c r="N4296" s="28" t="s">
        <v>4143</v>
      </c>
      <c r="O4296" s="100">
        <v>57240</v>
      </c>
      <c r="P4296" s="27"/>
      <c r="Q4296" s="100"/>
      <c r="R4296" s="101" t="s">
        <v>124</v>
      </c>
      <c r="S4296" s="94"/>
    </row>
    <row r="4297" spans="1:19" ht="18" customHeight="1">
      <c r="A4297" s="17">
        <v>10</v>
      </c>
      <c r="B4297" s="18" t="s">
        <v>3742</v>
      </c>
      <c r="C4297" s="18">
        <v>3</v>
      </c>
      <c r="D4297" s="18" t="s">
        <v>4112</v>
      </c>
      <c r="E4297" s="18">
        <v>1</v>
      </c>
      <c r="F4297" s="18" t="s">
        <v>800</v>
      </c>
      <c r="G4297" s="18">
        <v>13</v>
      </c>
      <c r="H4297" s="18" t="s">
        <v>1045</v>
      </c>
      <c r="I4297" s="18">
        <v>71</v>
      </c>
      <c r="J4297" s="25" t="s">
        <v>1442</v>
      </c>
      <c r="K4297" s="99"/>
      <c r="L4297" s="99"/>
      <c r="M4297" s="99"/>
      <c r="N4297" s="28" t="s">
        <v>4144</v>
      </c>
      <c r="O4297" s="100">
        <v>251856</v>
      </c>
      <c r="P4297" s="27"/>
      <c r="Q4297" s="100"/>
      <c r="R4297" s="101" t="s">
        <v>124</v>
      </c>
      <c r="S4297" s="94"/>
    </row>
    <row r="4298" spans="1:19" ht="18" customHeight="1">
      <c r="A4298" s="17">
        <v>10</v>
      </c>
      <c r="B4298" s="18" t="s">
        <v>3742</v>
      </c>
      <c r="C4298" s="18">
        <v>3</v>
      </c>
      <c r="D4298" s="18" t="s">
        <v>4112</v>
      </c>
      <c r="E4298" s="18">
        <v>1</v>
      </c>
      <c r="F4298" s="18" t="s">
        <v>800</v>
      </c>
      <c r="G4298" s="18">
        <v>13</v>
      </c>
      <c r="H4298" s="18" t="s">
        <v>1045</v>
      </c>
      <c r="I4298" s="18">
        <v>71</v>
      </c>
      <c r="J4298" s="25" t="s">
        <v>1442</v>
      </c>
      <c r="K4298" s="99"/>
      <c r="L4298" s="99"/>
      <c r="M4298" s="99"/>
      <c r="N4298" s="28" t="s">
        <v>4145</v>
      </c>
      <c r="O4298" s="100">
        <v>146124</v>
      </c>
      <c r="P4298" s="27"/>
      <c r="Q4298" s="100"/>
      <c r="R4298" s="101" t="s">
        <v>124</v>
      </c>
      <c r="S4298" s="94"/>
    </row>
    <row r="4299" spans="1:19" ht="18" customHeight="1">
      <c r="A4299" s="17">
        <v>10</v>
      </c>
      <c r="B4299" s="18" t="s">
        <v>3742</v>
      </c>
      <c r="C4299" s="18">
        <v>3</v>
      </c>
      <c r="D4299" s="18" t="s">
        <v>4112</v>
      </c>
      <c r="E4299" s="18">
        <v>1</v>
      </c>
      <c r="F4299" s="18" t="s">
        <v>800</v>
      </c>
      <c r="G4299" s="18">
        <v>13</v>
      </c>
      <c r="H4299" s="18" t="s">
        <v>1045</v>
      </c>
      <c r="I4299" s="18">
        <v>71</v>
      </c>
      <c r="J4299" s="25" t="s">
        <v>1442</v>
      </c>
      <c r="K4299" s="99"/>
      <c r="L4299" s="99"/>
      <c r="M4299" s="99"/>
      <c r="N4299" s="28" t="s">
        <v>4146</v>
      </c>
      <c r="O4299" s="100">
        <v>30000</v>
      </c>
      <c r="P4299" s="27"/>
      <c r="Q4299" s="100"/>
      <c r="R4299" s="101" t="s">
        <v>124</v>
      </c>
      <c r="S4299" s="94"/>
    </row>
    <row r="4300" spans="1:19" ht="18" customHeight="1">
      <c r="A4300" s="17">
        <v>10</v>
      </c>
      <c r="B4300" s="18" t="s">
        <v>3742</v>
      </c>
      <c r="C4300" s="18">
        <v>3</v>
      </c>
      <c r="D4300" s="18" t="s">
        <v>4112</v>
      </c>
      <c r="E4300" s="18">
        <v>1</v>
      </c>
      <c r="F4300" s="18" t="s">
        <v>800</v>
      </c>
      <c r="G4300" s="18">
        <v>13</v>
      </c>
      <c r="H4300" s="18" t="s">
        <v>1045</v>
      </c>
      <c r="I4300" s="18">
        <v>71</v>
      </c>
      <c r="J4300" s="25" t="s">
        <v>1442</v>
      </c>
      <c r="K4300" s="99"/>
      <c r="L4300" s="99"/>
      <c r="M4300" s="99"/>
      <c r="N4300" s="28" t="s">
        <v>3918</v>
      </c>
      <c r="O4300" s="100">
        <v>20000</v>
      </c>
      <c r="P4300" s="27"/>
      <c r="Q4300" s="100"/>
      <c r="R4300" s="101" t="s">
        <v>124</v>
      </c>
      <c r="S4300" s="94"/>
    </row>
    <row r="4301" spans="1:19" ht="18" customHeight="1">
      <c r="A4301" s="17">
        <v>10</v>
      </c>
      <c r="B4301" s="18" t="s">
        <v>3742</v>
      </c>
      <c r="C4301" s="18">
        <v>3</v>
      </c>
      <c r="D4301" s="18" t="s">
        <v>4112</v>
      </c>
      <c r="E4301" s="18">
        <v>1</v>
      </c>
      <c r="F4301" s="18" t="s">
        <v>800</v>
      </c>
      <c r="G4301" s="18">
        <v>13</v>
      </c>
      <c r="H4301" s="18" t="s">
        <v>1045</v>
      </c>
      <c r="I4301" s="18">
        <v>71</v>
      </c>
      <c r="J4301" s="25" t="s">
        <v>1442</v>
      </c>
      <c r="K4301" s="99"/>
      <c r="L4301" s="99"/>
      <c r="M4301" s="99"/>
      <c r="N4301" s="28" t="s">
        <v>3919</v>
      </c>
      <c r="O4301" s="100">
        <v>150000</v>
      </c>
      <c r="P4301" s="27"/>
      <c r="Q4301" s="100"/>
      <c r="R4301" s="101" t="s">
        <v>124</v>
      </c>
      <c r="S4301" s="94"/>
    </row>
    <row r="4302" spans="1:19" ht="18" customHeight="1">
      <c r="A4302" s="17">
        <v>10</v>
      </c>
      <c r="B4302" s="18" t="s">
        <v>3742</v>
      </c>
      <c r="C4302" s="18">
        <v>3</v>
      </c>
      <c r="D4302" s="18" t="s">
        <v>4112</v>
      </c>
      <c r="E4302" s="18">
        <v>1</v>
      </c>
      <c r="F4302" s="18" t="s">
        <v>800</v>
      </c>
      <c r="G4302" s="18">
        <v>13</v>
      </c>
      <c r="H4302" s="18" t="s">
        <v>1045</v>
      </c>
      <c r="I4302" s="18">
        <v>71</v>
      </c>
      <c r="J4302" s="25" t="s">
        <v>1442</v>
      </c>
      <c r="K4302" s="99"/>
      <c r="L4302" s="99"/>
      <c r="M4302" s="99"/>
      <c r="N4302" s="28" t="s">
        <v>4147</v>
      </c>
      <c r="O4302" s="100">
        <v>50000</v>
      </c>
      <c r="P4302" s="27"/>
      <c r="Q4302" s="100"/>
      <c r="R4302" s="101" t="s">
        <v>124</v>
      </c>
      <c r="S4302" s="94"/>
    </row>
    <row r="4303" spans="1:19" ht="18" customHeight="1">
      <c r="A4303" s="17">
        <v>10</v>
      </c>
      <c r="B4303" s="18" t="s">
        <v>3742</v>
      </c>
      <c r="C4303" s="18">
        <v>3</v>
      </c>
      <c r="D4303" s="18" t="s">
        <v>4112</v>
      </c>
      <c r="E4303" s="18">
        <v>1</v>
      </c>
      <c r="F4303" s="18" t="s">
        <v>800</v>
      </c>
      <c r="G4303" s="19">
        <v>14</v>
      </c>
      <c r="H4303" s="19" t="s">
        <v>1050</v>
      </c>
      <c r="I4303" s="19"/>
      <c r="J4303" s="24"/>
      <c r="K4303" s="99"/>
      <c r="L4303" s="99"/>
      <c r="M4303" s="99"/>
      <c r="N4303" s="28"/>
      <c r="O4303" s="100"/>
      <c r="P4303" s="27"/>
      <c r="Q4303" s="100"/>
      <c r="R4303" s="101" t="s">
        <v>124</v>
      </c>
      <c r="S4303" s="94"/>
    </row>
    <row r="4304" spans="1:19" ht="18" customHeight="1">
      <c r="A4304" s="17">
        <v>10</v>
      </c>
      <c r="B4304" s="18" t="s">
        <v>3742</v>
      </c>
      <c r="C4304" s="18">
        <v>3</v>
      </c>
      <c r="D4304" s="18" t="s">
        <v>4112</v>
      </c>
      <c r="E4304" s="18">
        <v>1</v>
      </c>
      <c r="F4304" s="18" t="s">
        <v>800</v>
      </c>
      <c r="G4304" s="18">
        <v>14</v>
      </c>
      <c r="H4304" s="18" t="s">
        <v>1050</v>
      </c>
      <c r="I4304" s="19">
        <v>2</v>
      </c>
      <c r="J4304" s="24" t="s">
        <v>1130</v>
      </c>
      <c r="K4304" s="99">
        <v>51</v>
      </c>
      <c r="L4304" s="99">
        <v>55</v>
      </c>
      <c r="M4304" s="99">
        <f>K4304-L4304</f>
        <v>-4</v>
      </c>
      <c r="N4304" s="28" t="s">
        <v>4148</v>
      </c>
      <c r="O4304" s="100">
        <v>51000</v>
      </c>
      <c r="P4304" s="27"/>
      <c r="Q4304" s="100"/>
      <c r="R4304" s="101" t="s">
        <v>124</v>
      </c>
      <c r="S4304" s="94"/>
    </row>
    <row r="4305" spans="1:19" ht="18" customHeight="1">
      <c r="A4305" s="17">
        <v>10</v>
      </c>
      <c r="B4305" s="18" t="s">
        <v>3742</v>
      </c>
      <c r="C4305" s="18">
        <v>3</v>
      </c>
      <c r="D4305" s="18" t="s">
        <v>4112</v>
      </c>
      <c r="E4305" s="18">
        <v>1</v>
      </c>
      <c r="F4305" s="18" t="s">
        <v>800</v>
      </c>
      <c r="G4305" s="18">
        <v>14</v>
      </c>
      <c r="H4305" s="18" t="s">
        <v>1050</v>
      </c>
      <c r="I4305" s="19">
        <v>31</v>
      </c>
      <c r="J4305" s="24" t="s">
        <v>1132</v>
      </c>
      <c r="K4305" s="99">
        <v>236</v>
      </c>
      <c r="L4305" s="99">
        <v>250</v>
      </c>
      <c r="M4305" s="99">
        <f>K4305-L4305</f>
        <v>-14</v>
      </c>
      <c r="N4305" s="28" t="s">
        <v>4149</v>
      </c>
      <c r="O4305" s="100">
        <v>165888</v>
      </c>
      <c r="P4305" s="27"/>
      <c r="Q4305" s="100"/>
      <c r="R4305" s="101" t="s">
        <v>124</v>
      </c>
      <c r="S4305" s="94"/>
    </row>
    <row r="4306" spans="1:19" ht="18" customHeight="1">
      <c r="A4306" s="17">
        <v>10</v>
      </c>
      <c r="B4306" s="18" t="s">
        <v>3742</v>
      </c>
      <c r="C4306" s="18">
        <v>3</v>
      </c>
      <c r="D4306" s="18" t="s">
        <v>4112</v>
      </c>
      <c r="E4306" s="18">
        <v>1</v>
      </c>
      <c r="F4306" s="18" t="s">
        <v>800</v>
      </c>
      <c r="G4306" s="18">
        <v>14</v>
      </c>
      <c r="H4306" s="18" t="s">
        <v>1050</v>
      </c>
      <c r="I4306" s="18">
        <v>31</v>
      </c>
      <c r="J4306" s="25" t="s">
        <v>1132</v>
      </c>
      <c r="K4306" s="99"/>
      <c r="L4306" s="99"/>
      <c r="M4306" s="99"/>
      <c r="N4306" s="28" t="s">
        <v>4150</v>
      </c>
      <c r="O4306" s="100">
        <v>69984</v>
      </c>
      <c r="P4306" s="27"/>
      <c r="Q4306" s="100"/>
      <c r="R4306" s="101" t="s">
        <v>124</v>
      </c>
      <c r="S4306" s="94"/>
    </row>
    <row r="4307" spans="1:19" ht="18" customHeight="1">
      <c r="A4307" s="17">
        <v>10</v>
      </c>
      <c r="B4307" s="18" t="s">
        <v>3742</v>
      </c>
      <c r="C4307" s="18">
        <v>3</v>
      </c>
      <c r="D4307" s="18" t="s">
        <v>4112</v>
      </c>
      <c r="E4307" s="18">
        <v>1</v>
      </c>
      <c r="F4307" s="18" t="s">
        <v>800</v>
      </c>
      <c r="G4307" s="19">
        <v>15</v>
      </c>
      <c r="H4307" s="19" t="s">
        <v>1258</v>
      </c>
      <c r="I4307" s="19"/>
      <c r="J4307" s="24"/>
      <c r="K4307" s="99"/>
      <c r="L4307" s="99"/>
      <c r="M4307" s="99"/>
      <c r="N4307" s="28"/>
      <c r="O4307" s="100"/>
      <c r="P4307" s="27"/>
      <c r="Q4307" s="100"/>
      <c r="R4307" s="101" t="s">
        <v>124</v>
      </c>
      <c r="S4307" s="94"/>
    </row>
    <row r="4308" spans="1:19" ht="18" customHeight="1">
      <c r="A4308" s="17">
        <v>10</v>
      </c>
      <c r="B4308" s="18" t="s">
        <v>3742</v>
      </c>
      <c r="C4308" s="18">
        <v>3</v>
      </c>
      <c r="D4308" s="18" t="s">
        <v>4112</v>
      </c>
      <c r="E4308" s="18">
        <v>1</v>
      </c>
      <c r="F4308" s="18" t="s">
        <v>800</v>
      </c>
      <c r="G4308" s="18">
        <v>15</v>
      </c>
      <c r="H4308" s="18" t="s">
        <v>1258</v>
      </c>
      <c r="I4308" s="19">
        <v>1</v>
      </c>
      <c r="J4308" s="24" t="s">
        <v>1259</v>
      </c>
      <c r="K4308" s="99">
        <v>26321</v>
      </c>
      <c r="L4308" s="99">
        <v>7000</v>
      </c>
      <c r="M4308" s="99">
        <f>K4308-L4308</f>
        <v>19321</v>
      </c>
      <c r="N4308" s="28" t="s">
        <v>682</v>
      </c>
      <c r="O4308" s="100">
        <v>18671040</v>
      </c>
      <c r="P4308" s="27"/>
      <c r="Q4308" s="100"/>
      <c r="R4308" s="101" t="s">
        <v>124</v>
      </c>
      <c r="S4308" s="94"/>
    </row>
    <row r="4309" spans="1:19" ht="18" customHeight="1">
      <c r="A4309" s="17">
        <v>10</v>
      </c>
      <c r="B4309" s="18" t="s">
        <v>3742</v>
      </c>
      <c r="C4309" s="18">
        <v>3</v>
      </c>
      <c r="D4309" s="18" t="s">
        <v>4112</v>
      </c>
      <c r="E4309" s="18">
        <v>1</v>
      </c>
      <c r="F4309" s="18" t="s">
        <v>800</v>
      </c>
      <c r="G4309" s="18">
        <v>15</v>
      </c>
      <c r="H4309" s="18" t="s">
        <v>1258</v>
      </c>
      <c r="I4309" s="18">
        <v>1</v>
      </c>
      <c r="J4309" s="25" t="s">
        <v>1259</v>
      </c>
      <c r="K4309" s="99"/>
      <c r="L4309" s="99"/>
      <c r="M4309" s="99"/>
      <c r="N4309" s="28" t="s">
        <v>4151</v>
      </c>
      <c r="O4309" s="100">
        <v>4028400</v>
      </c>
      <c r="P4309" s="27"/>
      <c r="Q4309" s="100"/>
      <c r="R4309" s="101" t="s">
        <v>124</v>
      </c>
      <c r="S4309" s="94"/>
    </row>
    <row r="4310" spans="1:19" ht="18" customHeight="1">
      <c r="A4310" s="17">
        <v>10</v>
      </c>
      <c r="B4310" s="18" t="s">
        <v>3742</v>
      </c>
      <c r="C4310" s="18">
        <v>3</v>
      </c>
      <c r="D4310" s="18" t="s">
        <v>4112</v>
      </c>
      <c r="E4310" s="18">
        <v>1</v>
      </c>
      <c r="F4310" s="18" t="s">
        <v>800</v>
      </c>
      <c r="G4310" s="18">
        <v>15</v>
      </c>
      <c r="H4310" s="18" t="s">
        <v>1258</v>
      </c>
      <c r="I4310" s="18">
        <v>1</v>
      </c>
      <c r="J4310" s="25" t="s">
        <v>1259</v>
      </c>
      <c r="K4310" s="99"/>
      <c r="L4310" s="99"/>
      <c r="M4310" s="99"/>
      <c r="N4310" s="28" t="s">
        <v>4152</v>
      </c>
      <c r="O4310" s="100">
        <v>2175239</v>
      </c>
      <c r="P4310" s="27"/>
      <c r="Q4310" s="100"/>
      <c r="R4310" s="101" t="s">
        <v>124</v>
      </c>
      <c r="S4310" s="94"/>
    </row>
    <row r="4311" spans="1:19" ht="18" customHeight="1">
      <c r="A4311" s="17">
        <v>10</v>
      </c>
      <c r="B4311" s="18" t="s">
        <v>3742</v>
      </c>
      <c r="C4311" s="18">
        <v>3</v>
      </c>
      <c r="D4311" s="18" t="s">
        <v>4112</v>
      </c>
      <c r="E4311" s="18">
        <v>1</v>
      </c>
      <c r="F4311" s="18" t="s">
        <v>800</v>
      </c>
      <c r="G4311" s="18">
        <v>15</v>
      </c>
      <c r="H4311" s="18" t="s">
        <v>1258</v>
      </c>
      <c r="I4311" s="18">
        <v>1</v>
      </c>
      <c r="J4311" s="25" t="s">
        <v>1259</v>
      </c>
      <c r="K4311" s="99"/>
      <c r="L4311" s="99"/>
      <c r="M4311" s="99"/>
      <c r="N4311" s="28" t="s">
        <v>4153</v>
      </c>
      <c r="O4311" s="100">
        <v>1445385</v>
      </c>
      <c r="P4311" s="27"/>
      <c r="Q4311" s="100"/>
      <c r="R4311" s="101" t="s">
        <v>124</v>
      </c>
      <c r="S4311" s="94"/>
    </row>
    <row r="4312" spans="1:19" ht="18" customHeight="1">
      <c r="A4312" s="17">
        <v>10</v>
      </c>
      <c r="B4312" s="18" t="s">
        <v>3742</v>
      </c>
      <c r="C4312" s="18">
        <v>3</v>
      </c>
      <c r="D4312" s="18" t="s">
        <v>4112</v>
      </c>
      <c r="E4312" s="18">
        <v>1</v>
      </c>
      <c r="F4312" s="18" t="s">
        <v>800</v>
      </c>
      <c r="G4312" s="19">
        <v>18</v>
      </c>
      <c r="H4312" s="19" t="s">
        <v>1054</v>
      </c>
      <c r="I4312" s="19"/>
      <c r="J4312" s="24"/>
      <c r="K4312" s="99"/>
      <c r="L4312" s="99"/>
      <c r="M4312" s="99"/>
      <c r="N4312" s="28"/>
      <c r="O4312" s="100"/>
      <c r="P4312" s="27"/>
      <c r="Q4312" s="100"/>
      <c r="R4312" s="101" t="s">
        <v>124</v>
      </c>
      <c r="S4312" s="94"/>
    </row>
    <row r="4313" spans="1:19" ht="18" customHeight="1">
      <c r="A4313" s="17">
        <v>10</v>
      </c>
      <c r="B4313" s="18" t="s">
        <v>3742</v>
      </c>
      <c r="C4313" s="18">
        <v>3</v>
      </c>
      <c r="D4313" s="18" t="s">
        <v>4112</v>
      </c>
      <c r="E4313" s="18">
        <v>1</v>
      </c>
      <c r="F4313" s="18" t="s">
        <v>800</v>
      </c>
      <c r="G4313" s="18">
        <v>18</v>
      </c>
      <c r="H4313" s="18" t="s">
        <v>1054</v>
      </c>
      <c r="I4313" s="19">
        <v>11</v>
      </c>
      <c r="J4313" s="24" t="s">
        <v>4154</v>
      </c>
      <c r="K4313" s="99">
        <v>500</v>
      </c>
      <c r="L4313" s="99">
        <v>1483</v>
      </c>
      <c r="M4313" s="99">
        <f>K4313-L4313</f>
        <v>-983</v>
      </c>
      <c r="N4313" s="28" t="s">
        <v>4155</v>
      </c>
      <c r="O4313" s="100">
        <v>500000</v>
      </c>
      <c r="P4313" s="27"/>
      <c r="Q4313" s="100"/>
      <c r="R4313" s="101" t="s">
        <v>124</v>
      </c>
      <c r="S4313" s="94"/>
    </row>
    <row r="4314" spans="1:19" ht="18" customHeight="1">
      <c r="A4314" s="17">
        <v>10</v>
      </c>
      <c r="B4314" s="18" t="s">
        <v>3742</v>
      </c>
      <c r="C4314" s="18">
        <v>3</v>
      </c>
      <c r="D4314" s="18" t="s">
        <v>4112</v>
      </c>
      <c r="E4314" s="18">
        <v>1</v>
      </c>
      <c r="F4314" s="18" t="s">
        <v>800</v>
      </c>
      <c r="G4314" s="19">
        <v>19</v>
      </c>
      <c r="H4314" s="19" t="s">
        <v>1056</v>
      </c>
      <c r="I4314" s="19"/>
      <c r="J4314" s="24"/>
      <c r="K4314" s="99"/>
      <c r="L4314" s="99"/>
      <c r="M4314" s="99"/>
      <c r="N4314" s="28"/>
      <c r="O4314" s="100"/>
      <c r="P4314" s="27"/>
      <c r="Q4314" s="100"/>
      <c r="R4314" s="101" t="s">
        <v>124</v>
      </c>
      <c r="S4314" s="94"/>
    </row>
    <row r="4315" spans="1:19" ht="18" customHeight="1">
      <c r="A4315" s="17">
        <v>10</v>
      </c>
      <c r="B4315" s="18" t="s">
        <v>3742</v>
      </c>
      <c r="C4315" s="18">
        <v>3</v>
      </c>
      <c r="D4315" s="18" t="s">
        <v>4112</v>
      </c>
      <c r="E4315" s="18">
        <v>1</v>
      </c>
      <c r="F4315" s="18" t="s">
        <v>800</v>
      </c>
      <c r="G4315" s="18">
        <v>19</v>
      </c>
      <c r="H4315" s="18" t="s">
        <v>1056</v>
      </c>
      <c r="I4315" s="19">
        <v>11</v>
      </c>
      <c r="J4315" s="24" t="s">
        <v>1057</v>
      </c>
      <c r="K4315" s="99">
        <v>343</v>
      </c>
      <c r="L4315" s="99">
        <v>357</v>
      </c>
      <c r="M4315" s="99">
        <f>K4315-L4315</f>
        <v>-14</v>
      </c>
      <c r="N4315" s="28" t="s">
        <v>4156</v>
      </c>
      <c r="O4315" s="100">
        <v>6600</v>
      </c>
      <c r="P4315" s="27"/>
      <c r="Q4315" s="100"/>
      <c r="R4315" s="101" t="s">
        <v>124</v>
      </c>
      <c r="S4315" s="94"/>
    </row>
    <row r="4316" spans="1:19" ht="18" customHeight="1">
      <c r="A4316" s="17">
        <v>10</v>
      </c>
      <c r="B4316" s="18" t="s">
        <v>3742</v>
      </c>
      <c r="C4316" s="18">
        <v>3</v>
      </c>
      <c r="D4316" s="18" t="s">
        <v>4112</v>
      </c>
      <c r="E4316" s="18">
        <v>1</v>
      </c>
      <c r="F4316" s="18" t="s">
        <v>800</v>
      </c>
      <c r="G4316" s="18">
        <v>19</v>
      </c>
      <c r="H4316" s="18" t="s">
        <v>1056</v>
      </c>
      <c r="I4316" s="18">
        <v>11</v>
      </c>
      <c r="J4316" s="25" t="s">
        <v>1057</v>
      </c>
      <c r="K4316" s="99"/>
      <c r="L4316" s="99"/>
      <c r="M4316" s="99"/>
      <c r="N4316" s="28" t="s">
        <v>4157</v>
      </c>
      <c r="O4316" s="100">
        <v>5000</v>
      </c>
      <c r="P4316" s="27"/>
      <c r="Q4316" s="100"/>
      <c r="R4316" s="101" t="s">
        <v>124</v>
      </c>
      <c r="S4316" s="94"/>
    </row>
    <row r="4317" spans="1:19" ht="18" customHeight="1">
      <c r="A4317" s="17">
        <v>10</v>
      </c>
      <c r="B4317" s="18" t="s">
        <v>3742</v>
      </c>
      <c r="C4317" s="18">
        <v>3</v>
      </c>
      <c r="D4317" s="18" t="s">
        <v>4112</v>
      </c>
      <c r="E4317" s="18">
        <v>1</v>
      </c>
      <c r="F4317" s="18" t="s">
        <v>800</v>
      </c>
      <c r="G4317" s="18">
        <v>19</v>
      </c>
      <c r="H4317" s="18" t="s">
        <v>1056</v>
      </c>
      <c r="I4317" s="18">
        <v>11</v>
      </c>
      <c r="J4317" s="25" t="s">
        <v>1057</v>
      </c>
      <c r="K4317" s="99"/>
      <c r="L4317" s="99"/>
      <c r="M4317" s="99"/>
      <c r="N4317" s="28" t="s">
        <v>4158</v>
      </c>
      <c r="O4317" s="100">
        <v>2000</v>
      </c>
      <c r="P4317" s="27"/>
      <c r="Q4317" s="100"/>
      <c r="R4317" s="101" t="s">
        <v>124</v>
      </c>
      <c r="S4317" s="94"/>
    </row>
    <row r="4318" spans="1:19" ht="18" customHeight="1">
      <c r="A4318" s="17">
        <v>10</v>
      </c>
      <c r="B4318" s="18" t="s">
        <v>3742</v>
      </c>
      <c r="C4318" s="18">
        <v>3</v>
      </c>
      <c r="D4318" s="18" t="s">
        <v>4112</v>
      </c>
      <c r="E4318" s="18">
        <v>1</v>
      </c>
      <c r="F4318" s="18" t="s">
        <v>800</v>
      </c>
      <c r="G4318" s="18">
        <v>19</v>
      </c>
      <c r="H4318" s="18" t="s">
        <v>1056</v>
      </c>
      <c r="I4318" s="18">
        <v>11</v>
      </c>
      <c r="J4318" s="25" t="s">
        <v>1057</v>
      </c>
      <c r="K4318" s="99"/>
      <c r="L4318" s="99"/>
      <c r="M4318" s="99"/>
      <c r="N4318" s="28" t="s">
        <v>4159</v>
      </c>
      <c r="O4318" s="100">
        <v>10000</v>
      </c>
      <c r="P4318" s="27"/>
      <c r="Q4318" s="100"/>
      <c r="R4318" s="101" t="s">
        <v>124</v>
      </c>
      <c r="S4318" s="94"/>
    </row>
    <row r="4319" spans="1:19" ht="18" customHeight="1">
      <c r="A4319" s="17">
        <v>10</v>
      </c>
      <c r="B4319" s="18" t="s">
        <v>3742</v>
      </c>
      <c r="C4319" s="18">
        <v>3</v>
      </c>
      <c r="D4319" s="18" t="s">
        <v>4112</v>
      </c>
      <c r="E4319" s="18">
        <v>1</v>
      </c>
      <c r="F4319" s="18" t="s">
        <v>800</v>
      </c>
      <c r="G4319" s="18">
        <v>19</v>
      </c>
      <c r="H4319" s="18" t="s">
        <v>1056</v>
      </c>
      <c r="I4319" s="18">
        <v>11</v>
      </c>
      <c r="J4319" s="25" t="s">
        <v>1057</v>
      </c>
      <c r="K4319" s="99"/>
      <c r="L4319" s="99"/>
      <c r="M4319" s="99"/>
      <c r="N4319" s="28" t="s">
        <v>4160</v>
      </c>
      <c r="O4319" s="100">
        <v>2000</v>
      </c>
      <c r="P4319" s="27"/>
      <c r="Q4319" s="100"/>
      <c r="R4319" s="101" t="s">
        <v>124</v>
      </c>
      <c r="S4319" s="94"/>
    </row>
    <row r="4320" spans="1:19" ht="18" customHeight="1">
      <c r="A4320" s="17">
        <v>10</v>
      </c>
      <c r="B4320" s="18" t="s">
        <v>3742</v>
      </c>
      <c r="C4320" s="18">
        <v>3</v>
      </c>
      <c r="D4320" s="18" t="s">
        <v>4112</v>
      </c>
      <c r="E4320" s="18">
        <v>1</v>
      </c>
      <c r="F4320" s="18" t="s">
        <v>800</v>
      </c>
      <c r="G4320" s="18">
        <v>19</v>
      </c>
      <c r="H4320" s="18" t="s">
        <v>1056</v>
      </c>
      <c r="I4320" s="18">
        <v>11</v>
      </c>
      <c r="J4320" s="25" t="s">
        <v>1057</v>
      </c>
      <c r="K4320" s="99"/>
      <c r="L4320" s="99"/>
      <c r="M4320" s="99"/>
      <c r="N4320" s="28" t="s">
        <v>4161</v>
      </c>
      <c r="O4320" s="100">
        <v>2000</v>
      </c>
      <c r="P4320" s="27"/>
      <c r="Q4320" s="100"/>
      <c r="R4320" s="101" t="s">
        <v>124</v>
      </c>
      <c r="S4320" s="94"/>
    </row>
    <row r="4321" spans="1:19" ht="18" customHeight="1">
      <c r="A4321" s="17">
        <v>10</v>
      </c>
      <c r="B4321" s="18" t="s">
        <v>3742</v>
      </c>
      <c r="C4321" s="18">
        <v>3</v>
      </c>
      <c r="D4321" s="18" t="s">
        <v>4112</v>
      </c>
      <c r="E4321" s="18">
        <v>1</v>
      </c>
      <c r="F4321" s="18" t="s">
        <v>800</v>
      </c>
      <c r="G4321" s="18">
        <v>19</v>
      </c>
      <c r="H4321" s="18" t="s">
        <v>1056</v>
      </c>
      <c r="I4321" s="18">
        <v>11</v>
      </c>
      <c r="J4321" s="25" t="s">
        <v>1057</v>
      </c>
      <c r="K4321" s="99"/>
      <c r="L4321" s="99"/>
      <c r="M4321" s="99"/>
      <c r="N4321" s="28" t="s">
        <v>4162</v>
      </c>
      <c r="O4321" s="100">
        <v>95240</v>
      </c>
      <c r="P4321" s="27"/>
      <c r="Q4321" s="100"/>
      <c r="R4321" s="101" t="s">
        <v>124</v>
      </c>
      <c r="S4321" s="94"/>
    </row>
    <row r="4322" spans="1:19" ht="18" customHeight="1">
      <c r="A4322" s="17">
        <v>10</v>
      </c>
      <c r="B4322" s="18" t="s">
        <v>3742</v>
      </c>
      <c r="C4322" s="18">
        <v>3</v>
      </c>
      <c r="D4322" s="18" t="s">
        <v>4112</v>
      </c>
      <c r="E4322" s="18">
        <v>1</v>
      </c>
      <c r="F4322" s="18" t="s">
        <v>800</v>
      </c>
      <c r="G4322" s="18">
        <v>19</v>
      </c>
      <c r="H4322" s="18" t="s">
        <v>1056</v>
      </c>
      <c r="I4322" s="18">
        <v>11</v>
      </c>
      <c r="J4322" s="25" t="s">
        <v>1057</v>
      </c>
      <c r="K4322" s="99"/>
      <c r="L4322" s="99"/>
      <c r="M4322" s="99"/>
      <c r="N4322" s="28" t="s">
        <v>4163</v>
      </c>
      <c r="O4322" s="100">
        <v>219200</v>
      </c>
      <c r="P4322" s="27"/>
      <c r="Q4322" s="100"/>
      <c r="R4322" s="101" t="s">
        <v>124</v>
      </c>
      <c r="S4322" s="94"/>
    </row>
    <row r="4323" spans="1:19" ht="18" customHeight="1">
      <c r="A4323" s="43">
        <v>10</v>
      </c>
      <c r="B4323" s="44" t="s">
        <v>3742</v>
      </c>
      <c r="C4323" s="52">
        <v>3</v>
      </c>
      <c r="D4323" s="44" t="s">
        <v>4112</v>
      </c>
      <c r="E4323" s="53">
        <v>1</v>
      </c>
      <c r="F4323" s="54" t="s">
        <v>800</v>
      </c>
      <c r="G4323" s="53"/>
      <c r="H4323" s="54"/>
      <c r="I4323" s="53"/>
      <c r="J4323" s="53"/>
      <c r="K4323" s="97">
        <f>IF(C4323="",SUMIFS($K4324:$K$5645,$A4324:$A$5645,A4323,$E4324:$E$5645,""),IF(E4323="",SUMIFS($K4324:$K$5645,$A4324:$A$5645,A4323,$C4324:$C$5645,C4323,$G4324:$G$5645,""),IF(G4323="",SUMIFS($K4324:$K$5645,$A4324:$A$5645,A4323,$C4324:$C$5645,C4323,$E4324:$E$5645,E4323,$R4324:$R$5645,R4323),0)))</f>
        <v>3520</v>
      </c>
      <c r="L4323" s="97">
        <f>IF(C4323="",SUMIFS($L4324:$L$5645,$A4324:$A$5645,A4323,$E4324:$E$5645,""),IF(E4323="",SUMIFS($L4324:$L$5645,$A4324:$A$5645,A4323,$C4324:$C$5645,C4323,$G4324:$G$5645,""),IF(G4323="",SUMIFS($L4324:$L$5645,$A4324:$A$5645,A4323,$C4324:$C$5645,C4323,$E4324:$E$5645,E4323,$R4324:$R$5645,R4323),0)))</f>
        <v>3786</v>
      </c>
      <c r="M4323" s="98">
        <f t="shared" ref="M4323" si="259">K4323-L4323</f>
        <v>-266</v>
      </c>
      <c r="N4323" s="55"/>
      <c r="O4323" s="56"/>
      <c r="P4323" s="57"/>
      <c r="Q4323" s="58">
        <f>IF(C4323="",SUMIFS($Q$3:$Q$5514,$A$3:$A$5514,A4323,$C$3:$C$5514,"&gt;0",$E$3:$E$5514,""),IF(E4323="",SUMIFS($Q$3:$Q$5514,$A$3:$A$5514,A4323,$C$3:$C$5514,C4323,$E$3:$E$5514,"&gt;0",$G$3:$G$5514,""),IF(G4323="",SUMIFS($Q$3:$Q$5514,$A$3:$A$5514,A4323,$C$3:$C$5514,C4323,$E$3:$E$5514,E4323,$G$3:$G$5514,"&gt;0",$R$3:$R$5514,R4323))))</f>
        <v>0</v>
      </c>
      <c r="R4323" s="59" t="s">
        <v>4164</v>
      </c>
      <c r="S4323" s="94"/>
    </row>
    <row r="4324" spans="1:19" ht="18" customHeight="1">
      <c r="A4324" s="17">
        <v>10</v>
      </c>
      <c r="B4324" s="18" t="s">
        <v>3742</v>
      </c>
      <c r="C4324" s="18">
        <v>3</v>
      </c>
      <c r="D4324" s="18" t="s">
        <v>4112</v>
      </c>
      <c r="E4324" s="18">
        <v>1</v>
      </c>
      <c r="F4324" s="18" t="s">
        <v>800</v>
      </c>
      <c r="G4324" s="19">
        <v>8</v>
      </c>
      <c r="H4324" s="19" t="s">
        <v>941</v>
      </c>
      <c r="I4324" s="19"/>
      <c r="J4324" s="24"/>
      <c r="K4324" s="99"/>
      <c r="L4324" s="99"/>
      <c r="M4324" s="99"/>
      <c r="N4324" s="28"/>
      <c r="O4324" s="100"/>
      <c r="P4324" s="27"/>
      <c r="Q4324" s="100"/>
      <c r="R4324" s="101" t="s">
        <v>4164</v>
      </c>
      <c r="S4324" s="94"/>
    </row>
    <row r="4325" spans="1:19" ht="18" customHeight="1">
      <c r="A4325" s="17">
        <v>10</v>
      </c>
      <c r="B4325" s="18" t="s">
        <v>3742</v>
      </c>
      <c r="C4325" s="18">
        <v>3</v>
      </c>
      <c r="D4325" s="18" t="s">
        <v>4112</v>
      </c>
      <c r="E4325" s="18">
        <v>1</v>
      </c>
      <c r="F4325" s="18" t="s">
        <v>800</v>
      </c>
      <c r="G4325" s="18">
        <v>8</v>
      </c>
      <c r="H4325" s="18" t="s">
        <v>941</v>
      </c>
      <c r="I4325" s="19">
        <v>31</v>
      </c>
      <c r="J4325" s="24" t="s">
        <v>1306</v>
      </c>
      <c r="K4325" s="99">
        <v>55</v>
      </c>
      <c r="L4325" s="99">
        <v>76</v>
      </c>
      <c r="M4325" s="99">
        <f>K4325-L4325</f>
        <v>-21</v>
      </c>
      <c r="N4325" s="28" t="s">
        <v>4165</v>
      </c>
      <c r="O4325" s="100">
        <v>55000</v>
      </c>
      <c r="P4325" s="27"/>
      <c r="Q4325" s="100"/>
      <c r="R4325" s="101" t="s">
        <v>4164</v>
      </c>
      <c r="S4325" s="94"/>
    </row>
    <row r="4326" spans="1:19" ht="18" customHeight="1">
      <c r="A4326" s="17">
        <v>10</v>
      </c>
      <c r="B4326" s="18" t="s">
        <v>3742</v>
      </c>
      <c r="C4326" s="18">
        <v>3</v>
      </c>
      <c r="D4326" s="18" t="s">
        <v>4112</v>
      </c>
      <c r="E4326" s="18">
        <v>1</v>
      </c>
      <c r="F4326" s="18" t="s">
        <v>800</v>
      </c>
      <c r="G4326" s="19">
        <v>11</v>
      </c>
      <c r="H4326" s="19" t="s">
        <v>1002</v>
      </c>
      <c r="I4326" s="19"/>
      <c r="J4326" s="24"/>
      <c r="K4326" s="99"/>
      <c r="L4326" s="99"/>
      <c r="M4326" s="99"/>
      <c r="N4326" s="28"/>
      <c r="O4326" s="100"/>
      <c r="P4326" s="27"/>
      <c r="Q4326" s="100"/>
      <c r="R4326" s="101" t="s">
        <v>4164</v>
      </c>
      <c r="S4326" s="94"/>
    </row>
    <row r="4327" spans="1:19" ht="18" customHeight="1">
      <c r="A4327" s="17">
        <v>10</v>
      </c>
      <c r="B4327" s="18" t="s">
        <v>3742</v>
      </c>
      <c r="C4327" s="18">
        <v>3</v>
      </c>
      <c r="D4327" s="18" t="s">
        <v>4112</v>
      </c>
      <c r="E4327" s="18">
        <v>1</v>
      </c>
      <c r="F4327" s="18" t="s">
        <v>800</v>
      </c>
      <c r="G4327" s="18">
        <v>11</v>
      </c>
      <c r="H4327" s="18" t="s">
        <v>1002</v>
      </c>
      <c r="I4327" s="19">
        <v>1</v>
      </c>
      <c r="J4327" s="24" t="s">
        <v>1003</v>
      </c>
      <c r="K4327" s="99">
        <v>1260</v>
      </c>
      <c r="L4327" s="99">
        <v>1281</v>
      </c>
      <c r="M4327" s="99">
        <f>K4327-L4327</f>
        <v>-21</v>
      </c>
      <c r="N4327" s="28" t="s">
        <v>4166</v>
      </c>
      <c r="O4327" s="100">
        <v>826000</v>
      </c>
      <c r="P4327" s="27"/>
      <c r="Q4327" s="100"/>
      <c r="R4327" s="101" t="s">
        <v>4164</v>
      </c>
      <c r="S4327" s="94"/>
    </row>
    <row r="4328" spans="1:19" ht="18" customHeight="1">
      <c r="A4328" s="17">
        <v>10</v>
      </c>
      <c r="B4328" s="18" t="s">
        <v>3742</v>
      </c>
      <c r="C4328" s="18">
        <v>3</v>
      </c>
      <c r="D4328" s="18" t="s">
        <v>4112</v>
      </c>
      <c r="E4328" s="18">
        <v>1</v>
      </c>
      <c r="F4328" s="18" t="s">
        <v>800</v>
      </c>
      <c r="G4328" s="18">
        <v>11</v>
      </c>
      <c r="H4328" s="18" t="s">
        <v>1002</v>
      </c>
      <c r="I4328" s="18">
        <v>1</v>
      </c>
      <c r="J4328" s="25" t="s">
        <v>1003</v>
      </c>
      <c r="K4328" s="99"/>
      <c r="L4328" s="99"/>
      <c r="M4328" s="99"/>
      <c r="N4328" s="28" t="s">
        <v>3977</v>
      </c>
      <c r="O4328" s="100">
        <v>110000</v>
      </c>
      <c r="P4328" s="27"/>
      <c r="Q4328" s="100"/>
      <c r="R4328" s="101" t="s">
        <v>4164</v>
      </c>
      <c r="S4328" s="94"/>
    </row>
    <row r="4329" spans="1:19" ht="18" customHeight="1">
      <c r="A4329" s="17">
        <v>10</v>
      </c>
      <c r="B4329" s="18" t="s">
        <v>3742</v>
      </c>
      <c r="C4329" s="18">
        <v>3</v>
      </c>
      <c r="D4329" s="18" t="s">
        <v>4112</v>
      </c>
      <c r="E4329" s="18">
        <v>1</v>
      </c>
      <c r="F4329" s="18" t="s">
        <v>800</v>
      </c>
      <c r="G4329" s="18">
        <v>11</v>
      </c>
      <c r="H4329" s="18" t="s">
        <v>1002</v>
      </c>
      <c r="I4329" s="18">
        <v>1</v>
      </c>
      <c r="J4329" s="25" t="s">
        <v>1003</v>
      </c>
      <c r="K4329" s="99"/>
      <c r="L4329" s="99"/>
      <c r="M4329" s="99"/>
      <c r="N4329" s="28" t="s">
        <v>4167</v>
      </c>
      <c r="O4329" s="100">
        <v>38000</v>
      </c>
      <c r="P4329" s="27"/>
      <c r="Q4329" s="100"/>
      <c r="R4329" s="101" t="s">
        <v>4164</v>
      </c>
      <c r="S4329" s="94"/>
    </row>
    <row r="4330" spans="1:19" ht="18" customHeight="1">
      <c r="A4330" s="17">
        <v>10</v>
      </c>
      <c r="B4330" s="18" t="s">
        <v>3742</v>
      </c>
      <c r="C4330" s="18">
        <v>3</v>
      </c>
      <c r="D4330" s="18" t="s">
        <v>4112</v>
      </c>
      <c r="E4330" s="18">
        <v>1</v>
      </c>
      <c r="F4330" s="18" t="s">
        <v>800</v>
      </c>
      <c r="G4330" s="18">
        <v>11</v>
      </c>
      <c r="H4330" s="18" t="s">
        <v>1002</v>
      </c>
      <c r="I4330" s="18">
        <v>1</v>
      </c>
      <c r="J4330" s="25" t="s">
        <v>1003</v>
      </c>
      <c r="K4330" s="99"/>
      <c r="L4330" s="99"/>
      <c r="M4330" s="99"/>
      <c r="N4330" s="28" t="s">
        <v>4168</v>
      </c>
      <c r="O4330" s="100">
        <v>146000</v>
      </c>
      <c r="P4330" s="27"/>
      <c r="Q4330" s="100"/>
      <c r="R4330" s="101" t="s">
        <v>4164</v>
      </c>
      <c r="S4330" s="94"/>
    </row>
    <row r="4331" spans="1:19" ht="18" customHeight="1">
      <c r="A4331" s="17">
        <v>10</v>
      </c>
      <c r="B4331" s="18" t="s">
        <v>3742</v>
      </c>
      <c r="C4331" s="18">
        <v>3</v>
      </c>
      <c r="D4331" s="18" t="s">
        <v>4112</v>
      </c>
      <c r="E4331" s="18">
        <v>1</v>
      </c>
      <c r="F4331" s="18" t="s">
        <v>800</v>
      </c>
      <c r="G4331" s="18">
        <v>11</v>
      </c>
      <c r="H4331" s="18" t="s">
        <v>1002</v>
      </c>
      <c r="I4331" s="18">
        <v>1</v>
      </c>
      <c r="J4331" s="25" t="s">
        <v>1003</v>
      </c>
      <c r="K4331" s="99"/>
      <c r="L4331" s="99"/>
      <c r="M4331" s="99"/>
      <c r="N4331" s="28" t="s">
        <v>4020</v>
      </c>
      <c r="O4331" s="100">
        <v>140000</v>
      </c>
      <c r="P4331" s="27"/>
      <c r="Q4331" s="100"/>
      <c r="R4331" s="101" t="s">
        <v>4164</v>
      </c>
      <c r="S4331" s="94"/>
    </row>
    <row r="4332" spans="1:19" ht="18" customHeight="1">
      <c r="A4332" s="17">
        <v>10</v>
      </c>
      <c r="B4332" s="18" t="s">
        <v>3742</v>
      </c>
      <c r="C4332" s="18">
        <v>3</v>
      </c>
      <c r="D4332" s="18" t="s">
        <v>4112</v>
      </c>
      <c r="E4332" s="18">
        <v>1</v>
      </c>
      <c r="F4332" s="18" t="s">
        <v>800</v>
      </c>
      <c r="G4332" s="18">
        <v>11</v>
      </c>
      <c r="H4332" s="18" t="s">
        <v>1002</v>
      </c>
      <c r="I4332" s="19">
        <v>2</v>
      </c>
      <c r="J4332" s="24" t="s">
        <v>1208</v>
      </c>
      <c r="K4332" s="99">
        <v>976</v>
      </c>
      <c r="L4332" s="99">
        <v>1237</v>
      </c>
      <c r="M4332" s="99">
        <f>K4332-L4332</f>
        <v>-261</v>
      </c>
      <c r="N4332" s="28" t="s">
        <v>4169</v>
      </c>
      <c r="O4332" s="100">
        <v>918000</v>
      </c>
      <c r="P4332" s="27"/>
      <c r="Q4332" s="100"/>
      <c r="R4332" s="101" t="s">
        <v>4164</v>
      </c>
      <c r="S4332" s="94"/>
    </row>
    <row r="4333" spans="1:19" ht="18" customHeight="1">
      <c r="A4333" s="17">
        <v>10</v>
      </c>
      <c r="B4333" s="18" t="s">
        <v>3742</v>
      </c>
      <c r="C4333" s="18">
        <v>3</v>
      </c>
      <c r="D4333" s="18" t="s">
        <v>4112</v>
      </c>
      <c r="E4333" s="18">
        <v>1</v>
      </c>
      <c r="F4333" s="18" t="s">
        <v>800</v>
      </c>
      <c r="G4333" s="18">
        <v>11</v>
      </c>
      <c r="H4333" s="18" t="s">
        <v>1002</v>
      </c>
      <c r="I4333" s="18">
        <v>2</v>
      </c>
      <c r="J4333" s="25" t="s">
        <v>1208</v>
      </c>
      <c r="K4333" s="99"/>
      <c r="L4333" s="99"/>
      <c r="M4333" s="99"/>
      <c r="N4333" s="28" t="s">
        <v>4170</v>
      </c>
      <c r="O4333" s="100">
        <v>55920</v>
      </c>
      <c r="P4333" s="27"/>
      <c r="Q4333" s="100"/>
      <c r="R4333" s="101" t="s">
        <v>4164</v>
      </c>
      <c r="S4333" s="94"/>
    </row>
    <row r="4334" spans="1:19" ht="18" customHeight="1">
      <c r="A4334" s="17">
        <v>10</v>
      </c>
      <c r="B4334" s="18" t="s">
        <v>3742</v>
      </c>
      <c r="C4334" s="18">
        <v>3</v>
      </c>
      <c r="D4334" s="18" t="s">
        <v>4112</v>
      </c>
      <c r="E4334" s="18">
        <v>1</v>
      </c>
      <c r="F4334" s="18" t="s">
        <v>800</v>
      </c>
      <c r="G4334" s="18">
        <v>11</v>
      </c>
      <c r="H4334" s="18" t="s">
        <v>1002</v>
      </c>
      <c r="I4334" s="18">
        <v>2</v>
      </c>
      <c r="J4334" s="25" t="s">
        <v>1208</v>
      </c>
      <c r="K4334" s="99"/>
      <c r="L4334" s="99"/>
      <c r="M4334" s="99"/>
      <c r="N4334" s="28" t="s">
        <v>3982</v>
      </c>
      <c r="O4334" s="100">
        <v>2000</v>
      </c>
      <c r="P4334" s="27"/>
      <c r="Q4334" s="100"/>
      <c r="R4334" s="101" t="s">
        <v>4164</v>
      </c>
      <c r="S4334" s="94"/>
    </row>
    <row r="4335" spans="1:19" ht="18" customHeight="1">
      <c r="A4335" s="17">
        <v>10</v>
      </c>
      <c r="B4335" s="18" t="s">
        <v>3742</v>
      </c>
      <c r="C4335" s="18">
        <v>3</v>
      </c>
      <c r="D4335" s="18" t="s">
        <v>4112</v>
      </c>
      <c r="E4335" s="18">
        <v>1</v>
      </c>
      <c r="F4335" s="18" t="s">
        <v>800</v>
      </c>
      <c r="G4335" s="18">
        <v>11</v>
      </c>
      <c r="H4335" s="18" t="s">
        <v>1002</v>
      </c>
      <c r="I4335" s="19">
        <v>3</v>
      </c>
      <c r="J4335" s="24" t="s">
        <v>1021</v>
      </c>
      <c r="K4335" s="99">
        <v>5</v>
      </c>
      <c r="L4335" s="99">
        <v>5</v>
      </c>
      <c r="M4335" s="99">
        <f>K4335-L4335</f>
        <v>0</v>
      </c>
      <c r="N4335" s="28" t="s">
        <v>4171</v>
      </c>
      <c r="O4335" s="100">
        <v>5000</v>
      </c>
      <c r="P4335" s="27"/>
      <c r="Q4335" s="100"/>
      <c r="R4335" s="101" t="s">
        <v>4164</v>
      </c>
      <c r="S4335" s="94"/>
    </row>
    <row r="4336" spans="1:19" ht="18" customHeight="1">
      <c r="A4336" s="17">
        <v>10</v>
      </c>
      <c r="B4336" s="18" t="s">
        <v>3742</v>
      </c>
      <c r="C4336" s="18">
        <v>3</v>
      </c>
      <c r="D4336" s="18" t="s">
        <v>4112</v>
      </c>
      <c r="E4336" s="18">
        <v>1</v>
      </c>
      <c r="F4336" s="18" t="s">
        <v>800</v>
      </c>
      <c r="G4336" s="18">
        <v>11</v>
      </c>
      <c r="H4336" s="18" t="s">
        <v>1002</v>
      </c>
      <c r="I4336" s="19">
        <v>4</v>
      </c>
      <c r="J4336" s="24" t="s">
        <v>1023</v>
      </c>
      <c r="K4336" s="99">
        <v>65</v>
      </c>
      <c r="L4336" s="99">
        <v>65</v>
      </c>
      <c r="M4336" s="99">
        <f>K4336-L4336</f>
        <v>0</v>
      </c>
      <c r="N4336" s="28" t="s">
        <v>4172</v>
      </c>
      <c r="O4336" s="100">
        <v>65000</v>
      </c>
      <c r="P4336" s="27"/>
      <c r="Q4336" s="100"/>
      <c r="R4336" s="101" t="s">
        <v>4164</v>
      </c>
      <c r="S4336" s="94"/>
    </row>
    <row r="4337" spans="1:19" ht="18" customHeight="1">
      <c r="A4337" s="17">
        <v>10</v>
      </c>
      <c r="B4337" s="18" t="s">
        <v>3742</v>
      </c>
      <c r="C4337" s="18">
        <v>3</v>
      </c>
      <c r="D4337" s="18" t="s">
        <v>4112</v>
      </c>
      <c r="E4337" s="18">
        <v>1</v>
      </c>
      <c r="F4337" s="18" t="s">
        <v>800</v>
      </c>
      <c r="G4337" s="18">
        <v>11</v>
      </c>
      <c r="H4337" s="18" t="s">
        <v>1002</v>
      </c>
      <c r="I4337" s="19">
        <v>6</v>
      </c>
      <c r="J4337" s="24" t="s">
        <v>1215</v>
      </c>
      <c r="K4337" s="99">
        <v>300</v>
      </c>
      <c r="L4337" s="99">
        <v>300</v>
      </c>
      <c r="M4337" s="99">
        <f>K4337-L4337</f>
        <v>0</v>
      </c>
      <c r="N4337" s="28" t="s">
        <v>4027</v>
      </c>
      <c r="O4337" s="100">
        <v>300000</v>
      </c>
      <c r="P4337" s="27"/>
      <c r="Q4337" s="100"/>
      <c r="R4337" s="101" t="s">
        <v>4164</v>
      </c>
      <c r="S4337" s="94"/>
    </row>
    <row r="4338" spans="1:19" ht="18" customHeight="1">
      <c r="A4338" s="17">
        <v>10</v>
      </c>
      <c r="B4338" s="18" t="s">
        <v>3742</v>
      </c>
      <c r="C4338" s="18">
        <v>3</v>
      </c>
      <c r="D4338" s="18" t="s">
        <v>4112</v>
      </c>
      <c r="E4338" s="18">
        <v>1</v>
      </c>
      <c r="F4338" s="18" t="s">
        <v>800</v>
      </c>
      <c r="G4338" s="18">
        <v>11</v>
      </c>
      <c r="H4338" s="18" t="s">
        <v>1002</v>
      </c>
      <c r="I4338" s="19">
        <v>8</v>
      </c>
      <c r="J4338" s="24" t="s">
        <v>1891</v>
      </c>
      <c r="K4338" s="99">
        <v>152</v>
      </c>
      <c r="L4338" s="99">
        <v>152</v>
      </c>
      <c r="M4338" s="99">
        <f>K4338-L4338</f>
        <v>0</v>
      </c>
      <c r="N4338" s="28" t="s">
        <v>3987</v>
      </c>
      <c r="O4338" s="100">
        <v>60000</v>
      </c>
      <c r="P4338" s="27"/>
      <c r="Q4338" s="100"/>
      <c r="R4338" s="101" t="s">
        <v>4164</v>
      </c>
      <c r="S4338" s="94"/>
    </row>
    <row r="4339" spans="1:19" ht="18" customHeight="1">
      <c r="A4339" s="17">
        <v>10</v>
      </c>
      <c r="B4339" s="18" t="s">
        <v>3742</v>
      </c>
      <c r="C4339" s="18">
        <v>3</v>
      </c>
      <c r="D4339" s="18" t="s">
        <v>4112</v>
      </c>
      <c r="E4339" s="18">
        <v>1</v>
      </c>
      <c r="F4339" s="18" t="s">
        <v>800</v>
      </c>
      <c r="G4339" s="18">
        <v>11</v>
      </c>
      <c r="H4339" s="18" t="s">
        <v>1002</v>
      </c>
      <c r="I4339" s="18">
        <v>8</v>
      </c>
      <c r="J4339" s="25" t="s">
        <v>1891</v>
      </c>
      <c r="K4339" s="99"/>
      <c r="L4339" s="99"/>
      <c r="M4339" s="99"/>
      <c r="N4339" s="28" t="s">
        <v>3989</v>
      </c>
      <c r="O4339" s="100">
        <v>80000</v>
      </c>
      <c r="P4339" s="27"/>
      <c r="Q4339" s="100"/>
      <c r="R4339" s="101" t="s">
        <v>4164</v>
      </c>
      <c r="S4339" s="94"/>
    </row>
    <row r="4340" spans="1:19" ht="18" customHeight="1">
      <c r="A4340" s="17">
        <v>10</v>
      </c>
      <c r="B4340" s="18" t="s">
        <v>3742</v>
      </c>
      <c r="C4340" s="18">
        <v>3</v>
      </c>
      <c r="D4340" s="18" t="s">
        <v>4112</v>
      </c>
      <c r="E4340" s="18">
        <v>1</v>
      </c>
      <c r="F4340" s="18" t="s">
        <v>800</v>
      </c>
      <c r="G4340" s="18">
        <v>11</v>
      </c>
      <c r="H4340" s="18" t="s">
        <v>1002</v>
      </c>
      <c r="I4340" s="18">
        <v>8</v>
      </c>
      <c r="J4340" s="25" t="s">
        <v>1891</v>
      </c>
      <c r="K4340" s="99"/>
      <c r="L4340" s="99"/>
      <c r="M4340" s="99"/>
      <c r="N4340" s="28" t="s">
        <v>4173</v>
      </c>
      <c r="O4340" s="100">
        <v>12000</v>
      </c>
      <c r="P4340" s="27"/>
      <c r="Q4340" s="100"/>
      <c r="R4340" s="101" t="s">
        <v>4164</v>
      </c>
      <c r="S4340" s="94"/>
    </row>
    <row r="4341" spans="1:19" ht="18" customHeight="1">
      <c r="A4341" s="17">
        <v>10</v>
      </c>
      <c r="B4341" s="18" t="s">
        <v>3742</v>
      </c>
      <c r="C4341" s="18">
        <v>3</v>
      </c>
      <c r="D4341" s="18" t="s">
        <v>4112</v>
      </c>
      <c r="E4341" s="18">
        <v>1</v>
      </c>
      <c r="F4341" s="18" t="s">
        <v>800</v>
      </c>
      <c r="G4341" s="19">
        <v>12</v>
      </c>
      <c r="H4341" s="19" t="s">
        <v>1026</v>
      </c>
      <c r="I4341" s="19"/>
      <c r="J4341" s="24"/>
      <c r="K4341" s="99"/>
      <c r="L4341" s="99"/>
      <c r="M4341" s="99"/>
      <c r="N4341" s="28"/>
      <c r="O4341" s="100"/>
      <c r="P4341" s="27"/>
      <c r="Q4341" s="100"/>
      <c r="R4341" s="101" t="s">
        <v>4164</v>
      </c>
      <c r="S4341" s="94"/>
    </row>
    <row r="4342" spans="1:19" ht="18" customHeight="1">
      <c r="A4342" s="17">
        <v>10</v>
      </c>
      <c r="B4342" s="18" t="s">
        <v>3742</v>
      </c>
      <c r="C4342" s="18">
        <v>3</v>
      </c>
      <c r="D4342" s="18" t="s">
        <v>4112</v>
      </c>
      <c r="E4342" s="18">
        <v>1</v>
      </c>
      <c r="F4342" s="18" t="s">
        <v>800</v>
      </c>
      <c r="G4342" s="18">
        <v>12</v>
      </c>
      <c r="H4342" s="18" t="s">
        <v>1026</v>
      </c>
      <c r="I4342" s="19">
        <v>1</v>
      </c>
      <c r="J4342" s="24" t="s">
        <v>1027</v>
      </c>
      <c r="K4342" s="99">
        <v>304</v>
      </c>
      <c r="L4342" s="99">
        <v>304</v>
      </c>
      <c r="M4342" s="99">
        <f>K4342-L4342</f>
        <v>0</v>
      </c>
      <c r="N4342" s="339" t="s">
        <v>7274</v>
      </c>
      <c r="O4342" s="100">
        <v>264000</v>
      </c>
      <c r="P4342" s="27"/>
      <c r="Q4342" s="100"/>
      <c r="R4342" s="101" t="s">
        <v>4164</v>
      </c>
      <c r="S4342" s="94"/>
    </row>
    <row r="4343" spans="1:19" ht="18" customHeight="1">
      <c r="A4343" s="17">
        <v>10</v>
      </c>
      <c r="B4343" s="18" t="s">
        <v>3742</v>
      </c>
      <c r="C4343" s="18">
        <v>3</v>
      </c>
      <c r="D4343" s="18" t="s">
        <v>4112</v>
      </c>
      <c r="E4343" s="18">
        <v>1</v>
      </c>
      <c r="F4343" s="18" t="s">
        <v>800</v>
      </c>
      <c r="G4343" s="18">
        <v>12</v>
      </c>
      <c r="H4343" s="18" t="s">
        <v>1026</v>
      </c>
      <c r="I4343" s="18">
        <v>1</v>
      </c>
      <c r="J4343" s="25" t="s">
        <v>1027</v>
      </c>
      <c r="K4343" s="99"/>
      <c r="L4343" s="99"/>
      <c r="M4343" s="99"/>
      <c r="N4343" s="28" t="s">
        <v>3991</v>
      </c>
      <c r="O4343" s="100">
        <v>40000</v>
      </c>
      <c r="P4343" s="27"/>
      <c r="Q4343" s="100"/>
      <c r="R4343" s="101" t="s">
        <v>4164</v>
      </c>
      <c r="S4343" s="94"/>
    </row>
    <row r="4344" spans="1:19" ht="18" customHeight="1">
      <c r="A4344" s="17">
        <v>10</v>
      </c>
      <c r="B4344" s="18" t="s">
        <v>3742</v>
      </c>
      <c r="C4344" s="18">
        <v>3</v>
      </c>
      <c r="D4344" s="18" t="s">
        <v>4112</v>
      </c>
      <c r="E4344" s="18">
        <v>1</v>
      </c>
      <c r="F4344" s="18" t="s">
        <v>800</v>
      </c>
      <c r="G4344" s="18">
        <v>12</v>
      </c>
      <c r="H4344" s="18" t="s">
        <v>1026</v>
      </c>
      <c r="I4344" s="19">
        <v>3</v>
      </c>
      <c r="J4344" s="24" t="s">
        <v>202</v>
      </c>
      <c r="K4344" s="99">
        <v>108</v>
      </c>
      <c r="L4344" s="99">
        <v>116</v>
      </c>
      <c r="M4344" s="99">
        <f>K4344-L4344</f>
        <v>-8</v>
      </c>
      <c r="N4344" s="28" t="s">
        <v>4174</v>
      </c>
      <c r="O4344" s="100">
        <v>38000</v>
      </c>
      <c r="P4344" s="27"/>
      <c r="Q4344" s="100"/>
      <c r="R4344" s="101" t="s">
        <v>4164</v>
      </c>
      <c r="S4344" s="94"/>
    </row>
    <row r="4345" spans="1:19" ht="18" customHeight="1">
      <c r="A4345" s="17">
        <v>10</v>
      </c>
      <c r="B4345" s="18" t="s">
        <v>3742</v>
      </c>
      <c r="C4345" s="18">
        <v>3</v>
      </c>
      <c r="D4345" s="18" t="s">
        <v>4112</v>
      </c>
      <c r="E4345" s="18">
        <v>1</v>
      </c>
      <c r="F4345" s="18" t="s">
        <v>800</v>
      </c>
      <c r="G4345" s="18">
        <v>12</v>
      </c>
      <c r="H4345" s="18" t="s">
        <v>1026</v>
      </c>
      <c r="I4345" s="18">
        <v>3</v>
      </c>
      <c r="J4345" s="25" t="s">
        <v>202</v>
      </c>
      <c r="K4345" s="99"/>
      <c r="L4345" s="99"/>
      <c r="M4345" s="99"/>
      <c r="N4345" s="28" t="s">
        <v>4030</v>
      </c>
      <c r="O4345" s="100">
        <v>30000</v>
      </c>
      <c r="P4345" s="27"/>
      <c r="Q4345" s="100"/>
      <c r="R4345" s="101" t="s">
        <v>4164</v>
      </c>
      <c r="S4345" s="94"/>
    </row>
    <row r="4346" spans="1:19" ht="18" customHeight="1">
      <c r="A4346" s="17">
        <v>10</v>
      </c>
      <c r="B4346" s="18" t="s">
        <v>3742</v>
      </c>
      <c r="C4346" s="18">
        <v>3</v>
      </c>
      <c r="D4346" s="18" t="s">
        <v>4112</v>
      </c>
      <c r="E4346" s="18">
        <v>1</v>
      </c>
      <c r="F4346" s="18" t="s">
        <v>800</v>
      </c>
      <c r="G4346" s="18">
        <v>12</v>
      </c>
      <c r="H4346" s="18" t="s">
        <v>1026</v>
      </c>
      <c r="I4346" s="18">
        <v>3</v>
      </c>
      <c r="J4346" s="25" t="s">
        <v>202</v>
      </c>
      <c r="K4346" s="99"/>
      <c r="L4346" s="99"/>
      <c r="M4346" s="99"/>
      <c r="N4346" s="28" t="s">
        <v>4175</v>
      </c>
      <c r="O4346" s="100">
        <v>10000</v>
      </c>
      <c r="P4346" s="27"/>
      <c r="Q4346" s="100"/>
      <c r="R4346" s="101" t="s">
        <v>4164</v>
      </c>
      <c r="S4346" s="94"/>
    </row>
    <row r="4347" spans="1:19" ht="18" customHeight="1">
      <c r="A4347" s="17">
        <v>10</v>
      </c>
      <c r="B4347" s="18" t="s">
        <v>3742</v>
      </c>
      <c r="C4347" s="18">
        <v>3</v>
      </c>
      <c r="D4347" s="18" t="s">
        <v>4112</v>
      </c>
      <c r="E4347" s="18">
        <v>1</v>
      </c>
      <c r="F4347" s="18" t="s">
        <v>800</v>
      </c>
      <c r="G4347" s="18">
        <v>12</v>
      </c>
      <c r="H4347" s="18" t="s">
        <v>1026</v>
      </c>
      <c r="I4347" s="18">
        <v>3</v>
      </c>
      <c r="J4347" s="25" t="s">
        <v>202</v>
      </c>
      <c r="K4347" s="99"/>
      <c r="L4347" s="99"/>
      <c r="M4347" s="99"/>
      <c r="N4347" s="28" t="s">
        <v>4176</v>
      </c>
      <c r="O4347" s="100">
        <v>30000</v>
      </c>
      <c r="P4347" s="27"/>
      <c r="Q4347" s="100"/>
      <c r="R4347" s="101" t="s">
        <v>4164</v>
      </c>
      <c r="S4347" s="94"/>
    </row>
    <row r="4348" spans="1:19" ht="18" customHeight="1">
      <c r="A4348" s="17">
        <v>10</v>
      </c>
      <c r="B4348" s="18" t="s">
        <v>3742</v>
      </c>
      <c r="C4348" s="18">
        <v>3</v>
      </c>
      <c r="D4348" s="18" t="s">
        <v>4112</v>
      </c>
      <c r="E4348" s="18">
        <v>1</v>
      </c>
      <c r="F4348" s="18" t="s">
        <v>800</v>
      </c>
      <c r="G4348" s="19">
        <v>13</v>
      </c>
      <c r="H4348" s="19" t="s">
        <v>1045</v>
      </c>
      <c r="I4348" s="19"/>
      <c r="J4348" s="24"/>
      <c r="K4348" s="99"/>
      <c r="L4348" s="99"/>
      <c r="M4348" s="99"/>
      <c r="N4348" s="28"/>
      <c r="O4348" s="100"/>
      <c r="P4348" s="27"/>
      <c r="Q4348" s="100"/>
      <c r="R4348" s="101" t="s">
        <v>4164</v>
      </c>
      <c r="S4348" s="94"/>
    </row>
    <row r="4349" spans="1:19" ht="18" customHeight="1">
      <c r="A4349" s="17">
        <v>10</v>
      </c>
      <c r="B4349" s="18" t="s">
        <v>3742</v>
      </c>
      <c r="C4349" s="18">
        <v>3</v>
      </c>
      <c r="D4349" s="18" t="s">
        <v>4112</v>
      </c>
      <c r="E4349" s="18">
        <v>1</v>
      </c>
      <c r="F4349" s="18" t="s">
        <v>800</v>
      </c>
      <c r="G4349" s="18">
        <v>13</v>
      </c>
      <c r="H4349" s="18" t="s">
        <v>1045</v>
      </c>
      <c r="I4349" s="19">
        <v>32</v>
      </c>
      <c r="J4349" s="24" t="s">
        <v>1235</v>
      </c>
      <c r="K4349" s="99">
        <v>165</v>
      </c>
      <c r="L4349" s="99">
        <v>120</v>
      </c>
      <c r="M4349" s="99">
        <f>K4349-L4349</f>
        <v>45</v>
      </c>
      <c r="N4349" s="28" t="s">
        <v>4177</v>
      </c>
      <c r="O4349" s="100">
        <v>165000</v>
      </c>
      <c r="P4349" s="27"/>
      <c r="Q4349" s="100"/>
      <c r="R4349" s="101" t="s">
        <v>4164</v>
      </c>
      <c r="S4349" s="94"/>
    </row>
    <row r="4350" spans="1:19" ht="18" customHeight="1">
      <c r="A4350" s="17">
        <v>10</v>
      </c>
      <c r="B4350" s="18" t="s">
        <v>3742</v>
      </c>
      <c r="C4350" s="18">
        <v>3</v>
      </c>
      <c r="D4350" s="18" t="s">
        <v>4112</v>
      </c>
      <c r="E4350" s="18">
        <v>1</v>
      </c>
      <c r="F4350" s="18" t="s">
        <v>800</v>
      </c>
      <c r="G4350" s="19">
        <v>14</v>
      </c>
      <c r="H4350" s="19" t="s">
        <v>1050</v>
      </c>
      <c r="I4350" s="19"/>
      <c r="J4350" s="24"/>
      <c r="K4350" s="99"/>
      <c r="L4350" s="99"/>
      <c r="M4350" s="99"/>
      <c r="N4350" s="28"/>
      <c r="O4350" s="100"/>
      <c r="P4350" s="27"/>
      <c r="Q4350" s="100"/>
      <c r="R4350" s="101" t="s">
        <v>4164</v>
      </c>
      <c r="S4350" s="94"/>
    </row>
    <row r="4351" spans="1:19" ht="18" customHeight="1">
      <c r="A4351" s="17">
        <v>10</v>
      </c>
      <c r="B4351" s="18" t="s">
        <v>3742</v>
      </c>
      <c r="C4351" s="18">
        <v>3</v>
      </c>
      <c r="D4351" s="18" t="s">
        <v>4112</v>
      </c>
      <c r="E4351" s="18">
        <v>1</v>
      </c>
      <c r="F4351" s="18" t="s">
        <v>800</v>
      </c>
      <c r="G4351" s="18">
        <v>14</v>
      </c>
      <c r="H4351" s="18" t="s">
        <v>1050</v>
      </c>
      <c r="I4351" s="19">
        <v>1</v>
      </c>
      <c r="J4351" s="24" t="s">
        <v>1051</v>
      </c>
      <c r="K4351" s="99">
        <v>5</v>
      </c>
      <c r="L4351" s="99">
        <v>5</v>
      </c>
      <c r="M4351" s="99">
        <f>K4351-L4351</f>
        <v>0</v>
      </c>
      <c r="N4351" s="28" t="s">
        <v>4178</v>
      </c>
      <c r="O4351" s="100">
        <v>5000</v>
      </c>
      <c r="P4351" s="27"/>
      <c r="Q4351" s="100"/>
      <c r="R4351" s="101" t="s">
        <v>4164</v>
      </c>
      <c r="S4351" s="94"/>
    </row>
    <row r="4352" spans="1:19" ht="18" customHeight="1">
      <c r="A4352" s="17">
        <v>10</v>
      </c>
      <c r="B4352" s="18" t="s">
        <v>3742</v>
      </c>
      <c r="C4352" s="18">
        <v>3</v>
      </c>
      <c r="D4352" s="18" t="s">
        <v>4112</v>
      </c>
      <c r="E4352" s="18">
        <v>1</v>
      </c>
      <c r="F4352" s="18" t="s">
        <v>800</v>
      </c>
      <c r="G4352" s="19">
        <v>16</v>
      </c>
      <c r="H4352" s="19" t="s">
        <v>1263</v>
      </c>
      <c r="I4352" s="19"/>
      <c r="J4352" s="24"/>
      <c r="K4352" s="99"/>
      <c r="L4352" s="99"/>
      <c r="M4352" s="99"/>
      <c r="N4352" s="28"/>
      <c r="O4352" s="100"/>
      <c r="P4352" s="27"/>
      <c r="Q4352" s="100"/>
      <c r="R4352" s="101" t="s">
        <v>4164</v>
      </c>
      <c r="S4352" s="94"/>
    </row>
    <row r="4353" spans="1:19" ht="18" customHeight="1">
      <c r="A4353" s="17">
        <v>10</v>
      </c>
      <c r="B4353" s="18" t="s">
        <v>3742</v>
      </c>
      <c r="C4353" s="18">
        <v>3</v>
      </c>
      <c r="D4353" s="18" t="s">
        <v>4112</v>
      </c>
      <c r="E4353" s="18">
        <v>1</v>
      </c>
      <c r="F4353" s="18" t="s">
        <v>800</v>
      </c>
      <c r="G4353" s="18">
        <v>16</v>
      </c>
      <c r="H4353" s="18" t="s">
        <v>1263</v>
      </c>
      <c r="I4353" s="19">
        <v>1</v>
      </c>
      <c r="J4353" s="24" t="s">
        <v>1264</v>
      </c>
      <c r="K4353" s="99">
        <v>35</v>
      </c>
      <c r="L4353" s="99">
        <v>35</v>
      </c>
      <c r="M4353" s="99">
        <f>K4353-L4353</f>
        <v>0</v>
      </c>
      <c r="N4353" s="28" t="s">
        <v>4179</v>
      </c>
      <c r="O4353" s="100">
        <v>35000</v>
      </c>
      <c r="P4353" s="27"/>
      <c r="Q4353" s="100"/>
      <c r="R4353" s="101" t="s">
        <v>4164</v>
      </c>
      <c r="S4353" s="94"/>
    </row>
    <row r="4354" spans="1:19" ht="18" customHeight="1">
      <c r="A4354" s="17">
        <v>10</v>
      </c>
      <c r="B4354" s="18" t="s">
        <v>3742</v>
      </c>
      <c r="C4354" s="18">
        <v>3</v>
      </c>
      <c r="D4354" s="18" t="s">
        <v>4112</v>
      </c>
      <c r="E4354" s="18">
        <v>1</v>
      </c>
      <c r="F4354" s="18" t="s">
        <v>800</v>
      </c>
      <c r="G4354" s="19">
        <v>18</v>
      </c>
      <c r="H4354" s="19" t="s">
        <v>1054</v>
      </c>
      <c r="I4354" s="19"/>
      <c r="J4354" s="24"/>
      <c r="K4354" s="99"/>
      <c r="L4354" s="99"/>
      <c r="M4354" s="99"/>
      <c r="N4354" s="28"/>
      <c r="O4354" s="100"/>
      <c r="P4354" s="27"/>
      <c r="Q4354" s="100"/>
      <c r="R4354" s="101" t="s">
        <v>4164</v>
      </c>
      <c r="S4354" s="94"/>
    </row>
    <row r="4355" spans="1:19" ht="18" customHeight="1">
      <c r="A4355" s="17">
        <v>10</v>
      </c>
      <c r="B4355" s="18" t="s">
        <v>3742</v>
      </c>
      <c r="C4355" s="18">
        <v>3</v>
      </c>
      <c r="D4355" s="18" t="s">
        <v>4112</v>
      </c>
      <c r="E4355" s="18">
        <v>1</v>
      </c>
      <c r="F4355" s="18" t="s">
        <v>800</v>
      </c>
      <c r="G4355" s="18">
        <v>18</v>
      </c>
      <c r="H4355" s="18" t="s">
        <v>1054</v>
      </c>
      <c r="I4355" s="19">
        <v>11</v>
      </c>
      <c r="J4355" s="24" t="s">
        <v>4180</v>
      </c>
      <c r="K4355" s="99">
        <v>90</v>
      </c>
      <c r="L4355" s="99">
        <v>90</v>
      </c>
      <c r="M4355" s="99">
        <f>K4355-L4355</f>
        <v>0</v>
      </c>
      <c r="N4355" s="28" t="s">
        <v>4181</v>
      </c>
      <c r="O4355" s="100">
        <v>90000</v>
      </c>
      <c r="P4355" s="27"/>
      <c r="Q4355" s="100"/>
      <c r="R4355" s="101" t="s">
        <v>4164</v>
      </c>
      <c r="S4355" s="94"/>
    </row>
    <row r="4356" spans="1:19" ht="18" customHeight="1">
      <c r="A4356" s="17">
        <v>10</v>
      </c>
      <c r="B4356" s="18" t="s">
        <v>3742</v>
      </c>
      <c r="C4356" s="18">
        <v>3</v>
      </c>
      <c r="D4356" s="18" t="s">
        <v>4112</v>
      </c>
      <c r="E4356" s="18">
        <v>1</v>
      </c>
      <c r="F4356" s="18" t="s">
        <v>800</v>
      </c>
      <c r="G4356" s="19">
        <v>19</v>
      </c>
      <c r="H4356" s="19" t="s">
        <v>1056</v>
      </c>
      <c r="I4356" s="19"/>
      <c r="J4356" s="24"/>
      <c r="K4356" s="99"/>
      <c r="L4356" s="99"/>
      <c r="M4356" s="99"/>
      <c r="N4356" s="28"/>
      <c r="O4356" s="100"/>
      <c r="P4356" s="27"/>
      <c r="Q4356" s="100"/>
      <c r="R4356" s="101" t="s">
        <v>4164</v>
      </c>
      <c r="S4356" s="94"/>
    </row>
    <row r="4357" spans="1:19" ht="18" customHeight="1">
      <c r="A4357" s="43">
        <v>10</v>
      </c>
      <c r="B4357" s="44" t="s">
        <v>3742</v>
      </c>
      <c r="C4357" s="52">
        <v>3</v>
      </c>
      <c r="D4357" s="44" t="s">
        <v>4112</v>
      </c>
      <c r="E4357" s="53">
        <v>1</v>
      </c>
      <c r="F4357" s="54" t="s">
        <v>800</v>
      </c>
      <c r="G4357" s="53"/>
      <c r="H4357" s="54"/>
      <c r="I4357" s="53"/>
      <c r="J4357" s="53"/>
      <c r="K4357" s="97">
        <f>IF(C4357="",SUMIFS($K4358:$K$5645,$A4358:$A$5645,A4357,$E4358:$E$5645,""),IF(E4357="",SUMIFS($K4358:$K$5645,$A4358:$A$5645,A4357,$C4358:$C$5645,C4357,$G4358:$G$5645,""),IF(G4357="",SUMIFS($K4358:$K$5645,$A4358:$A$5645,A4357,$C4358:$C$5645,C4357,$E4358:$E$5645,E4357,$R4358:$R$5645,R4357),0)))</f>
        <v>2658</v>
      </c>
      <c r="L4357" s="97">
        <f>IF(C4357="",SUMIFS($L4358:$L$5645,$A4358:$A$5645,A4357,$E4358:$E$5645,""),IF(E4357="",SUMIFS($L4358:$L$5645,$A4358:$A$5645,A4357,$C4358:$C$5645,C4357,$G4358:$G$5645,""),IF(G4357="",SUMIFS($L4358:$L$5645,$A4358:$A$5645,A4357,$C4358:$C$5645,C4357,$E4358:$E$5645,E4357,$R4358:$R$5645,R4357),0)))</f>
        <v>2405</v>
      </c>
      <c r="M4357" s="98">
        <f t="shared" ref="M4357" si="260">K4357-L4357</f>
        <v>253</v>
      </c>
      <c r="N4357" s="55"/>
      <c r="O4357" s="56"/>
      <c r="P4357" s="57"/>
      <c r="Q4357" s="58">
        <f>IF(C4357="",SUMIFS($Q$3:$Q$5514,$A$3:$A$5514,A4357,$C$3:$C$5514,"&gt;0",$E$3:$E$5514,""),IF(E4357="",SUMIFS($Q$3:$Q$5514,$A$3:$A$5514,A4357,$C$3:$C$5514,C4357,$E$3:$E$5514,"&gt;0",$G$3:$G$5514,""),IF(G4357="",SUMIFS($Q$3:$Q$5514,$A$3:$A$5514,A4357,$C$3:$C$5514,C4357,$E$3:$E$5514,E4357,$G$3:$G$5514,"&gt;0",$R$3:$R$5514,R4357))))</f>
        <v>0</v>
      </c>
      <c r="R4357" s="59" t="s">
        <v>4182</v>
      </c>
      <c r="S4357" s="94"/>
    </row>
    <row r="4358" spans="1:19" ht="18" customHeight="1">
      <c r="A4358" s="17">
        <v>10</v>
      </c>
      <c r="B4358" s="18" t="s">
        <v>3742</v>
      </c>
      <c r="C4358" s="18">
        <v>3</v>
      </c>
      <c r="D4358" s="18" t="s">
        <v>4112</v>
      </c>
      <c r="E4358" s="18">
        <v>1</v>
      </c>
      <c r="F4358" s="18" t="s">
        <v>800</v>
      </c>
      <c r="G4358" s="19">
        <v>8</v>
      </c>
      <c r="H4358" s="19" t="s">
        <v>941</v>
      </c>
      <c r="I4358" s="19"/>
      <c r="J4358" s="24"/>
      <c r="K4358" s="99"/>
      <c r="L4358" s="99"/>
      <c r="M4358" s="99"/>
      <c r="N4358" s="28"/>
      <c r="O4358" s="100"/>
      <c r="P4358" s="27"/>
      <c r="Q4358" s="100"/>
      <c r="R4358" s="101" t="s">
        <v>4182</v>
      </c>
      <c r="S4358" s="94"/>
    </row>
    <row r="4359" spans="1:19" ht="18" customHeight="1">
      <c r="A4359" s="17">
        <v>10</v>
      </c>
      <c r="B4359" s="18" t="s">
        <v>3742</v>
      </c>
      <c r="C4359" s="18">
        <v>3</v>
      </c>
      <c r="D4359" s="18" t="s">
        <v>4112</v>
      </c>
      <c r="E4359" s="18">
        <v>1</v>
      </c>
      <c r="F4359" s="18" t="s">
        <v>800</v>
      </c>
      <c r="G4359" s="18">
        <v>8</v>
      </c>
      <c r="H4359" s="18" t="s">
        <v>941</v>
      </c>
      <c r="I4359" s="19">
        <v>31</v>
      </c>
      <c r="J4359" s="24" t="s">
        <v>1306</v>
      </c>
      <c r="K4359" s="99">
        <v>34</v>
      </c>
      <c r="L4359" s="99">
        <v>24</v>
      </c>
      <c r="M4359" s="99">
        <f>K4359-L4359</f>
        <v>10</v>
      </c>
      <c r="N4359" s="28" t="s">
        <v>4183</v>
      </c>
      <c r="O4359" s="100">
        <v>33200</v>
      </c>
      <c r="P4359" s="27"/>
      <c r="Q4359" s="100"/>
      <c r="R4359" s="101" t="s">
        <v>4182</v>
      </c>
      <c r="S4359" s="94"/>
    </row>
    <row r="4360" spans="1:19" ht="18" customHeight="1">
      <c r="A4360" s="17">
        <v>10</v>
      </c>
      <c r="B4360" s="18" t="s">
        <v>3742</v>
      </c>
      <c r="C4360" s="18">
        <v>3</v>
      </c>
      <c r="D4360" s="18" t="s">
        <v>4112</v>
      </c>
      <c r="E4360" s="18">
        <v>1</v>
      </c>
      <c r="F4360" s="18" t="s">
        <v>800</v>
      </c>
      <c r="G4360" s="19">
        <v>11</v>
      </c>
      <c r="H4360" s="19" t="s">
        <v>1002</v>
      </c>
      <c r="I4360" s="19"/>
      <c r="J4360" s="24"/>
      <c r="K4360" s="99"/>
      <c r="L4360" s="99"/>
      <c r="M4360" s="99"/>
      <c r="N4360" s="28"/>
      <c r="O4360" s="100"/>
      <c r="P4360" s="27"/>
      <c r="Q4360" s="100"/>
      <c r="R4360" s="101" t="s">
        <v>4182</v>
      </c>
      <c r="S4360" s="94"/>
    </row>
    <row r="4361" spans="1:19" ht="18" customHeight="1">
      <c r="A4361" s="17">
        <v>10</v>
      </c>
      <c r="B4361" s="18" t="s">
        <v>3742</v>
      </c>
      <c r="C4361" s="18">
        <v>3</v>
      </c>
      <c r="D4361" s="18" t="s">
        <v>4112</v>
      </c>
      <c r="E4361" s="18">
        <v>1</v>
      </c>
      <c r="F4361" s="18" t="s">
        <v>800</v>
      </c>
      <c r="G4361" s="18">
        <v>11</v>
      </c>
      <c r="H4361" s="18" t="s">
        <v>1002</v>
      </c>
      <c r="I4361" s="19">
        <v>1</v>
      </c>
      <c r="J4361" s="24" t="s">
        <v>1003</v>
      </c>
      <c r="K4361" s="99">
        <v>1077</v>
      </c>
      <c r="L4361" s="99">
        <v>1030</v>
      </c>
      <c r="M4361" s="99">
        <f>K4361-L4361</f>
        <v>47</v>
      </c>
      <c r="N4361" s="28" t="s">
        <v>4184</v>
      </c>
      <c r="O4361" s="100">
        <v>797000</v>
      </c>
      <c r="P4361" s="27"/>
      <c r="Q4361" s="100"/>
      <c r="R4361" s="101" t="s">
        <v>4182</v>
      </c>
      <c r="S4361" s="94"/>
    </row>
    <row r="4362" spans="1:19" ht="18" customHeight="1">
      <c r="A4362" s="17">
        <v>10</v>
      </c>
      <c r="B4362" s="18" t="s">
        <v>3742</v>
      </c>
      <c r="C4362" s="18">
        <v>3</v>
      </c>
      <c r="D4362" s="18" t="s">
        <v>4112</v>
      </c>
      <c r="E4362" s="18">
        <v>1</v>
      </c>
      <c r="F4362" s="18" t="s">
        <v>800</v>
      </c>
      <c r="G4362" s="18">
        <v>11</v>
      </c>
      <c r="H4362" s="18" t="s">
        <v>1002</v>
      </c>
      <c r="I4362" s="18">
        <v>1</v>
      </c>
      <c r="J4362" s="25" t="s">
        <v>1003</v>
      </c>
      <c r="K4362" s="99"/>
      <c r="L4362" s="99"/>
      <c r="M4362" s="99"/>
      <c r="N4362" s="28" t="s">
        <v>4185</v>
      </c>
      <c r="O4362" s="100">
        <v>90000</v>
      </c>
      <c r="P4362" s="27"/>
      <c r="Q4362" s="100"/>
      <c r="R4362" s="101" t="s">
        <v>4182</v>
      </c>
      <c r="S4362" s="94"/>
    </row>
    <row r="4363" spans="1:19" ht="18" customHeight="1">
      <c r="A4363" s="17">
        <v>10</v>
      </c>
      <c r="B4363" s="18" t="s">
        <v>3742</v>
      </c>
      <c r="C4363" s="18">
        <v>3</v>
      </c>
      <c r="D4363" s="18" t="s">
        <v>4112</v>
      </c>
      <c r="E4363" s="18">
        <v>1</v>
      </c>
      <c r="F4363" s="18" t="s">
        <v>800</v>
      </c>
      <c r="G4363" s="18">
        <v>11</v>
      </c>
      <c r="H4363" s="18" t="s">
        <v>1002</v>
      </c>
      <c r="I4363" s="18">
        <v>1</v>
      </c>
      <c r="J4363" s="25" t="s">
        <v>1003</v>
      </c>
      <c r="K4363" s="99"/>
      <c r="L4363" s="99"/>
      <c r="M4363" s="99"/>
      <c r="N4363" s="28" t="s">
        <v>4186</v>
      </c>
      <c r="O4363" s="100">
        <v>60000</v>
      </c>
      <c r="P4363" s="27"/>
      <c r="Q4363" s="100"/>
      <c r="R4363" s="101" t="s">
        <v>4182</v>
      </c>
      <c r="S4363" s="94"/>
    </row>
    <row r="4364" spans="1:19" ht="18" customHeight="1">
      <c r="A4364" s="17">
        <v>10</v>
      </c>
      <c r="B4364" s="18" t="s">
        <v>3742</v>
      </c>
      <c r="C4364" s="18">
        <v>3</v>
      </c>
      <c r="D4364" s="18" t="s">
        <v>4112</v>
      </c>
      <c r="E4364" s="18">
        <v>1</v>
      </c>
      <c r="F4364" s="18" t="s">
        <v>800</v>
      </c>
      <c r="G4364" s="18">
        <v>11</v>
      </c>
      <c r="H4364" s="18" t="s">
        <v>1002</v>
      </c>
      <c r="I4364" s="18">
        <v>1</v>
      </c>
      <c r="J4364" s="25" t="s">
        <v>1003</v>
      </c>
      <c r="K4364" s="99"/>
      <c r="L4364" s="99"/>
      <c r="M4364" s="99"/>
      <c r="N4364" s="28" t="s">
        <v>4187</v>
      </c>
      <c r="O4364" s="100">
        <v>80000</v>
      </c>
      <c r="P4364" s="27"/>
      <c r="Q4364" s="100"/>
      <c r="R4364" s="101" t="s">
        <v>4182</v>
      </c>
      <c r="S4364" s="94"/>
    </row>
    <row r="4365" spans="1:19" ht="18" customHeight="1">
      <c r="A4365" s="17">
        <v>10</v>
      </c>
      <c r="B4365" s="18" t="s">
        <v>3742</v>
      </c>
      <c r="C4365" s="18">
        <v>3</v>
      </c>
      <c r="D4365" s="18" t="s">
        <v>4112</v>
      </c>
      <c r="E4365" s="18">
        <v>1</v>
      </c>
      <c r="F4365" s="18" t="s">
        <v>800</v>
      </c>
      <c r="G4365" s="18">
        <v>11</v>
      </c>
      <c r="H4365" s="18" t="s">
        <v>1002</v>
      </c>
      <c r="I4365" s="18">
        <v>1</v>
      </c>
      <c r="J4365" s="25" t="s">
        <v>1003</v>
      </c>
      <c r="K4365" s="99"/>
      <c r="L4365" s="99"/>
      <c r="M4365" s="99"/>
      <c r="N4365" s="28" t="s">
        <v>4020</v>
      </c>
      <c r="O4365" s="100">
        <v>50000</v>
      </c>
      <c r="P4365" s="27"/>
      <c r="Q4365" s="100"/>
      <c r="R4365" s="101" t="s">
        <v>4182</v>
      </c>
      <c r="S4365" s="94"/>
    </row>
    <row r="4366" spans="1:19" ht="18" customHeight="1">
      <c r="A4366" s="17">
        <v>10</v>
      </c>
      <c r="B4366" s="18" t="s">
        <v>3742</v>
      </c>
      <c r="C4366" s="18">
        <v>3</v>
      </c>
      <c r="D4366" s="18" t="s">
        <v>4112</v>
      </c>
      <c r="E4366" s="18">
        <v>1</v>
      </c>
      <c r="F4366" s="18" t="s">
        <v>800</v>
      </c>
      <c r="G4366" s="18">
        <v>11</v>
      </c>
      <c r="H4366" s="18" t="s">
        <v>1002</v>
      </c>
      <c r="I4366" s="19">
        <v>2</v>
      </c>
      <c r="J4366" s="24" t="s">
        <v>1208</v>
      </c>
      <c r="K4366" s="99">
        <v>567</v>
      </c>
      <c r="L4366" s="99">
        <v>608</v>
      </c>
      <c r="M4366" s="99">
        <f>K4366-L4366</f>
        <v>-41</v>
      </c>
      <c r="N4366" s="28" t="s">
        <v>4021</v>
      </c>
      <c r="O4366" s="100">
        <v>520200</v>
      </c>
      <c r="P4366" s="27"/>
      <c r="Q4366" s="100"/>
      <c r="R4366" s="101" t="s">
        <v>4182</v>
      </c>
      <c r="S4366" s="94"/>
    </row>
    <row r="4367" spans="1:19" ht="18" customHeight="1">
      <c r="A4367" s="17">
        <v>10</v>
      </c>
      <c r="B4367" s="18" t="s">
        <v>3742</v>
      </c>
      <c r="C4367" s="18">
        <v>3</v>
      </c>
      <c r="D4367" s="18" t="s">
        <v>4112</v>
      </c>
      <c r="E4367" s="18">
        <v>1</v>
      </c>
      <c r="F4367" s="18" t="s">
        <v>800</v>
      </c>
      <c r="G4367" s="18">
        <v>11</v>
      </c>
      <c r="H4367" s="18" t="s">
        <v>1002</v>
      </c>
      <c r="I4367" s="18">
        <v>2</v>
      </c>
      <c r="J4367" s="25" t="s">
        <v>1208</v>
      </c>
      <c r="K4367" s="99"/>
      <c r="L4367" s="99"/>
      <c r="M4367" s="99"/>
      <c r="N4367" s="339" t="s">
        <v>7275</v>
      </c>
      <c r="O4367" s="100">
        <v>26400</v>
      </c>
      <c r="P4367" s="27"/>
      <c r="Q4367" s="100"/>
      <c r="R4367" s="101" t="s">
        <v>4182</v>
      </c>
      <c r="S4367" s="94"/>
    </row>
    <row r="4368" spans="1:19" ht="18" customHeight="1">
      <c r="A4368" s="17">
        <v>10</v>
      </c>
      <c r="B4368" s="18" t="s">
        <v>3742</v>
      </c>
      <c r="C4368" s="18">
        <v>3</v>
      </c>
      <c r="D4368" s="18" t="s">
        <v>4112</v>
      </c>
      <c r="E4368" s="18">
        <v>1</v>
      </c>
      <c r="F4368" s="18" t="s">
        <v>800</v>
      </c>
      <c r="G4368" s="18">
        <v>11</v>
      </c>
      <c r="H4368" s="18" t="s">
        <v>1002</v>
      </c>
      <c r="I4368" s="18">
        <v>2</v>
      </c>
      <c r="J4368" s="25" t="s">
        <v>1208</v>
      </c>
      <c r="K4368" s="99"/>
      <c r="L4368" s="99"/>
      <c r="M4368" s="99"/>
      <c r="N4368" s="339" t="s">
        <v>3982</v>
      </c>
      <c r="O4368" s="100">
        <v>20000</v>
      </c>
      <c r="P4368" s="27"/>
      <c r="Q4368" s="100"/>
      <c r="R4368" s="101" t="s">
        <v>4182</v>
      </c>
      <c r="S4368" s="94"/>
    </row>
    <row r="4369" spans="1:19" ht="18" customHeight="1">
      <c r="A4369" s="17">
        <v>10</v>
      </c>
      <c r="B4369" s="18" t="s">
        <v>3742</v>
      </c>
      <c r="C4369" s="18">
        <v>3</v>
      </c>
      <c r="D4369" s="18" t="s">
        <v>4112</v>
      </c>
      <c r="E4369" s="18">
        <v>1</v>
      </c>
      <c r="F4369" s="18" t="s">
        <v>800</v>
      </c>
      <c r="G4369" s="18">
        <v>11</v>
      </c>
      <c r="H4369" s="18" t="s">
        <v>1002</v>
      </c>
      <c r="I4369" s="19">
        <v>3</v>
      </c>
      <c r="J4369" s="24" t="s">
        <v>1021</v>
      </c>
      <c r="K4369" s="99">
        <v>3</v>
      </c>
      <c r="L4369" s="99">
        <v>3</v>
      </c>
      <c r="M4369" s="99">
        <f>K4369-L4369</f>
        <v>0</v>
      </c>
      <c r="N4369" s="28" t="s">
        <v>4188</v>
      </c>
      <c r="O4369" s="100">
        <v>3000</v>
      </c>
      <c r="P4369" s="27"/>
      <c r="Q4369" s="100"/>
      <c r="R4369" s="101" t="s">
        <v>4182</v>
      </c>
      <c r="S4369" s="94"/>
    </row>
    <row r="4370" spans="1:19" ht="18" customHeight="1">
      <c r="A4370" s="17">
        <v>10</v>
      </c>
      <c r="B4370" s="18" t="s">
        <v>3742</v>
      </c>
      <c r="C4370" s="18">
        <v>3</v>
      </c>
      <c r="D4370" s="18" t="s">
        <v>4112</v>
      </c>
      <c r="E4370" s="18">
        <v>1</v>
      </c>
      <c r="F4370" s="18" t="s">
        <v>800</v>
      </c>
      <c r="G4370" s="18">
        <v>11</v>
      </c>
      <c r="H4370" s="18" t="s">
        <v>1002</v>
      </c>
      <c r="I4370" s="19">
        <v>4</v>
      </c>
      <c r="J4370" s="24" t="s">
        <v>1023</v>
      </c>
      <c r="K4370" s="99">
        <v>95</v>
      </c>
      <c r="L4370" s="99">
        <v>65</v>
      </c>
      <c r="M4370" s="99">
        <f>K4370-L4370</f>
        <v>30</v>
      </c>
      <c r="N4370" s="28" t="s">
        <v>4189</v>
      </c>
      <c r="O4370" s="100">
        <v>75000</v>
      </c>
      <c r="P4370" s="27"/>
      <c r="Q4370" s="100"/>
      <c r="R4370" s="101" t="s">
        <v>4182</v>
      </c>
      <c r="S4370" s="94"/>
    </row>
    <row r="4371" spans="1:19" ht="18" customHeight="1">
      <c r="A4371" s="17">
        <v>10</v>
      </c>
      <c r="B4371" s="18" t="s">
        <v>3742</v>
      </c>
      <c r="C4371" s="18">
        <v>3</v>
      </c>
      <c r="D4371" s="18" t="s">
        <v>4112</v>
      </c>
      <c r="E4371" s="18">
        <v>1</v>
      </c>
      <c r="F4371" s="18" t="s">
        <v>800</v>
      </c>
      <c r="G4371" s="18">
        <v>11</v>
      </c>
      <c r="H4371" s="18" t="s">
        <v>1002</v>
      </c>
      <c r="I4371" s="18">
        <v>4</v>
      </c>
      <c r="J4371" s="25" t="s">
        <v>1023</v>
      </c>
      <c r="K4371" s="99"/>
      <c r="L4371" s="99"/>
      <c r="M4371" s="99"/>
      <c r="N4371" s="28" t="s">
        <v>4190</v>
      </c>
      <c r="O4371" s="100">
        <v>20000</v>
      </c>
      <c r="P4371" s="27"/>
      <c r="Q4371" s="100"/>
      <c r="R4371" s="101" t="s">
        <v>4182</v>
      </c>
      <c r="S4371" s="94"/>
    </row>
    <row r="4372" spans="1:19" ht="18" customHeight="1">
      <c r="A4372" s="17">
        <v>10</v>
      </c>
      <c r="B4372" s="18" t="s">
        <v>3742</v>
      </c>
      <c r="C4372" s="18">
        <v>3</v>
      </c>
      <c r="D4372" s="18" t="s">
        <v>4112</v>
      </c>
      <c r="E4372" s="18">
        <v>1</v>
      </c>
      <c r="F4372" s="18" t="s">
        <v>800</v>
      </c>
      <c r="G4372" s="18">
        <v>11</v>
      </c>
      <c r="H4372" s="18" t="s">
        <v>1002</v>
      </c>
      <c r="I4372" s="19">
        <v>6</v>
      </c>
      <c r="J4372" s="24" t="s">
        <v>1215</v>
      </c>
      <c r="K4372" s="99">
        <v>66</v>
      </c>
      <c r="L4372" s="99">
        <v>66</v>
      </c>
      <c r="M4372" s="99">
        <f>K4372-L4372</f>
        <v>0</v>
      </c>
      <c r="N4372" s="28" t="s">
        <v>4191</v>
      </c>
      <c r="O4372" s="100">
        <v>66000</v>
      </c>
      <c r="P4372" s="27"/>
      <c r="Q4372" s="100"/>
      <c r="R4372" s="101" t="s">
        <v>4182</v>
      </c>
      <c r="S4372" s="94"/>
    </row>
    <row r="4373" spans="1:19" ht="18" customHeight="1">
      <c r="A4373" s="17">
        <v>10</v>
      </c>
      <c r="B4373" s="18" t="s">
        <v>3742</v>
      </c>
      <c r="C4373" s="18">
        <v>3</v>
      </c>
      <c r="D4373" s="18" t="s">
        <v>4112</v>
      </c>
      <c r="E4373" s="18">
        <v>1</v>
      </c>
      <c r="F4373" s="18" t="s">
        <v>800</v>
      </c>
      <c r="G4373" s="18">
        <v>11</v>
      </c>
      <c r="H4373" s="18" t="s">
        <v>1002</v>
      </c>
      <c r="I4373" s="19">
        <v>8</v>
      </c>
      <c r="J4373" s="24" t="s">
        <v>1891</v>
      </c>
      <c r="K4373" s="99">
        <v>100</v>
      </c>
      <c r="L4373" s="99">
        <v>100</v>
      </c>
      <c r="M4373" s="99">
        <f>K4373-L4373</f>
        <v>0</v>
      </c>
      <c r="N4373" s="28" t="s">
        <v>4192</v>
      </c>
      <c r="O4373" s="100">
        <v>30000</v>
      </c>
      <c r="P4373" s="27"/>
      <c r="Q4373" s="100"/>
      <c r="R4373" s="101" t="s">
        <v>4182</v>
      </c>
      <c r="S4373" s="94"/>
    </row>
    <row r="4374" spans="1:19" ht="18" customHeight="1">
      <c r="A4374" s="17">
        <v>10</v>
      </c>
      <c r="B4374" s="18" t="s">
        <v>3742</v>
      </c>
      <c r="C4374" s="18">
        <v>3</v>
      </c>
      <c r="D4374" s="18" t="s">
        <v>4112</v>
      </c>
      <c r="E4374" s="18">
        <v>1</v>
      </c>
      <c r="F4374" s="18" t="s">
        <v>800</v>
      </c>
      <c r="G4374" s="18">
        <v>11</v>
      </c>
      <c r="H4374" s="18" t="s">
        <v>1002</v>
      </c>
      <c r="I4374" s="18">
        <v>8</v>
      </c>
      <c r="J4374" s="25" t="s">
        <v>1891</v>
      </c>
      <c r="K4374" s="99"/>
      <c r="L4374" s="99"/>
      <c r="M4374" s="99"/>
      <c r="N4374" s="28" t="s">
        <v>3989</v>
      </c>
      <c r="O4374" s="100">
        <v>70000</v>
      </c>
      <c r="P4374" s="27"/>
      <c r="Q4374" s="100"/>
      <c r="R4374" s="101" t="s">
        <v>4182</v>
      </c>
      <c r="S4374" s="94"/>
    </row>
    <row r="4375" spans="1:19" ht="18" customHeight="1">
      <c r="A4375" s="17">
        <v>10</v>
      </c>
      <c r="B4375" s="18" t="s">
        <v>3742</v>
      </c>
      <c r="C4375" s="18">
        <v>3</v>
      </c>
      <c r="D4375" s="18" t="s">
        <v>4112</v>
      </c>
      <c r="E4375" s="18">
        <v>1</v>
      </c>
      <c r="F4375" s="18" t="s">
        <v>800</v>
      </c>
      <c r="G4375" s="19">
        <v>12</v>
      </c>
      <c r="H4375" s="19" t="s">
        <v>1026</v>
      </c>
      <c r="I4375" s="19"/>
      <c r="J4375" s="24"/>
      <c r="K4375" s="99"/>
      <c r="L4375" s="99"/>
      <c r="M4375" s="99"/>
      <c r="N4375" s="28"/>
      <c r="O4375" s="100"/>
      <c r="P4375" s="27"/>
      <c r="Q4375" s="100"/>
      <c r="R4375" s="101" t="s">
        <v>4182</v>
      </c>
      <c r="S4375" s="94"/>
    </row>
    <row r="4376" spans="1:19" ht="18" customHeight="1">
      <c r="A4376" s="17">
        <v>10</v>
      </c>
      <c r="B4376" s="18" t="s">
        <v>3742</v>
      </c>
      <c r="C4376" s="18">
        <v>3</v>
      </c>
      <c r="D4376" s="18" t="s">
        <v>4112</v>
      </c>
      <c r="E4376" s="18">
        <v>1</v>
      </c>
      <c r="F4376" s="18" t="s">
        <v>800</v>
      </c>
      <c r="G4376" s="18">
        <v>12</v>
      </c>
      <c r="H4376" s="18" t="s">
        <v>1026</v>
      </c>
      <c r="I4376" s="19">
        <v>1</v>
      </c>
      <c r="J4376" s="24" t="s">
        <v>1027</v>
      </c>
      <c r="K4376" s="99">
        <v>256</v>
      </c>
      <c r="L4376" s="99">
        <v>246</v>
      </c>
      <c r="M4376" s="99">
        <f>K4376-L4376</f>
        <v>10</v>
      </c>
      <c r="N4376" s="339" t="s">
        <v>7276</v>
      </c>
      <c r="O4376" s="100">
        <v>225600</v>
      </c>
      <c r="P4376" s="27"/>
      <c r="Q4376" s="100"/>
      <c r="R4376" s="101" t="s">
        <v>4182</v>
      </c>
      <c r="S4376" s="94"/>
    </row>
    <row r="4377" spans="1:19" ht="18" customHeight="1">
      <c r="A4377" s="17">
        <v>10</v>
      </c>
      <c r="B4377" s="18" t="s">
        <v>3742</v>
      </c>
      <c r="C4377" s="18">
        <v>3</v>
      </c>
      <c r="D4377" s="18" t="s">
        <v>4112</v>
      </c>
      <c r="E4377" s="18">
        <v>1</v>
      </c>
      <c r="F4377" s="18" t="s">
        <v>800</v>
      </c>
      <c r="G4377" s="18">
        <v>12</v>
      </c>
      <c r="H4377" s="18" t="s">
        <v>1026</v>
      </c>
      <c r="I4377" s="18">
        <v>1</v>
      </c>
      <c r="J4377" s="25" t="s">
        <v>1027</v>
      </c>
      <c r="K4377" s="99"/>
      <c r="L4377" s="99"/>
      <c r="M4377" s="99"/>
      <c r="N4377" s="28" t="s">
        <v>4193</v>
      </c>
      <c r="O4377" s="100">
        <v>30000</v>
      </c>
      <c r="P4377" s="27"/>
      <c r="Q4377" s="100"/>
      <c r="R4377" s="101" t="s">
        <v>4182</v>
      </c>
      <c r="S4377" s="94"/>
    </row>
    <row r="4378" spans="1:19" ht="18" customHeight="1">
      <c r="A4378" s="17">
        <v>10</v>
      </c>
      <c r="B4378" s="18" t="s">
        <v>3742</v>
      </c>
      <c r="C4378" s="18">
        <v>3</v>
      </c>
      <c r="D4378" s="18" t="s">
        <v>4112</v>
      </c>
      <c r="E4378" s="18">
        <v>1</v>
      </c>
      <c r="F4378" s="18" t="s">
        <v>800</v>
      </c>
      <c r="G4378" s="18">
        <v>12</v>
      </c>
      <c r="H4378" s="18" t="s">
        <v>1026</v>
      </c>
      <c r="I4378" s="19">
        <v>3</v>
      </c>
      <c r="J4378" s="24" t="s">
        <v>202</v>
      </c>
      <c r="K4378" s="99">
        <v>67</v>
      </c>
      <c r="L4378" s="99">
        <v>67</v>
      </c>
      <c r="M4378" s="99">
        <f>K4378-L4378</f>
        <v>0</v>
      </c>
      <c r="N4378" s="28" t="s">
        <v>4194</v>
      </c>
      <c r="O4378" s="100">
        <v>21200</v>
      </c>
      <c r="P4378" s="27"/>
      <c r="Q4378" s="100"/>
      <c r="R4378" s="101" t="s">
        <v>4182</v>
      </c>
      <c r="S4378" s="94"/>
    </row>
    <row r="4379" spans="1:19" ht="18" customHeight="1">
      <c r="A4379" s="17">
        <v>10</v>
      </c>
      <c r="B4379" s="18" t="s">
        <v>3742</v>
      </c>
      <c r="C4379" s="18">
        <v>3</v>
      </c>
      <c r="D4379" s="18" t="s">
        <v>4112</v>
      </c>
      <c r="E4379" s="18">
        <v>1</v>
      </c>
      <c r="F4379" s="18" t="s">
        <v>800</v>
      </c>
      <c r="G4379" s="18">
        <v>12</v>
      </c>
      <c r="H4379" s="18" t="s">
        <v>1026</v>
      </c>
      <c r="I4379" s="18">
        <v>3</v>
      </c>
      <c r="J4379" s="25" t="s">
        <v>202</v>
      </c>
      <c r="K4379" s="99"/>
      <c r="L4379" s="99"/>
      <c r="M4379" s="99"/>
      <c r="N4379" s="28" t="s">
        <v>4195</v>
      </c>
      <c r="O4379" s="100">
        <v>30000</v>
      </c>
      <c r="P4379" s="27"/>
      <c r="Q4379" s="100"/>
      <c r="R4379" s="101" t="s">
        <v>4182</v>
      </c>
      <c r="S4379" s="94"/>
    </row>
    <row r="4380" spans="1:19" ht="18" customHeight="1">
      <c r="A4380" s="17">
        <v>10</v>
      </c>
      <c r="B4380" s="18" t="s">
        <v>3742</v>
      </c>
      <c r="C4380" s="18">
        <v>3</v>
      </c>
      <c r="D4380" s="18" t="s">
        <v>4112</v>
      </c>
      <c r="E4380" s="18">
        <v>1</v>
      </c>
      <c r="F4380" s="18" t="s">
        <v>800</v>
      </c>
      <c r="G4380" s="18">
        <v>12</v>
      </c>
      <c r="H4380" s="18" t="s">
        <v>1026</v>
      </c>
      <c r="I4380" s="18">
        <v>3</v>
      </c>
      <c r="J4380" s="25" t="s">
        <v>202</v>
      </c>
      <c r="K4380" s="99"/>
      <c r="L4380" s="99"/>
      <c r="M4380" s="99"/>
      <c r="N4380" s="28" t="s">
        <v>4196</v>
      </c>
      <c r="O4380" s="100">
        <v>15000</v>
      </c>
      <c r="P4380" s="27"/>
      <c r="Q4380" s="100"/>
      <c r="R4380" s="101" t="s">
        <v>4182</v>
      </c>
      <c r="S4380" s="94"/>
    </row>
    <row r="4381" spans="1:19" ht="18" customHeight="1">
      <c r="A4381" s="17">
        <v>10</v>
      </c>
      <c r="B4381" s="18" t="s">
        <v>3742</v>
      </c>
      <c r="C4381" s="18">
        <v>3</v>
      </c>
      <c r="D4381" s="18" t="s">
        <v>4112</v>
      </c>
      <c r="E4381" s="18">
        <v>1</v>
      </c>
      <c r="F4381" s="18" t="s">
        <v>800</v>
      </c>
      <c r="G4381" s="19">
        <v>13</v>
      </c>
      <c r="H4381" s="19" t="s">
        <v>1045</v>
      </c>
      <c r="I4381" s="19"/>
      <c r="J4381" s="24"/>
      <c r="K4381" s="99"/>
      <c r="L4381" s="99"/>
      <c r="M4381" s="99"/>
      <c r="N4381" s="28"/>
      <c r="O4381" s="100"/>
      <c r="P4381" s="27"/>
      <c r="Q4381" s="100"/>
      <c r="R4381" s="101" t="s">
        <v>4182</v>
      </c>
      <c r="S4381" s="94"/>
    </row>
    <row r="4382" spans="1:19" ht="18" customHeight="1">
      <c r="A4382" s="17">
        <v>10</v>
      </c>
      <c r="B4382" s="18" t="s">
        <v>3742</v>
      </c>
      <c r="C4382" s="18">
        <v>3</v>
      </c>
      <c r="D4382" s="18" t="s">
        <v>4112</v>
      </c>
      <c r="E4382" s="18">
        <v>1</v>
      </c>
      <c r="F4382" s="18" t="s">
        <v>800</v>
      </c>
      <c r="G4382" s="18">
        <v>13</v>
      </c>
      <c r="H4382" s="18" t="s">
        <v>1045</v>
      </c>
      <c r="I4382" s="19">
        <v>32</v>
      </c>
      <c r="J4382" s="24" t="s">
        <v>1235</v>
      </c>
      <c r="K4382" s="99">
        <v>160</v>
      </c>
      <c r="L4382" s="99">
        <v>110</v>
      </c>
      <c r="M4382" s="99">
        <f>K4382-L4382</f>
        <v>50</v>
      </c>
      <c r="N4382" s="28" t="s">
        <v>4197</v>
      </c>
      <c r="O4382" s="100">
        <v>160000</v>
      </c>
      <c r="P4382" s="27"/>
      <c r="Q4382" s="100"/>
      <c r="R4382" s="101" t="s">
        <v>4182</v>
      </c>
      <c r="S4382" s="94"/>
    </row>
    <row r="4383" spans="1:19" ht="18" customHeight="1">
      <c r="A4383" s="17">
        <v>10</v>
      </c>
      <c r="B4383" s="18" t="s">
        <v>3742</v>
      </c>
      <c r="C4383" s="18">
        <v>3</v>
      </c>
      <c r="D4383" s="18" t="s">
        <v>4112</v>
      </c>
      <c r="E4383" s="18">
        <v>1</v>
      </c>
      <c r="F4383" s="18" t="s">
        <v>800</v>
      </c>
      <c r="G4383" s="19">
        <v>14</v>
      </c>
      <c r="H4383" s="19" t="s">
        <v>1050</v>
      </c>
      <c r="I4383" s="19"/>
      <c r="J4383" s="24"/>
      <c r="K4383" s="99"/>
      <c r="L4383" s="99"/>
      <c r="M4383" s="99"/>
      <c r="N4383" s="28"/>
      <c r="O4383" s="100"/>
      <c r="P4383" s="27"/>
      <c r="Q4383" s="100"/>
      <c r="R4383" s="101" t="s">
        <v>4182</v>
      </c>
      <c r="S4383" s="94"/>
    </row>
    <row r="4384" spans="1:19" ht="18" customHeight="1">
      <c r="A4384" s="17">
        <v>10</v>
      </c>
      <c r="B4384" s="18" t="s">
        <v>3742</v>
      </c>
      <c r="C4384" s="18">
        <v>3</v>
      </c>
      <c r="D4384" s="18" t="s">
        <v>4112</v>
      </c>
      <c r="E4384" s="18">
        <v>1</v>
      </c>
      <c r="F4384" s="18" t="s">
        <v>800</v>
      </c>
      <c r="G4384" s="18">
        <v>14</v>
      </c>
      <c r="H4384" s="18" t="s">
        <v>1050</v>
      </c>
      <c r="I4384" s="19">
        <v>1</v>
      </c>
      <c r="J4384" s="24" t="s">
        <v>1051</v>
      </c>
      <c r="K4384" s="99">
        <v>10</v>
      </c>
      <c r="L4384" s="99">
        <v>10</v>
      </c>
      <c r="M4384" s="99">
        <f>K4384-L4384</f>
        <v>0</v>
      </c>
      <c r="N4384" s="28" t="s">
        <v>4198</v>
      </c>
      <c r="O4384" s="100">
        <v>10000</v>
      </c>
      <c r="P4384" s="27"/>
      <c r="Q4384" s="100"/>
      <c r="R4384" s="101" t="s">
        <v>4182</v>
      </c>
      <c r="S4384" s="94"/>
    </row>
    <row r="4385" spans="1:19" ht="18" customHeight="1">
      <c r="A4385" s="17">
        <v>10</v>
      </c>
      <c r="B4385" s="18" t="s">
        <v>3742</v>
      </c>
      <c r="C4385" s="18">
        <v>3</v>
      </c>
      <c r="D4385" s="18" t="s">
        <v>4112</v>
      </c>
      <c r="E4385" s="18">
        <v>1</v>
      </c>
      <c r="F4385" s="18" t="s">
        <v>800</v>
      </c>
      <c r="G4385" s="18">
        <v>14</v>
      </c>
      <c r="H4385" s="18" t="s">
        <v>1050</v>
      </c>
      <c r="I4385" s="19">
        <v>31</v>
      </c>
      <c r="J4385" s="24" t="s">
        <v>1132</v>
      </c>
      <c r="K4385" s="99">
        <v>36</v>
      </c>
      <c r="L4385" s="99">
        <v>36</v>
      </c>
      <c r="M4385" s="99">
        <f>K4385-L4385</f>
        <v>0</v>
      </c>
      <c r="N4385" s="339" t="s">
        <v>7273</v>
      </c>
      <c r="O4385" s="100">
        <v>35280</v>
      </c>
      <c r="P4385" s="27"/>
      <c r="Q4385" s="100"/>
      <c r="R4385" s="101" t="s">
        <v>4182</v>
      </c>
      <c r="S4385" s="94"/>
    </row>
    <row r="4386" spans="1:19" ht="18" customHeight="1">
      <c r="A4386" s="17">
        <v>10</v>
      </c>
      <c r="B4386" s="18" t="s">
        <v>3742</v>
      </c>
      <c r="C4386" s="18">
        <v>3</v>
      </c>
      <c r="D4386" s="18" t="s">
        <v>4112</v>
      </c>
      <c r="E4386" s="18">
        <v>1</v>
      </c>
      <c r="F4386" s="18" t="s">
        <v>800</v>
      </c>
      <c r="G4386" s="19">
        <v>16</v>
      </c>
      <c r="H4386" s="19" t="s">
        <v>1263</v>
      </c>
      <c r="I4386" s="19"/>
      <c r="J4386" s="24"/>
      <c r="K4386" s="99"/>
      <c r="L4386" s="99"/>
      <c r="M4386" s="99"/>
      <c r="N4386" s="28"/>
      <c r="O4386" s="100"/>
      <c r="P4386" s="27"/>
      <c r="Q4386" s="100"/>
      <c r="R4386" s="101" t="s">
        <v>4182</v>
      </c>
      <c r="S4386" s="94"/>
    </row>
    <row r="4387" spans="1:19" ht="18" customHeight="1">
      <c r="A4387" s="17">
        <v>10</v>
      </c>
      <c r="B4387" s="18" t="s">
        <v>3742</v>
      </c>
      <c r="C4387" s="18">
        <v>3</v>
      </c>
      <c r="D4387" s="18" t="s">
        <v>4112</v>
      </c>
      <c r="E4387" s="18">
        <v>1</v>
      </c>
      <c r="F4387" s="18" t="s">
        <v>800</v>
      </c>
      <c r="G4387" s="18">
        <v>16</v>
      </c>
      <c r="H4387" s="18" t="s">
        <v>1263</v>
      </c>
      <c r="I4387" s="19">
        <v>1</v>
      </c>
      <c r="J4387" s="24" t="s">
        <v>1264</v>
      </c>
      <c r="K4387" s="99">
        <v>10</v>
      </c>
      <c r="L4387" s="99">
        <v>10</v>
      </c>
      <c r="M4387" s="99">
        <f>K4387-L4387</f>
        <v>0</v>
      </c>
      <c r="N4387" s="28" t="s">
        <v>4199</v>
      </c>
      <c r="O4387" s="100">
        <v>10000</v>
      </c>
      <c r="P4387" s="27"/>
      <c r="Q4387" s="100"/>
      <c r="R4387" s="101" t="s">
        <v>4182</v>
      </c>
      <c r="S4387" s="94"/>
    </row>
    <row r="4388" spans="1:19" ht="18" customHeight="1">
      <c r="A4388" s="17">
        <v>10</v>
      </c>
      <c r="B4388" s="18" t="s">
        <v>3742</v>
      </c>
      <c r="C4388" s="18">
        <v>3</v>
      </c>
      <c r="D4388" s="18" t="s">
        <v>4112</v>
      </c>
      <c r="E4388" s="18">
        <v>1</v>
      </c>
      <c r="F4388" s="18" t="s">
        <v>800</v>
      </c>
      <c r="G4388" s="19">
        <v>18</v>
      </c>
      <c r="H4388" s="19" t="s">
        <v>1054</v>
      </c>
      <c r="I4388" s="19"/>
      <c r="J4388" s="24"/>
      <c r="K4388" s="99"/>
      <c r="L4388" s="99"/>
      <c r="M4388" s="99"/>
      <c r="N4388" s="28"/>
      <c r="O4388" s="100"/>
      <c r="P4388" s="27"/>
      <c r="Q4388" s="100"/>
      <c r="R4388" s="101" t="s">
        <v>4182</v>
      </c>
      <c r="S4388" s="94"/>
    </row>
    <row r="4389" spans="1:19" ht="18" customHeight="1">
      <c r="A4389" s="17">
        <v>10</v>
      </c>
      <c r="B4389" s="18" t="s">
        <v>3742</v>
      </c>
      <c r="C4389" s="18">
        <v>3</v>
      </c>
      <c r="D4389" s="18" t="s">
        <v>4112</v>
      </c>
      <c r="E4389" s="18">
        <v>1</v>
      </c>
      <c r="F4389" s="18" t="s">
        <v>800</v>
      </c>
      <c r="G4389" s="18">
        <v>18</v>
      </c>
      <c r="H4389" s="18" t="s">
        <v>1054</v>
      </c>
      <c r="I4389" s="19">
        <v>11</v>
      </c>
      <c r="J4389" s="24" t="s">
        <v>4180</v>
      </c>
      <c r="K4389" s="99">
        <v>177</v>
      </c>
      <c r="L4389" s="99">
        <v>30</v>
      </c>
      <c r="M4389" s="99">
        <f>K4389-L4389</f>
        <v>147</v>
      </c>
      <c r="N4389" s="28" t="s">
        <v>4200</v>
      </c>
      <c r="O4389" s="100">
        <v>176040</v>
      </c>
      <c r="P4389" s="27"/>
      <c r="Q4389" s="100"/>
      <c r="R4389" s="101" t="s">
        <v>4182</v>
      </c>
      <c r="S4389" s="94"/>
    </row>
    <row r="4390" spans="1:19" ht="18" customHeight="1">
      <c r="A4390" s="43">
        <v>10</v>
      </c>
      <c r="B4390" s="44" t="s">
        <v>3742</v>
      </c>
      <c r="C4390" s="52">
        <v>3</v>
      </c>
      <c r="D4390" s="44" t="s">
        <v>4112</v>
      </c>
      <c r="E4390" s="53">
        <v>2</v>
      </c>
      <c r="F4390" s="54" t="s">
        <v>801</v>
      </c>
      <c r="G4390" s="53"/>
      <c r="H4390" s="54"/>
      <c r="I4390" s="53"/>
      <c r="J4390" s="53"/>
      <c r="K4390" s="97">
        <f>IF(C4390="",SUMIFS($K4391:$K$5645,$A4391:$A$5645,A4390,$E4391:$E$5645,""),IF(E4390="",SUMIFS($K4391:$K$5645,$A4391:$A$5645,A4390,$C4391:$C$5645,C4390,$G4391:$G$5645,""),IF(G4390="",SUMIFS($K4391:$K$5645,$A4391:$A$5645,A4390,$C4391:$C$5645,C4390,$E4391:$E$5645,E4390,$R4391:$R$5645,R4390),0)))</f>
        <v>14967</v>
      </c>
      <c r="L4390" s="97">
        <f>IF(C4390="",SUMIFS($L4391:$L$5645,$A4391:$A$5645,A4390,$E4391:$E$5645,""),IF(E4390="",SUMIFS($L4391:$L$5645,$A4391:$A$5645,A4390,$C4391:$C$5645,C4390,$G4391:$G$5645,""),IF(G4390="",SUMIFS($L4391:$L$5645,$A4391:$A$5645,A4390,$C4391:$C$5645,C4390,$E4391:$E$5645,E4390,$R4391:$R$5645,R4390),0)))</f>
        <v>13355</v>
      </c>
      <c r="M4390" s="98">
        <f t="shared" ref="M4390" si="261">K4390-L4390</f>
        <v>1612</v>
      </c>
      <c r="N4390" s="55"/>
      <c r="O4390" s="56"/>
      <c r="P4390" s="57"/>
      <c r="Q4390" s="58">
        <f>IF(C4390="",SUMIFS($Q$3:$Q$5514,$A$3:$A$5514,A4390,$C$3:$C$5514,"&gt;0",$E$3:$E$5514,""),IF(E4390="",SUMIFS($Q$3:$Q$5514,$A$3:$A$5514,A4390,$C$3:$C$5514,C4390,$E$3:$E$5514,"&gt;0",$G$3:$G$5514,""),IF(G4390="",SUMIFS($Q$3:$Q$5514,$A$3:$A$5514,A4390,$C$3:$C$5514,C4390,$E$3:$E$5514,E4390,$G$3:$G$5514,"&gt;0",$R$3:$R$5514,R4390))))</f>
        <v>92</v>
      </c>
      <c r="R4390" s="59" t="s">
        <v>124</v>
      </c>
      <c r="S4390" s="94"/>
    </row>
    <row r="4391" spans="1:19" ht="18" customHeight="1">
      <c r="A4391" s="17">
        <v>10</v>
      </c>
      <c r="B4391" s="18" t="s">
        <v>3742</v>
      </c>
      <c r="C4391" s="18">
        <v>3</v>
      </c>
      <c r="D4391" s="18" t="s">
        <v>4112</v>
      </c>
      <c r="E4391" s="18">
        <v>2</v>
      </c>
      <c r="F4391" s="18" t="s">
        <v>801</v>
      </c>
      <c r="G4391" s="19">
        <v>11</v>
      </c>
      <c r="H4391" s="19" t="s">
        <v>1002</v>
      </c>
      <c r="I4391" s="19"/>
      <c r="J4391" s="24"/>
      <c r="K4391" s="99"/>
      <c r="L4391" s="99"/>
      <c r="M4391" s="99"/>
      <c r="N4391" s="28"/>
      <c r="O4391" s="100"/>
      <c r="P4391" s="27" t="s">
        <v>4034</v>
      </c>
      <c r="Q4391" s="100">
        <v>64</v>
      </c>
      <c r="R4391" s="101" t="s">
        <v>124</v>
      </c>
      <c r="S4391" s="94"/>
    </row>
    <row r="4392" spans="1:19" ht="18" customHeight="1">
      <c r="A4392" s="17">
        <v>10</v>
      </c>
      <c r="B4392" s="18" t="s">
        <v>3742</v>
      </c>
      <c r="C4392" s="18">
        <v>3</v>
      </c>
      <c r="D4392" s="18" t="s">
        <v>4112</v>
      </c>
      <c r="E4392" s="18">
        <v>2</v>
      </c>
      <c r="F4392" s="18" t="s">
        <v>801</v>
      </c>
      <c r="G4392" s="18">
        <v>11</v>
      </c>
      <c r="H4392" s="18" t="s">
        <v>1002</v>
      </c>
      <c r="I4392" s="19">
        <v>6</v>
      </c>
      <c r="J4392" s="24" t="s">
        <v>1215</v>
      </c>
      <c r="K4392" s="99">
        <v>80</v>
      </c>
      <c r="L4392" s="99">
        <v>80</v>
      </c>
      <c r="M4392" s="99">
        <f>K4392-L4392</f>
        <v>0</v>
      </c>
      <c r="N4392" s="28" t="s">
        <v>4201</v>
      </c>
      <c r="O4392" s="100">
        <v>80000</v>
      </c>
      <c r="P4392" s="27" t="s">
        <v>4202</v>
      </c>
      <c r="Q4392" s="100"/>
      <c r="R4392" s="101" t="s">
        <v>124</v>
      </c>
      <c r="S4392" s="94"/>
    </row>
    <row r="4393" spans="1:19" ht="18" customHeight="1">
      <c r="A4393" s="17">
        <v>10</v>
      </c>
      <c r="B4393" s="18" t="s">
        <v>3742</v>
      </c>
      <c r="C4393" s="18">
        <v>3</v>
      </c>
      <c r="D4393" s="18" t="s">
        <v>4112</v>
      </c>
      <c r="E4393" s="18">
        <v>2</v>
      </c>
      <c r="F4393" s="18" t="s">
        <v>801</v>
      </c>
      <c r="G4393" s="19">
        <v>13</v>
      </c>
      <c r="H4393" s="19" t="s">
        <v>1045</v>
      </c>
      <c r="I4393" s="19"/>
      <c r="J4393" s="24"/>
      <c r="K4393" s="99"/>
      <c r="L4393" s="99"/>
      <c r="M4393" s="99"/>
      <c r="N4393" s="28"/>
      <c r="O4393" s="100"/>
      <c r="P4393" s="27" t="s">
        <v>4038</v>
      </c>
      <c r="Q4393" s="100">
        <v>28</v>
      </c>
      <c r="R4393" s="101" t="s">
        <v>124</v>
      </c>
      <c r="S4393" s="94"/>
    </row>
    <row r="4394" spans="1:19" ht="18" customHeight="1">
      <c r="A4394" s="17">
        <v>10</v>
      </c>
      <c r="B4394" s="18" t="s">
        <v>3742</v>
      </c>
      <c r="C4394" s="18">
        <v>3</v>
      </c>
      <c r="D4394" s="18" t="s">
        <v>4112</v>
      </c>
      <c r="E4394" s="18">
        <v>2</v>
      </c>
      <c r="F4394" s="18" t="s">
        <v>801</v>
      </c>
      <c r="G4394" s="18">
        <v>13</v>
      </c>
      <c r="H4394" s="18" t="s">
        <v>1045</v>
      </c>
      <c r="I4394" s="19">
        <v>21</v>
      </c>
      <c r="J4394" s="24" t="s">
        <v>1046</v>
      </c>
      <c r="K4394" s="99">
        <v>5022</v>
      </c>
      <c r="L4394" s="99">
        <v>4990</v>
      </c>
      <c r="M4394" s="99">
        <f>K4394-L4394</f>
        <v>32</v>
      </c>
      <c r="N4394" s="28" t="s">
        <v>4203</v>
      </c>
      <c r="O4394" s="100">
        <v>5022000</v>
      </c>
      <c r="P4394" s="27" t="s">
        <v>4202</v>
      </c>
      <c r="Q4394" s="100"/>
      <c r="R4394" s="101" t="s">
        <v>124</v>
      </c>
      <c r="S4394" s="94"/>
    </row>
    <row r="4395" spans="1:19" ht="18" customHeight="1">
      <c r="A4395" s="17">
        <v>10</v>
      </c>
      <c r="B4395" s="18" t="s">
        <v>3742</v>
      </c>
      <c r="C4395" s="18">
        <v>3</v>
      </c>
      <c r="D4395" s="18" t="s">
        <v>4112</v>
      </c>
      <c r="E4395" s="18">
        <v>2</v>
      </c>
      <c r="F4395" s="18" t="s">
        <v>801</v>
      </c>
      <c r="G4395" s="19">
        <v>14</v>
      </c>
      <c r="H4395" s="19" t="s">
        <v>1050</v>
      </c>
      <c r="I4395" s="19"/>
      <c r="J4395" s="24"/>
      <c r="K4395" s="99"/>
      <c r="L4395" s="99"/>
      <c r="M4395" s="99"/>
      <c r="N4395" s="28"/>
      <c r="O4395" s="100"/>
      <c r="P4395" s="27"/>
      <c r="Q4395" s="100"/>
      <c r="R4395" s="101" t="s">
        <v>124</v>
      </c>
      <c r="S4395" s="94"/>
    </row>
    <row r="4396" spans="1:19" ht="18" customHeight="1">
      <c r="A4396" s="17">
        <v>10</v>
      </c>
      <c r="B4396" s="18" t="s">
        <v>3742</v>
      </c>
      <c r="C4396" s="18">
        <v>3</v>
      </c>
      <c r="D4396" s="18" t="s">
        <v>4112</v>
      </c>
      <c r="E4396" s="18">
        <v>2</v>
      </c>
      <c r="F4396" s="18" t="s">
        <v>801</v>
      </c>
      <c r="G4396" s="18">
        <v>14</v>
      </c>
      <c r="H4396" s="18" t="s">
        <v>1050</v>
      </c>
      <c r="I4396" s="19">
        <v>41</v>
      </c>
      <c r="J4396" s="24" t="s">
        <v>1133</v>
      </c>
      <c r="K4396" s="99">
        <v>4080</v>
      </c>
      <c r="L4396" s="99">
        <v>4080</v>
      </c>
      <c r="M4396" s="99">
        <f>K4396-L4396</f>
        <v>0</v>
      </c>
      <c r="N4396" s="28" t="s">
        <v>4204</v>
      </c>
      <c r="O4396" s="100">
        <v>2558952</v>
      </c>
      <c r="P4396" s="27"/>
      <c r="Q4396" s="100"/>
      <c r="R4396" s="101" t="s">
        <v>124</v>
      </c>
      <c r="S4396" s="94"/>
    </row>
    <row r="4397" spans="1:19" ht="18" customHeight="1">
      <c r="A4397" s="17">
        <v>10</v>
      </c>
      <c r="B4397" s="18" t="s">
        <v>3742</v>
      </c>
      <c r="C4397" s="18">
        <v>3</v>
      </c>
      <c r="D4397" s="18" t="s">
        <v>4112</v>
      </c>
      <c r="E4397" s="18">
        <v>2</v>
      </c>
      <c r="F4397" s="18" t="s">
        <v>801</v>
      </c>
      <c r="G4397" s="18">
        <v>14</v>
      </c>
      <c r="H4397" s="18" t="s">
        <v>1050</v>
      </c>
      <c r="I4397" s="18">
        <v>41</v>
      </c>
      <c r="J4397" s="25" t="s">
        <v>1133</v>
      </c>
      <c r="K4397" s="99"/>
      <c r="L4397" s="99"/>
      <c r="M4397" s="99"/>
      <c r="N4397" s="28" t="s">
        <v>4205</v>
      </c>
      <c r="O4397" s="100">
        <v>1520883</v>
      </c>
      <c r="P4397" s="27"/>
      <c r="Q4397" s="100"/>
      <c r="R4397" s="101" t="s">
        <v>124</v>
      </c>
      <c r="S4397" s="94"/>
    </row>
    <row r="4398" spans="1:19" ht="18" customHeight="1">
      <c r="A4398" s="17">
        <v>10</v>
      </c>
      <c r="B4398" s="18" t="s">
        <v>3742</v>
      </c>
      <c r="C4398" s="18">
        <v>3</v>
      </c>
      <c r="D4398" s="18" t="s">
        <v>4112</v>
      </c>
      <c r="E4398" s="18">
        <v>2</v>
      </c>
      <c r="F4398" s="18" t="s">
        <v>801</v>
      </c>
      <c r="G4398" s="19">
        <v>18</v>
      </c>
      <c r="H4398" s="19" t="s">
        <v>1054</v>
      </c>
      <c r="I4398" s="19"/>
      <c r="J4398" s="24"/>
      <c r="K4398" s="99"/>
      <c r="L4398" s="99"/>
      <c r="M4398" s="99"/>
      <c r="N4398" s="28"/>
      <c r="O4398" s="100"/>
      <c r="P4398" s="27"/>
      <c r="Q4398" s="100"/>
      <c r="R4398" s="101" t="s">
        <v>124</v>
      </c>
      <c r="S4398" s="94"/>
    </row>
    <row r="4399" spans="1:19" ht="18" customHeight="1">
      <c r="A4399" s="17">
        <v>10</v>
      </c>
      <c r="B4399" s="18" t="s">
        <v>3742</v>
      </c>
      <c r="C4399" s="18">
        <v>3</v>
      </c>
      <c r="D4399" s="18" t="s">
        <v>4112</v>
      </c>
      <c r="E4399" s="18">
        <v>2</v>
      </c>
      <c r="F4399" s="18" t="s">
        <v>801</v>
      </c>
      <c r="G4399" s="18">
        <v>18</v>
      </c>
      <c r="H4399" s="18" t="s">
        <v>1054</v>
      </c>
      <c r="I4399" s="19">
        <v>41</v>
      </c>
      <c r="J4399" s="24" t="s">
        <v>4057</v>
      </c>
      <c r="K4399" s="99">
        <v>1684</v>
      </c>
      <c r="L4399" s="99">
        <v>0</v>
      </c>
      <c r="M4399" s="99">
        <f>K4399-L4399</f>
        <v>1684</v>
      </c>
      <c r="N4399" s="28" t="s">
        <v>4206</v>
      </c>
      <c r="O4399" s="100">
        <v>1450000</v>
      </c>
      <c r="P4399" s="27"/>
      <c r="Q4399" s="100"/>
      <c r="R4399" s="101" t="s">
        <v>124</v>
      </c>
      <c r="S4399" s="94"/>
    </row>
    <row r="4400" spans="1:19" ht="18" customHeight="1">
      <c r="A4400" s="17">
        <v>10</v>
      </c>
      <c r="B4400" s="18" t="s">
        <v>3742</v>
      </c>
      <c r="C4400" s="18">
        <v>3</v>
      </c>
      <c r="D4400" s="18" t="s">
        <v>4112</v>
      </c>
      <c r="E4400" s="18">
        <v>2</v>
      </c>
      <c r="F4400" s="18" t="s">
        <v>801</v>
      </c>
      <c r="G4400" s="18">
        <v>18</v>
      </c>
      <c r="H4400" s="18" t="s">
        <v>1054</v>
      </c>
      <c r="I4400" s="18">
        <v>41</v>
      </c>
      <c r="J4400" s="25" t="s">
        <v>4057</v>
      </c>
      <c r="K4400" s="99"/>
      <c r="L4400" s="99"/>
      <c r="M4400" s="99"/>
      <c r="N4400" s="28" t="s">
        <v>4207</v>
      </c>
      <c r="O4400" s="100">
        <v>233280</v>
      </c>
      <c r="P4400" s="27"/>
      <c r="Q4400" s="100"/>
      <c r="R4400" s="101" t="s">
        <v>124</v>
      </c>
      <c r="S4400" s="94"/>
    </row>
    <row r="4401" spans="1:19" ht="18" customHeight="1">
      <c r="A4401" s="17">
        <v>10</v>
      </c>
      <c r="B4401" s="18" t="s">
        <v>3742</v>
      </c>
      <c r="C4401" s="18">
        <v>3</v>
      </c>
      <c r="D4401" s="18" t="s">
        <v>4112</v>
      </c>
      <c r="E4401" s="18">
        <v>2</v>
      </c>
      <c r="F4401" s="18" t="s">
        <v>801</v>
      </c>
      <c r="G4401" s="19">
        <v>19</v>
      </c>
      <c r="H4401" s="19" t="s">
        <v>1056</v>
      </c>
      <c r="I4401" s="19"/>
      <c r="J4401" s="24"/>
      <c r="K4401" s="99"/>
      <c r="L4401" s="99"/>
      <c r="M4401" s="99"/>
      <c r="N4401" s="28"/>
      <c r="O4401" s="100"/>
      <c r="P4401" s="27"/>
      <c r="Q4401" s="100"/>
      <c r="R4401" s="101" t="s">
        <v>124</v>
      </c>
      <c r="S4401" s="94"/>
    </row>
    <row r="4402" spans="1:19" ht="18" customHeight="1">
      <c r="A4402" s="17">
        <v>10</v>
      </c>
      <c r="B4402" s="18" t="s">
        <v>3742</v>
      </c>
      <c r="C4402" s="18">
        <v>3</v>
      </c>
      <c r="D4402" s="18" t="s">
        <v>4112</v>
      </c>
      <c r="E4402" s="18">
        <v>2</v>
      </c>
      <c r="F4402" s="18" t="s">
        <v>801</v>
      </c>
      <c r="G4402" s="18">
        <v>19</v>
      </c>
      <c r="H4402" s="18" t="s">
        <v>1056</v>
      </c>
      <c r="I4402" s="19">
        <v>31</v>
      </c>
      <c r="J4402" s="24" t="s">
        <v>1366</v>
      </c>
      <c r="K4402" s="99">
        <v>300</v>
      </c>
      <c r="L4402" s="99">
        <v>300</v>
      </c>
      <c r="M4402" s="99">
        <f>K4402-L4402</f>
        <v>0</v>
      </c>
      <c r="N4402" s="28" t="s">
        <v>4208</v>
      </c>
      <c r="O4402" s="100">
        <v>300000</v>
      </c>
      <c r="P4402" s="27"/>
      <c r="Q4402" s="100"/>
      <c r="R4402" s="101" t="s">
        <v>124</v>
      </c>
      <c r="S4402" s="94"/>
    </row>
    <row r="4403" spans="1:19" ht="18" customHeight="1">
      <c r="A4403" s="17">
        <v>10</v>
      </c>
      <c r="B4403" s="18" t="s">
        <v>3742</v>
      </c>
      <c r="C4403" s="18">
        <v>3</v>
      </c>
      <c r="D4403" s="18" t="s">
        <v>4112</v>
      </c>
      <c r="E4403" s="18">
        <v>2</v>
      </c>
      <c r="F4403" s="18" t="s">
        <v>801</v>
      </c>
      <c r="G4403" s="19">
        <v>20</v>
      </c>
      <c r="H4403" s="19" t="s">
        <v>1980</v>
      </c>
      <c r="I4403" s="19"/>
      <c r="J4403" s="24"/>
      <c r="K4403" s="99"/>
      <c r="L4403" s="99"/>
      <c r="M4403" s="99"/>
      <c r="N4403" s="28"/>
      <c r="O4403" s="100"/>
      <c r="P4403" s="27"/>
      <c r="Q4403" s="100"/>
      <c r="R4403" s="101" t="s">
        <v>124</v>
      </c>
      <c r="S4403" s="94"/>
    </row>
    <row r="4404" spans="1:19" ht="18" customHeight="1">
      <c r="A4404" s="17">
        <v>10</v>
      </c>
      <c r="B4404" s="18" t="s">
        <v>3742</v>
      </c>
      <c r="C4404" s="18">
        <v>3</v>
      </c>
      <c r="D4404" s="18" t="s">
        <v>4112</v>
      </c>
      <c r="E4404" s="18">
        <v>2</v>
      </c>
      <c r="F4404" s="18" t="s">
        <v>801</v>
      </c>
      <c r="G4404" s="18">
        <v>20</v>
      </c>
      <c r="H4404" s="18" t="s">
        <v>1980</v>
      </c>
      <c r="I4404" s="19">
        <v>51</v>
      </c>
      <c r="J4404" s="24" t="s">
        <v>4058</v>
      </c>
      <c r="K4404" s="99">
        <v>1310</v>
      </c>
      <c r="L4404" s="99">
        <v>1302</v>
      </c>
      <c r="M4404" s="99">
        <f>K4404-L4404</f>
        <v>8</v>
      </c>
      <c r="N4404" s="28" t="s">
        <v>4209</v>
      </c>
      <c r="O4404" s="100"/>
      <c r="P4404" s="27"/>
      <c r="Q4404" s="100"/>
      <c r="R4404" s="101" t="s">
        <v>124</v>
      </c>
      <c r="S4404" s="94"/>
    </row>
    <row r="4405" spans="1:19" ht="18" customHeight="1">
      <c r="A4405" s="17">
        <v>10</v>
      </c>
      <c r="B4405" s="18" t="s">
        <v>3742</v>
      </c>
      <c r="C4405" s="18">
        <v>3</v>
      </c>
      <c r="D4405" s="18" t="s">
        <v>4112</v>
      </c>
      <c r="E4405" s="18">
        <v>2</v>
      </c>
      <c r="F4405" s="18" t="s">
        <v>801</v>
      </c>
      <c r="G4405" s="18">
        <v>20</v>
      </c>
      <c r="H4405" s="18" t="s">
        <v>1980</v>
      </c>
      <c r="I4405" s="18">
        <v>51</v>
      </c>
      <c r="J4405" s="25" t="s">
        <v>4058</v>
      </c>
      <c r="K4405" s="99"/>
      <c r="L4405" s="99"/>
      <c r="M4405" s="99"/>
      <c r="N4405" s="28" t="s">
        <v>4210</v>
      </c>
      <c r="O4405" s="100">
        <v>1309070</v>
      </c>
      <c r="P4405" s="27"/>
      <c r="Q4405" s="100"/>
      <c r="R4405" s="101" t="s">
        <v>124</v>
      </c>
      <c r="S4405" s="94"/>
    </row>
    <row r="4406" spans="1:19" ht="18" customHeight="1">
      <c r="A4406" s="17">
        <v>10</v>
      </c>
      <c r="B4406" s="18" t="s">
        <v>3742</v>
      </c>
      <c r="C4406" s="18">
        <v>3</v>
      </c>
      <c r="D4406" s="18" t="s">
        <v>4112</v>
      </c>
      <c r="E4406" s="18">
        <v>2</v>
      </c>
      <c r="F4406" s="18" t="s">
        <v>801</v>
      </c>
      <c r="G4406" s="18">
        <v>20</v>
      </c>
      <c r="H4406" s="18" t="s">
        <v>1980</v>
      </c>
      <c r="I4406" s="19">
        <v>53</v>
      </c>
      <c r="J4406" s="24" t="s">
        <v>4061</v>
      </c>
      <c r="K4406" s="99">
        <v>1546</v>
      </c>
      <c r="L4406" s="99">
        <v>1449</v>
      </c>
      <c r="M4406" s="99">
        <f>K4406-L4406</f>
        <v>97</v>
      </c>
      <c r="N4406" s="28" t="s">
        <v>4211</v>
      </c>
      <c r="O4406" s="100">
        <v>1545600</v>
      </c>
      <c r="P4406" s="27"/>
      <c r="Q4406" s="100"/>
      <c r="R4406" s="101" t="s">
        <v>124</v>
      </c>
      <c r="S4406" s="94"/>
    </row>
    <row r="4407" spans="1:19" ht="18" customHeight="1">
      <c r="A4407" s="17">
        <v>10</v>
      </c>
      <c r="B4407" s="18" t="s">
        <v>3742</v>
      </c>
      <c r="C4407" s="18">
        <v>3</v>
      </c>
      <c r="D4407" s="18" t="s">
        <v>4112</v>
      </c>
      <c r="E4407" s="18">
        <v>2</v>
      </c>
      <c r="F4407" s="18" t="s">
        <v>801</v>
      </c>
      <c r="G4407" s="18">
        <v>20</v>
      </c>
      <c r="H4407" s="18" t="s">
        <v>1980</v>
      </c>
      <c r="I4407" s="19">
        <v>54</v>
      </c>
      <c r="J4407" s="24" t="s">
        <v>4063</v>
      </c>
      <c r="K4407" s="99">
        <v>257</v>
      </c>
      <c r="L4407" s="99">
        <v>523</v>
      </c>
      <c r="M4407" s="99">
        <f>K4407-L4407</f>
        <v>-266</v>
      </c>
      <c r="N4407" s="28" t="s">
        <v>4212</v>
      </c>
      <c r="O4407" s="100">
        <v>256420</v>
      </c>
      <c r="P4407" s="27"/>
      <c r="Q4407" s="100"/>
      <c r="R4407" s="101" t="s">
        <v>124</v>
      </c>
      <c r="S4407" s="94"/>
    </row>
    <row r="4408" spans="1:19" ht="18" customHeight="1">
      <c r="A4408" s="17">
        <v>10</v>
      </c>
      <c r="B4408" s="18" t="s">
        <v>3742</v>
      </c>
      <c r="C4408" s="18">
        <v>3</v>
      </c>
      <c r="D4408" s="18" t="s">
        <v>4112</v>
      </c>
      <c r="E4408" s="18">
        <v>2</v>
      </c>
      <c r="F4408" s="18" t="s">
        <v>801</v>
      </c>
      <c r="G4408" s="18">
        <v>20</v>
      </c>
      <c r="H4408" s="18" t="s">
        <v>1980</v>
      </c>
      <c r="I4408" s="19">
        <v>55</v>
      </c>
      <c r="J4408" s="24" t="s">
        <v>4065</v>
      </c>
      <c r="K4408" s="99">
        <v>688</v>
      </c>
      <c r="L4408" s="99">
        <v>631</v>
      </c>
      <c r="M4408" s="99">
        <f>K4408-L4408</f>
        <v>57</v>
      </c>
      <c r="N4408" s="28" t="s">
        <v>4213</v>
      </c>
      <c r="O4408" s="100">
        <v>687480</v>
      </c>
      <c r="P4408" s="27"/>
      <c r="Q4408" s="100"/>
      <c r="R4408" s="101" t="s">
        <v>124</v>
      </c>
      <c r="S4408" s="94"/>
    </row>
    <row r="4409" spans="1:19" ht="18" customHeight="1">
      <c r="A4409" s="43">
        <v>10</v>
      </c>
      <c r="B4409" s="44" t="s">
        <v>3742</v>
      </c>
      <c r="C4409" s="52">
        <v>3</v>
      </c>
      <c r="D4409" s="44" t="s">
        <v>4112</v>
      </c>
      <c r="E4409" s="53">
        <v>2</v>
      </c>
      <c r="F4409" s="54" t="s">
        <v>801</v>
      </c>
      <c r="G4409" s="53"/>
      <c r="H4409" s="54"/>
      <c r="I4409" s="53"/>
      <c r="J4409" s="53"/>
      <c r="K4409" s="97">
        <f>IF(C4409="",SUMIFS($K4410:$K$5645,$A4410:$A$5645,A4409,$E4410:$E$5645,""),IF(E4409="",SUMIFS($K4410:$K$5645,$A4410:$A$5645,A4409,$C4410:$C$5645,C4409,$G4410:$G$5645,""),IF(G4409="",SUMIFS($K4410:$K$5645,$A4410:$A$5645,A4409,$C4410:$C$5645,C4409,$E4410:$E$5645,E4409,$R4410:$R$5645,R4409),0)))</f>
        <v>4239</v>
      </c>
      <c r="L4409" s="97">
        <f>IF(C4409="",SUMIFS($L4410:$L$5645,$A4410:$A$5645,A4409,$E4410:$E$5645,""),IF(E4409="",SUMIFS($L4410:$L$5645,$A4410:$A$5645,A4409,$C4410:$C$5645,C4409,$G4410:$G$5645,""),IF(G4409="",SUMIFS($L4410:$L$5645,$A4410:$A$5645,A4409,$C4410:$C$5645,C4409,$E4410:$E$5645,E4409,$R4410:$R$5645,R4409),0)))</f>
        <v>4278</v>
      </c>
      <c r="M4409" s="98">
        <f t="shared" ref="M4409" si="262">K4409-L4409</f>
        <v>-39</v>
      </c>
      <c r="N4409" s="55"/>
      <c r="O4409" s="56"/>
      <c r="P4409" s="57"/>
      <c r="Q4409" s="58">
        <f>IF(C4409="",SUMIFS($Q$3:$Q$5514,$A$3:$A$5514,A4409,$C$3:$C$5514,"&gt;0",$E$3:$E$5514,""),IF(E4409="",SUMIFS($Q$3:$Q$5514,$A$3:$A$5514,A4409,$C$3:$C$5514,C4409,$E$3:$E$5514,"&gt;0",$G$3:$G$5514,""),IF(G4409="",SUMIFS($Q$3:$Q$5514,$A$3:$A$5514,A4409,$C$3:$C$5514,C4409,$E$3:$E$5514,E4409,$G$3:$G$5514,"&gt;0",$R$3:$R$5514,R4409))))</f>
        <v>0</v>
      </c>
      <c r="R4409" s="59" t="s">
        <v>4164</v>
      </c>
      <c r="S4409" s="94"/>
    </row>
    <row r="4410" spans="1:19" ht="18" customHeight="1">
      <c r="A4410" s="17">
        <v>10</v>
      </c>
      <c r="B4410" s="18" t="s">
        <v>3742</v>
      </c>
      <c r="C4410" s="18">
        <v>3</v>
      </c>
      <c r="D4410" s="18" t="s">
        <v>4112</v>
      </c>
      <c r="E4410" s="18">
        <v>2</v>
      </c>
      <c r="F4410" s="18" t="s">
        <v>801</v>
      </c>
      <c r="G4410" s="19">
        <v>11</v>
      </c>
      <c r="H4410" s="19" t="s">
        <v>1002</v>
      </c>
      <c r="I4410" s="19"/>
      <c r="J4410" s="24"/>
      <c r="K4410" s="99"/>
      <c r="L4410" s="99"/>
      <c r="M4410" s="99"/>
      <c r="N4410" s="28"/>
      <c r="O4410" s="100"/>
      <c r="P4410" s="27"/>
      <c r="Q4410" s="100"/>
      <c r="R4410" s="101" t="s">
        <v>4164</v>
      </c>
      <c r="S4410" s="94"/>
    </row>
    <row r="4411" spans="1:19" ht="18" customHeight="1">
      <c r="A4411" s="17">
        <v>10</v>
      </c>
      <c r="B4411" s="18" t="s">
        <v>3742</v>
      </c>
      <c r="C4411" s="18">
        <v>3</v>
      </c>
      <c r="D4411" s="18" t="s">
        <v>4112</v>
      </c>
      <c r="E4411" s="18">
        <v>2</v>
      </c>
      <c r="F4411" s="18" t="s">
        <v>801</v>
      </c>
      <c r="G4411" s="18">
        <v>11</v>
      </c>
      <c r="H4411" s="18" t="s">
        <v>1002</v>
      </c>
      <c r="I4411" s="19">
        <v>1</v>
      </c>
      <c r="J4411" s="24" t="s">
        <v>1003</v>
      </c>
      <c r="K4411" s="99">
        <v>389</v>
      </c>
      <c r="L4411" s="99">
        <v>389</v>
      </c>
      <c r="M4411" s="99">
        <f>K4411-L4411</f>
        <v>0</v>
      </c>
      <c r="N4411" s="28" t="s">
        <v>4214</v>
      </c>
      <c r="O4411" s="100">
        <v>50000</v>
      </c>
      <c r="P4411" s="27"/>
      <c r="Q4411" s="100"/>
      <c r="R4411" s="101" t="s">
        <v>4164</v>
      </c>
      <c r="S4411" s="94"/>
    </row>
    <row r="4412" spans="1:19" ht="18" customHeight="1">
      <c r="A4412" s="17">
        <v>10</v>
      </c>
      <c r="B4412" s="18" t="s">
        <v>3742</v>
      </c>
      <c r="C4412" s="18">
        <v>3</v>
      </c>
      <c r="D4412" s="18" t="s">
        <v>4112</v>
      </c>
      <c r="E4412" s="18">
        <v>2</v>
      </c>
      <c r="F4412" s="18" t="s">
        <v>801</v>
      </c>
      <c r="G4412" s="18">
        <v>11</v>
      </c>
      <c r="H4412" s="18" t="s">
        <v>1002</v>
      </c>
      <c r="I4412" s="18">
        <v>1</v>
      </c>
      <c r="J4412" s="25" t="s">
        <v>1003</v>
      </c>
      <c r="K4412" s="99"/>
      <c r="L4412" s="99"/>
      <c r="M4412" s="99"/>
      <c r="N4412" s="28" t="s">
        <v>4215</v>
      </c>
      <c r="O4412" s="100">
        <v>281000</v>
      </c>
      <c r="P4412" s="27"/>
      <c r="Q4412" s="100"/>
      <c r="R4412" s="101" t="s">
        <v>4164</v>
      </c>
      <c r="S4412" s="94"/>
    </row>
    <row r="4413" spans="1:19" ht="18" customHeight="1">
      <c r="A4413" s="17">
        <v>10</v>
      </c>
      <c r="B4413" s="18" t="s">
        <v>3742</v>
      </c>
      <c r="C4413" s="18">
        <v>3</v>
      </c>
      <c r="D4413" s="18" t="s">
        <v>4112</v>
      </c>
      <c r="E4413" s="18">
        <v>2</v>
      </c>
      <c r="F4413" s="18" t="s">
        <v>801</v>
      </c>
      <c r="G4413" s="18">
        <v>11</v>
      </c>
      <c r="H4413" s="18" t="s">
        <v>1002</v>
      </c>
      <c r="I4413" s="18">
        <v>1</v>
      </c>
      <c r="J4413" s="25" t="s">
        <v>1003</v>
      </c>
      <c r="K4413" s="99"/>
      <c r="L4413" s="99"/>
      <c r="M4413" s="99"/>
      <c r="N4413" s="28" t="s">
        <v>4216</v>
      </c>
      <c r="O4413" s="100">
        <v>58000</v>
      </c>
      <c r="P4413" s="27"/>
      <c r="Q4413" s="100"/>
      <c r="R4413" s="101" t="s">
        <v>4164</v>
      </c>
      <c r="S4413" s="94"/>
    </row>
    <row r="4414" spans="1:19" ht="18" customHeight="1">
      <c r="A4414" s="17">
        <v>10</v>
      </c>
      <c r="B4414" s="18" t="s">
        <v>3742</v>
      </c>
      <c r="C4414" s="18">
        <v>3</v>
      </c>
      <c r="D4414" s="18" t="s">
        <v>4112</v>
      </c>
      <c r="E4414" s="18">
        <v>2</v>
      </c>
      <c r="F4414" s="18" t="s">
        <v>801</v>
      </c>
      <c r="G4414" s="18">
        <v>11</v>
      </c>
      <c r="H4414" s="18" t="s">
        <v>1002</v>
      </c>
      <c r="I4414" s="19">
        <v>4</v>
      </c>
      <c r="J4414" s="24" t="s">
        <v>1023</v>
      </c>
      <c r="K4414" s="99">
        <v>91</v>
      </c>
      <c r="L4414" s="99">
        <v>91</v>
      </c>
      <c r="M4414" s="99">
        <f>K4414-L4414</f>
        <v>0</v>
      </c>
      <c r="N4414" s="28" t="s">
        <v>4217</v>
      </c>
      <c r="O4414" s="100">
        <v>60000</v>
      </c>
      <c r="P4414" s="27"/>
      <c r="Q4414" s="100"/>
      <c r="R4414" s="101" t="s">
        <v>4164</v>
      </c>
      <c r="S4414" s="94"/>
    </row>
    <row r="4415" spans="1:19" ht="18" customHeight="1">
      <c r="A4415" s="17">
        <v>10</v>
      </c>
      <c r="B4415" s="18" t="s">
        <v>3742</v>
      </c>
      <c r="C4415" s="18">
        <v>3</v>
      </c>
      <c r="D4415" s="18" t="s">
        <v>4112</v>
      </c>
      <c r="E4415" s="18">
        <v>2</v>
      </c>
      <c r="F4415" s="18" t="s">
        <v>801</v>
      </c>
      <c r="G4415" s="18">
        <v>11</v>
      </c>
      <c r="H4415" s="18" t="s">
        <v>1002</v>
      </c>
      <c r="I4415" s="18">
        <v>4</v>
      </c>
      <c r="J4415" s="25" t="s">
        <v>1023</v>
      </c>
      <c r="K4415" s="99"/>
      <c r="L4415" s="99"/>
      <c r="M4415" s="99"/>
      <c r="N4415" s="28" t="s">
        <v>4025</v>
      </c>
      <c r="O4415" s="100">
        <v>31000</v>
      </c>
      <c r="P4415" s="27"/>
      <c r="Q4415" s="100"/>
      <c r="R4415" s="101" t="s">
        <v>4164</v>
      </c>
      <c r="S4415" s="94"/>
    </row>
    <row r="4416" spans="1:19" ht="18" customHeight="1">
      <c r="A4416" s="17">
        <v>10</v>
      </c>
      <c r="B4416" s="18" t="s">
        <v>3742</v>
      </c>
      <c r="C4416" s="18">
        <v>3</v>
      </c>
      <c r="D4416" s="18" t="s">
        <v>4112</v>
      </c>
      <c r="E4416" s="18">
        <v>2</v>
      </c>
      <c r="F4416" s="18" t="s">
        <v>801</v>
      </c>
      <c r="G4416" s="18">
        <v>11</v>
      </c>
      <c r="H4416" s="18" t="s">
        <v>1002</v>
      </c>
      <c r="I4416" s="19">
        <v>6</v>
      </c>
      <c r="J4416" s="24" t="s">
        <v>1215</v>
      </c>
      <c r="K4416" s="99">
        <v>172</v>
      </c>
      <c r="L4416" s="99">
        <v>172</v>
      </c>
      <c r="M4416" s="99">
        <f>K4416-L4416</f>
        <v>0</v>
      </c>
      <c r="N4416" s="28" t="s">
        <v>4218</v>
      </c>
      <c r="O4416" s="100">
        <v>20000</v>
      </c>
      <c r="P4416" s="27"/>
      <c r="Q4416" s="100"/>
      <c r="R4416" s="101" t="s">
        <v>4164</v>
      </c>
      <c r="S4416" s="94"/>
    </row>
    <row r="4417" spans="1:19" ht="18" customHeight="1">
      <c r="A4417" s="17">
        <v>10</v>
      </c>
      <c r="B4417" s="18" t="s">
        <v>3742</v>
      </c>
      <c r="C4417" s="18">
        <v>3</v>
      </c>
      <c r="D4417" s="18" t="s">
        <v>4112</v>
      </c>
      <c r="E4417" s="18">
        <v>2</v>
      </c>
      <c r="F4417" s="18" t="s">
        <v>801</v>
      </c>
      <c r="G4417" s="18">
        <v>11</v>
      </c>
      <c r="H4417" s="18" t="s">
        <v>1002</v>
      </c>
      <c r="I4417" s="18">
        <v>6</v>
      </c>
      <c r="J4417" s="25" t="s">
        <v>1215</v>
      </c>
      <c r="K4417" s="99"/>
      <c r="L4417" s="99"/>
      <c r="M4417" s="99"/>
      <c r="N4417" s="28" t="s">
        <v>4219</v>
      </c>
      <c r="O4417" s="100">
        <v>152000</v>
      </c>
      <c r="P4417" s="27"/>
      <c r="Q4417" s="100"/>
      <c r="R4417" s="101" t="s">
        <v>4164</v>
      </c>
      <c r="S4417" s="94"/>
    </row>
    <row r="4418" spans="1:19" ht="18" customHeight="1">
      <c r="A4418" s="17">
        <v>10</v>
      </c>
      <c r="B4418" s="18" t="s">
        <v>3742</v>
      </c>
      <c r="C4418" s="18">
        <v>3</v>
      </c>
      <c r="D4418" s="18" t="s">
        <v>4112</v>
      </c>
      <c r="E4418" s="18">
        <v>2</v>
      </c>
      <c r="F4418" s="18" t="s">
        <v>801</v>
      </c>
      <c r="G4418" s="19">
        <v>12</v>
      </c>
      <c r="H4418" s="19" t="s">
        <v>1026</v>
      </c>
      <c r="I4418" s="19"/>
      <c r="J4418" s="24"/>
      <c r="K4418" s="99"/>
      <c r="L4418" s="99"/>
      <c r="M4418" s="99"/>
      <c r="N4418" s="28"/>
      <c r="O4418" s="100"/>
      <c r="P4418" s="27"/>
      <c r="Q4418" s="100"/>
      <c r="R4418" s="101" t="s">
        <v>4164</v>
      </c>
      <c r="S4418" s="94"/>
    </row>
    <row r="4419" spans="1:19" ht="18" customHeight="1">
      <c r="A4419" s="17">
        <v>10</v>
      </c>
      <c r="B4419" s="18" t="s">
        <v>3742</v>
      </c>
      <c r="C4419" s="18">
        <v>3</v>
      </c>
      <c r="D4419" s="18" t="s">
        <v>4112</v>
      </c>
      <c r="E4419" s="18">
        <v>2</v>
      </c>
      <c r="F4419" s="18" t="s">
        <v>801</v>
      </c>
      <c r="G4419" s="18">
        <v>12</v>
      </c>
      <c r="H4419" s="18" t="s">
        <v>1026</v>
      </c>
      <c r="I4419" s="19">
        <v>1</v>
      </c>
      <c r="J4419" s="24" t="s">
        <v>1027</v>
      </c>
      <c r="K4419" s="99">
        <v>30</v>
      </c>
      <c r="L4419" s="99">
        <v>32</v>
      </c>
      <c r="M4419" s="99">
        <f>K4419-L4419</f>
        <v>-2</v>
      </c>
      <c r="N4419" s="339" t="s">
        <v>7277</v>
      </c>
      <c r="O4419" s="100">
        <v>30000</v>
      </c>
      <c r="P4419" s="27"/>
      <c r="Q4419" s="100"/>
      <c r="R4419" s="101" t="s">
        <v>4164</v>
      </c>
      <c r="S4419" s="94"/>
    </row>
    <row r="4420" spans="1:19" ht="18" customHeight="1">
      <c r="A4420" s="17">
        <v>10</v>
      </c>
      <c r="B4420" s="18" t="s">
        <v>3742</v>
      </c>
      <c r="C4420" s="18">
        <v>3</v>
      </c>
      <c r="D4420" s="18" t="s">
        <v>4112</v>
      </c>
      <c r="E4420" s="18">
        <v>2</v>
      </c>
      <c r="F4420" s="18" t="s">
        <v>801</v>
      </c>
      <c r="G4420" s="19">
        <v>14</v>
      </c>
      <c r="H4420" s="19" t="s">
        <v>1050</v>
      </c>
      <c r="I4420" s="19"/>
      <c r="J4420" s="24"/>
      <c r="K4420" s="99"/>
      <c r="L4420" s="99"/>
      <c r="M4420" s="99"/>
      <c r="N4420" s="28"/>
      <c r="O4420" s="100"/>
      <c r="P4420" s="27"/>
      <c r="Q4420" s="100"/>
      <c r="R4420" s="101" t="s">
        <v>4164</v>
      </c>
      <c r="S4420" s="94"/>
    </row>
    <row r="4421" spans="1:19" ht="18" customHeight="1">
      <c r="A4421" s="17">
        <v>10</v>
      </c>
      <c r="B4421" s="18" t="s">
        <v>3742</v>
      </c>
      <c r="C4421" s="18">
        <v>3</v>
      </c>
      <c r="D4421" s="18" t="s">
        <v>4112</v>
      </c>
      <c r="E4421" s="18">
        <v>2</v>
      </c>
      <c r="F4421" s="18" t="s">
        <v>801</v>
      </c>
      <c r="G4421" s="18">
        <v>14</v>
      </c>
      <c r="H4421" s="18" t="s">
        <v>1050</v>
      </c>
      <c r="I4421" s="19">
        <v>1</v>
      </c>
      <c r="J4421" s="24" t="s">
        <v>1051</v>
      </c>
      <c r="K4421" s="99">
        <v>2431</v>
      </c>
      <c r="L4421" s="99">
        <v>2445</v>
      </c>
      <c r="M4421" s="99">
        <f>K4421-L4421</f>
        <v>-14</v>
      </c>
      <c r="N4421" s="28" t="s">
        <v>4220</v>
      </c>
      <c r="O4421" s="100"/>
      <c r="P4421" s="27"/>
      <c r="Q4421" s="100"/>
      <c r="R4421" s="101" t="s">
        <v>4164</v>
      </c>
      <c r="S4421" s="94"/>
    </row>
    <row r="4422" spans="1:19" ht="18" customHeight="1">
      <c r="A4422" s="17">
        <v>10</v>
      </c>
      <c r="B4422" s="18" t="s">
        <v>3742</v>
      </c>
      <c r="C4422" s="18">
        <v>3</v>
      </c>
      <c r="D4422" s="18" t="s">
        <v>4112</v>
      </c>
      <c r="E4422" s="18">
        <v>2</v>
      </c>
      <c r="F4422" s="18" t="s">
        <v>801</v>
      </c>
      <c r="G4422" s="18">
        <v>14</v>
      </c>
      <c r="H4422" s="18" t="s">
        <v>1050</v>
      </c>
      <c r="I4422" s="18">
        <v>1</v>
      </c>
      <c r="J4422" s="25" t="s">
        <v>1051</v>
      </c>
      <c r="K4422" s="99"/>
      <c r="L4422" s="99"/>
      <c r="M4422" s="99"/>
      <c r="N4422" s="28" t="s">
        <v>4221</v>
      </c>
      <c r="O4422" s="100">
        <v>465780</v>
      </c>
      <c r="P4422" s="27"/>
      <c r="Q4422" s="100"/>
      <c r="R4422" s="101" t="s">
        <v>4164</v>
      </c>
      <c r="S4422" s="94"/>
    </row>
    <row r="4423" spans="1:19" ht="18" customHeight="1">
      <c r="A4423" s="17">
        <v>10</v>
      </c>
      <c r="B4423" s="18" t="s">
        <v>3742</v>
      </c>
      <c r="C4423" s="18">
        <v>3</v>
      </c>
      <c r="D4423" s="18" t="s">
        <v>4112</v>
      </c>
      <c r="E4423" s="18">
        <v>2</v>
      </c>
      <c r="F4423" s="18" t="s">
        <v>801</v>
      </c>
      <c r="G4423" s="18">
        <v>14</v>
      </c>
      <c r="H4423" s="18" t="s">
        <v>1050</v>
      </c>
      <c r="I4423" s="18">
        <v>1</v>
      </c>
      <c r="J4423" s="25" t="s">
        <v>1051</v>
      </c>
      <c r="K4423" s="99"/>
      <c r="L4423" s="99"/>
      <c r="M4423" s="99"/>
      <c r="N4423" s="28" t="s">
        <v>4222</v>
      </c>
      <c r="O4423" s="100">
        <v>942190</v>
      </c>
      <c r="P4423" s="27"/>
      <c r="Q4423" s="100"/>
      <c r="R4423" s="101" t="s">
        <v>4164</v>
      </c>
      <c r="S4423" s="94"/>
    </row>
    <row r="4424" spans="1:19" ht="18" customHeight="1">
      <c r="A4424" s="17">
        <v>10</v>
      </c>
      <c r="B4424" s="18" t="s">
        <v>3742</v>
      </c>
      <c r="C4424" s="18">
        <v>3</v>
      </c>
      <c r="D4424" s="18" t="s">
        <v>4112</v>
      </c>
      <c r="E4424" s="18">
        <v>2</v>
      </c>
      <c r="F4424" s="18" t="s">
        <v>801</v>
      </c>
      <c r="G4424" s="18">
        <v>14</v>
      </c>
      <c r="H4424" s="18" t="s">
        <v>1050</v>
      </c>
      <c r="I4424" s="18">
        <v>1</v>
      </c>
      <c r="J4424" s="25" t="s">
        <v>1051</v>
      </c>
      <c r="K4424" s="99"/>
      <c r="L4424" s="99"/>
      <c r="M4424" s="99"/>
      <c r="N4424" s="28" t="s">
        <v>4223</v>
      </c>
      <c r="O4424" s="100">
        <v>86400</v>
      </c>
      <c r="P4424" s="27"/>
      <c r="Q4424" s="100"/>
      <c r="R4424" s="101" t="s">
        <v>4164</v>
      </c>
      <c r="S4424" s="94"/>
    </row>
    <row r="4425" spans="1:19" ht="18" customHeight="1">
      <c r="A4425" s="17">
        <v>10</v>
      </c>
      <c r="B4425" s="18" t="s">
        <v>3742</v>
      </c>
      <c r="C4425" s="18">
        <v>3</v>
      </c>
      <c r="D4425" s="18" t="s">
        <v>4112</v>
      </c>
      <c r="E4425" s="18">
        <v>2</v>
      </c>
      <c r="F4425" s="18" t="s">
        <v>801</v>
      </c>
      <c r="G4425" s="18">
        <v>14</v>
      </c>
      <c r="H4425" s="18" t="s">
        <v>1050</v>
      </c>
      <c r="I4425" s="18">
        <v>1</v>
      </c>
      <c r="J4425" s="25" t="s">
        <v>1051</v>
      </c>
      <c r="K4425" s="99"/>
      <c r="L4425" s="99"/>
      <c r="M4425" s="99"/>
      <c r="N4425" s="28" t="s">
        <v>4224</v>
      </c>
      <c r="O4425" s="100">
        <v>68960</v>
      </c>
      <c r="P4425" s="27"/>
      <c r="Q4425" s="100"/>
      <c r="R4425" s="101" t="s">
        <v>4164</v>
      </c>
      <c r="S4425" s="94"/>
    </row>
    <row r="4426" spans="1:19" ht="18" customHeight="1">
      <c r="A4426" s="17">
        <v>10</v>
      </c>
      <c r="B4426" s="18" t="s">
        <v>3742</v>
      </c>
      <c r="C4426" s="18">
        <v>3</v>
      </c>
      <c r="D4426" s="18" t="s">
        <v>4112</v>
      </c>
      <c r="E4426" s="18">
        <v>2</v>
      </c>
      <c r="F4426" s="18" t="s">
        <v>801</v>
      </c>
      <c r="G4426" s="18">
        <v>14</v>
      </c>
      <c r="H4426" s="18" t="s">
        <v>1050</v>
      </c>
      <c r="I4426" s="18">
        <v>1</v>
      </c>
      <c r="J4426" s="25" t="s">
        <v>1051</v>
      </c>
      <c r="K4426" s="99"/>
      <c r="L4426" s="99"/>
      <c r="M4426" s="99"/>
      <c r="N4426" s="28" t="s">
        <v>4225</v>
      </c>
      <c r="O4426" s="100">
        <v>488590</v>
      </c>
      <c r="P4426" s="27"/>
      <c r="Q4426" s="100"/>
      <c r="R4426" s="101" t="s">
        <v>4164</v>
      </c>
      <c r="S4426" s="94"/>
    </row>
    <row r="4427" spans="1:19" ht="18" customHeight="1">
      <c r="A4427" s="17">
        <v>10</v>
      </c>
      <c r="B4427" s="18" t="s">
        <v>3742</v>
      </c>
      <c r="C4427" s="18">
        <v>3</v>
      </c>
      <c r="D4427" s="18" t="s">
        <v>4112</v>
      </c>
      <c r="E4427" s="18">
        <v>2</v>
      </c>
      <c r="F4427" s="18" t="s">
        <v>801</v>
      </c>
      <c r="G4427" s="18">
        <v>14</v>
      </c>
      <c r="H4427" s="18" t="s">
        <v>1050</v>
      </c>
      <c r="I4427" s="18">
        <v>1</v>
      </c>
      <c r="J4427" s="25" t="s">
        <v>1051</v>
      </c>
      <c r="K4427" s="99"/>
      <c r="L4427" s="99"/>
      <c r="M4427" s="99"/>
      <c r="N4427" s="28" t="s">
        <v>4226</v>
      </c>
      <c r="O4427" s="100">
        <v>217420</v>
      </c>
      <c r="P4427" s="27"/>
      <c r="Q4427" s="100"/>
      <c r="R4427" s="101" t="s">
        <v>4164</v>
      </c>
      <c r="S4427" s="94"/>
    </row>
    <row r="4428" spans="1:19" ht="18" customHeight="1">
      <c r="A4428" s="17">
        <v>10</v>
      </c>
      <c r="B4428" s="18" t="s">
        <v>3742</v>
      </c>
      <c r="C4428" s="18">
        <v>3</v>
      </c>
      <c r="D4428" s="18" t="s">
        <v>4112</v>
      </c>
      <c r="E4428" s="18">
        <v>2</v>
      </c>
      <c r="F4428" s="18" t="s">
        <v>801</v>
      </c>
      <c r="G4428" s="18">
        <v>14</v>
      </c>
      <c r="H4428" s="18" t="s">
        <v>1050</v>
      </c>
      <c r="I4428" s="18">
        <v>1</v>
      </c>
      <c r="J4428" s="25" t="s">
        <v>1051</v>
      </c>
      <c r="K4428" s="99"/>
      <c r="L4428" s="99"/>
      <c r="M4428" s="99"/>
      <c r="N4428" s="28" t="s">
        <v>4227</v>
      </c>
      <c r="O4428" s="100">
        <v>86400</v>
      </c>
      <c r="P4428" s="27"/>
      <c r="Q4428" s="100"/>
      <c r="R4428" s="101" t="s">
        <v>4164</v>
      </c>
      <c r="S4428" s="94"/>
    </row>
    <row r="4429" spans="1:19" ht="18" customHeight="1">
      <c r="A4429" s="17">
        <v>10</v>
      </c>
      <c r="B4429" s="18" t="s">
        <v>3742</v>
      </c>
      <c r="C4429" s="18">
        <v>3</v>
      </c>
      <c r="D4429" s="18" t="s">
        <v>4112</v>
      </c>
      <c r="E4429" s="18">
        <v>2</v>
      </c>
      <c r="F4429" s="18" t="s">
        <v>801</v>
      </c>
      <c r="G4429" s="18">
        <v>14</v>
      </c>
      <c r="H4429" s="18" t="s">
        <v>1050</v>
      </c>
      <c r="I4429" s="18">
        <v>1</v>
      </c>
      <c r="J4429" s="25" t="s">
        <v>1051</v>
      </c>
      <c r="K4429" s="99"/>
      <c r="L4429" s="99"/>
      <c r="M4429" s="99"/>
      <c r="N4429" s="28" t="s">
        <v>4228</v>
      </c>
      <c r="O4429" s="100">
        <v>75180</v>
      </c>
      <c r="P4429" s="27"/>
      <c r="Q4429" s="100"/>
      <c r="R4429" s="101" t="s">
        <v>4164</v>
      </c>
      <c r="S4429" s="94"/>
    </row>
    <row r="4430" spans="1:19" ht="18" customHeight="1">
      <c r="A4430" s="17">
        <v>10</v>
      </c>
      <c r="B4430" s="18" t="s">
        <v>3742</v>
      </c>
      <c r="C4430" s="18">
        <v>3</v>
      </c>
      <c r="D4430" s="18" t="s">
        <v>4112</v>
      </c>
      <c r="E4430" s="18">
        <v>2</v>
      </c>
      <c r="F4430" s="18" t="s">
        <v>801</v>
      </c>
      <c r="G4430" s="19">
        <v>18</v>
      </c>
      <c r="H4430" s="19" t="s">
        <v>1054</v>
      </c>
      <c r="I4430" s="19"/>
      <c r="J4430" s="24"/>
      <c r="K4430" s="99"/>
      <c r="L4430" s="99"/>
      <c r="M4430" s="99"/>
      <c r="N4430" s="28"/>
      <c r="O4430" s="100"/>
      <c r="P4430" s="27"/>
      <c r="Q4430" s="100"/>
      <c r="R4430" s="101" t="s">
        <v>4164</v>
      </c>
      <c r="S4430" s="94"/>
    </row>
    <row r="4431" spans="1:19" ht="18" customHeight="1">
      <c r="A4431" s="17">
        <v>10</v>
      </c>
      <c r="B4431" s="18" t="s">
        <v>3742</v>
      </c>
      <c r="C4431" s="18">
        <v>3</v>
      </c>
      <c r="D4431" s="18" t="s">
        <v>4112</v>
      </c>
      <c r="E4431" s="18">
        <v>2</v>
      </c>
      <c r="F4431" s="18" t="s">
        <v>801</v>
      </c>
      <c r="G4431" s="18">
        <v>18</v>
      </c>
      <c r="H4431" s="18" t="s">
        <v>1054</v>
      </c>
      <c r="I4431" s="19">
        <v>41</v>
      </c>
      <c r="J4431" s="24" t="s">
        <v>4057</v>
      </c>
      <c r="K4431" s="99">
        <v>876</v>
      </c>
      <c r="L4431" s="99">
        <v>899</v>
      </c>
      <c r="M4431" s="99">
        <f>K4431-L4431</f>
        <v>-23</v>
      </c>
      <c r="N4431" s="28" t="s">
        <v>4229</v>
      </c>
      <c r="O4431" s="100">
        <v>191000</v>
      </c>
      <c r="P4431" s="27"/>
      <c r="Q4431" s="100"/>
      <c r="R4431" s="101" t="s">
        <v>4164</v>
      </c>
      <c r="S4431" s="94"/>
    </row>
    <row r="4432" spans="1:19" ht="18" customHeight="1">
      <c r="A4432" s="17">
        <v>10</v>
      </c>
      <c r="B4432" s="18" t="s">
        <v>3742</v>
      </c>
      <c r="C4432" s="18">
        <v>3</v>
      </c>
      <c r="D4432" s="18" t="s">
        <v>4112</v>
      </c>
      <c r="E4432" s="18">
        <v>2</v>
      </c>
      <c r="F4432" s="18" t="s">
        <v>801</v>
      </c>
      <c r="G4432" s="18">
        <v>18</v>
      </c>
      <c r="H4432" s="18" t="s">
        <v>1054</v>
      </c>
      <c r="I4432" s="18">
        <v>41</v>
      </c>
      <c r="J4432" s="25" t="s">
        <v>4057</v>
      </c>
      <c r="K4432" s="99"/>
      <c r="L4432" s="99"/>
      <c r="M4432" s="99"/>
      <c r="N4432" s="28" t="s">
        <v>4230</v>
      </c>
      <c r="O4432" s="100">
        <v>685000</v>
      </c>
      <c r="P4432" s="27"/>
      <c r="Q4432" s="100"/>
      <c r="R4432" s="101" t="s">
        <v>4164</v>
      </c>
      <c r="S4432" s="94"/>
    </row>
    <row r="4433" spans="1:19" ht="18" customHeight="1">
      <c r="A4433" s="17">
        <v>10</v>
      </c>
      <c r="B4433" s="18" t="s">
        <v>3742</v>
      </c>
      <c r="C4433" s="18">
        <v>3</v>
      </c>
      <c r="D4433" s="18" t="s">
        <v>4112</v>
      </c>
      <c r="E4433" s="18">
        <v>2</v>
      </c>
      <c r="F4433" s="18" t="s">
        <v>801</v>
      </c>
      <c r="G4433" s="18">
        <v>18</v>
      </c>
      <c r="H4433" s="18" t="s">
        <v>1054</v>
      </c>
      <c r="I4433" s="19">
        <v>51</v>
      </c>
      <c r="J4433" s="24" t="s">
        <v>2632</v>
      </c>
      <c r="K4433" s="99">
        <v>250</v>
      </c>
      <c r="L4433" s="99">
        <v>250</v>
      </c>
      <c r="M4433" s="99">
        <f>K4433-L4433</f>
        <v>0</v>
      </c>
      <c r="N4433" s="28" t="s">
        <v>4231</v>
      </c>
      <c r="O4433" s="100">
        <v>250000</v>
      </c>
      <c r="P4433" s="27"/>
      <c r="Q4433" s="100"/>
      <c r="R4433" s="101" t="s">
        <v>4164</v>
      </c>
      <c r="S4433" s="94"/>
    </row>
    <row r="4434" spans="1:19" ht="18" customHeight="1">
      <c r="A4434" s="43">
        <v>10</v>
      </c>
      <c r="B4434" s="44" t="s">
        <v>3742</v>
      </c>
      <c r="C4434" s="52">
        <v>3</v>
      </c>
      <c r="D4434" s="44" t="s">
        <v>4112</v>
      </c>
      <c r="E4434" s="53">
        <v>2</v>
      </c>
      <c r="F4434" s="54" t="s">
        <v>801</v>
      </c>
      <c r="G4434" s="53"/>
      <c r="H4434" s="54"/>
      <c r="I4434" s="53"/>
      <c r="J4434" s="53"/>
      <c r="K4434" s="97">
        <f>IF(C4434="",SUMIFS($K4435:$K$5645,$A4435:$A$5645,A4434,$E4435:$E$5645,""),IF(E4434="",SUMIFS($K4435:$K$5645,$A4435:$A$5645,A4434,$C4435:$C$5645,C4434,$G4435:$G$5645,""),IF(G4434="",SUMIFS($K4435:$K$5645,$A4435:$A$5645,A4434,$C4435:$C$5645,C4434,$E4435:$E$5645,E4434,$R4435:$R$5645,R4434),0)))</f>
        <v>1065</v>
      </c>
      <c r="L4434" s="97">
        <f>IF(C4434="",SUMIFS($L4435:$L$5645,$A4435:$A$5645,A4434,$E4435:$E$5645,""),IF(E4434="",SUMIFS($L4435:$L$5645,$A4435:$A$5645,A4434,$C4435:$C$5645,C4434,$G4435:$G$5645,""),IF(G4434="",SUMIFS($L4435:$L$5645,$A4435:$A$5645,A4434,$C4435:$C$5645,C4434,$E4435:$E$5645,E4434,$R4435:$R$5645,R4434),0)))</f>
        <v>1098</v>
      </c>
      <c r="M4434" s="98">
        <f t="shared" ref="M4434" si="263">K4434-L4434</f>
        <v>-33</v>
      </c>
      <c r="N4434" s="55"/>
      <c r="O4434" s="56"/>
      <c r="P4434" s="57"/>
      <c r="Q4434" s="58">
        <f>IF(C4434="",SUMIFS($Q$3:$Q$5514,$A$3:$A$5514,A4434,$C$3:$C$5514,"&gt;0",$E$3:$E$5514,""),IF(E4434="",SUMIFS($Q$3:$Q$5514,$A$3:$A$5514,A4434,$C$3:$C$5514,C4434,$E$3:$E$5514,"&gt;0",$G$3:$G$5514,""),IF(G4434="",SUMIFS($Q$3:$Q$5514,$A$3:$A$5514,A4434,$C$3:$C$5514,C4434,$E$3:$E$5514,E4434,$G$3:$G$5514,"&gt;0",$R$3:$R$5514,R4434))))</f>
        <v>0</v>
      </c>
      <c r="R4434" s="59" t="s">
        <v>4182</v>
      </c>
      <c r="S4434" s="94"/>
    </row>
    <row r="4435" spans="1:19" ht="18" customHeight="1">
      <c r="A4435" s="17">
        <v>10</v>
      </c>
      <c r="B4435" s="18" t="s">
        <v>3742</v>
      </c>
      <c r="C4435" s="18">
        <v>3</v>
      </c>
      <c r="D4435" s="18" t="s">
        <v>4112</v>
      </c>
      <c r="E4435" s="18">
        <v>2</v>
      </c>
      <c r="F4435" s="18" t="s">
        <v>801</v>
      </c>
      <c r="G4435" s="19">
        <v>8</v>
      </c>
      <c r="H4435" s="19" t="s">
        <v>941</v>
      </c>
      <c r="I4435" s="19"/>
      <c r="J4435" s="24"/>
      <c r="K4435" s="99"/>
      <c r="L4435" s="99"/>
      <c r="M4435" s="99"/>
      <c r="N4435" s="28"/>
      <c r="O4435" s="100"/>
      <c r="P4435" s="27"/>
      <c r="Q4435" s="100"/>
      <c r="R4435" s="101" t="s">
        <v>4182</v>
      </c>
      <c r="S4435" s="94"/>
    </row>
    <row r="4436" spans="1:19" ht="18" customHeight="1">
      <c r="A4436" s="17">
        <v>10</v>
      </c>
      <c r="B4436" s="18" t="s">
        <v>3742</v>
      </c>
      <c r="C4436" s="18">
        <v>3</v>
      </c>
      <c r="D4436" s="18" t="s">
        <v>4112</v>
      </c>
      <c r="E4436" s="18">
        <v>2</v>
      </c>
      <c r="F4436" s="18" t="s">
        <v>801</v>
      </c>
      <c r="G4436" s="18">
        <v>8</v>
      </c>
      <c r="H4436" s="18" t="s">
        <v>941</v>
      </c>
      <c r="I4436" s="19">
        <v>11</v>
      </c>
      <c r="J4436" s="24" t="s">
        <v>942</v>
      </c>
      <c r="K4436" s="99">
        <v>24</v>
      </c>
      <c r="L4436" s="99">
        <v>24</v>
      </c>
      <c r="M4436" s="99">
        <f>K4436-L4436</f>
        <v>0</v>
      </c>
      <c r="N4436" s="28" t="s">
        <v>4232</v>
      </c>
      <c r="O4436" s="100">
        <v>24000</v>
      </c>
      <c r="P4436" s="27"/>
      <c r="Q4436" s="100"/>
      <c r="R4436" s="101" t="s">
        <v>4182</v>
      </c>
      <c r="S4436" s="94"/>
    </row>
    <row r="4437" spans="1:19" ht="18" customHeight="1">
      <c r="A4437" s="17">
        <v>10</v>
      </c>
      <c r="B4437" s="18" t="s">
        <v>3742</v>
      </c>
      <c r="C4437" s="18">
        <v>3</v>
      </c>
      <c r="D4437" s="18" t="s">
        <v>4112</v>
      </c>
      <c r="E4437" s="18">
        <v>2</v>
      </c>
      <c r="F4437" s="18" t="s">
        <v>801</v>
      </c>
      <c r="G4437" s="19">
        <v>11</v>
      </c>
      <c r="H4437" s="19" t="s">
        <v>1002</v>
      </c>
      <c r="I4437" s="19"/>
      <c r="J4437" s="24"/>
      <c r="K4437" s="99"/>
      <c r="L4437" s="99"/>
      <c r="M4437" s="99"/>
      <c r="N4437" s="28"/>
      <c r="O4437" s="100"/>
      <c r="P4437" s="27"/>
      <c r="Q4437" s="100"/>
      <c r="R4437" s="101" t="s">
        <v>4182</v>
      </c>
      <c r="S4437" s="94"/>
    </row>
    <row r="4438" spans="1:19" ht="18" customHeight="1">
      <c r="A4438" s="17">
        <v>10</v>
      </c>
      <c r="B4438" s="18" t="s">
        <v>3742</v>
      </c>
      <c r="C4438" s="18">
        <v>3</v>
      </c>
      <c r="D4438" s="18" t="s">
        <v>4112</v>
      </c>
      <c r="E4438" s="18">
        <v>2</v>
      </c>
      <c r="F4438" s="18" t="s">
        <v>801</v>
      </c>
      <c r="G4438" s="18">
        <v>11</v>
      </c>
      <c r="H4438" s="18" t="s">
        <v>1002</v>
      </c>
      <c r="I4438" s="19">
        <v>1</v>
      </c>
      <c r="J4438" s="24" t="s">
        <v>1003</v>
      </c>
      <c r="K4438" s="99">
        <v>110</v>
      </c>
      <c r="L4438" s="99">
        <v>110</v>
      </c>
      <c r="M4438" s="99">
        <f>K4438-L4438</f>
        <v>0</v>
      </c>
      <c r="N4438" s="28" t="s">
        <v>4233</v>
      </c>
      <c r="O4438" s="100">
        <v>60000</v>
      </c>
      <c r="P4438" s="27"/>
      <c r="Q4438" s="100"/>
      <c r="R4438" s="101" t="s">
        <v>4182</v>
      </c>
      <c r="S4438" s="94"/>
    </row>
    <row r="4439" spans="1:19" ht="18" customHeight="1">
      <c r="A4439" s="17">
        <v>10</v>
      </c>
      <c r="B4439" s="18" t="s">
        <v>3742</v>
      </c>
      <c r="C4439" s="18">
        <v>3</v>
      </c>
      <c r="D4439" s="18" t="s">
        <v>4112</v>
      </c>
      <c r="E4439" s="18">
        <v>2</v>
      </c>
      <c r="F4439" s="18" t="s">
        <v>801</v>
      </c>
      <c r="G4439" s="18">
        <v>11</v>
      </c>
      <c r="H4439" s="18" t="s">
        <v>1002</v>
      </c>
      <c r="I4439" s="18">
        <v>1</v>
      </c>
      <c r="J4439" s="25" t="s">
        <v>4234</v>
      </c>
      <c r="K4439" s="99"/>
      <c r="L4439" s="99"/>
      <c r="M4439" s="99"/>
      <c r="N4439" s="28" t="s">
        <v>4235</v>
      </c>
      <c r="O4439" s="100">
        <v>30000</v>
      </c>
      <c r="P4439" s="27"/>
      <c r="Q4439" s="100"/>
      <c r="R4439" s="101" t="s">
        <v>4182</v>
      </c>
      <c r="S4439" s="94"/>
    </row>
    <row r="4440" spans="1:19" ht="18" customHeight="1">
      <c r="A4440" s="17">
        <v>10</v>
      </c>
      <c r="B4440" s="18" t="s">
        <v>3742</v>
      </c>
      <c r="C4440" s="18">
        <v>3</v>
      </c>
      <c r="D4440" s="18" t="s">
        <v>4112</v>
      </c>
      <c r="E4440" s="18">
        <v>2</v>
      </c>
      <c r="F4440" s="18" t="s">
        <v>801</v>
      </c>
      <c r="G4440" s="18">
        <v>11</v>
      </c>
      <c r="H4440" s="18" t="s">
        <v>1002</v>
      </c>
      <c r="I4440" s="18">
        <v>1</v>
      </c>
      <c r="J4440" s="25" t="s">
        <v>1003</v>
      </c>
      <c r="K4440" s="99"/>
      <c r="L4440" s="99"/>
      <c r="M4440" s="99"/>
      <c r="N4440" s="28" t="s">
        <v>4236</v>
      </c>
      <c r="O4440" s="100">
        <v>20000</v>
      </c>
      <c r="P4440" s="27"/>
      <c r="Q4440" s="100"/>
      <c r="R4440" s="101" t="s">
        <v>4182</v>
      </c>
      <c r="S4440" s="94"/>
    </row>
    <row r="4441" spans="1:19" ht="18" customHeight="1">
      <c r="A4441" s="17">
        <v>10</v>
      </c>
      <c r="B4441" s="18" t="s">
        <v>3742</v>
      </c>
      <c r="C4441" s="18">
        <v>3</v>
      </c>
      <c r="D4441" s="18" t="s">
        <v>4112</v>
      </c>
      <c r="E4441" s="18">
        <v>2</v>
      </c>
      <c r="F4441" s="18" t="s">
        <v>801</v>
      </c>
      <c r="G4441" s="18">
        <v>11</v>
      </c>
      <c r="H4441" s="18" t="s">
        <v>1002</v>
      </c>
      <c r="I4441" s="19">
        <v>6</v>
      </c>
      <c r="J4441" s="24" t="s">
        <v>1215</v>
      </c>
      <c r="K4441" s="99">
        <v>5</v>
      </c>
      <c r="L4441" s="99">
        <v>5</v>
      </c>
      <c r="M4441" s="99">
        <f>K4441-L4441</f>
        <v>0</v>
      </c>
      <c r="N4441" s="28" t="s">
        <v>4110</v>
      </c>
      <c r="O4441" s="100">
        <v>5000</v>
      </c>
      <c r="P4441" s="27"/>
      <c r="Q4441" s="100"/>
      <c r="R4441" s="101" t="s">
        <v>4182</v>
      </c>
      <c r="S4441" s="94"/>
    </row>
    <row r="4442" spans="1:19" ht="18" customHeight="1">
      <c r="A4442" s="17">
        <v>10</v>
      </c>
      <c r="B4442" s="18" t="s">
        <v>3742</v>
      </c>
      <c r="C4442" s="18">
        <v>3</v>
      </c>
      <c r="D4442" s="18" t="s">
        <v>4112</v>
      </c>
      <c r="E4442" s="18">
        <v>2</v>
      </c>
      <c r="F4442" s="18" t="s">
        <v>801</v>
      </c>
      <c r="G4442" s="19">
        <v>12</v>
      </c>
      <c r="H4442" s="19" t="s">
        <v>1026</v>
      </c>
      <c r="I4442" s="19"/>
      <c r="J4442" s="24"/>
      <c r="K4442" s="99"/>
      <c r="L4442" s="99"/>
      <c r="M4442" s="99"/>
      <c r="N4442" s="28"/>
      <c r="O4442" s="100"/>
      <c r="P4442" s="27"/>
      <c r="Q4442" s="100"/>
      <c r="R4442" s="101" t="s">
        <v>4182</v>
      </c>
      <c r="S4442" s="94"/>
    </row>
    <row r="4443" spans="1:19" ht="18" customHeight="1">
      <c r="A4443" s="17">
        <v>10</v>
      </c>
      <c r="B4443" s="18" t="s">
        <v>3742</v>
      </c>
      <c r="C4443" s="18">
        <v>3</v>
      </c>
      <c r="D4443" s="18" t="s">
        <v>4112</v>
      </c>
      <c r="E4443" s="18">
        <v>2</v>
      </c>
      <c r="F4443" s="18" t="s">
        <v>801</v>
      </c>
      <c r="G4443" s="18">
        <v>12</v>
      </c>
      <c r="H4443" s="18" t="s">
        <v>1026</v>
      </c>
      <c r="I4443" s="19">
        <v>1</v>
      </c>
      <c r="J4443" s="24" t="s">
        <v>1027</v>
      </c>
      <c r="K4443" s="99">
        <v>36</v>
      </c>
      <c r="L4443" s="99">
        <v>36</v>
      </c>
      <c r="M4443" s="99">
        <f>K4443-L4443</f>
        <v>0</v>
      </c>
      <c r="N4443" s="339" t="s">
        <v>7278</v>
      </c>
      <c r="O4443" s="100">
        <v>36000</v>
      </c>
      <c r="P4443" s="27"/>
      <c r="Q4443" s="100"/>
      <c r="R4443" s="101" t="s">
        <v>4182</v>
      </c>
      <c r="S4443" s="94"/>
    </row>
    <row r="4444" spans="1:19" ht="18" customHeight="1">
      <c r="A4444" s="17">
        <v>10</v>
      </c>
      <c r="B4444" s="18" t="s">
        <v>3742</v>
      </c>
      <c r="C4444" s="18">
        <v>3</v>
      </c>
      <c r="D4444" s="18" t="s">
        <v>4112</v>
      </c>
      <c r="E4444" s="18">
        <v>2</v>
      </c>
      <c r="F4444" s="18" t="s">
        <v>801</v>
      </c>
      <c r="G4444" s="19">
        <v>14</v>
      </c>
      <c r="H4444" s="19" t="s">
        <v>1050</v>
      </c>
      <c r="I4444" s="19"/>
      <c r="J4444" s="24"/>
      <c r="K4444" s="99"/>
      <c r="L4444" s="99"/>
      <c r="M4444" s="99"/>
      <c r="N4444" s="28"/>
      <c r="O4444" s="100"/>
      <c r="P4444" s="27"/>
      <c r="Q4444" s="100"/>
      <c r="R4444" s="101" t="s">
        <v>4182</v>
      </c>
      <c r="S4444" s="94"/>
    </row>
    <row r="4445" spans="1:19" ht="18" customHeight="1">
      <c r="A4445" s="17">
        <v>10</v>
      </c>
      <c r="B4445" s="18" t="s">
        <v>3742</v>
      </c>
      <c r="C4445" s="18">
        <v>3</v>
      </c>
      <c r="D4445" s="18" t="s">
        <v>4112</v>
      </c>
      <c r="E4445" s="18">
        <v>2</v>
      </c>
      <c r="F4445" s="18" t="s">
        <v>801</v>
      </c>
      <c r="G4445" s="18">
        <v>14</v>
      </c>
      <c r="H4445" s="18" t="s">
        <v>1050</v>
      </c>
      <c r="I4445" s="19">
        <v>1</v>
      </c>
      <c r="J4445" s="24" t="s">
        <v>1051</v>
      </c>
      <c r="K4445" s="99">
        <v>600</v>
      </c>
      <c r="L4445" s="99">
        <v>700</v>
      </c>
      <c r="M4445" s="99">
        <f>K4445-L4445</f>
        <v>-100</v>
      </c>
      <c r="N4445" s="28" t="s">
        <v>4237</v>
      </c>
      <c r="O4445" s="100">
        <v>550000</v>
      </c>
      <c r="P4445" s="27"/>
      <c r="Q4445" s="100"/>
      <c r="R4445" s="101" t="s">
        <v>4182</v>
      </c>
      <c r="S4445" s="94"/>
    </row>
    <row r="4446" spans="1:19" ht="18" customHeight="1">
      <c r="A4446" s="17">
        <v>10</v>
      </c>
      <c r="B4446" s="18" t="s">
        <v>3742</v>
      </c>
      <c r="C4446" s="18">
        <v>3</v>
      </c>
      <c r="D4446" s="18" t="s">
        <v>4112</v>
      </c>
      <c r="E4446" s="18">
        <v>2</v>
      </c>
      <c r="F4446" s="18" t="s">
        <v>801</v>
      </c>
      <c r="G4446" s="18">
        <v>14</v>
      </c>
      <c r="H4446" s="18" t="s">
        <v>1050</v>
      </c>
      <c r="I4446" s="18">
        <v>1</v>
      </c>
      <c r="J4446" s="25" t="s">
        <v>1051</v>
      </c>
      <c r="K4446" s="99"/>
      <c r="L4446" s="99"/>
      <c r="M4446" s="99"/>
      <c r="N4446" s="28" t="s">
        <v>4238</v>
      </c>
      <c r="O4446" s="100">
        <v>50000</v>
      </c>
      <c r="P4446" s="27"/>
      <c r="Q4446" s="100"/>
      <c r="R4446" s="101" t="s">
        <v>4182</v>
      </c>
      <c r="S4446" s="94"/>
    </row>
    <row r="4447" spans="1:19" ht="18" customHeight="1">
      <c r="A4447" s="17">
        <v>10</v>
      </c>
      <c r="B4447" s="18" t="s">
        <v>3742</v>
      </c>
      <c r="C4447" s="18">
        <v>3</v>
      </c>
      <c r="D4447" s="18" t="s">
        <v>4112</v>
      </c>
      <c r="E4447" s="18">
        <v>2</v>
      </c>
      <c r="F4447" s="18" t="s">
        <v>801</v>
      </c>
      <c r="G4447" s="19">
        <v>18</v>
      </c>
      <c r="H4447" s="19" t="s">
        <v>1054</v>
      </c>
      <c r="I4447" s="19"/>
      <c r="J4447" s="24"/>
      <c r="K4447" s="99"/>
      <c r="L4447" s="99"/>
      <c r="M4447" s="99"/>
      <c r="N4447" s="28"/>
      <c r="O4447" s="100"/>
      <c r="P4447" s="27"/>
      <c r="Q4447" s="100"/>
      <c r="R4447" s="101" t="s">
        <v>4182</v>
      </c>
      <c r="S4447" s="94"/>
    </row>
    <row r="4448" spans="1:19" ht="18" customHeight="1">
      <c r="A4448" s="17">
        <v>10</v>
      </c>
      <c r="B4448" s="18" t="s">
        <v>3742</v>
      </c>
      <c r="C4448" s="18">
        <v>3</v>
      </c>
      <c r="D4448" s="18" t="s">
        <v>4112</v>
      </c>
      <c r="E4448" s="18">
        <v>2</v>
      </c>
      <c r="F4448" s="18" t="s">
        <v>801</v>
      </c>
      <c r="G4448" s="18">
        <v>18</v>
      </c>
      <c r="H4448" s="18" t="s">
        <v>1054</v>
      </c>
      <c r="I4448" s="19">
        <v>41</v>
      </c>
      <c r="J4448" s="24" t="s">
        <v>4057</v>
      </c>
      <c r="K4448" s="99">
        <v>140</v>
      </c>
      <c r="L4448" s="99">
        <v>73</v>
      </c>
      <c r="M4448" s="99">
        <f>K4448-L4448</f>
        <v>67</v>
      </c>
      <c r="N4448" s="28" t="s">
        <v>4239</v>
      </c>
      <c r="O4448" s="100">
        <v>140000</v>
      </c>
      <c r="P4448" s="27"/>
      <c r="Q4448" s="100"/>
      <c r="R4448" s="101" t="s">
        <v>4182</v>
      </c>
      <c r="S4448" s="94"/>
    </row>
    <row r="4449" spans="1:19" ht="18" customHeight="1">
      <c r="A4449" s="17">
        <v>10</v>
      </c>
      <c r="B4449" s="18" t="s">
        <v>3742</v>
      </c>
      <c r="C4449" s="18">
        <v>3</v>
      </c>
      <c r="D4449" s="18" t="s">
        <v>4112</v>
      </c>
      <c r="E4449" s="18">
        <v>2</v>
      </c>
      <c r="F4449" s="18" t="s">
        <v>801</v>
      </c>
      <c r="G4449" s="18">
        <v>18</v>
      </c>
      <c r="H4449" s="18" t="s">
        <v>1054</v>
      </c>
      <c r="I4449" s="19">
        <v>51</v>
      </c>
      <c r="J4449" s="24" t="s">
        <v>2632</v>
      </c>
      <c r="K4449" s="99">
        <v>150</v>
      </c>
      <c r="L4449" s="99">
        <v>150</v>
      </c>
      <c r="M4449" s="99">
        <f>K4449-L4449</f>
        <v>0</v>
      </c>
      <c r="N4449" s="28" t="s">
        <v>4231</v>
      </c>
      <c r="O4449" s="100">
        <v>150000</v>
      </c>
      <c r="P4449" s="27"/>
      <c r="Q4449" s="100"/>
      <c r="R4449" s="101" t="s">
        <v>4182</v>
      </c>
      <c r="S4449" s="94"/>
    </row>
    <row r="4450" spans="1:19" ht="18" customHeight="1">
      <c r="A4450" s="43">
        <v>10</v>
      </c>
      <c r="B4450" s="44" t="s">
        <v>3742</v>
      </c>
      <c r="C4450" s="45">
        <v>4</v>
      </c>
      <c r="D4450" s="45" t="s">
        <v>4240</v>
      </c>
      <c r="E4450" s="46"/>
      <c r="F4450" s="45"/>
      <c r="G4450" s="46"/>
      <c r="H4450" s="45"/>
      <c r="I4450" s="46"/>
      <c r="J4450" s="46"/>
      <c r="K4450" s="95">
        <f>IF(C4450="",SUMIFS($K4451:$K$5645,$A4451:$A$5645,A4450,$E4451:$E$5645,""),IF(E4450="",SUMIFS($K4451:$K$5645,$A4451:$A$5645,A4450,$C4451:$C$5645,C4450,$G4451:$G$5645,""),IF(G4450="",SUMIFS($K4451:$K$5645,$A4451:$A$5645,A4450,$C4451:$C$5645,C4450,$E4451:$E$5645,E4450,$R4451:$R$5645,R4450),0)))</f>
        <v>6325</v>
      </c>
      <c r="L4450" s="95">
        <f>IF(C4450="",SUMIFS($L4451:$L$5645,$A4451:$A$5645,A4450,$E4451:$E$5645,""),IF(E4450="",SUMIFS($L4451:$L$5645,$A4451:$A$5645,A4450,$C4451:$C$5645,C4450,$G4451:$G$5645,""),IF(G4450="",SUMIFS($L4451:$L$5645,$A4451:$A$5645,A4450,$C4451:$C$5645,C4450,$E4451:$E$5645,E4450,$R4451:$R$5645,R4450),0)))</f>
        <v>3891</v>
      </c>
      <c r="M4450" s="96">
        <f t="shared" ref="M4450:M4451" si="264">K4450-L4450</f>
        <v>2434</v>
      </c>
      <c r="N4450" s="47"/>
      <c r="O4450" s="48"/>
      <c r="P4450" s="49"/>
      <c r="Q4450" s="50">
        <f>IF(C4450="",SUMIFS($Q$3:$Q$5514,$A$3:$A$5514,A4450,$C$3:$C$5514,"&gt;0",$E$3:$E$5514,""),IF(E4450="",SUMIFS($Q$3:$Q$5514,$A$3:$A$5514,A4450,$C$3:$C$5514,C4450,$E$3:$E$5514,"&gt;0",$G$3:$G$5514,""),IF(G4450="",SUMIFS($Q$3:$Q$5514,$A$3:$A$5514,A4450,$C$3:$C$5514,C4450,$E$3:$E$5514,E4450,$G$3:$G$5514,"&gt;0",$R$3:$R$5514,R4450))))</f>
        <v>0</v>
      </c>
      <c r="R4450" s="51"/>
      <c r="S4450" s="94"/>
    </row>
    <row r="4451" spans="1:19" ht="18" customHeight="1">
      <c r="A4451" s="43">
        <v>10</v>
      </c>
      <c r="B4451" s="44" t="s">
        <v>3742</v>
      </c>
      <c r="C4451" s="52">
        <v>4</v>
      </c>
      <c r="D4451" s="44" t="s">
        <v>4240</v>
      </c>
      <c r="E4451" s="53">
        <v>1</v>
      </c>
      <c r="F4451" s="54" t="s">
        <v>800</v>
      </c>
      <c r="G4451" s="53"/>
      <c r="H4451" s="54"/>
      <c r="I4451" s="53"/>
      <c r="J4451" s="53"/>
      <c r="K4451" s="97">
        <f>IF(C4451="",SUMIFS($K4452:$K$5645,$A4452:$A$5645,A4451,$E4452:$E$5645,""),IF(E4451="",SUMIFS($K4452:$K$5645,$A4452:$A$5645,A4451,$C4452:$C$5645,C4451,$G4452:$G$5645,""),IF(G4451="",SUMIFS($K4452:$K$5645,$A4452:$A$5645,A4451,$C4452:$C$5645,C4451,$E4452:$E$5645,E4451,$R4452:$R$5645,R4451),0)))</f>
        <v>5915</v>
      </c>
      <c r="L4451" s="97">
        <f>IF(C4451="",SUMIFS($L4452:$L$5645,$A4452:$A$5645,A4451,$E4452:$E$5645,""),IF(E4451="",SUMIFS($L4452:$L$5645,$A4452:$A$5645,A4451,$C4452:$C$5645,C4451,$G4452:$G$5645,""),IF(G4451="",SUMIFS($L4452:$L$5645,$A4452:$A$5645,A4451,$C4452:$C$5645,C4451,$E4452:$E$5645,E4451,$R4452:$R$5645,R4451),0)))</f>
        <v>3470</v>
      </c>
      <c r="M4451" s="98">
        <f t="shared" si="264"/>
        <v>2445</v>
      </c>
      <c r="N4451" s="55"/>
      <c r="O4451" s="56"/>
      <c r="P4451" s="57"/>
      <c r="Q4451" s="58">
        <f>IF(C4451="",SUMIFS($Q$3:$Q$5514,$A$3:$A$5514,A4451,$C$3:$C$5514,"&gt;0",$E$3:$E$5514,""),IF(E4451="",SUMIFS($Q$3:$Q$5514,$A$3:$A$5514,A4451,$C$3:$C$5514,C4451,$E$3:$E$5514,"&gt;0",$G$3:$G$5514,""),IF(G4451="",SUMIFS($Q$3:$Q$5514,$A$3:$A$5514,A4451,$C$3:$C$5514,C4451,$E$3:$E$5514,E4451,$G$3:$G$5514,"&gt;0",$R$3:$R$5514,R4451))))</f>
        <v>0</v>
      </c>
      <c r="R4451" s="59" t="s">
        <v>124</v>
      </c>
      <c r="S4451" s="94"/>
    </row>
    <row r="4452" spans="1:19" ht="18" customHeight="1">
      <c r="A4452" s="17">
        <v>10</v>
      </c>
      <c r="B4452" s="18" t="s">
        <v>3742</v>
      </c>
      <c r="C4452" s="18">
        <v>4</v>
      </c>
      <c r="D4452" s="18" t="s">
        <v>4240</v>
      </c>
      <c r="E4452" s="18">
        <v>1</v>
      </c>
      <c r="F4452" s="18" t="s">
        <v>800</v>
      </c>
      <c r="G4452" s="19">
        <v>12</v>
      </c>
      <c r="H4452" s="19" t="s">
        <v>1026</v>
      </c>
      <c r="I4452" s="19"/>
      <c r="J4452" s="24"/>
      <c r="K4452" s="99"/>
      <c r="L4452" s="99"/>
      <c r="M4452" s="99"/>
      <c r="N4452" s="28"/>
      <c r="O4452" s="100"/>
      <c r="P4452" s="27"/>
      <c r="Q4452" s="100"/>
      <c r="R4452" s="101" t="s">
        <v>124</v>
      </c>
      <c r="S4452" s="94"/>
    </row>
    <row r="4453" spans="1:19" ht="18" customHeight="1">
      <c r="A4453" s="17">
        <v>10</v>
      </c>
      <c r="B4453" s="18" t="s">
        <v>3742</v>
      </c>
      <c r="C4453" s="18">
        <v>4</v>
      </c>
      <c r="D4453" s="18" t="s">
        <v>4240</v>
      </c>
      <c r="E4453" s="18">
        <v>1</v>
      </c>
      <c r="F4453" s="18" t="s">
        <v>800</v>
      </c>
      <c r="G4453" s="18">
        <v>12</v>
      </c>
      <c r="H4453" s="18" t="s">
        <v>1026</v>
      </c>
      <c r="I4453" s="19">
        <v>11</v>
      </c>
      <c r="J4453" s="24" t="s">
        <v>1039</v>
      </c>
      <c r="K4453" s="99">
        <v>28</v>
      </c>
      <c r="L4453" s="99">
        <v>28</v>
      </c>
      <c r="M4453" s="99">
        <f>K4453-L4453</f>
        <v>0</v>
      </c>
      <c r="N4453" s="28" t="s">
        <v>4241</v>
      </c>
      <c r="O4453" s="100">
        <v>27529</v>
      </c>
      <c r="P4453" s="27"/>
      <c r="Q4453" s="100"/>
      <c r="R4453" s="101" t="s">
        <v>124</v>
      </c>
      <c r="S4453" s="94"/>
    </row>
    <row r="4454" spans="1:19" ht="18" customHeight="1">
      <c r="A4454" s="17">
        <v>10</v>
      </c>
      <c r="B4454" s="18" t="s">
        <v>3742</v>
      </c>
      <c r="C4454" s="18">
        <v>4</v>
      </c>
      <c r="D4454" s="18" t="s">
        <v>4240</v>
      </c>
      <c r="E4454" s="18">
        <v>1</v>
      </c>
      <c r="F4454" s="18" t="s">
        <v>800</v>
      </c>
      <c r="G4454" s="19">
        <v>13</v>
      </c>
      <c r="H4454" s="19" t="s">
        <v>1045</v>
      </c>
      <c r="I4454" s="19"/>
      <c r="J4454" s="24"/>
      <c r="K4454" s="99"/>
      <c r="L4454" s="99"/>
      <c r="M4454" s="99"/>
      <c r="N4454" s="28"/>
      <c r="O4454" s="100"/>
      <c r="P4454" s="27"/>
      <c r="Q4454" s="100"/>
      <c r="R4454" s="101" t="s">
        <v>124</v>
      </c>
      <c r="S4454" s="94"/>
    </row>
    <row r="4455" spans="1:19" ht="18" customHeight="1">
      <c r="A4455" s="17">
        <v>10</v>
      </c>
      <c r="B4455" s="18" t="s">
        <v>3742</v>
      </c>
      <c r="C4455" s="18">
        <v>4</v>
      </c>
      <c r="D4455" s="18" t="s">
        <v>4240</v>
      </c>
      <c r="E4455" s="18">
        <v>1</v>
      </c>
      <c r="F4455" s="18" t="s">
        <v>800</v>
      </c>
      <c r="G4455" s="18">
        <v>13</v>
      </c>
      <c r="H4455" s="18" t="s">
        <v>1045</v>
      </c>
      <c r="I4455" s="19">
        <v>21</v>
      </c>
      <c r="J4455" s="24" t="s">
        <v>1046</v>
      </c>
      <c r="K4455" s="99">
        <v>5872</v>
      </c>
      <c r="L4455" s="99">
        <v>3442</v>
      </c>
      <c r="M4455" s="99">
        <f>K4455-L4455</f>
        <v>2430</v>
      </c>
      <c r="N4455" s="28" t="s">
        <v>4242</v>
      </c>
      <c r="O4455" s="100">
        <v>5872000</v>
      </c>
      <c r="P4455" s="27"/>
      <c r="Q4455" s="100"/>
      <c r="R4455" s="101" t="s">
        <v>124</v>
      </c>
      <c r="S4455" s="94"/>
    </row>
    <row r="4456" spans="1:19" ht="18" customHeight="1">
      <c r="A4456" s="17">
        <v>10</v>
      </c>
      <c r="B4456" s="18" t="s">
        <v>3742</v>
      </c>
      <c r="C4456" s="18">
        <v>4</v>
      </c>
      <c r="D4456" s="18" t="s">
        <v>4240</v>
      </c>
      <c r="E4456" s="18">
        <v>1</v>
      </c>
      <c r="F4456" s="18" t="s">
        <v>800</v>
      </c>
      <c r="G4456" s="19">
        <v>19</v>
      </c>
      <c r="H4456" s="19" t="s">
        <v>1056</v>
      </c>
      <c r="I4456" s="19"/>
      <c r="J4456" s="24"/>
      <c r="K4456" s="99"/>
      <c r="L4456" s="99"/>
      <c r="M4456" s="99"/>
      <c r="N4456" s="28"/>
      <c r="O4456" s="100"/>
      <c r="P4456" s="27"/>
      <c r="Q4456" s="100"/>
      <c r="R4456" s="101" t="s">
        <v>124</v>
      </c>
      <c r="S4456" s="94"/>
    </row>
    <row r="4457" spans="1:19" ht="18" customHeight="1">
      <c r="A4457" s="17">
        <v>10</v>
      </c>
      <c r="B4457" s="18" t="s">
        <v>3742</v>
      </c>
      <c r="C4457" s="18">
        <v>4</v>
      </c>
      <c r="D4457" s="18" t="s">
        <v>4240</v>
      </c>
      <c r="E4457" s="18">
        <v>1</v>
      </c>
      <c r="F4457" s="18" t="s">
        <v>800</v>
      </c>
      <c r="G4457" s="18">
        <v>19</v>
      </c>
      <c r="H4457" s="18" t="s">
        <v>1056</v>
      </c>
      <c r="I4457" s="19">
        <v>11</v>
      </c>
      <c r="J4457" s="24" t="s">
        <v>1057</v>
      </c>
      <c r="K4457" s="99">
        <v>15</v>
      </c>
      <c r="L4457" s="99">
        <v>0</v>
      </c>
      <c r="M4457" s="99">
        <f>K4457-L4457</f>
        <v>15</v>
      </c>
      <c r="N4457" s="28" t="s">
        <v>4243</v>
      </c>
      <c r="O4457" s="100">
        <v>15000</v>
      </c>
      <c r="P4457" s="27"/>
      <c r="Q4457" s="100"/>
      <c r="R4457" s="101" t="s">
        <v>124</v>
      </c>
      <c r="S4457" s="94"/>
    </row>
    <row r="4458" spans="1:19" ht="18" customHeight="1">
      <c r="A4458" s="43">
        <v>10</v>
      </c>
      <c r="B4458" s="44" t="s">
        <v>3742</v>
      </c>
      <c r="C4458" s="52">
        <v>4</v>
      </c>
      <c r="D4458" s="44" t="s">
        <v>4240</v>
      </c>
      <c r="E4458" s="53">
        <v>1</v>
      </c>
      <c r="F4458" s="54" t="s">
        <v>800</v>
      </c>
      <c r="G4458" s="53"/>
      <c r="H4458" s="54"/>
      <c r="I4458" s="53"/>
      <c r="J4458" s="53"/>
      <c r="K4458" s="97">
        <f>IF(C4458="",SUMIFS($K4459:$K$5645,$A4459:$A$5645,A4458,$E4459:$E$5645,""),IF(E4458="",SUMIFS($K4459:$K$5645,$A4459:$A$5645,A4458,$C4459:$C$5645,C4458,$G4459:$G$5645,""),IF(G4458="",SUMIFS($K4459:$K$5645,$A4459:$A$5645,A4458,$C4459:$C$5645,C4458,$E4459:$E$5645,E4458,$R4459:$R$5645,R4458),0)))</f>
        <v>410</v>
      </c>
      <c r="L4458" s="97">
        <f>IF(C4458="",SUMIFS($L4459:$L$5645,$A4459:$A$5645,A4458,$E4459:$E$5645,""),IF(E4458="",SUMIFS($L4459:$L$5645,$A4459:$A$5645,A4458,$C4459:$C$5645,C4458,$G4459:$G$5645,""),IF(G4458="",SUMIFS($L4459:$L$5645,$A4459:$A$5645,A4458,$C4459:$C$5645,C4458,$E4459:$E$5645,E4458,$R4459:$R$5645,R4458),0)))</f>
        <v>421</v>
      </c>
      <c r="M4458" s="98">
        <f t="shared" ref="M4458" si="265">K4458-L4458</f>
        <v>-11</v>
      </c>
      <c r="N4458" s="55"/>
      <c r="O4458" s="56"/>
      <c r="P4458" s="57"/>
      <c r="Q4458" s="58">
        <f>IF(C4458="",SUMIFS($Q$3:$Q$5514,$A$3:$A$5514,A4458,$C$3:$C$5514,"&gt;0",$E$3:$E$5514,""),IF(E4458="",SUMIFS($Q$3:$Q$5514,$A$3:$A$5514,A4458,$C$3:$C$5514,C4458,$E$3:$E$5514,"&gt;0",$G$3:$G$5514,""),IF(G4458="",SUMIFS($Q$3:$Q$5514,$A$3:$A$5514,A4458,$C$3:$C$5514,C4458,$E$3:$E$5514,E4458,$G$3:$G$5514,"&gt;0",$R$3:$R$5514,R4458))))</f>
        <v>0</v>
      </c>
      <c r="R4458" s="59" t="s">
        <v>4244</v>
      </c>
      <c r="S4458" s="94"/>
    </row>
    <row r="4459" spans="1:19" ht="18" customHeight="1">
      <c r="A4459" s="17">
        <v>10</v>
      </c>
      <c r="B4459" s="18" t="s">
        <v>3742</v>
      </c>
      <c r="C4459" s="18">
        <v>4</v>
      </c>
      <c r="D4459" s="18" t="s">
        <v>4240</v>
      </c>
      <c r="E4459" s="18">
        <v>1</v>
      </c>
      <c r="F4459" s="18" t="s">
        <v>800</v>
      </c>
      <c r="G4459" s="19">
        <v>11</v>
      </c>
      <c r="H4459" s="19" t="s">
        <v>1002</v>
      </c>
      <c r="I4459" s="19"/>
      <c r="J4459" s="24"/>
      <c r="K4459" s="99"/>
      <c r="L4459" s="99"/>
      <c r="M4459" s="99"/>
      <c r="N4459" s="28"/>
      <c r="O4459" s="100"/>
      <c r="P4459" s="27"/>
      <c r="Q4459" s="100"/>
      <c r="R4459" s="101" t="s">
        <v>4245</v>
      </c>
      <c r="S4459" s="94"/>
    </row>
    <row r="4460" spans="1:19" ht="18" customHeight="1">
      <c r="A4460" s="17">
        <v>10</v>
      </c>
      <c r="B4460" s="18" t="s">
        <v>3742</v>
      </c>
      <c r="C4460" s="18">
        <v>4</v>
      </c>
      <c r="D4460" s="18" t="s">
        <v>4240</v>
      </c>
      <c r="E4460" s="18">
        <v>1</v>
      </c>
      <c r="F4460" s="18" t="s">
        <v>800</v>
      </c>
      <c r="G4460" s="18">
        <v>11</v>
      </c>
      <c r="H4460" s="18" t="s">
        <v>1002</v>
      </c>
      <c r="I4460" s="19">
        <v>1</v>
      </c>
      <c r="J4460" s="24" t="s">
        <v>1003</v>
      </c>
      <c r="K4460" s="99">
        <v>155</v>
      </c>
      <c r="L4460" s="99">
        <v>178</v>
      </c>
      <c r="M4460" s="99">
        <f>K4460-L4460</f>
        <v>-23</v>
      </c>
      <c r="N4460" s="28" t="s">
        <v>4246</v>
      </c>
      <c r="O4460" s="100">
        <v>155000</v>
      </c>
      <c r="P4460" s="27"/>
      <c r="Q4460" s="100"/>
      <c r="R4460" s="101" t="s">
        <v>4245</v>
      </c>
      <c r="S4460" s="94"/>
    </row>
    <row r="4461" spans="1:19" ht="18" customHeight="1">
      <c r="A4461" s="17">
        <v>10</v>
      </c>
      <c r="B4461" s="18" t="s">
        <v>3742</v>
      </c>
      <c r="C4461" s="18">
        <v>4</v>
      </c>
      <c r="D4461" s="18" t="s">
        <v>4240</v>
      </c>
      <c r="E4461" s="18">
        <v>1</v>
      </c>
      <c r="F4461" s="18" t="s">
        <v>800</v>
      </c>
      <c r="G4461" s="18">
        <v>11</v>
      </c>
      <c r="H4461" s="18" t="s">
        <v>1002</v>
      </c>
      <c r="I4461" s="19">
        <v>4</v>
      </c>
      <c r="J4461" s="24" t="s">
        <v>1023</v>
      </c>
      <c r="K4461" s="99">
        <v>20</v>
      </c>
      <c r="L4461" s="99">
        <v>20</v>
      </c>
      <c r="M4461" s="99">
        <f>K4461-L4461</f>
        <v>0</v>
      </c>
      <c r="N4461" s="28" t="s">
        <v>4247</v>
      </c>
      <c r="O4461" s="100">
        <v>20000</v>
      </c>
      <c r="P4461" s="27"/>
      <c r="Q4461" s="100"/>
      <c r="R4461" s="101" t="s">
        <v>4245</v>
      </c>
      <c r="S4461" s="94"/>
    </row>
    <row r="4462" spans="1:19" ht="18" customHeight="1">
      <c r="A4462" s="17">
        <v>10</v>
      </c>
      <c r="B4462" s="18" t="s">
        <v>3742</v>
      </c>
      <c r="C4462" s="18">
        <v>4</v>
      </c>
      <c r="D4462" s="18" t="s">
        <v>4240</v>
      </c>
      <c r="E4462" s="18">
        <v>1</v>
      </c>
      <c r="F4462" s="18" t="s">
        <v>800</v>
      </c>
      <c r="G4462" s="18">
        <v>11</v>
      </c>
      <c r="H4462" s="18" t="s">
        <v>1002</v>
      </c>
      <c r="I4462" s="19">
        <v>6</v>
      </c>
      <c r="J4462" s="24" t="s">
        <v>1215</v>
      </c>
      <c r="K4462" s="99">
        <v>40</v>
      </c>
      <c r="L4462" s="99">
        <v>40</v>
      </c>
      <c r="M4462" s="99">
        <f>K4462-L4462</f>
        <v>0</v>
      </c>
      <c r="N4462" s="28" t="s">
        <v>4248</v>
      </c>
      <c r="O4462" s="100">
        <v>40000</v>
      </c>
      <c r="P4462" s="27"/>
      <c r="Q4462" s="100"/>
      <c r="R4462" s="101" t="s">
        <v>4245</v>
      </c>
      <c r="S4462" s="94"/>
    </row>
    <row r="4463" spans="1:19" ht="18" customHeight="1">
      <c r="A4463" s="17">
        <v>10</v>
      </c>
      <c r="B4463" s="18" t="s">
        <v>3742</v>
      </c>
      <c r="C4463" s="18">
        <v>4</v>
      </c>
      <c r="D4463" s="18" t="s">
        <v>4240</v>
      </c>
      <c r="E4463" s="18">
        <v>1</v>
      </c>
      <c r="F4463" s="18" t="s">
        <v>800</v>
      </c>
      <c r="G4463" s="18">
        <v>11</v>
      </c>
      <c r="H4463" s="18" t="s">
        <v>1002</v>
      </c>
      <c r="I4463" s="19">
        <v>8</v>
      </c>
      <c r="J4463" s="24" t="s">
        <v>1891</v>
      </c>
      <c r="K4463" s="99">
        <v>40</v>
      </c>
      <c r="L4463" s="99">
        <v>43</v>
      </c>
      <c r="M4463" s="99">
        <f>K4463-L4463</f>
        <v>-3</v>
      </c>
      <c r="N4463" s="28" t="s">
        <v>4249</v>
      </c>
      <c r="O4463" s="100">
        <v>40000</v>
      </c>
      <c r="P4463" s="27"/>
      <c r="Q4463" s="100"/>
      <c r="R4463" s="101" t="s">
        <v>4245</v>
      </c>
      <c r="S4463" s="94"/>
    </row>
    <row r="4464" spans="1:19" ht="18" customHeight="1">
      <c r="A4464" s="17">
        <v>10</v>
      </c>
      <c r="B4464" s="18" t="s">
        <v>3742</v>
      </c>
      <c r="C4464" s="18">
        <v>4</v>
      </c>
      <c r="D4464" s="18" t="s">
        <v>4240</v>
      </c>
      <c r="E4464" s="18">
        <v>1</v>
      </c>
      <c r="F4464" s="18" t="s">
        <v>800</v>
      </c>
      <c r="G4464" s="19">
        <v>12</v>
      </c>
      <c r="H4464" s="19" t="s">
        <v>1026</v>
      </c>
      <c r="I4464" s="19"/>
      <c r="J4464" s="24"/>
      <c r="K4464" s="99"/>
      <c r="L4464" s="99"/>
      <c r="M4464" s="99"/>
      <c r="N4464" s="28"/>
      <c r="O4464" s="100"/>
      <c r="P4464" s="27"/>
      <c r="Q4464" s="100"/>
      <c r="R4464" s="101" t="s">
        <v>4245</v>
      </c>
      <c r="S4464" s="94"/>
    </row>
    <row r="4465" spans="1:19" ht="18" customHeight="1">
      <c r="A4465" s="17">
        <v>10</v>
      </c>
      <c r="B4465" s="18" t="s">
        <v>3742</v>
      </c>
      <c r="C4465" s="18">
        <v>4</v>
      </c>
      <c r="D4465" s="18" t="s">
        <v>4240</v>
      </c>
      <c r="E4465" s="18">
        <v>1</v>
      </c>
      <c r="F4465" s="18" t="s">
        <v>800</v>
      </c>
      <c r="G4465" s="18">
        <v>12</v>
      </c>
      <c r="H4465" s="18" t="s">
        <v>1026</v>
      </c>
      <c r="I4465" s="19">
        <v>1</v>
      </c>
      <c r="J4465" s="24" t="s">
        <v>1027</v>
      </c>
      <c r="K4465" s="99">
        <v>50</v>
      </c>
      <c r="L4465" s="99">
        <v>50</v>
      </c>
      <c r="M4465" s="99">
        <f>K4465-L4465</f>
        <v>0</v>
      </c>
      <c r="N4465" s="28" t="s">
        <v>4250</v>
      </c>
      <c r="O4465" s="100">
        <v>50000</v>
      </c>
      <c r="P4465" s="27"/>
      <c r="Q4465" s="100"/>
      <c r="R4465" s="101" t="s">
        <v>4245</v>
      </c>
      <c r="S4465" s="94"/>
    </row>
    <row r="4466" spans="1:19" ht="18" customHeight="1">
      <c r="A4466" s="17">
        <v>10</v>
      </c>
      <c r="B4466" s="18" t="s">
        <v>3742</v>
      </c>
      <c r="C4466" s="18">
        <v>4</v>
      </c>
      <c r="D4466" s="18" t="s">
        <v>4240</v>
      </c>
      <c r="E4466" s="18">
        <v>1</v>
      </c>
      <c r="F4466" s="18" t="s">
        <v>800</v>
      </c>
      <c r="G4466" s="19">
        <v>16</v>
      </c>
      <c r="H4466" s="19" t="s">
        <v>1263</v>
      </c>
      <c r="I4466" s="19"/>
      <c r="J4466" s="24"/>
      <c r="K4466" s="99"/>
      <c r="L4466" s="99"/>
      <c r="M4466" s="99"/>
      <c r="N4466" s="28"/>
      <c r="O4466" s="100"/>
      <c r="P4466" s="27"/>
      <c r="Q4466" s="100"/>
      <c r="R4466" s="101" t="s">
        <v>4245</v>
      </c>
      <c r="S4466" s="94"/>
    </row>
    <row r="4467" spans="1:19" ht="18" customHeight="1">
      <c r="A4467" s="17">
        <v>10</v>
      </c>
      <c r="B4467" s="18" t="s">
        <v>3742</v>
      </c>
      <c r="C4467" s="18">
        <v>4</v>
      </c>
      <c r="D4467" s="18" t="s">
        <v>4240</v>
      </c>
      <c r="E4467" s="18">
        <v>1</v>
      </c>
      <c r="F4467" s="18" t="s">
        <v>800</v>
      </c>
      <c r="G4467" s="18">
        <v>16</v>
      </c>
      <c r="H4467" s="18" t="s">
        <v>1263</v>
      </c>
      <c r="I4467" s="19">
        <v>11</v>
      </c>
      <c r="J4467" s="24" t="s">
        <v>2683</v>
      </c>
      <c r="K4467" s="99">
        <v>50</v>
      </c>
      <c r="L4467" s="99">
        <v>0</v>
      </c>
      <c r="M4467" s="99">
        <f>K4467-L4467</f>
        <v>50</v>
      </c>
      <c r="N4467" s="28" t="s">
        <v>4251</v>
      </c>
      <c r="O4467" s="100">
        <v>50000</v>
      </c>
      <c r="P4467" s="27"/>
      <c r="Q4467" s="100"/>
      <c r="R4467" s="101" t="s">
        <v>4245</v>
      </c>
      <c r="S4467" s="94"/>
    </row>
    <row r="4468" spans="1:19" ht="18" customHeight="1">
      <c r="A4468" s="17">
        <v>10</v>
      </c>
      <c r="B4468" s="18" t="s">
        <v>3742</v>
      </c>
      <c r="C4468" s="18">
        <v>4</v>
      </c>
      <c r="D4468" s="18" t="s">
        <v>4240</v>
      </c>
      <c r="E4468" s="18">
        <v>1</v>
      </c>
      <c r="F4468" s="18" t="s">
        <v>800</v>
      </c>
      <c r="G4468" s="19">
        <v>18</v>
      </c>
      <c r="H4468" s="19" t="s">
        <v>1054</v>
      </c>
      <c r="I4468" s="19"/>
      <c r="J4468" s="24"/>
      <c r="K4468" s="99"/>
      <c r="L4468" s="99"/>
      <c r="M4468" s="99"/>
      <c r="N4468" s="28"/>
      <c r="O4468" s="100"/>
      <c r="P4468" s="27"/>
      <c r="Q4468" s="100"/>
      <c r="R4468" s="101" t="s">
        <v>4245</v>
      </c>
      <c r="S4468" s="94"/>
    </row>
    <row r="4469" spans="1:19" ht="18" customHeight="1">
      <c r="A4469" s="17">
        <v>10</v>
      </c>
      <c r="B4469" s="18" t="s">
        <v>3742</v>
      </c>
      <c r="C4469" s="18">
        <v>4</v>
      </c>
      <c r="D4469" s="18" t="s">
        <v>4240</v>
      </c>
      <c r="E4469" s="18">
        <v>1</v>
      </c>
      <c r="F4469" s="18" t="s">
        <v>800</v>
      </c>
      <c r="G4469" s="18">
        <v>18</v>
      </c>
      <c r="H4469" s="18" t="s">
        <v>1054</v>
      </c>
      <c r="I4469" s="19">
        <v>11</v>
      </c>
      <c r="J4469" s="24" t="s">
        <v>4252</v>
      </c>
      <c r="K4469" s="99">
        <v>50</v>
      </c>
      <c r="L4469" s="99">
        <v>70</v>
      </c>
      <c r="M4469" s="99">
        <f>K4469-L4469</f>
        <v>-20</v>
      </c>
      <c r="N4469" s="28" t="s">
        <v>4253</v>
      </c>
      <c r="O4469" s="100">
        <v>50000</v>
      </c>
      <c r="P4469" s="27"/>
      <c r="Q4469" s="100"/>
      <c r="R4469" s="101" t="s">
        <v>4245</v>
      </c>
      <c r="S4469" s="94"/>
    </row>
    <row r="4470" spans="1:19" ht="18" customHeight="1">
      <c r="A4470" s="17">
        <v>10</v>
      </c>
      <c r="B4470" s="18" t="s">
        <v>3742</v>
      </c>
      <c r="C4470" s="18">
        <v>4</v>
      </c>
      <c r="D4470" s="18" t="s">
        <v>4240</v>
      </c>
      <c r="E4470" s="18">
        <v>1</v>
      </c>
      <c r="F4470" s="18" t="s">
        <v>800</v>
      </c>
      <c r="G4470" s="19">
        <v>19</v>
      </c>
      <c r="H4470" s="19" t="s">
        <v>2821</v>
      </c>
      <c r="I4470" s="19"/>
      <c r="J4470" s="24"/>
      <c r="K4470" s="99"/>
      <c r="L4470" s="99"/>
      <c r="M4470" s="99"/>
      <c r="N4470" s="28"/>
      <c r="O4470" s="100"/>
      <c r="P4470" s="27"/>
      <c r="Q4470" s="100"/>
      <c r="R4470" s="101" t="s">
        <v>4245</v>
      </c>
      <c r="S4470" s="94"/>
    </row>
    <row r="4471" spans="1:19" ht="18" customHeight="1">
      <c r="A4471" s="17">
        <v>10</v>
      </c>
      <c r="B4471" s="18" t="s">
        <v>3742</v>
      </c>
      <c r="C4471" s="18">
        <v>4</v>
      </c>
      <c r="D4471" s="18" t="s">
        <v>4240</v>
      </c>
      <c r="E4471" s="18">
        <v>1</v>
      </c>
      <c r="F4471" s="18" t="s">
        <v>800</v>
      </c>
      <c r="G4471" s="18">
        <v>19</v>
      </c>
      <c r="H4471" s="18" t="s">
        <v>2821</v>
      </c>
      <c r="I4471" s="19">
        <v>11</v>
      </c>
      <c r="J4471" s="24" t="s">
        <v>1057</v>
      </c>
      <c r="K4471" s="99">
        <v>5</v>
      </c>
      <c r="L4471" s="99">
        <v>20</v>
      </c>
      <c r="M4471" s="99">
        <f>K4471-L4471</f>
        <v>-15</v>
      </c>
      <c r="N4471" s="28" t="s">
        <v>2276</v>
      </c>
      <c r="O4471" s="100">
        <v>5000</v>
      </c>
      <c r="P4471" s="27"/>
      <c r="Q4471" s="100"/>
      <c r="R4471" s="101" t="s">
        <v>4245</v>
      </c>
      <c r="S4471" s="94"/>
    </row>
    <row r="4472" spans="1:19" ht="18" customHeight="1">
      <c r="A4472" s="43">
        <v>10</v>
      </c>
      <c r="B4472" s="44" t="s">
        <v>3742</v>
      </c>
      <c r="C4472" s="45">
        <v>5</v>
      </c>
      <c r="D4472" s="45" t="s">
        <v>4254</v>
      </c>
      <c r="E4472" s="46"/>
      <c r="F4472" s="45"/>
      <c r="G4472" s="46"/>
      <c r="H4472" s="45"/>
      <c r="I4472" s="46"/>
      <c r="J4472" s="46"/>
      <c r="K4472" s="95">
        <f>IF(C4472="",SUMIFS($K4473:$K$5645,$A4473:$A$5645,A4472,$E4473:$E$5645,""),IF(E4472="",SUMIFS($K4473:$K$5645,$A4473:$A$5645,A4472,$C4473:$C$5645,C4472,$G4473:$G$5645,""),IF(G4472="",SUMIFS($K4473:$K$5645,$A4473:$A$5645,A4472,$C4473:$C$5645,C4472,$E4473:$E$5645,E4472,$R4473:$R$5645,R4472),0)))</f>
        <v>333024</v>
      </c>
      <c r="L4472" s="95">
        <f>IF(C4472="",SUMIFS($L4473:$L$5645,$A4473:$A$5645,A4472,$E4473:$E$5645,""),IF(E4472="",SUMIFS($L4473:$L$5645,$A4473:$A$5645,A4472,$C4473:$C$5645,C4472,$G4473:$G$5645,""),IF(G4472="",SUMIFS($L4473:$L$5645,$A4473:$A$5645,A4472,$C4473:$C$5645,C4472,$E4473:$E$5645,E4472,$R4473:$R$5645,R4472),0)))</f>
        <v>335818</v>
      </c>
      <c r="M4472" s="96">
        <f t="shared" ref="M4472:M4473" si="266">K4472-L4472</f>
        <v>-2794</v>
      </c>
      <c r="N4472" s="47"/>
      <c r="O4472" s="48"/>
      <c r="P4472" s="49"/>
      <c r="Q4472" s="50">
        <f>IF(C4472="",SUMIFS($Q$3:$Q$5514,$A$3:$A$5514,A4472,$C$3:$C$5514,"&gt;0",$E$3:$E$5514,""),IF(E4472="",SUMIFS($Q$3:$Q$5514,$A$3:$A$5514,A4472,$C$3:$C$5514,C4472,$E$3:$E$5514,"&gt;0",$G$3:$G$5514,""),IF(G4472="",SUMIFS($Q$3:$Q$5514,$A$3:$A$5514,A4472,$C$3:$C$5514,C4472,$E$3:$E$5514,E4472,$G$3:$G$5514,"&gt;0",$R$3:$R$5514,R4472))))</f>
        <v>73767</v>
      </c>
      <c r="R4472" s="51"/>
      <c r="S4472" s="94"/>
    </row>
    <row r="4473" spans="1:19" ht="18" customHeight="1">
      <c r="A4473" s="43">
        <v>10</v>
      </c>
      <c r="B4473" s="44" t="s">
        <v>3742</v>
      </c>
      <c r="C4473" s="52">
        <v>5</v>
      </c>
      <c r="D4473" s="44" t="s">
        <v>4254</v>
      </c>
      <c r="E4473" s="53">
        <v>1</v>
      </c>
      <c r="F4473" s="54" t="s">
        <v>802</v>
      </c>
      <c r="G4473" s="53"/>
      <c r="H4473" s="54"/>
      <c r="I4473" s="53"/>
      <c r="J4473" s="53"/>
      <c r="K4473" s="97">
        <f>IF(C4473="",SUMIFS($K4474:$K$5645,$A4474:$A$5645,A4473,$E4474:$E$5645,""),IF(E4473="",SUMIFS($K4474:$K$5645,$A4474:$A$5645,A4473,$C4474:$C$5645,C4473,$G4474:$G$5645,""),IF(G4473="",SUMIFS($K4474:$K$5645,$A4474:$A$5645,A4473,$C4474:$C$5645,C4473,$E4474:$E$5645,E4473,$R4474:$R$5645,R4473),0)))</f>
        <v>255683</v>
      </c>
      <c r="L4473" s="97">
        <f>IF(C4473="",SUMIFS($L4474:$L$5645,$A4474:$A$5645,A4473,$E4474:$E$5645,""),IF(E4473="",SUMIFS($L4474:$L$5645,$A4474:$A$5645,A4473,$C4474:$C$5645,C4473,$G4474:$G$5645,""),IF(G4473="",SUMIFS($L4474:$L$5645,$A4474:$A$5645,A4473,$C4474:$C$5645,C4473,$E4474:$E$5645,E4473,$R4474:$R$5645,R4473),0)))</f>
        <v>260285</v>
      </c>
      <c r="M4473" s="98">
        <f t="shared" si="266"/>
        <v>-4602</v>
      </c>
      <c r="N4473" s="55"/>
      <c r="O4473" s="56"/>
      <c r="P4473" s="57"/>
      <c r="Q4473" s="58">
        <f>IF(C4473="",SUMIFS($Q$3:$Q$5514,$A$3:$A$5514,A4473,$C$3:$C$5514,"&gt;0",$E$3:$E$5514,""),IF(E4473="",SUMIFS($Q$3:$Q$5514,$A$3:$A$5514,A4473,$C$3:$C$5514,C4473,$E$3:$E$5514,"&gt;0",$G$3:$G$5514,""),IF(G4473="",SUMIFS($Q$3:$Q$5514,$A$3:$A$5514,A4473,$C$3:$C$5514,C4473,$E$3:$E$5514,E4473,$G$3:$G$5514,"&gt;0",$R$3:$R$5514,R4473))))</f>
        <v>41621</v>
      </c>
      <c r="R4473" s="59" t="s">
        <v>175</v>
      </c>
      <c r="S4473" s="94"/>
    </row>
    <row r="4474" spans="1:19" ht="18" customHeight="1">
      <c r="A4474" s="17">
        <v>10</v>
      </c>
      <c r="B4474" s="18" t="s">
        <v>3742</v>
      </c>
      <c r="C4474" s="18">
        <v>5</v>
      </c>
      <c r="D4474" s="18" t="s">
        <v>4254</v>
      </c>
      <c r="E4474" s="18">
        <v>1</v>
      </c>
      <c r="F4474" s="18" t="s">
        <v>802</v>
      </c>
      <c r="G4474" s="19">
        <v>1</v>
      </c>
      <c r="H4474" s="19" t="s">
        <v>914</v>
      </c>
      <c r="I4474" s="19"/>
      <c r="J4474" s="24"/>
      <c r="K4474" s="99"/>
      <c r="L4474" s="99"/>
      <c r="M4474" s="99"/>
      <c r="N4474" s="28"/>
      <c r="O4474" s="100"/>
      <c r="P4474" s="27" t="s">
        <v>4256</v>
      </c>
      <c r="Q4474" s="100">
        <v>945</v>
      </c>
      <c r="R4474" s="101" t="s">
        <v>175</v>
      </c>
      <c r="S4474" s="94"/>
    </row>
    <row r="4475" spans="1:19" ht="18" customHeight="1">
      <c r="A4475" s="17">
        <v>10</v>
      </c>
      <c r="B4475" s="18" t="s">
        <v>3742</v>
      </c>
      <c r="C4475" s="18">
        <v>5</v>
      </c>
      <c r="D4475" s="18" t="s">
        <v>4254</v>
      </c>
      <c r="E4475" s="18">
        <v>1</v>
      </c>
      <c r="F4475" s="18" t="s">
        <v>802</v>
      </c>
      <c r="G4475" s="18">
        <v>1</v>
      </c>
      <c r="H4475" s="18" t="s">
        <v>914</v>
      </c>
      <c r="I4475" s="19">
        <v>21</v>
      </c>
      <c r="J4475" s="24" t="s">
        <v>1064</v>
      </c>
      <c r="K4475" s="99">
        <v>345</v>
      </c>
      <c r="L4475" s="99">
        <v>345</v>
      </c>
      <c r="M4475" s="99">
        <f>K4475-L4475</f>
        <v>0</v>
      </c>
      <c r="N4475" s="28" t="s">
        <v>4255</v>
      </c>
      <c r="O4475" s="100">
        <v>137500</v>
      </c>
      <c r="P4475" s="27" t="s">
        <v>4258</v>
      </c>
      <c r="Q4475" s="100"/>
      <c r="R4475" s="101" t="s">
        <v>175</v>
      </c>
      <c r="S4475" s="94"/>
    </row>
    <row r="4476" spans="1:19" ht="18" customHeight="1">
      <c r="A4476" s="17">
        <v>10</v>
      </c>
      <c r="B4476" s="18" t="s">
        <v>3742</v>
      </c>
      <c r="C4476" s="18">
        <v>5</v>
      </c>
      <c r="D4476" s="18" t="s">
        <v>4254</v>
      </c>
      <c r="E4476" s="18">
        <v>1</v>
      </c>
      <c r="F4476" s="18" t="s">
        <v>802</v>
      </c>
      <c r="G4476" s="18">
        <v>1</v>
      </c>
      <c r="H4476" s="18" t="s">
        <v>914</v>
      </c>
      <c r="I4476" s="18">
        <v>21</v>
      </c>
      <c r="J4476" s="25" t="s">
        <v>1064</v>
      </c>
      <c r="K4476" s="99"/>
      <c r="L4476" s="99"/>
      <c r="M4476" s="99"/>
      <c r="N4476" s="28" t="s">
        <v>4257</v>
      </c>
      <c r="O4476" s="100">
        <v>137500</v>
      </c>
      <c r="P4476" s="27" t="s">
        <v>4256</v>
      </c>
      <c r="Q4476" s="100">
        <v>28233</v>
      </c>
      <c r="R4476" s="101" t="s">
        <v>175</v>
      </c>
      <c r="S4476" s="94"/>
    </row>
    <row r="4477" spans="1:19" ht="18" customHeight="1">
      <c r="A4477" s="17">
        <v>10</v>
      </c>
      <c r="B4477" s="18" t="s">
        <v>3742</v>
      </c>
      <c r="C4477" s="18">
        <v>5</v>
      </c>
      <c r="D4477" s="18" t="s">
        <v>4254</v>
      </c>
      <c r="E4477" s="18">
        <v>1</v>
      </c>
      <c r="F4477" s="18" t="s">
        <v>802</v>
      </c>
      <c r="G4477" s="18">
        <v>1</v>
      </c>
      <c r="H4477" s="18" t="s">
        <v>914</v>
      </c>
      <c r="I4477" s="18">
        <v>21</v>
      </c>
      <c r="J4477" s="25" t="s">
        <v>1064</v>
      </c>
      <c r="K4477" s="99"/>
      <c r="L4477" s="99"/>
      <c r="M4477" s="99"/>
      <c r="N4477" s="28" t="s">
        <v>4259</v>
      </c>
      <c r="O4477" s="100">
        <v>70000</v>
      </c>
      <c r="P4477" s="27" t="s">
        <v>4260</v>
      </c>
      <c r="Q4477" s="100"/>
      <c r="R4477" s="101" t="s">
        <v>175</v>
      </c>
      <c r="S4477" s="94"/>
    </row>
    <row r="4478" spans="1:19" ht="18" customHeight="1">
      <c r="A4478" s="17">
        <v>10</v>
      </c>
      <c r="B4478" s="18" t="s">
        <v>3742</v>
      </c>
      <c r="C4478" s="18">
        <v>5</v>
      </c>
      <c r="D4478" s="18" t="s">
        <v>4254</v>
      </c>
      <c r="E4478" s="18">
        <v>1</v>
      </c>
      <c r="F4478" s="18" t="s">
        <v>802</v>
      </c>
      <c r="G4478" s="19">
        <v>2</v>
      </c>
      <c r="H4478" s="19" t="s">
        <v>916</v>
      </c>
      <c r="I4478" s="19"/>
      <c r="J4478" s="24"/>
      <c r="K4478" s="99"/>
      <c r="L4478" s="99"/>
      <c r="M4478" s="99"/>
      <c r="N4478" s="28"/>
      <c r="O4478" s="100"/>
      <c r="P4478" s="27" t="s">
        <v>4256</v>
      </c>
      <c r="Q4478" s="100">
        <v>1</v>
      </c>
      <c r="R4478" s="101" t="s">
        <v>175</v>
      </c>
      <c r="S4478" s="94"/>
    </row>
    <row r="4479" spans="1:19" ht="18" customHeight="1">
      <c r="A4479" s="17">
        <v>10</v>
      </c>
      <c r="B4479" s="18" t="s">
        <v>3742</v>
      </c>
      <c r="C4479" s="18">
        <v>5</v>
      </c>
      <c r="D4479" s="18" t="s">
        <v>4254</v>
      </c>
      <c r="E4479" s="18">
        <v>1</v>
      </c>
      <c r="F4479" s="18" t="s">
        <v>802</v>
      </c>
      <c r="G4479" s="18">
        <v>2</v>
      </c>
      <c r="H4479" s="18" t="s">
        <v>916</v>
      </c>
      <c r="I4479" s="19">
        <v>3</v>
      </c>
      <c r="J4479" s="24" t="s">
        <v>917</v>
      </c>
      <c r="K4479" s="99">
        <v>77956</v>
      </c>
      <c r="L4479" s="99">
        <v>76261</v>
      </c>
      <c r="M4479" s="99">
        <f>K4479-L4479</f>
        <v>1695</v>
      </c>
      <c r="N4479" s="28" t="s">
        <v>4261</v>
      </c>
      <c r="O4479" s="100">
        <v>77955336</v>
      </c>
      <c r="P4479" s="27" t="s">
        <v>4262</v>
      </c>
      <c r="Q4479" s="100"/>
      <c r="R4479" s="101" t="s">
        <v>175</v>
      </c>
      <c r="S4479" s="94"/>
    </row>
    <row r="4480" spans="1:19" ht="18" customHeight="1">
      <c r="A4480" s="17">
        <v>10</v>
      </c>
      <c r="B4480" s="18" t="s">
        <v>3742</v>
      </c>
      <c r="C4480" s="18">
        <v>5</v>
      </c>
      <c r="D4480" s="18" t="s">
        <v>4254</v>
      </c>
      <c r="E4480" s="18">
        <v>1</v>
      </c>
      <c r="F4480" s="18" t="s">
        <v>802</v>
      </c>
      <c r="G4480" s="19">
        <v>3</v>
      </c>
      <c r="H4480" s="19" t="s">
        <v>919</v>
      </c>
      <c r="I4480" s="19"/>
      <c r="J4480" s="24"/>
      <c r="K4480" s="99"/>
      <c r="L4480" s="99"/>
      <c r="M4480" s="99"/>
      <c r="N4480" s="28"/>
      <c r="O4480" s="100"/>
      <c r="P4480" s="27" t="s">
        <v>4256</v>
      </c>
      <c r="Q4480" s="100">
        <v>35</v>
      </c>
      <c r="R4480" s="101" t="s">
        <v>175</v>
      </c>
      <c r="S4480" s="94"/>
    </row>
    <row r="4481" spans="1:19" ht="18" customHeight="1">
      <c r="A4481" s="17">
        <v>10</v>
      </c>
      <c r="B4481" s="18" t="s">
        <v>3742</v>
      </c>
      <c r="C4481" s="18">
        <v>5</v>
      </c>
      <c r="D4481" s="18" t="s">
        <v>4254</v>
      </c>
      <c r="E4481" s="18">
        <v>1</v>
      </c>
      <c r="F4481" s="18" t="s">
        <v>802</v>
      </c>
      <c r="G4481" s="18">
        <v>3</v>
      </c>
      <c r="H4481" s="18" t="s">
        <v>919</v>
      </c>
      <c r="I4481" s="19">
        <v>31</v>
      </c>
      <c r="J4481" s="24" t="s">
        <v>929</v>
      </c>
      <c r="K4481" s="99">
        <v>1128</v>
      </c>
      <c r="L4481" s="99">
        <v>756</v>
      </c>
      <c r="M4481" s="99">
        <f t="shared" ref="M4481:M4484" si="267">K4481-L4481</f>
        <v>372</v>
      </c>
      <c r="N4481" s="28" t="s">
        <v>1289</v>
      </c>
      <c r="O4481" s="100">
        <v>1128000</v>
      </c>
      <c r="P4481" s="27" t="s">
        <v>4263</v>
      </c>
      <c r="Q4481" s="100"/>
      <c r="R4481" s="101" t="s">
        <v>175</v>
      </c>
      <c r="S4481" s="94"/>
    </row>
    <row r="4482" spans="1:19" ht="18" customHeight="1">
      <c r="A4482" s="17">
        <v>10</v>
      </c>
      <c r="B4482" s="18" t="s">
        <v>3742</v>
      </c>
      <c r="C4482" s="18">
        <v>5</v>
      </c>
      <c r="D4482" s="18" t="s">
        <v>4254</v>
      </c>
      <c r="E4482" s="18">
        <v>1</v>
      </c>
      <c r="F4482" s="18" t="s">
        <v>802</v>
      </c>
      <c r="G4482" s="18">
        <v>3</v>
      </c>
      <c r="H4482" s="18" t="s">
        <v>919</v>
      </c>
      <c r="I4482" s="19">
        <v>32</v>
      </c>
      <c r="J4482" s="24" t="s">
        <v>1073</v>
      </c>
      <c r="K4482" s="99">
        <v>1194</v>
      </c>
      <c r="L4482" s="99">
        <v>1194</v>
      </c>
      <c r="M4482" s="99">
        <f t="shared" si="267"/>
        <v>0</v>
      </c>
      <c r="N4482" s="28" t="s">
        <v>1074</v>
      </c>
      <c r="O4482" s="100">
        <v>1194000</v>
      </c>
      <c r="P4482" s="27" t="s">
        <v>183</v>
      </c>
      <c r="Q4482" s="100">
        <v>480</v>
      </c>
      <c r="R4482" s="101" t="s">
        <v>175</v>
      </c>
      <c r="S4482" s="94"/>
    </row>
    <row r="4483" spans="1:19" ht="18" customHeight="1">
      <c r="A4483" s="17">
        <v>10</v>
      </c>
      <c r="B4483" s="18" t="s">
        <v>3742</v>
      </c>
      <c r="C4483" s="18">
        <v>5</v>
      </c>
      <c r="D4483" s="18" t="s">
        <v>4254</v>
      </c>
      <c r="E4483" s="18">
        <v>1</v>
      </c>
      <c r="F4483" s="18" t="s">
        <v>802</v>
      </c>
      <c r="G4483" s="18">
        <v>3</v>
      </c>
      <c r="H4483" s="18" t="s">
        <v>919</v>
      </c>
      <c r="I4483" s="19">
        <v>33</v>
      </c>
      <c r="J4483" s="24" t="s">
        <v>1075</v>
      </c>
      <c r="K4483" s="99">
        <v>1614</v>
      </c>
      <c r="L4483" s="99">
        <v>1115</v>
      </c>
      <c r="M4483" s="99">
        <f t="shared" si="267"/>
        <v>499</v>
      </c>
      <c r="N4483" s="28" t="s">
        <v>4264</v>
      </c>
      <c r="O4483" s="100">
        <v>1614000</v>
      </c>
      <c r="P4483" s="27" t="s">
        <v>206</v>
      </c>
      <c r="Q4483" s="100">
        <v>6</v>
      </c>
      <c r="R4483" s="101" t="s">
        <v>175</v>
      </c>
      <c r="S4483" s="94"/>
    </row>
    <row r="4484" spans="1:19" ht="18" customHeight="1">
      <c r="A4484" s="17">
        <v>10</v>
      </c>
      <c r="B4484" s="18" t="s">
        <v>3742</v>
      </c>
      <c r="C4484" s="18">
        <v>5</v>
      </c>
      <c r="D4484" s="18" t="s">
        <v>4254</v>
      </c>
      <c r="E4484" s="18">
        <v>1</v>
      </c>
      <c r="F4484" s="18" t="s">
        <v>802</v>
      </c>
      <c r="G4484" s="18">
        <v>3</v>
      </c>
      <c r="H4484" s="18" t="s">
        <v>919</v>
      </c>
      <c r="I4484" s="19">
        <v>35</v>
      </c>
      <c r="J4484" s="24" t="s">
        <v>930</v>
      </c>
      <c r="K4484" s="99">
        <v>2304</v>
      </c>
      <c r="L4484" s="99">
        <v>2308</v>
      </c>
      <c r="M4484" s="99">
        <f t="shared" si="267"/>
        <v>-4</v>
      </c>
      <c r="N4484" s="28" t="s">
        <v>4265</v>
      </c>
      <c r="O4484" s="100">
        <v>1504800</v>
      </c>
      <c r="P4484" s="27" t="s">
        <v>4267</v>
      </c>
      <c r="Q4484" s="100">
        <v>802</v>
      </c>
      <c r="R4484" s="101" t="s">
        <v>175</v>
      </c>
      <c r="S4484" s="94"/>
    </row>
    <row r="4485" spans="1:19" ht="18" customHeight="1">
      <c r="A4485" s="17">
        <v>10</v>
      </c>
      <c r="B4485" s="18" t="s">
        <v>3742</v>
      </c>
      <c r="C4485" s="18">
        <v>5</v>
      </c>
      <c r="D4485" s="18" t="s">
        <v>4254</v>
      </c>
      <c r="E4485" s="18">
        <v>1</v>
      </c>
      <c r="F4485" s="18" t="s">
        <v>802</v>
      </c>
      <c r="G4485" s="18">
        <v>3</v>
      </c>
      <c r="H4485" s="18" t="s">
        <v>919</v>
      </c>
      <c r="I4485" s="18">
        <v>35</v>
      </c>
      <c r="J4485" s="25" t="s">
        <v>930</v>
      </c>
      <c r="K4485" s="99"/>
      <c r="L4485" s="99"/>
      <c r="M4485" s="99"/>
      <c r="N4485" s="28" t="s">
        <v>4266</v>
      </c>
      <c r="O4485" s="100">
        <v>99000</v>
      </c>
      <c r="P4485" s="27" t="s">
        <v>4269</v>
      </c>
      <c r="Q4485" s="100"/>
      <c r="R4485" s="101" t="s">
        <v>175</v>
      </c>
      <c r="S4485" s="94"/>
    </row>
    <row r="4486" spans="1:19" ht="18" customHeight="1">
      <c r="A4486" s="17">
        <v>10</v>
      </c>
      <c r="B4486" s="18" t="s">
        <v>3742</v>
      </c>
      <c r="C4486" s="18">
        <v>5</v>
      </c>
      <c r="D4486" s="18" t="s">
        <v>4254</v>
      </c>
      <c r="E4486" s="18">
        <v>1</v>
      </c>
      <c r="F4486" s="18" t="s">
        <v>802</v>
      </c>
      <c r="G4486" s="18">
        <v>3</v>
      </c>
      <c r="H4486" s="18" t="s">
        <v>919</v>
      </c>
      <c r="I4486" s="18">
        <v>35</v>
      </c>
      <c r="J4486" s="25" t="s">
        <v>930</v>
      </c>
      <c r="K4486" s="99"/>
      <c r="L4486" s="99"/>
      <c r="M4486" s="99"/>
      <c r="N4486" s="28" t="s">
        <v>4268</v>
      </c>
      <c r="O4486" s="100">
        <v>125400</v>
      </c>
      <c r="P4486" s="27" t="s">
        <v>4271</v>
      </c>
      <c r="Q4486" s="100">
        <v>62</v>
      </c>
      <c r="R4486" s="101" t="s">
        <v>175</v>
      </c>
      <c r="S4486" s="94"/>
    </row>
    <row r="4487" spans="1:19" ht="18" customHeight="1">
      <c r="A4487" s="17">
        <v>10</v>
      </c>
      <c r="B4487" s="18" t="s">
        <v>3742</v>
      </c>
      <c r="C4487" s="18">
        <v>5</v>
      </c>
      <c r="D4487" s="18" t="s">
        <v>4254</v>
      </c>
      <c r="E4487" s="18">
        <v>1</v>
      </c>
      <c r="F4487" s="18" t="s">
        <v>802</v>
      </c>
      <c r="G4487" s="18">
        <v>3</v>
      </c>
      <c r="H4487" s="18" t="s">
        <v>919</v>
      </c>
      <c r="I4487" s="18">
        <v>35</v>
      </c>
      <c r="J4487" s="25" t="s">
        <v>930</v>
      </c>
      <c r="K4487" s="99"/>
      <c r="L4487" s="99"/>
      <c r="M4487" s="99"/>
      <c r="N4487" s="28" t="s">
        <v>4270</v>
      </c>
      <c r="O4487" s="100">
        <v>334400</v>
      </c>
      <c r="P4487" s="27" t="s">
        <v>4273</v>
      </c>
      <c r="Q4487" s="100"/>
      <c r="R4487" s="101" t="s">
        <v>175</v>
      </c>
      <c r="S4487" s="94"/>
    </row>
    <row r="4488" spans="1:19" ht="18" customHeight="1">
      <c r="A4488" s="17">
        <v>10</v>
      </c>
      <c r="B4488" s="18" t="s">
        <v>3742</v>
      </c>
      <c r="C4488" s="18">
        <v>5</v>
      </c>
      <c r="D4488" s="18" t="s">
        <v>4254</v>
      </c>
      <c r="E4488" s="18">
        <v>1</v>
      </c>
      <c r="F4488" s="18" t="s">
        <v>802</v>
      </c>
      <c r="G4488" s="18">
        <v>3</v>
      </c>
      <c r="H4488" s="18" t="s">
        <v>919</v>
      </c>
      <c r="I4488" s="18">
        <v>35</v>
      </c>
      <c r="J4488" s="25" t="s">
        <v>930</v>
      </c>
      <c r="K4488" s="99"/>
      <c r="L4488" s="99"/>
      <c r="M4488" s="99"/>
      <c r="N4488" s="28" t="s">
        <v>4272</v>
      </c>
      <c r="O4488" s="100">
        <v>240000</v>
      </c>
      <c r="P4488" s="27" t="s">
        <v>353</v>
      </c>
      <c r="Q4488" s="100">
        <v>4500</v>
      </c>
      <c r="R4488" s="101" t="s">
        <v>175</v>
      </c>
      <c r="S4488" s="94"/>
    </row>
    <row r="4489" spans="1:19" ht="18" customHeight="1">
      <c r="A4489" s="17">
        <v>10</v>
      </c>
      <c r="B4489" s="18" t="s">
        <v>3742</v>
      </c>
      <c r="C4489" s="18">
        <v>5</v>
      </c>
      <c r="D4489" s="18" t="s">
        <v>4254</v>
      </c>
      <c r="E4489" s="18">
        <v>1</v>
      </c>
      <c r="F4489" s="18" t="s">
        <v>802</v>
      </c>
      <c r="G4489" s="18">
        <v>3</v>
      </c>
      <c r="H4489" s="18" t="s">
        <v>919</v>
      </c>
      <c r="I4489" s="19">
        <v>38</v>
      </c>
      <c r="J4489" s="24" t="s">
        <v>932</v>
      </c>
      <c r="K4489" s="99">
        <v>1428</v>
      </c>
      <c r="L4489" s="99">
        <v>1428</v>
      </c>
      <c r="M4489" s="99">
        <f t="shared" ref="M4489:M4492" si="268">K4489-L4489</f>
        <v>0</v>
      </c>
      <c r="N4489" s="28" t="s">
        <v>1078</v>
      </c>
      <c r="O4489" s="100">
        <v>1428000</v>
      </c>
      <c r="P4489" s="27" t="s">
        <v>4267</v>
      </c>
      <c r="Q4489" s="100">
        <v>802</v>
      </c>
      <c r="R4489" s="101" t="s">
        <v>175</v>
      </c>
      <c r="S4489" s="94"/>
    </row>
    <row r="4490" spans="1:19" ht="18" customHeight="1">
      <c r="A4490" s="17">
        <v>10</v>
      </c>
      <c r="B4490" s="18" t="s">
        <v>3742</v>
      </c>
      <c r="C4490" s="18">
        <v>5</v>
      </c>
      <c r="D4490" s="18" t="s">
        <v>4254</v>
      </c>
      <c r="E4490" s="18">
        <v>1</v>
      </c>
      <c r="F4490" s="18" t="s">
        <v>802</v>
      </c>
      <c r="G4490" s="18">
        <v>3</v>
      </c>
      <c r="H4490" s="18" t="s">
        <v>919</v>
      </c>
      <c r="I4490" s="19">
        <v>39</v>
      </c>
      <c r="J4490" s="24" t="s">
        <v>934</v>
      </c>
      <c r="K4490" s="99">
        <v>18105</v>
      </c>
      <c r="L4490" s="99">
        <v>17608</v>
      </c>
      <c r="M4490" s="99">
        <f t="shared" si="268"/>
        <v>497</v>
      </c>
      <c r="N4490" s="28" t="s">
        <v>4261</v>
      </c>
      <c r="O4490" s="100">
        <v>18104946</v>
      </c>
      <c r="P4490" s="27" t="s">
        <v>3033</v>
      </c>
      <c r="Q4490" s="100"/>
      <c r="R4490" s="101" t="s">
        <v>175</v>
      </c>
      <c r="S4490" s="94"/>
    </row>
    <row r="4491" spans="1:19" ht="18" customHeight="1">
      <c r="A4491" s="17">
        <v>10</v>
      </c>
      <c r="B4491" s="18" t="s">
        <v>3742</v>
      </c>
      <c r="C4491" s="18">
        <v>5</v>
      </c>
      <c r="D4491" s="18" t="s">
        <v>4254</v>
      </c>
      <c r="E4491" s="18">
        <v>1</v>
      </c>
      <c r="F4491" s="18" t="s">
        <v>802</v>
      </c>
      <c r="G4491" s="18">
        <v>3</v>
      </c>
      <c r="H4491" s="18" t="s">
        <v>919</v>
      </c>
      <c r="I4491" s="19">
        <v>40</v>
      </c>
      <c r="J4491" s="24" t="s">
        <v>935</v>
      </c>
      <c r="K4491" s="99">
        <v>10446</v>
      </c>
      <c r="L4491" s="99">
        <v>10159</v>
      </c>
      <c r="M4491" s="99">
        <f t="shared" si="268"/>
        <v>287</v>
      </c>
      <c r="N4491" s="28" t="s">
        <v>4261</v>
      </c>
      <c r="O4491" s="100">
        <v>10445160</v>
      </c>
      <c r="P4491" s="27" t="s">
        <v>4274</v>
      </c>
      <c r="Q4491" s="100">
        <v>4841</v>
      </c>
      <c r="R4491" s="101" t="s">
        <v>175</v>
      </c>
      <c r="S4491" s="94"/>
    </row>
    <row r="4492" spans="1:19" ht="18" customHeight="1">
      <c r="A4492" s="17">
        <v>10</v>
      </c>
      <c r="B4492" s="18" t="s">
        <v>3742</v>
      </c>
      <c r="C4492" s="18">
        <v>5</v>
      </c>
      <c r="D4492" s="18" t="s">
        <v>4254</v>
      </c>
      <c r="E4492" s="18">
        <v>1</v>
      </c>
      <c r="F4492" s="18" t="s">
        <v>802</v>
      </c>
      <c r="G4492" s="18">
        <v>3</v>
      </c>
      <c r="H4492" s="18" t="s">
        <v>919</v>
      </c>
      <c r="I4492" s="19">
        <v>41</v>
      </c>
      <c r="J4492" s="24" t="s">
        <v>936</v>
      </c>
      <c r="K4492" s="99">
        <v>1103</v>
      </c>
      <c r="L4492" s="99">
        <v>1060</v>
      </c>
      <c r="M4492" s="99">
        <f t="shared" si="268"/>
        <v>43</v>
      </c>
      <c r="N4492" s="28" t="s">
        <v>4261</v>
      </c>
      <c r="O4492" s="100">
        <v>1102400</v>
      </c>
      <c r="P4492" s="27" t="s">
        <v>4275</v>
      </c>
      <c r="Q4492" s="100"/>
      <c r="R4492" s="101" t="s">
        <v>175</v>
      </c>
      <c r="S4492" s="94"/>
    </row>
    <row r="4493" spans="1:19" ht="18" customHeight="1">
      <c r="A4493" s="17">
        <v>10</v>
      </c>
      <c r="B4493" s="18" t="s">
        <v>3742</v>
      </c>
      <c r="C4493" s="18">
        <v>5</v>
      </c>
      <c r="D4493" s="18" t="s">
        <v>4254</v>
      </c>
      <c r="E4493" s="18">
        <v>1</v>
      </c>
      <c r="F4493" s="18" t="s">
        <v>802</v>
      </c>
      <c r="G4493" s="19">
        <v>4</v>
      </c>
      <c r="H4493" s="19" t="s">
        <v>937</v>
      </c>
      <c r="I4493" s="19"/>
      <c r="J4493" s="24"/>
      <c r="K4493" s="99"/>
      <c r="L4493" s="99"/>
      <c r="M4493" s="99"/>
      <c r="N4493" s="28"/>
      <c r="O4493" s="100"/>
      <c r="P4493" s="27" t="s">
        <v>4274</v>
      </c>
      <c r="Q4493" s="100">
        <v>1</v>
      </c>
      <c r="R4493" s="101" t="s">
        <v>175</v>
      </c>
      <c r="S4493" s="94"/>
    </row>
    <row r="4494" spans="1:19" ht="18" customHeight="1">
      <c r="A4494" s="17">
        <v>10</v>
      </c>
      <c r="B4494" s="18" t="s">
        <v>3742</v>
      </c>
      <c r="C4494" s="18">
        <v>5</v>
      </c>
      <c r="D4494" s="18" t="s">
        <v>4254</v>
      </c>
      <c r="E4494" s="18">
        <v>1</v>
      </c>
      <c r="F4494" s="18" t="s">
        <v>802</v>
      </c>
      <c r="G4494" s="18">
        <v>4</v>
      </c>
      <c r="H4494" s="18" t="s">
        <v>937</v>
      </c>
      <c r="I4494" s="19">
        <v>31</v>
      </c>
      <c r="J4494" s="24" t="s">
        <v>940</v>
      </c>
      <c r="K4494" s="99">
        <v>23977</v>
      </c>
      <c r="L4494" s="99">
        <v>24852</v>
      </c>
      <c r="M4494" s="99">
        <f t="shared" ref="M4494:M4495" si="269">K4494-L4494</f>
        <v>-875</v>
      </c>
      <c r="N4494" s="28" t="s">
        <v>4261</v>
      </c>
      <c r="O4494" s="100">
        <v>23976849</v>
      </c>
      <c r="P4494" s="27" t="s">
        <v>4277</v>
      </c>
      <c r="Q4494" s="100"/>
      <c r="R4494" s="101" t="s">
        <v>175</v>
      </c>
      <c r="S4494" s="94"/>
    </row>
    <row r="4495" spans="1:19" ht="18" customHeight="1">
      <c r="A4495" s="17">
        <v>10</v>
      </c>
      <c r="B4495" s="18" t="s">
        <v>3742</v>
      </c>
      <c r="C4495" s="18">
        <v>5</v>
      </c>
      <c r="D4495" s="18" t="s">
        <v>4254</v>
      </c>
      <c r="E4495" s="18">
        <v>1</v>
      </c>
      <c r="F4495" s="18" t="s">
        <v>802</v>
      </c>
      <c r="G4495" s="18">
        <v>4</v>
      </c>
      <c r="H4495" s="18" t="s">
        <v>937</v>
      </c>
      <c r="I4495" s="19">
        <v>41</v>
      </c>
      <c r="J4495" s="24" t="s">
        <v>1088</v>
      </c>
      <c r="K4495" s="99">
        <v>6330</v>
      </c>
      <c r="L4495" s="99">
        <v>6673</v>
      </c>
      <c r="M4495" s="99">
        <f t="shared" si="269"/>
        <v>-343</v>
      </c>
      <c r="N4495" s="28" t="s">
        <v>4276</v>
      </c>
      <c r="O4495" s="100"/>
      <c r="P4495" s="27" t="s">
        <v>592</v>
      </c>
      <c r="Q4495" s="100">
        <v>912</v>
      </c>
      <c r="R4495" s="101" t="s">
        <v>175</v>
      </c>
      <c r="S4495" s="94"/>
    </row>
    <row r="4496" spans="1:19" ht="18" customHeight="1">
      <c r="A4496" s="17">
        <v>10</v>
      </c>
      <c r="B4496" s="18" t="s">
        <v>3742</v>
      </c>
      <c r="C4496" s="18">
        <v>5</v>
      </c>
      <c r="D4496" s="18" t="s">
        <v>4254</v>
      </c>
      <c r="E4496" s="18">
        <v>1</v>
      </c>
      <c r="F4496" s="18" t="s">
        <v>802</v>
      </c>
      <c r="G4496" s="18">
        <v>4</v>
      </c>
      <c r="H4496" s="18" t="s">
        <v>937</v>
      </c>
      <c r="I4496" s="18">
        <v>41</v>
      </c>
      <c r="J4496" s="25" t="s">
        <v>1088</v>
      </c>
      <c r="K4496" s="99"/>
      <c r="L4496" s="99"/>
      <c r="M4496" s="99"/>
      <c r="N4496" s="28" t="s">
        <v>4278</v>
      </c>
      <c r="O4496" s="100"/>
      <c r="P4496" s="27" t="s">
        <v>643</v>
      </c>
      <c r="Q4496" s="100">
        <v>1</v>
      </c>
      <c r="R4496" s="101" t="s">
        <v>175</v>
      </c>
      <c r="S4496" s="94"/>
    </row>
    <row r="4497" spans="1:19" ht="18" customHeight="1">
      <c r="A4497" s="17">
        <v>10</v>
      </c>
      <c r="B4497" s="18" t="s">
        <v>3742</v>
      </c>
      <c r="C4497" s="18">
        <v>5</v>
      </c>
      <c r="D4497" s="18" t="s">
        <v>4254</v>
      </c>
      <c r="E4497" s="18">
        <v>1</v>
      </c>
      <c r="F4497" s="18" t="s">
        <v>802</v>
      </c>
      <c r="G4497" s="18">
        <v>4</v>
      </c>
      <c r="H4497" s="18" t="s">
        <v>937</v>
      </c>
      <c r="I4497" s="18">
        <v>41</v>
      </c>
      <c r="J4497" s="25" t="s">
        <v>1088</v>
      </c>
      <c r="K4497" s="99"/>
      <c r="L4497" s="99"/>
      <c r="M4497" s="99"/>
      <c r="N4497" s="28" t="s">
        <v>4279</v>
      </c>
      <c r="O4497" s="100">
        <v>5776617</v>
      </c>
      <c r="P4497" s="27"/>
      <c r="Q4497" s="100"/>
      <c r="R4497" s="101" t="s">
        <v>175</v>
      </c>
      <c r="S4497" s="94"/>
    </row>
    <row r="4498" spans="1:19" ht="18" customHeight="1">
      <c r="A4498" s="17">
        <v>10</v>
      </c>
      <c r="B4498" s="18" t="s">
        <v>3742</v>
      </c>
      <c r="C4498" s="18">
        <v>5</v>
      </c>
      <c r="D4498" s="18" t="s">
        <v>4254</v>
      </c>
      <c r="E4498" s="18">
        <v>1</v>
      </c>
      <c r="F4498" s="18" t="s">
        <v>802</v>
      </c>
      <c r="G4498" s="18">
        <v>4</v>
      </c>
      <c r="H4498" s="18" t="s">
        <v>937</v>
      </c>
      <c r="I4498" s="18">
        <v>41</v>
      </c>
      <c r="J4498" s="25" t="s">
        <v>1088</v>
      </c>
      <c r="K4498" s="99"/>
      <c r="L4498" s="99"/>
      <c r="M4498" s="99"/>
      <c r="N4498" s="28" t="s">
        <v>4280</v>
      </c>
      <c r="O4498" s="100">
        <v>553046</v>
      </c>
      <c r="P4498" s="27"/>
      <c r="Q4498" s="100"/>
      <c r="R4498" s="101" t="s">
        <v>175</v>
      </c>
      <c r="S4498" s="94"/>
    </row>
    <row r="4499" spans="1:19" ht="18" customHeight="1">
      <c r="A4499" s="17">
        <v>10</v>
      </c>
      <c r="B4499" s="18" t="s">
        <v>3742</v>
      </c>
      <c r="C4499" s="18">
        <v>5</v>
      </c>
      <c r="D4499" s="18" t="s">
        <v>4254</v>
      </c>
      <c r="E4499" s="18">
        <v>1</v>
      </c>
      <c r="F4499" s="18" t="s">
        <v>802</v>
      </c>
      <c r="G4499" s="19">
        <v>7</v>
      </c>
      <c r="H4499" s="19" t="s">
        <v>1093</v>
      </c>
      <c r="I4499" s="19"/>
      <c r="J4499" s="24"/>
      <c r="K4499" s="99"/>
      <c r="L4499" s="99"/>
      <c r="M4499" s="99"/>
      <c r="N4499" s="28"/>
      <c r="O4499" s="100"/>
      <c r="P4499" s="27"/>
      <c r="Q4499" s="100"/>
      <c r="R4499" s="101" t="s">
        <v>175</v>
      </c>
      <c r="S4499" s="94"/>
    </row>
    <row r="4500" spans="1:19" ht="18" customHeight="1">
      <c r="A4500" s="17">
        <v>10</v>
      </c>
      <c r="B4500" s="18" t="s">
        <v>3742</v>
      </c>
      <c r="C4500" s="18">
        <v>5</v>
      </c>
      <c r="D4500" s="18" t="s">
        <v>4254</v>
      </c>
      <c r="E4500" s="18">
        <v>1</v>
      </c>
      <c r="F4500" s="18" t="s">
        <v>802</v>
      </c>
      <c r="G4500" s="18">
        <v>7</v>
      </c>
      <c r="H4500" s="18" t="s">
        <v>1093</v>
      </c>
      <c r="I4500" s="19">
        <v>12</v>
      </c>
      <c r="J4500" s="24" t="s">
        <v>4281</v>
      </c>
      <c r="K4500" s="99">
        <v>36140</v>
      </c>
      <c r="L4500" s="99">
        <v>39579</v>
      </c>
      <c r="M4500" s="99">
        <f>K4500-L4500</f>
        <v>-3439</v>
      </c>
      <c r="N4500" s="28" t="s">
        <v>4282</v>
      </c>
      <c r="O4500" s="100">
        <v>22638000</v>
      </c>
      <c r="P4500" s="27"/>
      <c r="Q4500" s="100"/>
      <c r="R4500" s="101" t="s">
        <v>175</v>
      </c>
      <c r="S4500" s="94"/>
    </row>
    <row r="4501" spans="1:19" ht="18" customHeight="1">
      <c r="A4501" s="17">
        <v>10</v>
      </c>
      <c r="B4501" s="18" t="s">
        <v>3742</v>
      </c>
      <c r="C4501" s="18">
        <v>5</v>
      </c>
      <c r="D4501" s="18" t="s">
        <v>4254</v>
      </c>
      <c r="E4501" s="18">
        <v>1</v>
      </c>
      <c r="F4501" s="18" t="s">
        <v>802</v>
      </c>
      <c r="G4501" s="18">
        <v>7</v>
      </c>
      <c r="H4501" s="18" t="s">
        <v>1093</v>
      </c>
      <c r="I4501" s="18">
        <v>12</v>
      </c>
      <c r="J4501" s="25" t="s">
        <v>4281</v>
      </c>
      <c r="K4501" s="99"/>
      <c r="L4501" s="99"/>
      <c r="M4501" s="99"/>
      <c r="N4501" s="28" t="s">
        <v>4283</v>
      </c>
      <c r="O4501" s="100">
        <v>2922360</v>
      </c>
      <c r="P4501" s="27"/>
      <c r="Q4501" s="100"/>
      <c r="R4501" s="101" t="s">
        <v>175</v>
      </c>
      <c r="S4501" s="94"/>
    </row>
    <row r="4502" spans="1:19" ht="18" customHeight="1">
      <c r="A4502" s="17">
        <v>10</v>
      </c>
      <c r="B4502" s="18" t="s">
        <v>3742</v>
      </c>
      <c r="C4502" s="18">
        <v>5</v>
      </c>
      <c r="D4502" s="18" t="s">
        <v>4254</v>
      </c>
      <c r="E4502" s="18">
        <v>1</v>
      </c>
      <c r="F4502" s="18" t="s">
        <v>802</v>
      </c>
      <c r="G4502" s="18">
        <v>7</v>
      </c>
      <c r="H4502" s="18" t="s">
        <v>1093</v>
      </c>
      <c r="I4502" s="18">
        <v>12</v>
      </c>
      <c r="J4502" s="25" t="s">
        <v>4281</v>
      </c>
      <c r="K4502" s="99"/>
      <c r="L4502" s="99"/>
      <c r="M4502" s="99"/>
      <c r="N4502" s="28" t="s">
        <v>4284</v>
      </c>
      <c r="O4502" s="100">
        <v>6174000</v>
      </c>
      <c r="P4502" s="27"/>
      <c r="Q4502" s="100"/>
      <c r="R4502" s="101" t="s">
        <v>175</v>
      </c>
      <c r="S4502" s="94"/>
    </row>
    <row r="4503" spans="1:19" ht="18" customHeight="1">
      <c r="A4503" s="17">
        <v>10</v>
      </c>
      <c r="B4503" s="18" t="s">
        <v>3742</v>
      </c>
      <c r="C4503" s="18">
        <v>5</v>
      </c>
      <c r="D4503" s="18" t="s">
        <v>4254</v>
      </c>
      <c r="E4503" s="18">
        <v>1</v>
      </c>
      <c r="F4503" s="18" t="s">
        <v>802</v>
      </c>
      <c r="G4503" s="18">
        <v>7</v>
      </c>
      <c r="H4503" s="18" t="s">
        <v>1093</v>
      </c>
      <c r="I4503" s="18">
        <v>12</v>
      </c>
      <c r="J4503" s="25" t="s">
        <v>4281</v>
      </c>
      <c r="K4503" s="99"/>
      <c r="L4503" s="99"/>
      <c r="M4503" s="99"/>
      <c r="N4503" s="28" t="s">
        <v>4285</v>
      </c>
      <c r="O4503" s="100">
        <v>3600000</v>
      </c>
      <c r="P4503" s="27"/>
      <c r="Q4503" s="100"/>
      <c r="R4503" s="101" t="s">
        <v>175</v>
      </c>
      <c r="S4503" s="94"/>
    </row>
    <row r="4504" spans="1:19" ht="18" customHeight="1">
      <c r="A4504" s="17">
        <v>10</v>
      </c>
      <c r="B4504" s="18" t="s">
        <v>3742</v>
      </c>
      <c r="C4504" s="18">
        <v>5</v>
      </c>
      <c r="D4504" s="18" t="s">
        <v>4254</v>
      </c>
      <c r="E4504" s="18">
        <v>1</v>
      </c>
      <c r="F4504" s="18" t="s">
        <v>802</v>
      </c>
      <c r="G4504" s="18">
        <v>7</v>
      </c>
      <c r="H4504" s="18" t="s">
        <v>1093</v>
      </c>
      <c r="I4504" s="18">
        <v>12</v>
      </c>
      <c r="J4504" s="25" t="s">
        <v>4281</v>
      </c>
      <c r="K4504" s="99"/>
      <c r="L4504" s="99"/>
      <c r="M4504" s="99"/>
      <c r="N4504" s="28" t="s">
        <v>4286</v>
      </c>
      <c r="O4504" s="100">
        <v>804816</v>
      </c>
      <c r="P4504" s="27"/>
      <c r="Q4504" s="100"/>
      <c r="R4504" s="101" t="s">
        <v>175</v>
      </c>
      <c r="S4504" s="94"/>
    </row>
    <row r="4505" spans="1:19" ht="18" customHeight="1">
      <c r="A4505" s="17">
        <v>10</v>
      </c>
      <c r="B4505" s="18" t="s">
        <v>3742</v>
      </c>
      <c r="C4505" s="18">
        <v>5</v>
      </c>
      <c r="D4505" s="18" t="s">
        <v>4254</v>
      </c>
      <c r="E4505" s="18">
        <v>1</v>
      </c>
      <c r="F4505" s="18" t="s">
        <v>802</v>
      </c>
      <c r="G4505" s="18">
        <v>7</v>
      </c>
      <c r="H4505" s="18" t="s">
        <v>1093</v>
      </c>
      <c r="I4505" s="19">
        <v>32</v>
      </c>
      <c r="J4505" s="24" t="s">
        <v>2233</v>
      </c>
      <c r="K4505" s="99">
        <v>3460</v>
      </c>
      <c r="L4505" s="99">
        <v>3535</v>
      </c>
      <c r="M4505" s="99">
        <f>K4505-L4505</f>
        <v>-75</v>
      </c>
      <c r="N4505" s="28" t="s">
        <v>4287</v>
      </c>
      <c r="O4505" s="100">
        <v>2989000</v>
      </c>
      <c r="P4505" s="27"/>
      <c r="Q4505" s="100"/>
      <c r="R4505" s="101" t="s">
        <v>175</v>
      </c>
      <c r="S4505" s="94"/>
    </row>
    <row r="4506" spans="1:19" ht="18" customHeight="1">
      <c r="A4506" s="17">
        <v>10</v>
      </c>
      <c r="B4506" s="18" t="s">
        <v>3742</v>
      </c>
      <c r="C4506" s="18">
        <v>5</v>
      </c>
      <c r="D4506" s="18" t="s">
        <v>4254</v>
      </c>
      <c r="E4506" s="18">
        <v>1</v>
      </c>
      <c r="F4506" s="18" t="s">
        <v>802</v>
      </c>
      <c r="G4506" s="18">
        <v>7</v>
      </c>
      <c r="H4506" s="18" t="s">
        <v>1093</v>
      </c>
      <c r="I4506" s="18">
        <v>32</v>
      </c>
      <c r="J4506" s="25" t="s">
        <v>2233</v>
      </c>
      <c r="K4506" s="99"/>
      <c r="L4506" s="99"/>
      <c r="M4506" s="99"/>
      <c r="N4506" s="28" t="s">
        <v>4288</v>
      </c>
      <c r="O4506" s="100">
        <v>400000</v>
      </c>
      <c r="P4506" s="27"/>
      <c r="Q4506" s="100"/>
      <c r="R4506" s="101" t="s">
        <v>175</v>
      </c>
      <c r="S4506" s="94"/>
    </row>
    <row r="4507" spans="1:19" ht="18" customHeight="1">
      <c r="A4507" s="17">
        <v>10</v>
      </c>
      <c r="B4507" s="18" t="s">
        <v>3742</v>
      </c>
      <c r="C4507" s="18">
        <v>5</v>
      </c>
      <c r="D4507" s="18" t="s">
        <v>4254</v>
      </c>
      <c r="E4507" s="18">
        <v>1</v>
      </c>
      <c r="F4507" s="18" t="s">
        <v>802</v>
      </c>
      <c r="G4507" s="18">
        <v>7</v>
      </c>
      <c r="H4507" s="18" t="s">
        <v>1093</v>
      </c>
      <c r="I4507" s="18">
        <v>32</v>
      </c>
      <c r="J4507" s="25" t="s">
        <v>2233</v>
      </c>
      <c r="K4507" s="99"/>
      <c r="L4507" s="99"/>
      <c r="M4507" s="99"/>
      <c r="N4507" s="28" t="s">
        <v>4289</v>
      </c>
      <c r="O4507" s="100">
        <v>70848</v>
      </c>
      <c r="P4507" s="27"/>
      <c r="Q4507" s="100"/>
      <c r="R4507" s="101" t="s">
        <v>175</v>
      </c>
      <c r="S4507" s="94"/>
    </row>
    <row r="4508" spans="1:19" ht="18" customHeight="1">
      <c r="A4508" s="17">
        <v>10</v>
      </c>
      <c r="B4508" s="18" t="s">
        <v>3742</v>
      </c>
      <c r="C4508" s="18">
        <v>5</v>
      </c>
      <c r="D4508" s="18" t="s">
        <v>4254</v>
      </c>
      <c r="E4508" s="18">
        <v>1</v>
      </c>
      <c r="F4508" s="18" t="s">
        <v>802</v>
      </c>
      <c r="G4508" s="19">
        <v>8</v>
      </c>
      <c r="H4508" s="19" t="s">
        <v>941</v>
      </c>
      <c r="I4508" s="19"/>
      <c r="J4508" s="24"/>
      <c r="K4508" s="99"/>
      <c r="L4508" s="99"/>
      <c r="M4508" s="99"/>
      <c r="N4508" s="28"/>
      <c r="O4508" s="100"/>
      <c r="P4508" s="27"/>
      <c r="Q4508" s="100"/>
      <c r="R4508" s="101" t="s">
        <v>175</v>
      </c>
      <c r="S4508" s="94"/>
    </row>
    <row r="4509" spans="1:19" ht="18" customHeight="1">
      <c r="A4509" s="17">
        <v>10</v>
      </c>
      <c r="B4509" s="18" t="s">
        <v>3742</v>
      </c>
      <c r="C4509" s="18">
        <v>5</v>
      </c>
      <c r="D4509" s="18" t="s">
        <v>4254</v>
      </c>
      <c r="E4509" s="18">
        <v>1</v>
      </c>
      <c r="F4509" s="18" t="s">
        <v>802</v>
      </c>
      <c r="G4509" s="18">
        <v>8</v>
      </c>
      <c r="H4509" s="18" t="s">
        <v>941</v>
      </c>
      <c r="I4509" s="19">
        <v>1</v>
      </c>
      <c r="J4509" s="24" t="s">
        <v>2898</v>
      </c>
      <c r="K4509" s="99">
        <v>152</v>
      </c>
      <c r="L4509" s="99">
        <v>152</v>
      </c>
      <c r="M4509" s="99">
        <f>K4509-L4509</f>
        <v>0</v>
      </c>
      <c r="N4509" s="28" t="s">
        <v>4290</v>
      </c>
      <c r="O4509" s="100">
        <v>22000</v>
      </c>
      <c r="P4509" s="27"/>
      <c r="Q4509" s="100"/>
      <c r="R4509" s="101" t="s">
        <v>175</v>
      </c>
      <c r="S4509" s="94"/>
    </row>
    <row r="4510" spans="1:19" ht="18" customHeight="1">
      <c r="A4510" s="17">
        <v>10</v>
      </c>
      <c r="B4510" s="18" t="s">
        <v>3742</v>
      </c>
      <c r="C4510" s="18">
        <v>5</v>
      </c>
      <c r="D4510" s="18" t="s">
        <v>4254</v>
      </c>
      <c r="E4510" s="18">
        <v>1</v>
      </c>
      <c r="F4510" s="18" t="s">
        <v>802</v>
      </c>
      <c r="G4510" s="18">
        <v>8</v>
      </c>
      <c r="H4510" s="18" t="s">
        <v>941</v>
      </c>
      <c r="I4510" s="18">
        <v>1</v>
      </c>
      <c r="J4510" s="25" t="s">
        <v>2898</v>
      </c>
      <c r="K4510" s="99"/>
      <c r="L4510" s="99"/>
      <c r="M4510" s="99"/>
      <c r="N4510" s="28" t="s">
        <v>4291</v>
      </c>
      <c r="O4510" s="100">
        <v>100000</v>
      </c>
      <c r="P4510" s="27"/>
      <c r="Q4510" s="100"/>
      <c r="R4510" s="101" t="s">
        <v>175</v>
      </c>
      <c r="S4510" s="94"/>
    </row>
    <row r="4511" spans="1:19" ht="18" customHeight="1">
      <c r="A4511" s="17">
        <v>10</v>
      </c>
      <c r="B4511" s="18" t="s">
        <v>3742</v>
      </c>
      <c r="C4511" s="18">
        <v>5</v>
      </c>
      <c r="D4511" s="18" t="s">
        <v>4254</v>
      </c>
      <c r="E4511" s="18">
        <v>1</v>
      </c>
      <c r="F4511" s="18" t="s">
        <v>802</v>
      </c>
      <c r="G4511" s="18">
        <v>8</v>
      </c>
      <c r="H4511" s="18" t="s">
        <v>941</v>
      </c>
      <c r="I4511" s="18">
        <v>1</v>
      </c>
      <c r="J4511" s="25" t="s">
        <v>2898</v>
      </c>
      <c r="K4511" s="99"/>
      <c r="L4511" s="99"/>
      <c r="M4511" s="99"/>
      <c r="N4511" s="28" t="s">
        <v>4292</v>
      </c>
      <c r="O4511" s="100">
        <v>30000</v>
      </c>
      <c r="P4511" s="27"/>
      <c r="Q4511" s="100"/>
      <c r="R4511" s="101" t="s">
        <v>175</v>
      </c>
      <c r="S4511" s="94"/>
    </row>
    <row r="4512" spans="1:19" ht="18" customHeight="1">
      <c r="A4512" s="17">
        <v>10</v>
      </c>
      <c r="B4512" s="18" t="s">
        <v>3742</v>
      </c>
      <c r="C4512" s="18">
        <v>5</v>
      </c>
      <c r="D4512" s="18" t="s">
        <v>4254</v>
      </c>
      <c r="E4512" s="18">
        <v>1</v>
      </c>
      <c r="F4512" s="18" t="s">
        <v>802</v>
      </c>
      <c r="G4512" s="18">
        <v>8</v>
      </c>
      <c r="H4512" s="18" t="s">
        <v>941</v>
      </c>
      <c r="I4512" s="19">
        <v>11</v>
      </c>
      <c r="J4512" s="24" t="s">
        <v>942</v>
      </c>
      <c r="K4512" s="99">
        <v>680</v>
      </c>
      <c r="L4512" s="99">
        <v>780</v>
      </c>
      <c r="M4512" s="99">
        <f>K4512-L4512</f>
        <v>-100</v>
      </c>
      <c r="N4512" s="28" t="s">
        <v>4293</v>
      </c>
      <c r="O4512" s="100">
        <v>250000</v>
      </c>
      <c r="P4512" s="27"/>
      <c r="Q4512" s="100"/>
      <c r="R4512" s="101" t="s">
        <v>175</v>
      </c>
      <c r="S4512" s="94"/>
    </row>
    <row r="4513" spans="1:19" ht="18" customHeight="1">
      <c r="A4513" s="17">
        <v>10</v>
      </c>
      <c r="B4513" s="18" t="s">
        <v>3742</v>
      </c>
      <c r="C4513" s="18">
        <v>5</v>
      </c>
      <c r="D4513" s="18" t="s">
        <v>4254</v>
      </c>
      <c r="E4513" s="18">
        <v>1</v>
      </c>
      <c r="F4513" s="18" t="s">
        <v>802</v>
      </c>
      <c r="G4513" s="18">
        <v>8</v>
      </c>
      <c r="H4513" s="18" t="s">
        <v>941</v>
      </c>
      <c r="I4513" s="18">
        <v>11</v>
      </c>
      <c r="J4513" s="25" t="s">
        <v>942</v>
      </c>
      <c r="K4513" s="99"/>
      <c r="L4513" s="99"/>
      <c r="M4513" s="99"/>
      <c r="N4513" s="28" t="s">
        <v>4294</v>
      </c>
      <c r="O4513" s="100">
        <v>150000</v>
      </c>
      <c r="P4513" s="27"/>
      <c r="Q4513" s="100"/>
      <c r="R4513" s="101" t="s">
        <v>175</v>
      </c>
      <c r="S4513" s="94"/>
    </row>
    <row r="4514" spans="1:19" ht="18" customHeight="1">
      <c r="A4514" s="17">
        <v>10</v>
      </c>
      <c r="B4514" s="18" t="s">
        <v>3742</v>
      </c>
      <c r="C4514" s="18">
        <v>5</v>
      </c>
      <c r="D4514" s="18" t="s">
        <v>4254</v>
      </c>
      <c r="E4514" s="18">
        <v>1</v>
      </c>
      <c r="F4514" s="18" t="s">
        <v>802</v>
      </c>
      <c r="G4514" s="18">
        <v>8</v>
      </c>
      <c r="H4514" s="18" t="s">
        <v>941</v>
      </c>
      <c r="I4514" s="18">
        <v>11</v>
      </c>
      <c r="J4514" s="25" t="s">
        <v>942</v>
      </c>
      <c r="K4514" s="99"/>
      <c r="L4514" s="99"/>
      <c r="M4514" s="99"/>
      <c r="N4514" s="28" t="s">
        <v>4295</v>
      </c>
      <c r="O4514" s="100">
        <v>63000</v>
      </c>
      <c r="P4514" s="27"/>
      <c r="Q4514" s="100"/>
      <c r="R4514" s="101" t="s">
        <v>175</v>
      </c>
      <c r="S4514" s="94"/>
    </row>
    <row r="4515" spans="1:19" ht="18" customHeight="1">
      <c r="A4515" s="17">
        <v>10</v>
      </c>
      <c r="B4515" s="18" t="s">
        <v>3742</v>
      </c>
      <c r="C4515" s="18">
        <v>5</v>
      </c>
      <c r="D4515" s="18" t="s">
        <v>4254</v>
      </c>
      <c r="E4515" s="18">
        <v>1</v>
      </c>
      <c r="F4515" s="18" t="s">
        <v>802</v>
      </c>
      <c r="G4515" s="18">
        <v>8</v>
      </c>
      <c r="H4515" s="18" t="s">
        <v>941</v>
      </c>
      <c r="I4515" s="18">
        <v>11</v>
      </c>
      <c r="J4515" s="25" t="s">
        <v>942</v>
      </c>
      <c r="K4515" s="99"/>
      <c r="L4515" s="99"/>
      <c r="M4515" s="99"/>
      <c r="N4515" s="28" t="s">
        <v>4296</v>
      </c>
      <c r="O4515" s="100">
        <v>63000</v>
      </c>
      <c r="P4515" s="27"/>
      <c r="Q4515" s="100"/>
      <c r="R4515" s="101" t="s">
        <v>175</v>
      </c>
      <c r="S4515" s="94"/>
    </row>
    <row r="4516" spans="1:19" ht="18" customHeight="1">
      <c r="A4516" s="17">
        <v>10</v>
      </c>
      <c r="B4516" s="18" t="s">
        <v>3742</v>
      </c>
      <c r="C4516" s="18">
        <v>5</v>
      </c>
      <c r="D4516" s="18" t="s">
        <v>4254</v>
      </c>
      <c r="E4516" s="18">
        <v>1</v>
      </c>
      <c r="F4516" s="18" t="s">
        <v>802</v>
      </c>
      <c r="G4516" s="18">
        <v>8</v>
      </c>
      <c r="H4516" s="18" t="s">
        <v>941</v>
      </c>
      <c r="I4516" s="18">
        <v>11</v>
      </c>
      <c r="J4516" s="25" t="s">
        <v>942</v>
      </c>
      <c r="K4516" s="99"/>
      <c r="L4516" s="99"/>
      <c r="M4516" s="99"/>
      <c r="N4516" s="28" t="s">
        <v>4297</v>
      </c>
      <c r="O4516" s="100">
        <v>63000</v>
      </c>
      <c r="P4516" s="27"/>
      <c r="Q4516" s="100"/>
      <c r="R4516" s="101" t="s">
        <v>175</v>
      </c>
      <c r="S4516" s="94"/>
    </row>
    <row r="4517" spans="1:19" ht="18" customHeight="1">
      <c r="A4517" s="17">
        <v>10</v>
      </c>
      <c r="B4517" s="18" t="s">
        <v>3742</v>
      </c>
      <c r="C4517" s="18">
        <v>5</v>
      </c>
      <c r="D4517" s="18" t="s">
        <v>4254</v>
      </c>
      <c r="E4517" s="18">
        <v>1</v>
      </c>
      <c r="F4517" s="18" t="s">
        <v>802</v>
      </c>
      <c r="G4517" s="18">
        <v>8</v>
      </c>
      <c r="H4517" s="18" t="s">
        <v>941</v>
      </c>
      <c r="I4517" s="18">
        <v>11</v>
      </c>
      <c r="J4517" s="25" t="s">
        <v>942</v>
      </c>
      <c r="K4517" s="99"/>
      <c r="L4517" s="99"/>
      <c r="M4517" s="99"/>
      <c r="N4517" s="28" t="s">
        <v>4298</v>
      </c>
      <c r="O4517" s="100">
        <v>40200</v>
      </c>
      <c r="P4517" s="27"/>
      <c r="Q4517" s="100"/>
      <c r="R4517" s="101" t="s">
        <v>175</v>
      </c>
      <c r="S4517" s="94"/>
    </row>
    <row r="4518" spans="1:19" ht="18" customHeight="1">
      <c r="A4518" s="17">
        <v>10</v>
      </c>
      <c r="B4518" s="18" t="s">
        <v>3742</v>
      </c>
      <c r="C4518" s="18">
        <v>5</v>
      </c>
      <c r="D4518" s="18" t="s">
        <v>4254</v>
      </c>
      <c r="E4518" s="18">
        <v>1</v>
      </c>
      <c r="F4518" s="18" t="s">
        <v>802</v>
      </c>
      <c r="G4518" s="18">
        <v>8</v>
      </c>
      <c r="H4518" s="18" t="s">
        <v>941</v>
      </c>
      <c r="I4518" s="18">
        <v>11</v>
      </c>
      <c r="J4518" s="25" t="s">
        <v>942</v>
      </c>
      <c r="K4518" s="99"/>
      <c r="L4518" s="99"/>
      <c r="M4518" s="99"/>
      <c r="N4518" s="28" t="s">
        <v>4299</v>
      </c>
      <c r="O4518" s="100">
        <v>50000</v>
      </c>
      <c r="P4518" s="27"/>
      <c r="Q4518" s="100"/>
      <c r="R4518" s="101" t="s">
        <v>175</v>
      </c>
      <c r="S4518" s="94"/>
    </row>
    <row r="4519" spans="1:19" ht="18" customHeight="1">
      <c r="A4519" s="17">
        <v>10</v>
      </c>
      <c r="B4519" s="18" t="s">
        <v>3742</v>
      </c>
      <c r="C4519" s="18">
        <v>5</v>
      </c>
      <c r="D4519" s="18" t="s">
        <v>4254</v>
      </c>
      <c r="E4519" s="18">
        <v>1</v>
      </c>
      <c r="F4519" s="18" t="s">
        <v>802</v>
      </c>
      <c r="G4519" s="18">
        <v>8</v>
      </c>
      <c r="H4519" s="18" t="s">
        <v>941</v>
      </c>
      <c r="I4519" s="19">
        <v>31</v>
      </c>
      <c r="J4519" s="24" t="s">
        <v>1306</v>
      </c>
      <c r="K4519" s="99">
        <v>270</v>
      </c>
      <c r="L4519" s="99">
        <v>390</v>
      </c>
      <c r="M4519" s="99">
        <f>K4519-L4519</f>
        <v>-120</v>
      </c>
      <c r="N4519" s="28" t="s">
        <v>4300</v>
      </c>
      <c r="O4519" s="100">
        <v>132000</v>
      </c>
      <c r="P4519" s="27"/>
      <c r="Q4519" s="100"/>
      <c r="R4519" s="101" t="s">
        <v>175</v>
      </c>
      <c r="S4519" s="94"/>
    </row>
    <row r="4520" spans="1:19" ht="18" customHeight="1">
      <c r="A4520" s="17">
        <v>10</v>
      </c>
      <c r="B4520" s="18" t="s">
        <v>3742</v>
      </c>
      <c r="C4520" s="18">
        <v>5</v>
      </c>
      <c r="D4520" s="18" t="s">
        <v>4254</v>
      </c>
      <c r="E4520" s="18">
        <v>1</v>
      </c>
      <c r="F4520" s="18" t="s">
        <v>802</v>
      </c>
      <c r="G4520" s="18">
        <v>8</v>
      </c>
      <c r="H4520" s="18" t="s">
        <v>941</v>
      </c>
      <c r="I4520" s="18">
        <v>31</v>
      </c>
      <c r="J4520" s="25" t="s">
        <v>1306</v>
      </c>
      <c r="K4520" s="99"/>
      <c r="L4520" s="99"/>
      <c r="M4520" s="99"/>
      <c r="N4520" s="28" t="s">
        <v>4301</v>
      </c>
      <c r="O4520" s="100">
        <v>137500</v>
      </c>
      <c r="P4520" s="27"/>
      <c r="Q4520" s="100"/>
      <c r="R4520" s="101" t="s">
        <v>175</v>
      </c>
      <c r="S4520" s="94"/>
    </row>
    <row r="4521" spans="1:19" ht="18" customHeight="1">
      <c r="A4521" s="17">
        <v>10</v>
      </c>
      <c r="B4521" s="18" t="s">
        <v>3742</v>
      </c>
      <c r="C4521" s="18">
        <v>5</v>
      </c>
      <c r="D4521" s="18" t="s">
        <v>4254</v>
      </c>
      <c r="E4521" s="18">
        <v>1</v>
      </c>
      <c r="F4521" s="18" t="s">
        <v>802</v>
      </c>
      <c r="G4521" s="19">
        <v>9</v>
      </c>
      <c r="H4521" s="19" t="s">
        <v>944</v>
      </c>
      <c r="I4521" s="19"/>
      <c r="J4521" s="24"/>
      <c r="K4521" s="99"/>
      <c r="L4521" s="99"/>
      <c r="M4521" s="99"/>
      <c r="N4521" s="28"/>
      <c r="O4521" s="100"/>
      <c r="P4521" s="27"/>
      <c r="Q4521" s="100"/>
      <c r="R4521" s="101" t="s">
        <v>175</v>
      </c>
      <c r="S4521" s="94"/>
    </row>
    <row r="4522" spans="1:19" ht="18" customHeight="1">
      <c r="A4522" s="17">
        <v>10</v>
      </c>
      <c r="B4522" s="18" t="s">
        <v>3742</v>
      </c>
      <c r="C4522" s="18">
        <v>5</v>
      </c>
      <c r="D4522" s="18" t="s">
        <v>4254</v>
      </c>
      <c r="E4522" s="18">
        <v>1</v>
      </c>
      <c r="F4522" s="18" t="s">
        <v>802</v>
      </c>
      <c r="G4522" s="18">
        <v>9</v>
      </c>
      <c r="H4522" s="18" t="s">
        <v>944</v>
      </c>
      <c r="I4522" s="19">
        <v>2</v>
      </c>
      <c r="J4522" s="24" t="s">
        <v>978</v>
      </c>
      <c r="K4522" s="99">
        <v>38</v>
      </c>
      <c r="L4522" s="99">
        <v>74</v>
      </c>
      <c r="M4522" s="99">
        <f>K4522-L4522</f>
        <v>-36</v>
      </c>
      <c r="N4522" s="28" t="s">
        <v>4302</v>
      </c>
      <c r="O4522" s="100">
        <v>29250</v>
      </c>
      <c r="P4522" s="27"/>
      <c r="Q4522" s="100"/>
      <c r="R4522" s="101" t="s">
        <v>175</v>
      </c>
      <c r="S4522" s="94"/>
    </row>
    <row r="4523" spans="1:19" ht="18" customHeight="1">
      <c r="A4523" s="17">
        <v>10</v>
      </c>
      <c r="B4523" s="18" t="s">
        <v>3742</v>
      </c>
      <c r="C4523" s="18">
        <v>5</v>
      </c>
      <c r="D4523" s="18" t="s">
        <v>4254</v>
      </c>
      <c r="E4523" s="18">
        <v>1</v>
      </c>
      <c r="F4523" s="18" t="s">
        <v>802</v>
      </c>
      <c r="G4523" s="18">
        <v>9</v>
      </c>
      <c r="H4523" s="18" t="s">
        <v>944</v>
      </c>
      <c r="I4523" s="18">
        <v>2</v>
      </c>
      <c r="J4523" s="25" t="s">
        <v>978</v>
      </c>
      <c r="K4523" s="99"/>
      <c r="L4523" s="99"/>
      <c r="M4523" s="99"/>
      <c r="N4523" s="28" t="s">
        <v>4303</v>
      </c>
      <c r="O4523" s="100">
        <v>8100</v>
      </c>
      <c r="P4523" s="27"/>
      <c r="Q4523" s="100"/>
      <c r="R4523" s="101" t="s">
        <v>175</v>
      </c>
      <c r="S4523" s="94"/>
    </row>
    <row r="4524" spans="1:19" ht="18" customHeight="1">
      <c r="A4524" s="17">
        <v>10</v>
      </c>
      <c r="B4524" s="18" t="s">
        <v>3742</v>
      </c>
      <c r="C4524" s="18">
        <v>5</v>
      </c>
      <c r="D4524" s="18" t="s">
        <v>4254</v>
      </c>
      <c r="E4524" s="18">
        <v>1</v>
      </c>
      <c r="F4524" s="18" t="s">
        <v>802</v>
      </c>
      <c r="G4524" s="18">
        <v>9</v>
      </c>
      <c r="H4524" s="18" t="s">
        <v>944</v>
      </c>
      <c r="I4524" s="19">
        <v>3</v>
      </c>
      <c r="J4524" s="24" t="s">
        <v>987</v>
      </c>
      <c r="K4524" s="99">
        <v>76</v>
      </c>
      <c r="L4524" s="99">
        <v>76</v>
      </c>
      <c r="M4524" s="99">
        <f>K4524-L4524</f>
        <v>0</v>
      </c>
      <c r="N4524" s="28" t="s">
        <v>4304</v>
      </c>
      <c r="O4524" s="100">
        <v>76000</v>
      </c>
      <c r="P4524" s="27"/>
      <c r="Q4524" s="100"/>
      <c r="R4524" s="101" t="s">
        <v>175</v>
      </c>
      <c r="S4524" s="94"/>
    </row>
    <row r="4525" spans="1:19" ht="18" customHeight="1">
      <c r="A4525" s="17">
        <v>10</v>
      </c>
      <c r="B4525" s="18" t="s">
        <v>3742</v>
      </c>
      <c r="C4525" s="18">
        <v>5</v>
      </c>
      <c r="D4525" s="18" t="s">
        <v>4254</v>
      </c>
      <c r="E4525" s="18">
        <v>1</v>
      </c>
      <c r="F4525" s="18" t="s">
        <v>802</v>
      </c>
      <c r="G4525" s="19">
        <v>11</v>
      </c>
      <c r="H4525" s="19" t="s">
        <v>1002</v>
      </c>
      <c r="I4525" s="19"/>
      <c r="J4525" s="24"/>
      <c r="K4525" s="99"/>
      <c r="L4525" s="99"/>
      <c r="M4525" s="99"/>
      <c r="N4525" s="28"/>
      <c r="O4525" s="100"/>
      <c r="P4525" s="27"/>
      <c r="Q4525" s="100"/>
      <c r="R4525" s="101" t="s">
        <v>175</v>
      </c>
      <c r="S4525" s="94"/>
    </row>
    <row r="4526" spans="1:19" ht="18" customHeight="1">
      <c r="A4526" s="17">
        <v>10</v>
      </c>
      <c r="B4526" s="18" t="s">
        <v>3742</v>
      </c>
      <c r="C4526" s="18">
        <v>5</v>
      </c>
      <c r="D4526" s="18" t="s">
        <v>4254</v>
      </c>
      <c r="E4526" s="18">
        <v>1</v>
      </c>
      <c r="F4526" s="18" t="s">
        <v>802</v>
      </c>
      <c r="G4526" s="18">
        <v>11</v>
      </c>
      <c r="H4526" s="18" t="s">
        <v>1002</v>
      </c>
      <c r="I4526" s="19">
        <v>1</v>
      </c>
      <c r="J4526" s="24" t="s">
        <v>4305</v>
      </c>
      <c r="K4526" s="99">
        <v>4487</v>
      </c>
      <c r="L4526" s="99">
        <v>4645</v>
      </c>
      <c r="M4526" s="99">
        <f>K4526-L4526</f>
        <v>-158</v>
      </c>
      <c r="N4526" s="28" t="s">
        <v>4306</v>
      </c>
      <c r="O4526" s="100">
        <v>480000</v>
      </c>
      <c r="P4526" s="27"/>
      <c r="Q4526" s="100"/>
      <c r="R4526" s="101" t="s">
        <v>175</v>
      </c>
      <c r="S4526" s="94"/>
    </row>
    <row r="4527" spans="1:19" ht="18" customHeight="1">
      <c r="A4527" s="17">
        <v>10</v>
      </c>
      <c r="B4527" s="18" t="s">
        <v>3742</v>
      </c>
      <c r="C4527" s="18">
        <v>5</v>
      </c>
      <c r="D4527" s="18" t="s">
        <v>4254</v>
      </c>
      <c r="E4527" s="18">
        <v>1</v>
      </c>
      <c r="F4527" s="18" t="s">
        <v>802</v>
      </c>
      <c r="G4527" s="18">
        <v>11</v>
      </c>
      <c r="H4527" s="18" t="s">
        <v>1002</v>
      </c>
      <c r="I4527" s="18">
        <v>1</v>
      </c>
      <c r="J4527" s="25" t="s">
        <v>4305</v>
      </c>
      <c r="K4527" s="99"/>
      <c r="L4527" s="99"/>
      <c r="M4527" s="99"/>
      <c r="N4527" s="28" t="s">
        <v>4307</v>
      </c>
      <c r="O4527" s="100">
        <v>270000</v>
      </c>
      <c r="P4527" s="27"/>
      <c r="Q4527" s="100"/>
      <c r="R4527" s="101" t="s">
        <v>175</v>
      </c>
      <c r="S4527" s="94"/>
    </row>
    <row r="4528" spans="1:19" ht="18" customHeight="1">
      <c r="A4528" s="17">
        <v>10</v>
      </c>
      <c r="B4528" s="18" t="s">
        <v>3742</v>
      </c>
      <c r="C4528" s="18">
        <v>5</v>
      </c>
      <c r="D4528" s="18" t="s">
        <v>4254</v>
      </c>
      <c r="E4528" s="18">
        <v>1</v>
      </c>
      <c r="F4528" s="18" t="s">
        <v>802</v>
      </c>
      <c r="G4528" s="18">
        <v>11</v>
      </c>
      <c r="H4528" s="18" t="s">
        <v>1002</v>
      </c>
      <c r="I4528" s="18">
        <v>1</v>
      </c>
      <c r="J4528" s="25" t="s">
        <v>4305</v>
      </c>
      <c r="K4528" s="99"/>
      <c r="L4528" s="99"/>
      <c r="M4528" s="99"/>
      <c r="N4528" s="28" t="s">
        <v>4308</v>
      </c>
      <c r="O4528" s="100">
        <v>600000</v>
      </c>
      <c r="P4528" s="27"/>
      <c r="Q4528" s="100"/>
      <c r="R4528" s="101" t="s">
        <v>175</v>
      </c>
      <c r="S4528" s="94"/>
    </row>
    <row r="4529" spans="1:19" ht="18" customHeight="1">
      <c r="A4529" s="17">
        <v>10</v>
      </c>
      <c r="B4529" s="18" t="s">
        <v>3742</v>
      </c>
      <c r="C4529" s="18">
        <v>5</v>
      </c>
      <c r="D4529" s="18" t="s">
        <v>4254</v>
      </c>
      <c r="E4529" s="18">
        <v>1</v>
      </c>
      <c r="F4529" s="18" t="s">
        <v>802</v>
      </c>
      <c r="G4529" s="18">
        <v>11</v>
      </c>
      <c r="H4529" s="18" t="s">
        <v>1002</v>
      </c>
      <c r="I4529" s="18">
        <v>1</v>
      </c>
      <c r="J4529" s="25" t="s">
        <v>4305</v>
      </c>
      <c r="K4529" s="99"/>
      <c r="L4529" s="99"/>
      <c r="M4529" s="99"/>
      <c r="N4529" s="28" t="s">
        <v>4309</v>
      </c>
      <c r="O4529" s="100">
        <v>480000</v>
      </c>
      <c r="P4529" s="27"/>
      <c r="Q4529" s="100"/>
      <c r="R4529" s="101" t="s">
        <v>175</v>
      </c>
      <c r="S4529" s="94"/>
    </row>
    <row r="4530" spans="1:19" ht="18" customHeight="1">
      <c r="A4530" s="17">
        <v>10</v>
      </c>
      <c r="B4530" s="18" t="s">
        <v>3742</v>
      </c>
      <c r="C4530" s="18">
        <v>5</v>
      </c>
      <c r="D4530" s="18" t="s">
        <v>4254</v>
      </c>
      <c r="E4530" s="18">
        <v>1</v>
      </c>
      <c r="F4530" s="18" t="s">
        <v>802</v>
      </c>
      <c r="G4530" s="18">
        <v>11</v>
      </c>
      <c r="H4530" s="18" t="s">
        <v>1002</v>
      </c>
      <c r="I4530" s="18">
        <v>1</v>
      </c>
      <c r="J4530" s="25" t="s">
        <v>4305</v>
      </c>
      <c r="K4530" s="99"/>
      <c r="L4530" s="99"/>
      <c r="M4530" s="99"/>
      <c r="N4530" s="28" t="s">
        <v>4310</v>
      </c>
      <c r="O4530" s="100">
        <v>480000</v>
      </c>
      <c r="P4530" s="27"/>
      <c r="Q4530" s="100"/>
      <c r="R4530" s="101" t="s">
        <v>175</v>
      </c>
      <c r="S4530" s="94"/>
    </row>
    <row r="4531" spans="1:19" ht="18" customHeight="1">
      <c r="A4531" s="17">
        <v>10</v>
      </c>
      <c r="B4531" s="18" t="s">
        <v>3742</v>
      </c>
      <c r="C4531" s="18">
        <v>5</v>
      </c>
      <c r="D4531" s="18" t="s">
        <v>4254</v>
      </c>
      <c r="E4531" s="18">
        <v>1</v>
      </c>
      <c r="F4531" s="18" t="s">
        <v>802</v>
      </c>
      <c r="G4531" s="18">
        <v>11</v>
      </c>
      <c r="H4531" s="18" t="s">
        <v>1002</v>
      </c>
      <c r="I4531" s="18">
        <v>1</v>
      </c>
      <c r="J4531" s="25" t="s">
        <v>4305</v>
      </c>
      <c r="K4531" s="99"/>
      <c r="L4531" s="99"/>
      <c r="M4531" s="99"/>
      <c r="N4531" s="28" t="s">
        <v>4311</v>
      </c>
      <c r="O4531" s="100">
        <v>200000</v>
      </c>
      <c r="P4531" s="27"/>
      <c r="Q4531" s="100"/>
      <c r="R4531" s="101" t="s">
        <v>175</v>
      </c>
      <c r="S4531" s="94"/>
    </row>
    <row r="4532" spans="1:19" ht="18" customHeight="1">
      <c r="A4532" s="17">
        <v>10</v>
      </c>
      <c r="B4532" s="18" t="s">
        <v>3742</v>
      </c>
      <c r="C4532" s="18">
        <v>5</v>
      </c>
      <c r="D4532" s="18" t="s">
        <v>4254</v>
      </c>
      <c r="E4532" s="18">
        <v>1</v>
      </c>
      <c r="F4532" s="18" t="s">
        <v>802</v>
      </c>
      <c r="G4532" s="18">
        <v>11</v>
      </c>
      <c r="H4532" s="18" t="s">
        <v>1002</v>
      </c>
      <c r="I4532" s="18">
        <v>1</v>
      </c>
      <c r="J4532" s="25" t="s">
        <v>4305</v>
      </c>
      <c r="K4532" s="99"/>
      <c r="L4532" s="99"/>
      <c r="M4532" s="99"/>
      <c r="N4532" s="28" t="s">
        <v>4312</v>
      </c>
      <c r="O4532" s="100">
        <v>50000</v>
      </c>
      <c r="P4532" s="27"/>
      <c r="Q4532" s="100"/>
      <c r="R4532" s="101" t="s">
        <v>175</v>
      </c>
      <c r="S4532" s="94"/>
    </row>
    <row r="4533" spans="1:19" ht="18" customHeight="1">
      <c r="A4533" s="17">
        <v>10</v>
      </c>
      <c r="B4533" s="18" t="s">
        <v>3742</v>
      </c>
      <c r="C4533" s="18">
        <v>5</v>
      </c>
      <c r="D4533" s="18" t="s">
        <v>4254</v>
      </c>
      <c r="E4533" s="18">
        <v>1</v>
      </c>
      <c r="F4533" s="18" t="s">
        <v>802</v>
      </c>
      <c r="G4533" s="18">
        <v>11</v>
      </c>
      <c r="H4533" s="18" t="s">
        <v>1002</v>
      </c>
      <c r="I4533" s="18">
        <v>1</v>
      </c>
      <c r="J4533" s="25" t="s">
        <v>4305</v>
      </c>
      <c r="K4533" s="99"/>
      <c r="L4533" s="99"/>
      <c r="M4533" s="99"/>
      <c r="N4533" s="28" t="s">
        <v>4313</v>
      </c>
      <c r="O4533" s="100">
        <v>400000</v>
      </c>
      <c r="P4533" s="27"/>
      <c r="Q4533" s="100"/>
      <c r="R4533" s="101" t="s">
        <v>175</v>
      </c>
      <c r="S4533" s="94"/>
    </row>
    <row r="4534" spans="1:19" ht="18" customHeight="1">
      <c r="A4534" s="17">
        <v>10</v>
      </c>
      <c r="B4534" s="18" t="s">
        <v>3742</v>
      </c>
      <c r="C4534" s="18">
        <v>5</v>
      </c>
      <c r="D4534" s="18" t="s">
        <v>4254</v>
      </c>
      <c r="E4534" s="18">
        <v>1</v>
      </c>
      <c r="F4534" s="18" t="s">
        <v>802</v>
      </c>
      <c r="G4534" s="18">
        <v>11</v>
      </c>
      <c r="H4534" s="18" t="s">
        <v>1002</v>
      </c>
      <c r="I4534" s="18">
        <v>1</v>
      </c>
      <c r="J4534" s="25" t="s">
        <v>4305</v>
      </c>
      <c r="K4534" s="99"/>
      <c r="L4534" s="99"/>
      <c r="M4534" s="99"/>
      <c r="N4534" s="28" t="s">
        <v>4314</v>
      </c>
      <c r="O4534" s="100">
        <v>360000</v>
      </c>
      <c r="P4534" s="27"/>
      <c r="Q4534" s="100"/>
      <c r="R4534" s="101" t="s">
        <v>175</v>
      </c>
      <c r="S4534" s="94"/>
    </row>
    <row r="4535" spans="1:19" ht="18" customHeight="1">
      <c r="A4535" s="17">
        <v>10</v>
      </c>
      <c r="B4535" s="18" t="s">
        <v>3742</v>
      </c>
      <c r="C4535" s="18">
        <v>5</v>
      </c>
      <c r="D4535" s="18" t="s">
        <v>4254</v>
      </c>
      <c r="E4535" s="18">
        <v>1</v>
      </c>
      <c r="F4535" s="18" t="s">
        <v>802</v>
      </c>
      <c r="G4535" s="18">
        <v>11</v>
      </c>
      <c r="H4535" s="18" t="s">
        <v>1002</v>
      </c>
      <c r="I4535" s="18">
        <v>1</v>
      </c>
      <c r="J4535" s="25" t="s">
        <v>4305</v>
      </c>
      <c r="K4535" s="99"/>
      <c r="L4535" s="99"/>
      <c r="M4535" s="99"/>
      <c r="N4535" s="28" t="s">
        <v>4315</v>
      </c>
      <c r="O4535" s="100">
        <v>27000</v>
      </c>
      <c r="P4535" s="27"/>
      <c r="Q4535" s="100"/>
      <c r="R4535" s="101" t="s">
        <v>175</v>
      </c>
      <c r="S4535" s="94"/>
    </row>
    <row r="4536" spans="1:19" ht="18" customHeight="1">
      <c r="A4536" s="17">
        <v>10</v>
      </c>
      <c r="B4536" s="18" t="s">
        <v>3742</v>
      </c>
      <c r="C4536" s="18">
        <v>5</v>
      </c>
      <c r="D4536" s="18" t="s">
        <v>4254</v>
      </c>
      <c r="E4536" s="18">
        <v>1</v>
      </c>
      <c r="F4536" s="18" t="s">
        <v>802</v>
      </c>
      <c r="G4536" s="18">
        <v>11</v>
      </c>
      <c r="H4536" s="18" t="s">
        <v>1002</v>
      </c>
      <c r="I4536" s="18">
        <v>1</v>
      </c>
      <c r="J4536" s="25" t="s">
        <v>4305</v>
      </c>
      <c r="K4536" s="99"/>
      <c r="L4536" s="99"/>
      <c r="M4536" s="99"/>
      <c r="N4536" s="28" t="s">
        <v>4316</v>
      </c>
      <c r="O4536" s="100">
        <v>50000</v>
      </c>
      <c r="P4536" s="27"/>
      <c r="Q4536" s="100"/>
      <c r="R4536" s="101" t="s">
        <v>175</v>
      </c>
      <c r="S4536" s="94"/>
    </row>
    <row r="4537" spans="1:19" ht="18" customHeight="1">
      <c r="A4537" s="17">
        <v>10</v>
      </c>
      <c r="B4537" s="18" t="s">
        <v>3742</v>
      </c>
      <c r="C4537" s="18">
        <v>5</v>
      </c>
      <c r="D4537" s="18" t="s">
        <v>4254</v>
      </c>
      <c r="E4537" s="18">
        <v>1</v>
      </c>
      <c r="F4537" s="18" t="s">
        <v>802</v>
      </c>
      <c r="G4537" s="18">
        <v>11</v>
      </c>
      <c r="H4537" s="18" t="s">
        <v>1002</v>
      </c>
      <c r="I4537" s="18">
        <v>1</v>
      </c>
      <c r="J4537" s="25" t="s">
        <v>4305</v>
      </c>
      <c r="K4537" s="99"/>
      <c r="L4537" s="99"/>
      <c r="M4537" s="99"/>
      <c r="N4537" s="28" t="s">
        <v>4317</v>
      </c>
      <c r="O4537" s="100"/>
      <c r="P4537" s="27"/>
      <c r="Q4537" s="100"/>
      <c r="R4537" s="101" t="s">
        <v>175</v>
      </c>
      <c r="S4537" s="94"/>
    </row>
    <row r="4538" spans="1:19" ht="18" customHeight="1">
      <c r="A4538" s="17">
        <v>10</v>
      </c>
      <c r="B4538" s="18" t="s">
        <v>3742</v>
      </c>
      <c r="C4538" s="18">
        <v>5</v>
      </c>
      <c r="D4538" s="18" t="s">
        <v>4254</v>
      </c>
      <c r="E4538" s="18">
        <v>1</v>
      </c>
      <c r="F4538" s="18" t="s">
        <v>802</v>
      </c>
      <c r="G4538" s="18">
        <v>11</v>
      </c>
      <c r="H4538" s="18" t="s">
        <v>1002</v>
      </c>
      <c r="I4538" s="18">
        <v>1</v>
      </c>
      <c r="J4538" s="25" t="s">
        <v>4305</v>
      </c>
      <c r="K4538" s="99"/>
      <c r="L4538" s="99"/>
      <c r="M4538" s="99"/>
      <c r="N4538" s="28" t="s">
        <v>4318</v>
      </c>
      <c r="O4538" s="100">
        <v>11000</v>
      </c>
      <c r="P4538" s="27"/>
      <c r="Q4538" s="100"/>
      <c r="R4538" s="101" t="s">
        <v>175</v>
      </c>
      <c r="S4538" s="94"/>
    </row>
    <row r="4539" spans="1:19" ht="18" customHeight="1">
      <c r="A4539" s="17">
        <v>10</v>
      </c>
      <c r="B4539" s="18" t="s">
        <v>3742</v>
      </c>
      <c r="C4539" s="18">
        <v>5</v>
      </c>
      <c r="D4539" s="18" t="s">
        <v>4254</v>
      </c>
      <c r="E4539" s="18">
        <v>1</v>
      </c>
      <c r="F4539" s="18" t="s">
        <v>802</v>
      </c>
      <c r="G4539" s="18">
        <v>11</v>
      </c>
      <c r="H4539" s="18" t="s">
        <v>1002</v>
      </c>
      <c r="I4539" s="18">
        <v>1</v>
      </c>
      <c r="J4539" s="25" t="s">
        <v>4305</v>
      </c>
      <c r="K4539" s="99"/>
      <c r="L4539" s="99"/>
      <c r="M4539" s="99"/>
      <c r="N4539" s="28" t="s">
        <v>4319</v>
      </c>
      <c r="O4539" s="100">
        <v>28000</v>
      </c>
      <c r="P4539" s="27"/>
      <c r="Q4539" s="100"/>
      <c r="R4539" s="101" t="s">
        <v>175</v>
      </c>
      <c r="S4539" s="94"/>
    </row>
    <row r="4540" spans="1:19" ht="18" customHeight="1">
      <c r="A4540" s="17">
        <v>10</v>
      </c>
      <c r="B4540" s="18" t="s">
        <v>3742</v>
      </c>
      <c r="C4540" s="18">
        <v>5</v>
      </c>
      <c r="D4540" s="18" t="s">
        <v>4254</v>
      </c>
      <c r="E4540" s="18">
        <v>1</v>
      </c>
      <c r="F4540" s="18" t="s">
        <v>802</v>
      </c>
      <c r="G4540" s="18">
        <v>11</v>
      </c>
      <c r="H4540" s="18" t="s">
        <v>1002</v>
      </c>
      <c r="I4540" s="18">
        <v>1</v>
      </c>
      <c r="J4540" s="25" t="s">
        <v>4305</v>
      </c>
      <c r="K4540" s="99"/>
      <c r="L4540" s="99"/>
      <c r="M4540" s="99"/>
      <c r="N4540" s="28" t="s">
        <v>4320</v>
      </c>
      <c r="O4540" s="100">
        <v>14000</v>
      </c>
      <c r="P4540" s="27"/>
      <c r="Q4540" s="100"/>
      <c r="R4540" s="101" t="s">
        <v>175</v>
      </c>
      <c r="S4540" s="94"/>
    </row>
    <row r="4541" spans="1:19" ht="18" customHeight="1">
      <c r="A4541" s="17">
        <v>10</v>
      </c>
      <c r="B4541" s="18" t="s">
        <v>3742</v>
      </c>
      <c r="C4541" s="18">
        <v>5</v>
      </c>
      <c r="D4541" s="18" t="s">
        <v>4254</v>
      </c>
      <c r="E4541" s="18">
        <v>1</v>
      </c>
      <c r="F4541" s="18" t="s">
        <v>802</v>
      </c>
      <c r="G4541" s="18">
        <v>11</v>
      </c>
      <c r="H4541" s="18" t="s">
        <v>1002</v>
      </c>
      <c r="I4541" s="18">
        <v>1</v>
      </c>
      <c r="J4541" s="25" t="s">
        <v>4305</v>
      </c>
      <c r="K4541" s="99"/>
      <c r="L4541" s="99"/>
      <c r="M4541" s="99"/>
      <c r="N4541" s="28" t="s">
        <v>4321</v>
      </c>
      <c r="O4541" s="100">
        <v>30000</v>
      </c>
      <c r="P4541" s="27"/>
      <c r="Q4541" s="100"/>
      <c r="R4541" s="101" t="s">
        <v>175</v>
      </c>
      <c r="S4541" s="94"/>
    </row>
    <row r="4542" spans="1:19" ht="18" customHeight="1">
      <c r="A4542" s="17">
        <v>10</v>
      </c>
      <c r="B4542" s="18" t="s">
        <v>3742</v>
      </c>
      <c r="C4542" s="18">
        <v>5</v>
      </c>
      <c r="D4542" s="18" t="s">
        <v>4254</v>
      </c>
      <c r="E4542" s="18">
        <v>1</v>
      </c>
      <c r="F4542" s="18" t="s">
        <v>802</v>
      </c>
      <c r="G4542" s="18">
        <v>11</v>
      </c>
      <c r="H4542" s="18" t="s">
        <v>1002</v>
      </c>
      <c r="I4542" s="18">
        <v>1</v>
      </c>
      <c r="J4542" s="25" t="s">
        <v>4305</v>
      </c>
      <c r="K4542" s="99"/>
      <c r="L4542" s="99"/>
      <c r="M4542" s="99"/>
      <c r="N4542" s="28" t="s">
        <v>4322</v>
      </c>
      <c r="O4542" s="100">
        <v>100000</v>
      </c>
      <c r="P4542" s="27"/>
      <c r="Q4542" s="100"/>
      <c r="R4542" s="101" t="s">
        <v>175</v>
      </c>
      <c r="S4542" s="94"/>
    </row>
    <row r="4543" spans="1:19" ht="18" customHeight="1">
      <c r="A4543" s="17">
        <v>10</v>
      </c>
      <c r="B4543" s="18" t="s">
        <v>3742</v>
      </c>
      <c r="C4543" s="18">
        <v>5</v>
      </c>
      <c r="D4543" s="18" t="s">
        <v>4254</v>
      </c>
      <c r="E4543" s="18">
        <v>1</v>
      </c>
      <c r="F4543" s="18" t="s">
        <v>802</v>
      </c>
      <c r="G4543" s="18">
        <v>11</v>
      </c>
      <c r="H4543" s="18" t="s">
        <v>1002</v>
      </c>
      <c r="I4543" s="18">
        <v>1</v>
      </c>
      <c r="J4543" s="25" t="s">
        <v>4305</v>
      </c>
      <c r="K4543" s="99"/>
      <c r="L4543" s="99"/>
      <c r="M4543" s="99"/>
      <c r="N4543" s="28" t="s">
        <v>4323</v>
      </c>
      <c r="O4543" s="100">
        <v>900000</v>
      </c>
      <c r="P4543" s="27"/>
      <c r="Q4543" s="100"/>
      <c r="R4543" s="101" t="s">
        <v>175</v>
      </c>
      <c r="S4543" s="94"/>
    </row>
    <row r="4544" spans="1:19" ht="18" customHeight="1">
      <c r="A4544" s="17">
        <v>10</v>
      </c>
      <c r="B4544" s="18" t="s">
        <v>3742</v>
      </c>
      <c r="C4544" s="18">
        <v>5</v>
      </c>
      <c r="D4544" s="18" t="s">
        <v>4254</v>
      </c>
      <c r="E4544" s="18">
        <v>1</v>
      </c>
      <c r="F4544" s="18" t="s">
        <v>802</v>
      </c>
      <c r="G4544" s="18">
        <v>11</v>
      </c>
      <c r="H4544" s="18" t="s">
        <v>1002</v>
      </c>
      <c r="I4544" s="18">
        <v>1</v>
      </c>
      <c r="J4544" s="25" t="s">
        <v>4305</v>
      </c>
      <c r="K4544" s="99"/>
      <c r="L4544" s="99"/>
      <c r="M4544" s="99"/>
      <c r="N4544" s="28" t="s">
        <v>4324</v>
      </c>
      <c r="O4544" s="100">
        <v>4800</v>
      </c>
      <c r="P4544" s="27"/>
      <c r="Q4544" s="100"/>
      <c r="R4544" s="101" t="s">
        <v>175</v>
      </c>
      <c r="S4544" s="94"/>
    </row>
    <row r="4545" spans="1:19" ht="18" customHeight="1">
      <c r="A4545" s="17">
        <v>10</v>
      </c>
      <c r="B4545" s="18" t="s">
        <v>3742</v>
      </c>
      <c r="C4545" s="18">
        <v>5</v>
      </c>
      <c r="D4545" s="18" t="s">
        <v>4254</v>
      </c>
      <c r="E4545" s="18">
        <v>1</v>
      </c>
      <c r="F4545" s="18" t="s">
        <v>802</v>
      </c>
      <c r="G4545" s="18">
        <v>11</v>
      </c>
      <c r="H4545" s="18" t="s">
        <v>1002</v>
      </c>
      <c r="I4545" s="18">
        <v>1</v>
      </c>
      <c r="J4545" s="25" t="s">
        <v>4305</v>
      </c>
      <c r="K4545" s="99"/>
      <c r="L4545" s="99"/>
      <c r="M4545" s="99"/>
      <c r="N4545" s="28" t="s">
        <v>4325</v>
      </c>
      <c r="O4545" s="100">
        <v>1500</v>
      </c>
      <c r="P4545" s="27"/>
      <c r="Q4545" s="100"/>
      <c r="R4545" s="101" t="s">
        <v>175</v>
      </c>
      <c r="S4545" s="94"/>
    </row>
    <row r="4546" spans="1:19" ht="18" customHeight="1">
      <c r="A4546" s="17">
        <v>10</v>
      </c>
      <c r="B4546" s="18" t="s">
        <v>3742</v>
      </c>
      <c r="C4546" s="18">
        <v>5</v>
      </c>
      <c r="D4546" s="18" t="s">
        <v>4254</v>
      </c>
      <c r="E4546" s="18">
        <v>1</v>
      </c>
      <c r="F4546" s="18" t="s">
        <v>802</v>
      </c>
      <c r="G4546" s="18">
        <v>11</v>
      </c>
      <c r="H4546" s="18" t="s">
        <v>1002</v>
      </c>
      <c r="I4546" s="19">
        <v>2</v>
      </c>
      <c r="J4546" s="24" t="s">
        <v>1208</v>
      </c>
      <c r="K4546" s="99">
        <v>3680</v>
      </c>
      <c r="L4546" s="99">
        <v>3454</v>
      </c>
      <c r="M4546" s="99">
        <f>K4546-L4546</f>
        <v>226</v>
      </c>
      <c r="N4546" s="28" t="s">
        <v>4326</v>
      </c>
      <c r="O4546" s="100">
        <v>3600000</v>
      </c>
      <c r="P4546" s="27"/>
      <c r="Q4546" s="100"/>
      <c r="R4546" s="101" t="s">
        <v>175</v>
      </c>
      <c r="S4546" s="94"/>
    </row>
    <row r="4547" spans="1:19" ht="18" customHeight="1">
      <c r="A4547" s="17">
        <v>10</v>
      </c>
      <c r="B4547" s="18" t="s">
        <v>3742</v>
      </c>
      <c r="C4547" s="18">
        <v>5</v>
      </c>
      <c r="D4547" s="18" t="s">
        <v>4254</v>
      </c>
      <c r="E4547" s="18">
        <v>1</v>
      </c>
      <c r="F4547" s="18" t="s">
        <v>802</v>
      </c>
      <c r="G4547" s="18">
        <v>11</v>
      </c>
      <c r="H4547" s="18" t="s">
        <v>1002</v>
      </c>
      <c r="I4547" s="18">
        <v>2</v>
      </c>
      <c r="J4547" s="25" t="s">
        <v>1208</v>
      </c>
      <c r="K4547" s="99"/>
      <c r="L4547" s="99"/>
      <c r="M4547" s="99"/>
      <c r="N4547" s="28" t="s">
        <v>4327</v>
      </c>
      <c r="O4547" s="100">
        <v>78300</v>
      </c>
      <c r="P4547" s="27"/>
      <c r="Q4547" s="100"/>
      <c r="R4547" s="101" t="s">
        <v>175</v>
      </c>
      <c r="S4547" s="94"/>
    </row>
    <row r="4548" spans="1:19" ht="18" customHeight="1">
      <c r="A4548" s="17">
        <v>10</v>
      </c>
      <c r="B4548" s="18" t="s">
        <v>3742</v>
      </c>
      <c r="C4548" s="18">
        <v>5</v>
      </c>
      <c r="D4548" s="18" t="s">
        <v>4254</v>
      </c>
      <c r="E4548" s="18">
        <v>1</v>
      </c>
      <c r="F4548" s="18" t="s">
        <v>802</v>
      </c>
      <c r="G4548" s="18">
        <v>11</v>
      </c>
      <c r="H4548" s="18" t="s">
        <v>1002</v>
      </c>
      <c r="I4548" s="18">
        <v>2</v>
      </c>
      <c r="J4548" s="25" t="s">
        <v>1208</v>
      </c>
      <c r="K4548" s="99"/>
      <c r="L4548" s="99"/>
      <c r="M4548" s="99"/>
      <c r="N4548" s="28" t="s">
        <v>4328</v>
      </c>
      <c r="O4548" s="100">
        <v>1450</v>
      </c>
      <c r="P4548" s="27"/>
      <c r="Q4548" s="100"/>
      <c r="R4548" s="101" t="s">
        <v>175</v>
      </c>
      <c r="S4548" s="94"/>
    </row>
    <row r="4549" spans="1:19" ht="18" customHeight="1">
      <c r="A4549" s="17">
        <v>10</v>
      </c>
      <c r="B4549" s="18" t="s">
        <v>3742</v>
      </c>
      <c r="C4549" s="18">
        <v>5</v>
      </c>
      <c r="D4549" s="18" t="s">
        <v>4254</v>
      </c>
      <c r="E4549" s="18">
        <v>1</v>
      </c>
      <c r="F4549" s="18" t="s">
        <v>802</v>
      </c>
      <c r="G4549" s="18">
        <v>11</v>
      </c>
      <c r="H4549" s="18" t="s">
        <v>1002</v>
      </c>
      <c r="I4549" s="19">
        <v>3</v>
      </c>
      <c r="J4549" s="24" t="s">
        <v>1021</v>
      </c>
      <c r="K4549" s="99">
        <v>10</v>
      </c>
      <c r="L4549" s="99">
        <v>10</v>
      </c>
      <c r="M4549" s="99">
        <f t="shared" ref="M4549:M4550" si="270">K4549-L4549</f>
        <v>0</v>
      </c>
      <c r="N4549" s="28" t="s">
        <v>4329</v>
      </c>
      <c r="O4549" s="100">
        <v>10000</v>
      </c>
      <c r="P4549" s="27"/>
      <c r="Q4549" s="100"/>
      <c r="R4549" s="101" t="s">
        <v>175</v>
      </c>
      <c r="S4549" s="94"/>
    </row>
    <row r="4550" spans="1:19" ht="18" customHeight="1">
      <c r="A4550" s="17">
        <v>10</v>
      </c>
      <c r="B4550" s="18" t="s">
        <v>3742</v>
      </c>
      <c r="C4550" s="18">
        <v>5</v>
      </c>
      <c r="D4550" s="18" t="s">
        <v>4254</v>
      </c>
      <c r="E4550" s="18">
        <v>1</v>
      </c>
      <c r="F4550" s="18" t="s">
        <v>802</v>
      </c>
      <c r="G4550" s="18">
        <v>11</v>
      </c>
      <c r="H4550" s="18" t="s">
        <v>1002</v>
      </c>
      <c r="I4550" s="19">
        <v>4</v>
      </c>
      <c r="J4550" s="24" t="s">
        <v>1023</v>
      </c>
      <c r="K4550" s="99">
        <v>205</v>
      </c>
      <c r="L4550" s="99">
        <v>205</v>
      </c>
      <c r="M4550" s="99">
        <f t="shared" si="270"/>
        <v>0</v>
      </c>
      <c r="N4550" s="28" t="s">
        <v>4330</v>
      </c>
      <c r="O4550" s="100">
        <v>60000</v>
      </c>
      <c r="P4550" s="27"/>
      <c r="Q4550" s="100"/>
      <c r="R4550" s="101" t="s">
        <v>175</v>
      </c>
      <c r="S4550" s="94"/>
    </row>
    <row r="4551" spans="1:19" ht="18" customHeight="1">
      <c r="A4551" s="17">
        <v>10</v>
      </c>
      <c r="B4551" s="18" t="s">
        <v>3742</v>
      </c>
      <c r="C4551" s="18">
        <v>5</v>
      </c>
      <c r="D4551" s="18" t="s">
        <v>4254</v>
      </c>
      <c r="E4551" s="18">
        <v>1</v>
      </c>
      <c r="F4551" s="18" t="s">
        <v>802</v>
      </c>
      <c r="G4551" s="18">
        <v>11</v>
      </c>
      <c r="H4551" s="18" t="s">
        <v>1002</v>
      </c>
      <c r="I4551" s="18">
        <v>4</v>
      </c>
      <c r="J4551" s="25" t="s">
        <v>1023</v>
      </c>
      <c r="K4551" s="99"/>
      <c r="L4551" s="99"/>
      <c r="M4551" s="99"/>
      <c r="N4551" s="28" t="s">
        <v>4331</v>
      </c>
      <c r="O4551" s="100">
        <v>9000</v>
      </c>
      <c r="P4551" s="27"/>
      <c r="Q4551" s="100"/>
      <c r="R4551" s="101" t="s">
        <v>175</v>
      </c>
      <c r="S4551" s="94"/>
    </row>
    <row r="4552" spans="1:19" ht="18" customHeight="1">
      <c r="A4552" s="17">
        <v>10</v>
      </c>
      <c r="B4552" s="18" t="s">
        <v>3742</v>
      </c>
      <c r="C4552" s="18">
        <v>5</v>
      </c>
      <c r="D4552" s="18" t="s">
        <v>4254</v>
      </c>
      <c r="E4552" s="18">
        <v>1</v>
      </c>
      <c r="F4552" s="18" t="s">
        <v>802</v>
      </c>
      <c r="G4552" s="18">
        <v>11</v>
      </c>
      <c r="H4552" s="18" t="s">
        <v>1002</v>
      </c>
      <c r="I4552" s="18">
        <v>4</v>
      </c>
      <c r="J4552" s="25" t="s">
        <v>1023</v>
      </c>
      <c r="K4552" s="99"/>
      <c r="L4552" s="99"/>
      <c r="M4552" s="99"/>
      <c r="N4552" s="28" t="s">
        <v>4332</v>
      </c>
      <c r="O4552" s="100">
        <v>15000</v>
      </c>
      <c r="P4552" s="27"/>
      <c r="Q4552" s="100"/>
      <c r="R4552" s="101" t="s">
        <v>175</v>
      </c>
      <c r="S4552" s="94"/>
    </row>
    <row r="4553" spans="1:19" ht="18" customHeight="1">
      <c r="A4553" s="17">
        <v>10</v>
      </c>
      <c r="B4553" s="18" t="s">
        <v>3742</v>
      </c>
      <c r="C4553" s="18">
        <v>5</v>
      </c>
      <c r="D4553" s="18" t="s">
        <v>4254</v>
      </c>
      <c r="E4553" s="18">
        <v>1</v>
      </c>
      <c r="F4553" s="18" t="s">
        <v>802</v>
      </c>
      <c r="G4553" s="18">
        <v>11</v>
      </c>
      <c r="H4553" s="18" t="s">
        <v>1002</v>
      </c>
      <c r="I4553" s="18">
        <v>4</v>
      </c>
      <c r="J4553" s="25" t="s">
        <v>1023</v>
      </c>
      <c r="K4553" s="99"/>
      <c r="L4553" s="99"/>
      <c r="M4553" s="99"/>
      <c r="N4553" s="28" t="s">
        <v>4333</v>
      </c>
      <c r="O4553" s="100">
        <v>44000</v>
      </c>
      <c r="P4553" s="27"/>
      <c r="Q4553" s="100"/>
      <c r="R4553" s="101" t="s">
        <v>175</v>
      </c>
      <c r="S4553" s="94"/>
    </row>
    <row r="4554" spans="1:19" ht="18" customHeight="1">
      <c r="A4554" s="17">
        <v>10</v>
      </c>
      <c r="B4554" s="18" t="s">
        <v>3742</v>
      </c>
      <c r="C4554" s="18">
        <v>5</v>
      </c>
      <c r="D4554" s="18" t="s">
        <v>4254</v>
      </c>
      <c r="E4554" s="18">
        <v>1</v>
      </c>
      <c r="F4554" s="18" t="s">
        <v>802</v>
      </c>
      <c r="G4554" s="18">
        <v>11</v>
      </c>
      <c r="H4554" s="18" t="s">
        <v>1002</v>
      </c>
      <c r="I4554" s="18">
        <v>4</v>
      </c>
      <c r="J4554" s="25" t="s">
        <v>1023</v>
      </c>
      <c r="K4554" s="99"/>
      <c r="L4554" s="99"/>
      <c r="M4554" s="99"/>
      <c r="N4554" s="28" t="s">
        <v>4334</v>
      </c>
      <c r="O4554" s="100">
        <v>50000</v>
      </c>
      <c r="P4554" s="27"/>
      <c r="Q4554" s="100"/>
      <c r="R4554" s="101" t="s">
        <v>175</v>
      </c>
      <c r="S4554" s="94"/>
    </row>
    <row r="4555" spans="1:19" ht="18" customHeight="1">
      <c r="A4555" s="17">
        <v>10</v>
      </c>
      <c r="B4555" s="18" t="s">
        <v>3742</v>
      </c>
      <c r="C4555" s="18">
        <v>5</v>
      </c>
      <c r="D4555" s="18" t="s">
        <v>4254</v>
      </c>
      <c r="E4555" s="18">
        <v>1</v>
      </c>
      <c r="F4555" s="18" t="s">
        <v>802</v>
      </c>
      <c r="G4555" s="18">
        <v>11</v>
      </c>
      <c r="H4555" s="18" t="s">
        <v>1002</v>
      </c>
      <c r="I4555" s="18">
        <v>4</v>
      </c>
      <c r="J4555" s="25" t="s">
        <v>1023</v>
      </c>
      <c r="K4555" s="99"/>
      <c r="L4555" s="99"/>
      <c r="M4555" s="99"/>
      <c r="N4555" s="28" t="s">
        <v>4335</v>
      </c>
      <c r="O4555" s="100">
        <v>27000</v>
      </c>
      <c r="P4555" s="27"/>
      <c r="Q4555" s="100"/>
      <c r="R4555" s="101" t="s">
        <v>175</v>
      </c>
      <c r="S4555" s="94"/>
    </row>
    <row r="4556" spans="1:19" ht="18" customHeight="1">
      <c r="A4556" s="17">
        <v>10</v>
      </c>
      <c r="B4556" s="18" t="s">
        <v>3742</v>
      </c>
      <c r="C4556" s="18">
        <v>5</v>
      </c>
      <c r="D4556" s="18" t="s">
        <v>4254</v>
      </c>
      <c r="E4556" s="18">
        <v>1</v>
      </c>
      <c r="F4556" s="18" t="s">
        <v>802</v>
      </c>
      <c r="G4556" s="18">
        <v>11</v>
      </c>
      <c r="H4556" s="18" t="s">
        <v>1002</v>
      </c>
      <c r="I4556" s="19">
        <v>5</v>
      </c>
      <c r="J4556" s="24" t="s">
        <v>1214</v>
      </c>
      <c r="K4556" s="99">
        <v>7920</v>
      </c>
      <c r="L4556" s="99">
        <v>7800</v>
      </c>
      <c r="M4556" s="99">
        <f>K4556-L4556</f>
        <v>120</v>
      </c>
      <c r="N4556" s="28" t="s">
        <v>4336</v>
      </c>
      <c r="O4556" s="100">
        <v>5520000</v>
      </c>
      <c r="P4556" s="27"/>
      <c r="Q4556" s="100"/>
      <c r="R4556" s="101" t="s">
        <v>175</v>
      </c>
      <c r="S4556" s="94"/>
    </row>
    <row r="4557" spans="1:19" ht="18" customHeight="1">
      <c r="A4557" s="17">
        <v>10</v>
      </c>
      <c r="B4557" s="18" t="s">
        <v>3742</v>
      </c>
      <c r="C4557" s="18">
        <v>5</v>
      </c>
      <c r="D4557" s="18" t="s">
        <v>4254</v>
      </c>
      <c r="E4557" s="18">
        <v>1</v>
      </c>
      <c r="F4557" s="18" t="s">
        <v>802</v>
      </c>
      <c r="G4557" s="18">
        <v>11</v>
      </c>
      <c r="H4557" s="18" t="s">
        <v>1002</v>
      </c>
      <c r="I4557" s="18">
        <v>5</v>
      </c>
      <c r="J4557" s="25" t="s">
        <v>1214</v>
      </c>
      <c r="K4557" s="99"/>
      <c r="L4557" s="99"/>
      <c r="M4557" s="99"/>
      <c r="N4557" s="28" t="s">
        <v>4337</v>
      </c>
      <c r="O4557" s="100">
        <v>2400000</v>
      </c>
      <c r="P4557" s="27"/>
      <c r="Q4557" s="100"/>
      <c r="R4557" s="101" t="s">
        <v>175</v>
      </c>
      <c r="S4557" s="94"/>
    </row>
    <row r="4558" spans="1:19" ht="18" customHeight="1">
      <c r="A4558" s="17">
        <v>10</v>
      </c>
      <c r="B4558" s="18" t="s">
        <v>3742</v>
      </c>
      <c r="C4558" s="18">
        <v>5</v>
      </c>
      <c r="D4558" s="18" t="s">
        <v>4254</v>
      </c>
      <c r="E4558" s="18">
        <v>1</v>
      </c>
      <c r="F4558" s="18" t="s">
        <v>802</v>
      </c>
      <c r="G4558" s="18">
        <v>11</v>
      </c>
      <c r="H4558" s="18" t="s">
        <v>1002</v>
      </c>
      <c r="I4558" s="19">
        <v>6</v>
      </c>
      <c r="J4558" s="24" t="s">
        <v>1215</v>
      </c>
      <c r="K4558" s="99">
        <v>2100</v>
      </c>
      <c r="L4558" s="99">
        <v>3540</v>
      </c>
      <c r="M4558" s="99">
        <f>K4558-L4558</f>
        <v>-1440</v>
      </c>
      <c r="N4558" s="28" t="s">
        <v>4338</v>
      </c>
      <c r="O4558" s="100">
        <v>1500000</v>
      </c>
      <c r="P4558" s="27"/>
      <c r="Q4558" s="100"/>
      <c r="R4558" s="101" t="s">
        <v>175</v>
      </c>
      <c r="S4558" s="94"/>
    </row>
    <row r="4559" spans="1:19" ht="18" customHeight="1">
      <c r="A4559" s="17">
        <v>10</v>
      </c>
      <c r="B4559" s="18" t="s">
        <v>3742</v>
      </c>
      <c r="C4559" s="18">
        <v>5</v>
      </c>
      <c r="D4559" s="18" t="s">
        <v>4254</v>
      </c>
      <c r="E4559" s="18">
        <v>1</v>
      </c>
      <c r="F4559" s="18" t="s">
        <v>802</v>
      </c>
      <c r="G4559" s="18">
        <v>11</v>
      </c>
      <c r="H4559" s="18" t="s">
        <v>1002</v>
      </c>
      <c r="I4559" s="18">
        <v>6</v>
      </c>
      <c r="J4559" s="25" t="s">
        <v>1215</v>
      </c>
      <c r="K4559" s="99"/>
      <c r="L4559" s="99"/>
      <c r="M4559" s="99"/>
      <c r="N4559" s="28" t="s">
        <v>4339</v>
      </c>
      <c r="O4559" s="100">
        <v>300000</v>
      </c>
      <c r="P4559" s="27"/>
      <c r="Q4559" s="100"/>
      <c r="R4559" s="101" t="s">
        <v>175</v>
      </c>
      <c r="S4559" s="94"/>
    </row>
    <row r="4560" spans="1:19" ht="18" customHeight="1">
      <c r="A4560" s="17">
        <v>10</v>
      </c>
      <c r="B4560" s="18" t="s">
        <v>3742</v>
      </c>
      <c r="C4560" s="18">
        <v>5</v>
      </c>
      <c r="D4560" s="18" t="s">
        <v>4254</v>
      </c>
      <c r="E4560" s="18">
        <v>1</v>
      </c>
      <c r="F4560" s="18" t="s">
        <v>802</v>
      </c>
      <c r="G4560" s="18">
        <v>11</v>
      </c>
      <c r="H4560" s="18" t="s">
        <v>1002</v>
      </c>
      <c r="I4560" s="18">
        <v>6</v>
      </c>
      <c r="J4560" s="25" t="s">
        <v>1215</v>
      </c>
      <c r="K4560" s="99"/>
      <c r="L4560" s="99"/>
      <c r="M4560" s="99"/>
      <c r="N4560" s="28" t="s">
        <v>4340</v>
      </c>
      <c r="O4560" s="100">
        <v>100000</v>
      </c>
      <c r="P4560" s="27"/>
      <c r="Q4560" s="100"/>
      <c r="R4560" s="101" t="s">
        <v>175</v>
      </c>
      <c r="S4560" s="94"/>
    </row>
    <row r="4561" spans="1:19" ht="18" customHeight="1">
      <c r="A4561" s="17">
        <v>10</v>
      </c>
      <c r="B4561" s="18" t="s">
        <v>3742</v>
      </c>
      <c r="C4561" s="18">
        <v>5</v>
      </c>
      <c r="D4561" s="18" t="s">
        <v>4254</v>
      </c>
      <c r="E4561" s="18">
        <v>1</v>
      </c>
      <c r="F4561" s="18" t="s">
        <v>802</v>
      </c>
      <c r="G4561" s="18">
        <v>11</v>
      </c>
      <c r="H4561" s="18" t="s">
        <v>1002</v>
      </c>
      <c r="I4561" s="18">
        <v>6</v>
      </c>
      <c r="J4561" s="25" t="s">
        <v>1215</v>
      </c>
      <c r="K4561" s="99"/>
      <c r="L4561" s="99"/>
      <c r="M4561" s="99"/>
      <c r="N4561" s="28" t="s">
        <v>4341</v>
      </c>
      <c r="O4561" s="100">
        <v>200000</v>
      </c>
      <c r="P4561" s="27"/>
      <c r="Q4561" s="100"/>
      <c r="R4561" s="101" t="s">
        <v>175</v>
      </c>
      <c r="S4561" s="94"/>
    </row>
    <row r="4562" spans="1:19" ht="18" customHeight="1">
      <c r="A4562" s="17">
        <v>10</v>
      </c>
      <c r="B4562" s="18" t="s">
        <v>3742</v>
      </c>
      <c r="C4562" s="18">
        <v>5</v>
      </c>
      <c r="D4562" s="18" t="s">
        <v>4254</v>
      </c>
      <c r="E4562" s="18">
        <v>1</v>
      </c>
      <c r="F4562" s="18" t="s">
        <v>802</v>
      </c>
      <c r="G4562" s="18">
        <v>11</v>
      </c>
      <c r="H4562" s="18" t="s">
        <v>1002</v>
      </c>
      <c r="I4562" s="19">
        <v>7</v>
      </c>
      <c r="J4562" s="24" t="s">
        <v>2044</v>
      </c>
      <c r="K4562" s="99">
        <v>21842</v>
      </c>
      <c r="L4562" s="99">
        <v>22615</v>
      </c>
      <c r="M4562" s="99">
        <f>K4562-L4562</f>
        <v>-773</v>
      </c>
      <c r="N4562" s="28" t="s">
        <v>4342</v>
      </c>
      <c r="O4562" s="100"/>
      <c r="P4562" s="27"/>
      <c r="Q4562" s="100"/>
      <c r="R4562" s="101" t="s">
        <v>175</v>
      </c>
      <c r="S4562" s="94"/>
    </row>
    <row r="4563" spans="1:19" ht="18" customHeight="1">
      <c r="A4563" s="17">
        <v>10</v>
      </c>
      <c r="B4563" s="18" t="s">
        <v>3742</v>
      </c>
      <c r="C4563" s="18">
        <v>5</v>
      </c>
      <c r="D4563" s="18" t="s">
        <v>4254</v>
      </c>
      <c r="E4563" s="18">
        <v>1</v>
      </c>
      <c r="F4563" s="18" t="s">
        <v>802</v>
      </c>
      <c r="G4563" s="18">
        <v>11</v>
      </c>
      <c r="H4563" s="18" t="s">
        <v>1002</v>
      </c>
      <c r="I4563" s="18">
        <v>7</v>
      </c>
      <c r="J4563" s="25" t="s">
        <v>2044</v>
      </c>
      <c r="K4563" s="99"/>
      <c r="L4563" s="99"/>
      <c r="M4563" s="99"/>
      <c r="N4563" s="28" t="s">
        <v>4343</v>
      </c>
      <c r="O4563" s="100">
        <v>1443330</v>
      </c>
      <c r="P4563" s="27"/>
      <c r="Q4563" s="100"/>
      <c r="R4563" s="101" t="s">
        <v>175</v>
      </c>
      <c r="S4563" s="94"/>
    </row>
    <row r="4564" spans="1:19" ht="18" customHeight="1">
      <c r="A4564" s="17">
        <v>10</v>
      </c>
      <c r="B4564" s="18" t="s">
        <v>3742</v>
      </c>
      <c r="C4564" s="18">
        <v>5</v>
      </c>
      <c r="D4564" s="18" t="s">
        <v>4254</v>
      </c>
      <c r="E4564" s="18">
        <v>1</v>
      </c>
      <c r="F4564" s="18" t="s">
        <v>802</v>
      </c>
      <c r="G4564" s="18">
        <v>11</v>
      </c>
      <c r="H4564" s="18" t="s">
        <v>1002</v>
      </c>
      <c r="I4564" s="18">
        <v>7</v>
      </c>
      <c r="J4564" s="25" t="s">
        <v>2044</v>
      </c>
      <c r="K4564" s="99"/>
      <c r="L4564" s="99"/>
      <c r="M4564" s="99"/>
      <c r="N4564" s="28" t="s">
        <v>4344</v>
      </c>
      <c r="O4564" s="100">
        <v>962220</v>
      </c>
      <c r="P4564" s="27"/>
      <c r="Q4564" s="100"/>
      <c r="R4564" s="101" t="s">
        <v>175</v>
      </c>
      <c r="S4564" s="94"/>
    </row>
    <row r="4565" spans="1:19" ht="18" customHeight="1">
      <c r="A4565" s="17">
        <v>10</v>
      </c>
      <c r="B4565" s="18" t="s">
        <v>3742</v>
      </c>
      <c r="C4565" s="18">
        <v>5</v>
      </c>
      <c r="D4565" s="18" t="s">
        <v>4254</v>
      </c>
      <c r="E4565" s="18">
        <v>1</v>
      </c>
      <c r="F4565" s="18" t="s">
        <v>802</v>
      </c>
      <c r="G4565" s="18">
        <v>11</v>
      </c>
      <c r="H4565" s="18" t="s">
        <v>1002</v>
      </c>
      <c r="I4565" s="18">
        <v>7</v>
      </c>
      <c r="J4565" s="25" t="s">
        <v>2044</v>
      </c>
      <c r="K4565" s="99"/>
      <c r="L4565" s="99"/>
      <c r="M4565" s="99"/>
      <c r="N4565" s="28" t="s">
        <v>4345</v>
      </c>
      <c r="O4565" s="100"/>
      <c r="P4565" s="27"/>
      <c r="Q4565" s="100"/>
      <c r="R4565" s="101" t="s">
        <v>175</v>
      </c>
      <c r="S4565" s="94"/>
    </row>
    <row r="4566" spans="1:19" ht="18" customHeight="1">
      <c r="A4566" s="17">
        <v>10</v>
      </c>
      <c r="B4566" s="18" t="s">
        <v>3742</v>
      </c>
      <c r="C4566" s="18">
        <v>5</v>
      </c>
      <c r="D4566" s="18" t="s">
        <v>4254</v>
      </c>
      <c r="E4566" s="18">
        <v>1</v>
      </c>
      <c r="F4566" s="18" t="s">
        <v>802</v>
      </c>
      <c r="G4566" s="18">
        <v>11</v>
      </c>
      <c r="H4566" s="18" t="s">
        <v>1002</v>
      </c>
      <c r="I4566" s="18">
        <v>7</v>
      </c>
      <c r="J4566" s="25" t="s">
        <v>2044</v>
      </c>
      <c r="K4566" s="99"/>
      <c r="L4566" s="99"/>
      <c r="M4566" s="99"/>
      <c r="N4566" s="28" t="s">
        <v>4346</v>
      </c>
      <c r="O4566" s="100"/>
      <c r="P4566" s="27"/>
      <c r="Q4566" s="100"/>
      <c r="R4566" s="101" t="s">
        <v>175</v>
      </c>
      <c r="S4566" s="94"/>
    </row>
    <row r="4567" spans="1:19" ht="18" customHeight="1">
      <c r="A4567" s="17">
        <v>10</v>
      </c>
      <c r="B4567" s="18" t="s">
        <v>3742</v>
      </c>
      <c r="C4567" s="18">
        <v>5</v>
      </c>
      <c r="D4567" s="18" t="s">
        <v>4254</v>
      </c>
      <c r="E4567" s="18">
        <v>1</v>
      </c>
      <c r="F4567" s="18" t="s">
        <v>802</v>
      </c>
      <c r="G4567" s="18">
        <v>11</v>
      </c>
      <c r="H4567" s="18" t="s">
        <v>1002</v>
      </c>
      <c r="I4567" s="18">
        <v>7</v>
      </c>
      <c r="J4567" s="25" t="s">
        <v>2044</v>
      </c>
      <c r="K4567" s="99"/>
      <c r="L4567" s="99"/>
      <c r="M4567" s="99"/>
      <c r="N4567" s="28" t="s">
        <v>4347</v>
      </c>
      <c r="O4567" s="100">
        <v>8227680</v>
      </c>
      <c r="P4567" s="27"/>
      <c r="Q4567" s="100"/>
      <c r="R4567" s="101" t="s">
        <v>175</v>
      </c>
      <c r="S4567" s="94"/>
    </row>
    <row r="4568" spans="1:19" ht="18" customHeight="1">
      <c r="A4568" s="17">
        <v>10</v>
      </c>
      <c r="B4568" s="18" t="s">
        <v>3742</v>
      </c>
      <c r="C4568" s="18">
        <v>5</v>
      </c>
      <c r="D4568" s="18" t="s">
        <v>4254</v>
      </c>
      <c r="E4568" s="18">
        <v>1</v>
      </c>
      <c r="F4568" s="18" t="s">
        <v>802</v>
      </c>
      <c r="G4568" s="18">
        <v>11</v>
      </c>
      <c r="H4568" s="18" t="s">
        <v>1002</v>
      </c>
      <c r="I4568" s="18">
        <v>7</v>
      </c>
      <c r="J4568" s="25" t="s">
        <v>2044</v>
      </c>
      <c r="K4568" s="99"/>
      <c r="L4568" s="99"/>
      <c r="M4568" s="99"/>
      <c r="N4568" s="28" t="s">
        <v>4348</v>
      </c>
      <c r="O4568" s="100">
        <v>351250</v>
      </c>
      <c r="P4568" s="27"/>
      <c r="Q4568" s="100"/>
      <c r="R4568" s="101" t="s">
        <v>175</v>
      </c>
      <c r="S4568" s="94"/>
    </row>
    <row r="4569" spans="1:19" ht="18" customHeight="1">
      <c r="A4569" s="17">
        <v>10</v>
      </c>
      <c r="B4569" s="18" t="s">
        <v>3742</v>
      </c>
      <c r="C4569" s="18">
        <v>5</v>
      </c>
      <c r="D4569" s="18" t="s">
        <v>4254</v>
      </c>
      <c r="E4569" s="18">
        <v>1</v>
      </c>
      <c r="F4569" s="18" t="s">
        <v>802</v>
      </c>
      <c r="G4569" s="18">
        <v>11</v>
      </c>
      <c r="H4569" s="18" t="s">
        <v>1002</v>
      </c>
      <c r="I4569" s="18">
        <v>7</v>
      </c>
      <c r="J4569" s="25" t="s">
        <v>2044</v>
      </c>
      <c r="K4569" s="99"/>
      <c r="L4569" s="99"/>
      <c r="M4569" s="99"/>
      <c r="N4569" s="28" t="s">
        <v>4349</v>
      </c>
      <c r="O4569" s="100"/>
      <c r="P4569" s="27"/>
      <c r="Q4569" s="100"/>
      <c r="R4569" s="101" t="s">
        <v>175</v>
      </c>
      <c r="S4569" s="94"/>
    </row>
    <row r="4570" spans="1:19" ht="18" customHeight="1">
      <c r="A4570" s="17">
        <v>10</v>
      </c>
      <c r="B4570" s="18" t="s">
        <v>3742</v>
      </c>
      <c r="C4570" s="18">
        <v>5</v>
      </c>
      <c r="D4570" s="18" t="s">
        <v>4254</v>
      </c>
      <c r="E4570" s="18">
        <v>1</v>
      </c>
      <c r="F4570" s="18" t="s">
        <v>802</v>
      </c>
      <c r="G4570" s="18">
        <v>11</v>
      </c>
      <c r="H4570" s="18" t="s">
        <v>1002</v>
      </c>
      <c r="I4570" s="18">
        <v>7</v>
      </c>
      <c r="J4570" s="25" t="s">
        <v>2044</v>
      </c>
      <c r="K4570" s="99"/>
      <c r="L4570" s="99"/>
      <c r="M4570" s="99"/>
      <c r="N4570" s="28" t="s">
        <v>4350</v>
      </c>
      <c r="O4570" s="100">
        <v>6698776</v>
      </c>
      <c r="P4570" s="27"/>
      <c r="Q4570" s="100"/>
      <c r="R4570" s="101" t="s">
        <v>175</v>
      </c>
      <c r="S4570" s="94"/>
    </row>
    <row r="4571" spans="1:19" ht="18" customHeight="1">
      <c r="A4571" s="17">
        <v>10</v>
      </c>
      <c r="B4571" s="18" t="s">
        <v>3742</v>
      </c>
      <c r="C4571" s="18">
        <v>5</v>
      </c>
      <c r="D4571" s="18" t="s">
        <v>4254</v>
      </c>
      <c r="E4571" s="18">
        <v>1</v>
      </c>
      <c r="F4571" s="18" t="s">
        <v>802</v>
      </c>
      <c r="G4571" s="18">
        <v>11</v>
      </c>
      <c r="H4571" s="18" t="s">
        <v>1002</v>
      </c>
      <c r="I4571" s="18">
        <v>7</v>
      </c>
      <c r="J4571" s="25" t="s">
        <v>2044</v>
      </c>
      <c r="K4571" s="99"/>
      <c r="L4571" s="99"/>
      <c r="M4571" s="99"/>
      <c r="N4571" s="28" t="s">
        <v>4351</v>
      </c>
      <c r="O4571" s="100">
        <v>463750</v>
      </c>
      <c r="P4571" s="27"/>
      <c r="Q4571" s="100"/>
      <c r="R4571" s="101" t="s">
        <v>175</v>
      </c>
      <c r="S4571" s="94"/>
    </row>
    <row r="4572" spans="1:19" ht="18" customHeight="1">
      <c r="A4572" s="17">
        <v>10</v>
      </c>
      <c r="B4572" s="18" t="s">
        <v>3742</v>
      </c>
      <c r="C4572" s="18">
        <v>5</v>
      </c>
      <c r="D4572" s="18" t="s">
        <v>4254</v>
      </c>
      <c r="E4572" s="18">
        <v>1</v>
      </c>
      <c r="F4572" s="18" t="s">
        <v>802</v>
      </c>
      <c r="G4572" s="18">
        <v>11</v>
      </c>
      <c r="H4572" s="18" t="s">
        <v>1002</v>
      </c>
      <c r="I4572" s="18">
        <v>7</v>
      </c>
      <c r="J4572" s="25" t="s">
        <v>2044</v>
      </c>
      <c r="K4572" s="99"/>
      <c r="L4572" s="99"/>
      <c r="M4572" s="99"/>
      <c r="N4572" s="28" t="s">
        <v>4352</v>
      </c>
      <c r="O4572" s="100"/>
      <c r="P4572" s="27"/>
      <c r="Q4572" s="100"/>
      <c r="R4572" s="101" t="s">
        <v>175</v>
      </c>
      <c r="S4572" s="94"/>
    </row>
    <row r="4573" spans="1:19" ht="18" customHeight="1">
      <c r="A4573" s="17">
        <v>10</v>
      </c>
      <c r="B4573" s="18" t="s">
        <v>3742</v>
      </c>
      <c r="C4573" s="18">
        <v>5</v>
      </c>
      <c r="D4573" s="18" t="s">
        <v>4254</v>
      </c>
      <c r="E4573" s="18">
        <v>1</v>
      </c>
      <c r="F4573" s="18" t="s">
        <v>802</v>
      </c>
      <c r="G4573" s="18">
        <v>11</v>
      </c>
      <c r="H4573" s="18" t="s">
        <v>1002</v>
      </c>
      <c r="I4573" s="18">
        <v>7</v>
      </c>
      <c r="J4573" s="25" t="s">
        <v>2044</v>
      </c>
      <c r="K4573" s="99"/>
      <c r="L4573" s="99"/>
      <c r="M4573" s="99"/>
      <c r="N4573" s="28" t="s">
        <v>4353</v>
      </c>
      <c r="O4573" s="100">
        <v>115656</v>
      </c>
      <c r="P4573" s="27"/>
      <c r="Q4573" s="100"/>
      <c r="R4573" s="101" t="s">
        <v>175</v>
      </c>
      <c r="S4573" s="94"/>
    </row>
    <row r="4574" spans="1:19" ht="18" customHeight="1">
      <c r="A4574" s="17">
        <v>10</v>
      </c>
      <c r="B4574" s="18" t="s">
        <v>3742</v>
      </c>
      <c r="C4574" s="18">
        <v>5</v>
      </c>
      <c r="D4574" s="18" t="s">
        <v>4254</v>
      </c>
      <c r="E4574" s="18">
        <v>1</v>
      </c>
      <c r="F4574" s="18" t="s">
        <v>802</v>
      </c>
      <c r="G4574" s="18">
        <v>11</v>
      </c>
      <c r="H4574" s="18" t="s">
        <v>1002</v>
      </c>
      <c r="I4574" s="18">
        <v>7</v>
      </c>
      <c r="J4574" s="25" t="s">
        <v>2044</v>
      </c>
      <c r="K4574" s="99"/>
      <c r="L4574" s="99"/>
      <c r="M4574" s="99"/>
      <c r="N4574" s="28" t="s">
        <v>4354</v>
      </c>
      <c r="O4574" s="100">
        <v>2428776</v>
      </c>
      <c r="P4574" s="27"/>
      <c r="Q4574" s="100"/>
      <c r="R4574" s="101" t="s">
        <v>175</v>
      </c>
      <c r="S4574" s="94"/>
    </row>
    <row r="4575" spans="1:19" ht="18" customHeight="1">
      <c r="A4575" s="17">
        <v>10</v>
      </c>
      <c r="B4575" s="18" t="s">
        <v>3742</v>
      </c>
      <c r="C4575" s="18">
        <v>5</v>
      </c>
      <c r="D4575" s="18" t="s">
        <v>4254</v>
      </c>
      <c r="E4575" s="18">
        <v>1</v>
      </c>
      <c r="F4575" s="18" t="s">
        <v>802</v>
      </c>
      <c r="G4575" s="18">
        <v>11</v>
      </c>
      <c r="H4575" s="18" t="s">
        <v>1002</v>
      </c>
      <c r="I4575" s="18">
        <v>7</v>
      </c>
      <c r="J4575" s="25" t="s">
        <v>2044</v>
      </c>
      <c r="K4575" s="99"/>
      <c r="L4575" s="99"/>
      <c r="M4575" s="99"/>
      <c r="N4575" s="28" t="s">
        <v>4355</v>
      </c>
      <c r="O4575" s="100">
        <v>462624</v>
      </c>
      <c r="P4575" s="27"/>
      <c r="Q4575" s="100"/>
      <c r="R4575" s="101" t="s">
        <v>175</v>
      </c>
      <c r="S4575" s="94"/>
    </row>
    <row r="4576" spans="1:19" ht="18" customHeight="1">
      <c r="A4576" s="17">
        <v>10</v>
      </c>
      <c r="B4576" s="18" t="s">
        <v>3742</v>
      </c>
      <c r="C4576" s="18">
        <v>5</v>
      </c>
      <c r="D4576" s="18" t="s">
        <v>4254</v>
      </c>
      <c r="E4576" s="18">
        <v>1</v>
      </c>
      <c r="F4576" s="18" t="s">
        <v>802</v>
      </c>
      <c r="G4576" s="18">
        <v>11</v>
      </c>
      <c r="H4576" s="18" t="s">
        <v>1002</v>
      </c>
      <c r="I4576" s="18">
        <v>7</v>
      </c>
      <c r="J4576" s="25" t="s">
        <v>2044</v>
      </c>
      <c r="K4576" s="99"/>
      <c r="L4576" s="99"/>
      <c r="M4576" s="99"/>
      <c r="N4576" s="28" t="s">
        <v>4356</v>
      </c>
      <c r="O4576" s="100">
        <v>240555</v>
      </c>
      <c r="P4576" s="27"/>
      <c r="Q4576" s="100"/>
      <c r="R4576" s="101" t="s">
        <v>175</v>
      </c>
      <c r="S4576" s="94"/>
    </row>
    <row r="4577" spans="1:19" ht="18" customHeight="1">
      <c r="A4577" s="17">
        <v>10</v>
      </c>
      <c r="B4577" s="18" t="s">
        <v>3742</v>
      </c>
      <c r="C4577" s="18">
        <v>5</v>
      </c>
      <c r="D4577" s="18" t="s">
        <v>4254</v>
      </c>
      <c r="E4577" s="18">
        <v>1</v>
      </c>
      <c r="F4577" s="18" t="s">
        <v>802</v>
      </c>
      <c r="G4577" s="18">
        <v>11</v>
      </c>
      <c r="H4577" s="18" t="s">
        <v>1002</v>
      </c>
      <c r="I4577" s="18">
        <v>7</v>
      </c>
      <c r="J4577" s="25" t="s">
        <v>2044</v>
      </c>
      <c r="K4577" s="99"/>
      <c r="L4577" s="99"/>
      <c r="M4577" s="99"/>
      <c r="N4577" s="28" t="s">
        <v>4357</v>
      </c>
      <c r="O4577" s="100">
        <v>173484</v>
      </c>
      <c r="P4577" s="27"/>
      <c r="Q4577" s="100"/>
      <c r="R4577" s="101" t="s">
        <v>175</v>
      </c>
      <c r="S4577" s="94"/>
    </row>
    <row r="4578" spans="1:19" ht="18" customHeight="1">
      <c r="A4578" s="17">
        <v>10</v>
      </c>
      <c r="B4578" s="18" t="s">
        <v>3742</v>
      </c>
      <c r="C4578" s="18">
        <v>5</v>
      </c>
      <c r="D4578" s="18" t="s">
        <v>4254</v>
      </c>
      <c r="E4578" s="18">
        <v>1</v>
      </c>
      <c r="F4578" s="18" t="s">
        <v>802</v>
      </c>
      <c r="G4578" s="18">
        <v>11</v>
      </c>
      <c r="H4578" s="18" t="s">
        <v>1002</v>
      </c>
      <c r="I4578" s="18">
        <v>7</v>
      </c>
      <c r="J4578" s="25" t="s">
        <v>2044</v>
      </c>
      <c r="K4578" s="99"/>
      <c r="L4578" s="99"/>
      <c r="M4578" s="99"/>
      <c r="N4578" s="28" t="s">
        <v>4358</v>
      </c>
      <c r="O4578" s="100">
        <v>173484</v>
      </c>
      <c r="P4578" s="27"/>
      <c r="Q4578" s="100"/>
      <c r="R4578" s="101" t="s">
        <v>175</v>
      </c>
      <c r="S4578" s="94"/>
    </row>
    <row r="4579" spans="1:19" ht="18" customHeight="1">
      <c r="A4579" s="17">
        <v>10</v>
      </c>
      <c r="B4579" s="18" t="s">
        <v>3742</v>
      </c>
      <c r="C4579" s="18">
        <v>5</v>
      </c>
      <c r="D4579" s="18" t="s">
        <v>4254</v>
      </c>
      <c r="E4579" s="18">
        <v>1</v>
      </c>
      <c r="F4579" s="18" t="s">
        <v>802</v>
      </c>
      <c r="G4579" s="18">
        <v>11</v>
      </c>
      <c r="H4579" s="18" t="s">
        <v>1002</v>
      </c>
      <c r="I4579" s="18">
        <v>7</v>
      </c>
      <c r="J4579" s="25" t="s">
        <v>2044</v>
      </c>
      <c r="K4579" s="99"/>
      <c r="L4579" s="99"/>
      <c r="M4579" s="99"/>
      <c r="N4579" s="28" t="s">
        <v>4359</v>
      </c>
      <c r="O4579" s="100">
        <v>100000</v>
      </c>
      <c r="P4579" s="27"/>
      <c r="Q4579" s="100"/>
      <c r="R4579" s="101" t="s">
        <v>175</v>
      </c>
      <c r="S4579" s="94"/>
    </row>
    <row r="4580" spans="1:19" ht="18" customHeight="1">
      <c r="A4580" s="17">
        <v>10</v>
      </c>
      <c r="B4580" s="18" t="s">
        <v>3742</v>
      </c>
      <c r="C4580" s="18">
        <v>5</v>
      </c>
      <c r="D4580" s="18" t="s">
        <v>4254</v>
      </c>
      <c r="E4580" s="18">
        <v>1</v>
      </c>
      <c r="F4580" s="18" t="s">
        <v>802</v>
      </c>
      <c r="G4580" s="18">
        <v>11</v>
      </c>
      <c r="H4580" s="18" t="s">
        <v>1002</v>
      </c>
      <c r="I4580" s="19">
        <v>8</v>
      </c>
      <c r="J4580" s="24" t="s">
        <v>1891</v>
      </c>
      <c r="K4580" s="99">
        <v>360</v>
      </c>
      <c r="L4580" s="99">
        <v>360</v>
      </c>
      <c r="M4580" s="99">
        <f>K4580-L4580</f>
        <v>0</v>
      </c>
      <c r="N4580" s="28" t="s">
        <v>4360</v>
      </c>
      <c r="O4580" s="100">
        <v>240000</v>
      </c>
      <c r="P4580" s="27"/>
      <c r="Q4580" s="100"/>
      <c r="R4580" s="101" t="s">
        <v>175</v>
      </c>
      <c r="S4580" s="94"/>
    </row>
    <row r="4581" spans="1:19" ht="18" customHeight="1">
      <c r="A4581" s="17">
        <v>10</v>
      </c>
      <c r="B4581" s="18" t="s">
        <v>3742</v>
      </c>
      <c r="C4581" s="18">
        <v>5</v>
      </c>
      <c r="D4581" s="18" t="s">
        <v>4254</v>
      </c>
      <c r="E4581" s="18">
        <v>1</v>
      </c>
      <c r="F4581" s="18" t="s">
        <v>802</v>
      </c>
      <c r="G4581" s="18">
        <v>11</v>
      </c>
      <c r="H4581" s="18" t="s">
        <v>1002</v>
      </c>
      <c r="I4581" s="18">
        <v>8</v>
      </c>
      <c r="J4581" s="25" t="s">
        <v>1891</v>
      </c>
      <c r="K4581" s="99"/>
      <c r="L4581" s="99"/>
      <c r="M4581" s="99"/>
      <c r="N4581" s="28" t="s">
        <v>4361</v>
      </c>
      <c r="O4581" s="100">
        <v>99600</v>
      </c>
      <c r="P4581" s="27"/>
      <c r="Q4581" s="100"/>
      <c r="R4581" s="101" t="s">
        <v>175</v>
      </c>
      <c r="S4581" s="94"/>
    </row>
    <row r="4582" spans="1:19" ht="18" customHeight="1">
      <c r="A4582" s="17">
        <v>10</v>
      </c>
      <c r="B4582" s="18" t="s">
        <v>3742</v>
      </c>
      <c r="C4582" s="18">
        <v>5</v>
      </c>
      <c r="D4582" s="18" t="s">
        <v>4254</v>
      </c>
      <c r="E4582" s="18">
        <v>1</v>
      </c>
      <c r="F4582" s="18" t="s">
        <v>802</v>
      </c>
      <c r="G4582" s="18">
        <v>11</v>
      </c>
      <c r="H4582" s="18" t="s">
        <v>1002</v>
      </c>
      <c r="I4582" s="18">
        <v>8</v>
      </c>
      <c r="J4582" s="25" t="s">
        <v>1891</v>
      </c>
      <c r="K4582" s="99"/>
      <c r="L4582" s="99"/>
      <c r="M4582" s="99"/>
      <c r="N4582" s="28" t="s">
        <v>4362</v>
      </c>
      <c r="O4582" s="100">
        <v>20000</v>
      </c>
      <c r="P4582" s="27"/>
      <c r="Q4582" s="100"/>
      <c r="R4582" s="101" t="s">
        <v>175</v>
      </c>
      <c r="S4582" s="94"/>
    </row>
    <row r="4583" spans="1:19" ht="18" customHeight="1">
      <c r="A4583" s="17">
        <v>10</v>
      </c>
      <c r="B4583" s="18" t="s">
        <v>3742</v>
      </c>
      <c r="C4583" s="18">
        <v>5</v>
      </c>
      <c r="D4583" s="18" t="s">
        <v>4254</v>
      </c>
      <c r="E4583" s="18">
        <v>1</v>
      </c>
      <c r="F4583" s="18" t="s">
        <v>802</v>
      </c>
      <c r="G4583" s="19">
        <v>12</v>
      </c>
      <c r="H4583" s="19" t="s">
        <v>1026</v>
      </c>
      <c r="I4583" s="19"/>
      <c r="J4583" s="24"/>
      <c r="K4583" s="99"/>
      <c r="L4583" s="99"/>
      <c r="M4583" s="99"/>
      <c r="N4583" s="28"/>
      <c r="O4583" s="100"/>
      <c r="P4583" s="27"/>
      <c r="Q4583" s="100"/>
      <c r="R4583" s="101" t="s">
        <v>175</v>
      </c>
      <c r="S4583" s="94"/>
    </row>
    <row r="4584" spans="1:19" ht="18" customHeight="1">
      <c r="A4584" s="17">
        <v>10</v>
      </c>
      <c r="B4584" s="18" t="s">
        <v>3742</v>
      </c>
      <c r="C4584" s="18">
        <v>5</v>
      </c>
      <c r="D4584" s="18" t="s">
        <v>4254</v>
      </c>
      <c r="E4584" s="18">
        <v>1</v>
      </c>
      <c r="F4584" s="18" t="s">
        <v>802</v>
      </c>
      <c r="G4584" s="18">
        <v>12</v>
      </c>
      <c r="H4584" s="18" t="s">
        <v>1026</v>
      </c>
      <c r="I4584" s="19">
        <v>1</v>
      </c>
      <c r="J4584" s="24" t="s">
        <v>1027</v>
      </c>
      <c r="K4584" s="99">
        <v>289</v>
      </c>
      <c r="L4584" s="99">
        <v>355</v>
      </c>
      <c r="M4584" s="99">
        <f>K4584-L4584</f>
        <v>-66</v>
      </c>
      <c r="N4584" s="28" t="s">
        <v>4363</v>
      </c>
      <c r="O4584" s="100">
        <v>240000</v>
      </c>
      <c r="P4584" s="27"/>
      <c r="Q4584" s="100"/>
      <c r="R4584" s="101" t="s">
        <v>175</v>
      </c>
      <c r="S4584" s="94"/>
    </row>
    <row r="4585" spans="1:19" ht="18" customHeight="1">
      <c r="A4585" s="17">
        <v>10</v>
      </c>
      <c r="B4585" s="18" t="s">
        <v>3742</v>
      </c>
      <c r="C4585" s="18">
        <v>5</v>
      </c>
      <c r="D4585" s="18" t="s">
        <v>4254</v>
      </c>
      <c r="E4585" s="18">
        <v>1</v>
      </c>
      <c r="F4585" s="18" t="s">
        <v>802</v>
      </c>
      <c r="G4585" s="18">
        <v>12</v>
      </c>
      <c r="H4585" s="18" t="s">
        <v>1026</v>
      </c>
      <c r="I4585" s="18">
        <v>1</v>
      </c>
      <c r="J4585" s="25" t="s">
        <v>1027</v>
      </c>
      <c r="K4585" s="99"/>
      <c r="L4585" s="99"/>
      <c r="M4585" s="99"/>
      <c r="N4585" s="28" t="s">
        <v>4364</v>
      </c>
      <c r="O4585" s="100">
        <v>24600</v>
      </c>
      <c r="P4585" s="27"/>
      <c r="Q4585" s="100"/>
      <c r="R4585" s="101" t="s">
        <v>175</v>
      </c>
      <c r="S4585" s="94"/>
    </row>
    <row r="4586" spans="1:19" ht="18" customHeight="1">
      <c r="A4586" s="17">
        <v>10</v>
      </c>
      <c r="B4586" s="18" t="s">
        <v>3742</v>
      </c>
      <c r="C4586" s="18">
        <v>5</v>
      </c>
      <c r="D4586" s="18" t="s">
        <v>4254</v>
      </c>
      <c r="E4586" s="18">
        <v>1</v>
      </c>
      <c r="F4586" s="18" t="s">
        <v>802</v>
      </c>
      <c r="G4586" s="18">
        <v>12</v>
      </c>
      <c r="H4586" s="18" t="s">
        <v>1026</v>
      </c>
      <c r="I4586" s="18">
        <v>1</v>
      </c>
      <c r="J4586" s="25" t="s">
        <v>1027</v>
      </c>
      <c r="K4586" s="99"/>
      <c r="L4586" s="99"/>
      <c r="M4586" s="99"/>
      <c r="N4586" s="28" t="s">
        <v>4365</v>
      </c>
      <c r="O4586" s="100">
        <v>24000</v>
      </c>
      <c r="P4586" s="27"/>
      <c r="Q4586" s="100"/>
      <c r="R4586" s="101" t="s">
        <v>175</v>
      </c>
      <c r="S4586" s="94"/>
    </row>
    <row r="4587" spans="1:19" ht="18" customHeight="1">
      <c r="A4587" s="17">
        <v>10</v>
      </c>
      <c r="B4587" s="18" t="s">
        <v>3742</v>
      </c>
      <c r="C4587" s="18">
        <v>5</v>
      </c>
      <c r="D4587" s="18" t="s">
        <v>4254</v>
      </c>
      <c r="E4587" s="18">
        <v>1</v>
      </c>
      <c r="F4587" s="18" t="s">
        <v>802</v>
      </c>
      <c r="G4587" s="18">
        <v>12</v>
      </c>
      <c r="H4587" s="18" t="s">
        <v>1026</v>
      </c>
      <c r="I4587" s="19">
        <v>3</v>
      </c>
      <c r="J4587" s="24" t="s">
        <v>202</v>
      </c>
      <c r="K4587" s="99">
        <v>207</v>
      </c>
      <c r="L4587" s="99">
        <v>207</v>
      </c>
      <c r="M4587" s="99">
        <f>K4587-L4587</f>
        <v>0</v>
      </c>
      <c r="N4587" s="28" t="s">
        <v>4366</v>
      </c>
      <c r="O4587" s="100">
        <v>32400</v>
      </c>
      <c r="P4587" s="27"/>
      <c r="Q4587" s="100"/>
      <c r="R4587" s="101" t="s">
        <v>175</v>
      </c>
      <c r="S4587" s="94"/>
    </row>
    <row r="4588" spans="1:19" ht="18" customHeight="1">
      <c r="A4588" s="17">
        <v>10</v>
      </c>
      <c r="B4588" s="18" t="s">
        <v>3742</v>
      </c>
      <c r="C4588" s="18">
        <v>5</v>
      </c>
      <c r="D4588" s="18" t="s">
        <v>4254</v>
      </c>
      <c r="E4588" s="18">
        <v>1</v>
      </c>
      <c r="F4588" s="18" t="s">
        <v>802</v>
      </c>
      <c r="G4588" s="18">
        <v>12</v>
      </c>
      <c r="H4588" s="18" t="s">
        <v>1026</v>
      </c>
      <c r="I4588" s="18">
        <v>3</v>
      </c>
      <c r="J4588" s="25" t="s">
        <v>202</v>
      </c>
      <c r="K4588" s="99"/>
      <c r="L4588" s="99"/>
      <c r="M4588" s="99"/>
      <c r="N4588" s="28" t="s">
        <v>4367</v>
      </c>
      <c r="O4588" s="100">
        <v>100000</v>
      </c>
      <c r="P4588" s="27"/>
      <c r="Q4588" s="100"/>
      <c r="R4588" s="101" t="s">
        <v>175</v>
      </c>
      <c r="S4588" s="94"/>
    </row>
    <row r="4589" spans="1:19" ht="18" customHeight="1">
      <c r="A4589" s="17">
        <v>10</v>
      </c>
      <c r="B4589" s="18" t="s">
        <v>3742</v>
      </c>
      <c r="C4589" s="18">
        <v>5</v>
      </c>
      <c r="D4589" s="18" t="s">
        <v>4254</v>
      </c>
      <c r="E4589" s="18">
        <v>1</v>
      </c>
      <c r="F4589" s="18" t="s">
        <v>802</v>
      </c>
      <c r="G4589" s="18">
        <v>12</v>
      </c>
      <c r="H4589" s="18" t="s">
        <v>1026</v>
      </c>
      <c r="I4589" s="18">
        <v>3</v>
      </c>
      <c r="J4589" s="25" t="s">
        <v>202</v>
      </c>
      <c r="K4589" s="99"/>
      <c r="L4589" s="99"/>
      <c r="M4589" s="99"/>
      <c r="N4589" s="28" t="s">
        <v>4368</v>
      </c>
      <c r="O4589" s="100">
        <v>2000</v>
      </c>
      <c r="P4589" s="27"/>
      <c r="Q4589" s="100"/>
      <c r="R4589" s="101" t="s">
        <v>175</v>
      </c>
      <c r="S4589" s="94"/>
    </row>
    <row r="4590" spans="1:19" ht="18" customHeight="1">
      <c r="A4590" s="17">
        <v>10</v>
      </c>
      <c r="B4590" s="18" t="s">
        <v>3742</v>
      </c>
      <c r="C4590" s="18">
        <v>5</v>
      </c>
      <c r="D4590" s="18" t="s">
        <v>4254</v>
      </c>
      <c r="E4590" s="18">
        <v>1</v>
      </c>
      <c r="F4590" s="18" t="s">
        <v>802</v>
      </c>
      <c r="G4590" s="18">
        <v>12</v>
      </c>
      <c r="H4590" s="18" t="s">
        <v>1026</v>
      </c>
      <c r="I4590" s="18">
        <v>3</v>
      </c>
      <c r="J4590" s="25" t="s">
        <v>202</v>
      </c>
      <c r="K4590" s="99"/>
      <c r="L4590" s="99"/>
      <c r="M4590" s="99"/>
      <c r="N4590" s="28" t="s">
        <v>4369</v>
      </c>
      <c r="O4590" s="100">
        <v>33768</v>
      </c>
      <c r="P4590" s="27"/>
      <c r="Q4590" s="100"/>
      <c r="R4590" s="101" t="s">
        <v>175</v>
      </c>
      <c r="S4590" s="94"/>
    </row>
    <row r="4591" spans="1:19" ht="18" customHeight="1">
      <c r="A4591" s="17">
        <v>10</v>
      </c>
      <c r="B4591" s="18" t="s">
        <v>3742</v>
      </c>
      <c r="C4591" s="18">
        <v>5</v>
      </c>
      <c r="D4591" s="18" t="s">
        <v>4254</v>
      </c>
      <c r="E4591" s="18">
        <v>1</v>
      </c>
      <c r="F4591" s="18" t="s">
        <v>802</v>
      </c>
      <c r="G4591" s="18">
        <v>12</v>
      </c>
      <c r="H4591" s="18" t="s">
        <v>1026</v>
      </c>
      <c r="I4591" s="18">
        <v>3</v>
      </c>
      <c r="J4591" s="25" t="s">
        <v>202</v>
      </c>
      <c r="K4591" s="99"/>
      <c r="L4591" s="99"/>
      <c r="M4591" s="99"/>
      <c r="N4591" s="28" t="s">
        <v>4370</v>
      </c>
      <c r="O4591" s="100">
        <v>29040</v>
      </c>
      <c r="P4591" s="27"/>
      <c r="Q4591" s="100"/>
      <c r="R4591" s="101" t="s">
        <v>175</v>
      </c>
      <c r="S4591" s="94"/>
    </row>
    <row r="4592" spans="1:19" ht="18" customHeight="1">
      <c r="A4592" s="17">
        <v>10</v>
      </c>
      <c r="B4592" s="18" t="s">
        <v>3742</v>
      </c>
      <c r="C4592" s="18">
        <v>5</v>
      </c>
      <c r="D4592" s="18" t="s">
        <v>4254</v>
      </c>
      <c r="E4592" s="18">
        <v>1</v>
      </c>
      <c r="F4592" s="18" t="s">
        <v>802</v>
      </c>
      <c r="G4592" s="18">
        <v>12</v>
      </c>
      <c r="H4592" s="18" t="s">
        <v>1026</v>
      </c>
      <c r="I4592" s="18">
        <v>3</v>
      </c>
      <c r="J4592" s="25" t="s">
        <v>202</v>
      </c>
      <c r="K4592" s="99"/>
      <c r="L4592" s="99"/>
      <c r="M4592" s="99"/>
      <c r="N4592" s="28" t="s">
        <v>4371</v>
      </c>
      <c r="O4592" s="100">
        <v>9000</v>
      </c>
      <c r="P4592" s="27"/>
      <c r="Q4592" s="100"/>
      <c r="R4592" s="101" t="s">
        <v>175</v>
      </c>
      <c r="S4592" s="94"/>
    </row>
    <row r="4593" spans="1:19" ht="18" customHeight="1">
      <c r="A4593" s="17">
        <v>10</v>
      </c>
      <c r="B4593" s="18" t="s">
        <v>3742</v>
      </c>
      <c r="C4593" s="18">
        <v>5</v>
      </c>
      <c r="D4593" s="18" t="s">
        <v>4254</v>
      </c>
      <c r="E4593" s="18">
        <v>1</v>
      </c>
      <c r="F4593" s="18" t="s">
        <v>802</v>
      </c>
      <c r="G4593" s="18">
        <v>12</v>
      </c>
      <c r="H4593" s="18" t="s">
        <v>1026</v>
      </c>
      <c r="I4593" s="19">
        <v>11</v>
      </c>
      <c r="J4593" s="24" t="s">
        <v>1039</v>
      </c>
      <c r="K4593" s="99">
        <v>546</v>
      </c>
      <c r="L4593" s="99">
        <v>546</v>
      </c>
      <c r="M4593" s="99">
        <f>K4593-L4593</f>
        <v>0</v>
      </c>
      <c r="N4593" s="28" t="s">
        <v>4372</v>
      </c>
      <c r="O4593" s="100">
        <v>505065</v>
      </c>
      <c r="P4593" s="27"/>
      <c r="Q4593" s="100"/>
      <c r="R4593" s="101" t="s">
        <v>175</v>
      </c>
      <c r="S4593" s="94"/>
    </row>
    <row r="4594" spans="1:19" ht="18" customHeight="1">
      <c r="A4594" s="17">
        <v>10</v>
      </c>
      <c r="B4594" s="18" t="s">
        <v>3742</v>
      </c>
      <c r="C4594" s="18">
        <v>5</v>
      </c>
      <c r="D4594" s="18" t="s">
        <v>4254</v>
      </c>
      <c r="E4594" s="18">
        <v>1</v>
      </c>
      <c r="F4594" s="18" t="s">
        <v>802</v>
      </c>
      <c r="G4594" s="18">
        <v>12</v>
      </c>
      <c r="H4594" s="18" t="s">
        <v>1026</v>
      </c>
      <c r="I4594" s="18">
        <v>11</v>
      </c>
      <c r="J4594" s="25" t="s">
        <v>1039</v>
      </c>
      <c r="K4594" s="99"/>
      <c r="L4594" s="99"/>
      <c r="M4594" s="99"/>
      <c r="N4594" s="28" t="s">
        <v>6770</v>
      </c>
      <c r="O4594" s="100">
        <v>14540</v>
      </c>
      <c r="P4594" s="27"/>
      <c r="Q4594" s="100"/>
      <c r="R4594" s="101" t="s">
        <v>175</v>
      </c>
      <c r="S4594" s="94"/>
    </row>
    <row r="4595" spans="1:19" ht="18" customHeight="1">
      <c r="A4595" s="17">
        <v>10</v>
      </c>
      <c r="B4595" s="18" t="s">
        <v>3742</v>
      </c>
      <c r="C4595" s="18">
        <v>5</v>
      </c>
      <c r="D4595" s="18" t="s">
        <v>4254</v>
      </c>
      <c r="E4595" s="18">
        <v>1</v>
      </c>
      <c r="F4595" s="18" t="s">
        <v>802</v>
      </c>
      <c r="G4595" s="18">
        <v>12</v>
      </c>
      <c r="H4595" s="18" t="s">
        <v>1026</v>
      </c>
      <c r="I4595" s="18">
        <v>11</v>
      </c>
      <c r="J4595" s="25" t="s">
        <v>1039</v>
      </c>
      <c r="K4595" s="99"/>
      <c r="L4595" s="99"/>
      <c r="M4595" s="99"/>
      <c r="N4595" s="28" t="s">
        <v>6771</v>
      </c>
      <c r="O4595" s="100">
        <v>26370</v>
      </c>
      <c r="P4595" s="27"/>
      <c r="Q4595" s="100"/>
      <c r="R4595" s="101" t="s">
        <v>175</v>
      </c>
      <c r="S4595" s="94"/>
    </row>
    <row r="4596" spans="1:19" ht="18" customHeight="1">
      <c r="A4596" s="17">
        <v>10</v>
      </c>
      <c r="B4596" s="18" t="s">
        <v>3742</v>
      </c>
      <c r="C4596" s="18">
        <v>5</v>
      </c>
      <c r="D4596" s="18" t="s">
        <v>4254</v>
      </c>
      <c r="E4596" s="18">
        <v>1</v>
      </c>
      <c r="F4596" s="18" t="s">
        <v>802</v>
      </c>
      <c r="G4596" s="19">
        <v>13</v>
      </c>
      <c r="H4596" s="19" t="s">
        <v>1045</v>
      </c>
      <c r="I4596" s="19"/>
      <c r="J4596" s="24"/>
      <c r="K4596" s="99"/>
      <c r="L4596" s="99"/>
      <c r="M4596" s="99"/>
      <c r="N4596" s="28"/>
      <c r="O4596" s="100"/>
      <c r="P4596" s="27"/>
      <c r="Q4596" s="100"/>
      <c r="R4596" s="101" t="s">
        <v>175</v>
      </c>
      <c r="S4596" s="94"/>
    </row>
    <row r="4597" spans="1:19" ht="18" customHeight="1">
      <c r="A4597" s="17">
        <v>10</v>
      </c>
      <c r="B4597" s="18" t="s">
        <v>3742</v>
      </c>
      <c r="C4597" s="18">
        <v>5</v>
      </c>
      <c r="D4597" s="18" t="s">
        <v>4254</v>
      </c>
      <c r="E4597" s="18">
        <v>1</v>
      </c>
      <c r="F4597" s="18" t="s">
        <v>802</v>
      </c>
      <c r="G4597" s="18">
        <v>13</v>
      </c>
      <c r="H4597" s="18" t="s">
        <v>1045</v>
      </c>
      <c r="I4597" s="19">
        <v>22</v>
      </c>
      <c r="J4597" s="24" t="s">
        <v>4373</v>
      </c>
      <c r="K4597" s="99">
        <v>1387</v>
      </c>
      <c r="L4597" s="99">
        <v>1054</v>
      </c>
      <c r="M4597" s="99">
        <f t="shared" ref="M4597:M4600" si="271">K4597-L4597</f>
        <v>333</v>
      </c>
      <c r="N4597" s="339" t="s">
        <v>6876</v>
      </c>
      <c r="O4597" s="100">
        <v>1387000</v>
      </c>
      <c r="P4597" s="27"/>
      <c r="Q4597" s="100"/>
      <c r="R4597" s="101" t="s">
        <v>175</v>
      </c>
      <c r="S4597" s="94"/>
    </row>
    <row r="4598" spans="1:19" ht="18" customHeight="1">
      <c r="A4598" s="17">
        <v>10</v>
      </c>
      <c r="B4598" s="18" t="s">
        <v>3742</v>
      </c>
      <c r="C4598" s="18">
        <v>5</v>
      </c>
      <c r="D4598" s="18" t="s">
        <v>4254</v>
      </c>
      <c r="E4598" s="18">
        <v>1</v>
      </c>
      <c r="F4598" s="18" t="s">
        <v>802</v>
      </c>
      <c r="G4598" s="18">
        <v>13</v>
      </c>
      <c r="H4598" s="18" t="s">
        <v>1045</v>
      </c>
      <c r="I4598" s="19">
        <v>31</v>
      </c>
      <c r="J4598" s="24" t="s">
        <v>1234</v>
      </c>
      <c r="K4598" s="99">
        <v>350</v>
      </c>
      <c r="L4598" s="99">
        <v>350</v>
      </c>
      <c r="M4598" s="99">
        <f t="shared" si="271"/>
        <v>0</v>
      </c>
      <c r="N4598" s="28" t="s">
        <v>4374</v>
      </c>
      <c r="O4598" s="100">
        <v>349920</v>
      </c>
      <c r="P4598" s="27"/>
      <c r="Q4598" s="100"/>
      <c r="R4598" s="101" t="s">
        <v>175</v>
      </c>
      <c r="S4598" s="94"/>
    </row>
    <row r="4599" spans="1:19" ht="18" customHeight="1">
      <c r="A4599" s="17">
        <v>10</v>
      </c>
      <c r="B4599" s="18" t="s">
        <v>3742</v>
      </c>
      <c r="C4599" s="18">
        <v>5</v>
      </c>
      <c r="D4599" s="18" t="s">
        <v>4254</v>
      </c>
      <c r="E4599" s="18">
        <v>1</v>
      </c>
      <c r="F4599" s="18" t="s">
        <v>802</v>
      </c>
      <c r="G4599" s="18">
        <v>13</v>
      </c>
      <c r="H4599" s="18" t="s">
        <v>1045</v>
      </c>
      <c r="I4599" s="19">
        <v>32</v>
      </c>
      <c r="J4599" s="24" t="s">
        <v>1235</v>
      </c>
      <c r="K4599" s="99">
        <v>20799</v>
      </c>
      <c r="L4599" s="99">
        <v>21106</v>
      </c>
      <c r="M4599" s="99">
        <f t="shared" si="271"/>
        <v>-307</v>
      </c>
      <c r="N4599" s="28" t="s">
        <v>4375</v>
      </c>
      <c r="O4599" s="100">
        <v>20798640</v>
      </c>
      <c r="P4599" s="27"/>
      <c r="Q4599" s="100"/>
      <c r="R4599" s="101" t="s">
        <v>175</v>
      </c>
      <c r="S4599" s="94"/>
    </row>
    <row r="4600" spans="1:19" ht="18" customHeight="1">
      <c r="A4600" s="17">
        <v>10</v>
      </c>
      <c r="B4600" s="18" t="s">
        <v>3742</v>
      </c>
      <c r="C4600" s="18">
        <v>5</v>
      </c>
      <c r="D4600" s="18" t="s">
        <v>4254</v>
      </c>
      <c r="E4600" s="18">
        <v>1</v>
      </c>
      <c r="F4600" s="18" t="s">
        <v>802</v>
      </c>
      <c r="G4600" s="18">
        <v>13</v>
      </c>
      <c r="H4600" s="18" t="s">
        <v>1045</v>
      </c>
      <c r="I4600" s="19">
        <v>33</v>
      </c>
      <c r="J4600" s="24" t="s">
        <v>1243</v>
      </c>
      <c r="K4600" s="99">
        <v>2062</v>
      </c>
      <c r="L4600" s="99">
        <v>1956</v>
      </c>
      <c r="M4600" s="99">
        <f t="shared" si="271"/>
        <v>106</v>
      </c>
      <c r="N4600" s="339" t="s">
        <v>4376</v>
      </c>
      <c r="O4600" s="100">
        <v>72000</v>
      </c>
      <c r="P4600" s="27"/>
      <c r="Q4600" s="100"/>
      <c r="R4600" s="101" t="s">
        <v>175</v>
      </c>
      <c r="S4600" s="94"/>
    </row>
    <row r="4601" spans="1:19" ht="18" customHeight="1">
      <c r="A4601" s="17">
        <v>10</v>
      </c>
      <c r="B4601" s="18" t="s">
        <v>3742</v>
      </c>
      <c r="C4601" s="18">
        <v>5</v>
      </c>
      <c r="D4601" s="18" t="s">
        <v>4254</v>
      </c>
      <c r="E4601" s="18">
        <v>1</v>
      </c>
      <c r="F4601" s="18" t="s">
        <v>802</v>
      </c>
      <c r="G4601" s="18">
        <v>13</v>
      </c>
      <c r="H4601" s="18" t="s">
        <v>1045</v>
      </c>
      <c r="I4601" s="18">
        <v>33</v>
      </c>
      <c r="J4601" s="25" t="s">
        <v>1243</v>
      </c>
      <c r="K4601" s="99"/>
      <c r="L4601" s="99"/>
      <c r="M4601" s="99"/>
      <c r="N4601" s="28" t="s">
        <v>4377</v>
      </c>
      <c r="O4601" s="100">
        <v>89000</v>
      </c>
      <c r="P4601" s="27"/>
      <c r="Q4601" s="100"/>
      <c r="R4601" s="101" t="s">
        <v>175</v>
      </c>
      <c r="S4601" s="94"/>
    </row>
    <row r="4602" spans="1:19" ht="18" customHeight="1">
      <c r="A4602" s="17">
        <v>10</v>
      </c>
      <c r="B4602" s="18" t="s">
        <v>3742</v>
      </c>
      <c r="C4602" s="18">
        <v>5</v>
      </c>
      <c r="D4602" s="18" t="s">
        <v>4254</v>
      </c>
      <c r="E4602" s="18">
        <v>1</v>
      </c>
      <c r="F4602" s="18" t="s">
        <v>802</v>
      </c>
      <c r="G4602" s="18">
        <v>13</v>
      </c>
      <c r="H4602" s="18" t="s">
        <v>1045</v>
      </c>
      <c r="I4602" s="18">
        <v>33</v>
      </c>
      <c r="J4602" s="25" t="s">
        <v>1243</v>
      </c>
      <c r="K4602" s="99"/>
      <c r="L4602" s="99"/>
      <c r="M4602" s="99"/>
      <c r="N4602" s="28" t="s">
        <v>4378</v>
      </c>
      <c r="O4602" s="100">
        <v>112000</v>
      </c>
      <c r="P4602" s="27"/>
      <c r="Q4602" s="100"/>
      <c r="R4602" s="101" t="s">
        <v>175</v>
      </c>
      <c r="S4602" s="94"/>
    </row>
    <row r="4603" spans="1:19" ht="18" customHeight="1">
      <c r="A4603" s="17">
        <v>10</v>
      </c>
      <c r="B4603" s="18" t="s">
        <v>3742</v>
      </c>
      <c r="C4603" s="18">
        <v>5</v>
      </c>
      <c r="D4603" s="18" t="s">
        <v>4254</v>
      </c>
      <c r="E4603" s="18">
        <v>1</v>
      </c>
      <c r="F4603" s="18" t="s">
        <v>802</v>
      </c>
      <c r="G4603" s="18">
        <v>13</v>
      </c>
      <c r="H4603" s="18" t="s">
        <v>1045</v>
      </c>
      <c r="I4603" s="18">
        <v>33</v>
      </c>
      <c r="J4603" s="25" t="s">
        <v>1243</v>
      </c>
      <c r="K4603" s="99"/>
      <c r="L4603" s="99"/>
      <c r="M4603" s="99"/>
      <c r="N4603" s="28" t="s">
        <v>4379</v>
      </c>
      <c r="O4603" s="100">
        <v>130000</v>
      </c>
      <c r="P4603" s="27"/>
      <c r="Q4603" s="100"/>
      <c r="R4603" s="101" t="s">
        <v>175</v>
      </c>
      <c r="S4603" s="94"/>
    </row>
    <row r="4604" spans="1:19" ht="18" customHeight="1">
      <c r="A4604" s="17">
        <v>10</v>
      </c>
      <c r="B4604" s="18" t="s">
        <v>3742</v>
      </c>
      <c r="C4604" s="18">
        <v>5</v>
      </c>
      <c r="D4604" s="18" t="s">
        <v>4254</v>
      </c>
      <c r="E4604" s="18">
        <v>1</v>
      </c>
      <c r="F4604" s="18" t="s">
        <v>802</v>
      </c>
      <c r="G4604" s="18">
        <v>13</v>
      </c>
      <c r="H4604" s="18" t="s">
        <v>1045</v>
      </c>
      <c r="I4604" s="18">
        <v>33</v>
      </c>
      <c r="J4604" s="25" t="s">
        <v>1243</v>
      </c>
      <c r="K4604" s="99"/>
      <c r="L4604" s="99"/>
      <c r="M4604" s="99"/>
      <c r="N4604" s="28" t="s">
        <v>4380</v>
      </c>
      <c r="O4604" s="100">
        <v>665000</v>
      </c>
      <c r="P4604" s="27"/>
      <c r="Q4604" s="100"/>
      <c r="R4604" s="101" t="s">
        <v>175</v>
      </c>
      <c r="S4604" s="94"/>
    </row>
    <row r="4605" spans="1:19" ht="18" customHeight="1">
      <c r="A4605" s="17">
        <v>10</v>
      </c>
      <c r="B4605" s="18" t="s">
        <v>3742</v>
      </c>
      <c r="C4605" s="18">
        <v>5</v>
      </c>
      <c r="D4605" s="18" t="s">
        <v>4254</v>
      </c>
      <c r="E4605" s="18">
        <v>1</v>
      </c>
      <c r="F4605" s="18" t="s">
        <v>802</v>
      </c>
      <c r="G4605" s="18">
        <v>13</v>
      </c>
      <c r="H4605" s="18" t="s">
        <v>1045</v>
      </c>
      <c r="I4605" s="18">
        <v>33</v>
      </c>
      <c r="J4605" s="25" t="s">
        <v>1243</v>
      </c>
      <c r="K4605" s="99"/>
      <c r="L4605" s="99"/>
      <c r="M4605" s="99"/>
      <c r="N4605" s="28" t="s">
        <v>4381</v>
      </c>
      <c r="O4605" s="100">
        <v>430000</v>
      </c>
      <c r="P4605" s="27"/>
      <c r="Q4605" s="100"/>
      <c r="R4605" s="101" t="s">
        <v>175</v>
      </c>
      <c r="S4605" s="94"/>
    </row>
    <row r="4606" spans="1:19" ht="18" customHeight="1">
      <c r="A4606" s="17">
        <v>10</v>
      </c>
      <c r="B4606" s="18" t="s">
        <v>3742</v>
      </c>
      <c r="C4606" s="18">
        <v>5</v>
      </c>
      <c r="D4606" s="18" t="s">
        <v>4254</v>
      </c>
      <c r="E4606" s="18">
        <v>1</v>
      </c>
      <c r="F4606" s="18" t="s">
        <v>802</v>
      </c>
      <c r="G4606" s="18">
        <v>13</v>
      </c>
      <c r="H4606" s="18" t="s">
        <v>1045</v>
      </c>
      <c r="I4606" s="18">
        <v>33</v>
      </c>
      <c r="J4606" s="25" t="s">
        <v>1243</v>
      </c>
      <c r="K4606" s="99"/>
      <c r="L4606" s="99"/>
      <c r="M4606" s="99"/>
      <c r="N4606" s="28" t="s">
        <v>4382</v>
      </c>
      <c r="O4606" s="100">
        <v>43200</v>
      </c>
      <c r="P4606" s="27"/>
      <c r="Q4606" s="100"/>
      <c r="R4606" s="101" t="s">
        <v>175</v>
      </c>
      <c r="S4606" s="94"/>
    </row>
    <row r="4607" spans="1:19" ht="18" customHeight="1">
      <c r="A4607" s="17">
        <v>10</v>
      </c>
      <c r="B4607" s="18" t="s">
        <v>3742</v>
      </c>
      <c r="C4607" s="18">
        <v>5</v>
      </c>
      <c r="D4607" s="18" t="s">
        <v>4254</v>
      </c>
      <c r="E4607" s="18">
        <v>1</v>
      </c>
      <c r="F4607" s="18" t="s">
        <v>802</v>
      </c>
      <c r="G4607" s="18">
        <v>13</v>
      </c>
      <c r="H4607" s="18" t="s">
        <v>1045</v>
      </c>
      <c r="I4607" s="18">
        <v>33</v>
      </c>
      <c r="J4607" s="25" t="s">
        <v>1243</v>
      </c>
      <c r="K4607" s="99"/>
      <c r="L4607" s="99"/>
      <c r="M4607" s="99"/>
      <c r="N4607" s="28" t="s">
        <v>4383</v>
      </c>
      <c r="O4607" s="100">
        <v>179000</v>
      </c>
      <c r="P4607" s="27"/>
      <c r="Q4607" s="100"/>
      <c r="R4607" s="101" t="s">
        <v>175</v>
      </c>
      <c r="S4607" s="94"/>
    </row>
    <row r="4608" spans="1:19" ht="18" customHeight="1">
      <c r="A4608" s="17">
        <v>10</v>
      </c>
      <c r="B4608" s="18" t="s">
        <v>3742</v>
      </c>
      <c r="C4608" s="18">
        <v>5</v>
      </c>
      <c r="D4608" s="18" t="s">
        <v>4254</v>
      </c>
      <c r="E4608" s="18">
        <v>1</v>
      </c>
      <c r="F4608" s="18" t="s">
        <v>802</v>
      </c>
      <c r="G4608" s="18">
        <v>13</v>
      </c>
      <c r="H4608" s="18" t="s">
        <v>1045</v>
      </c>
      <c r="I4608" s="18">
        <v>33</v>
      </c>
      <c r="J4608" s="25" t="s">
        <v>1243</v>
      </c>
      <c r="K4608" s="99"/>
      <c r="L4608" s="99"/>
      <c r="M4608" s="99"/>
      <c r="N4608" s="28" t="s">
        <v>4384</v>
      </c>
      <c r="O4608" s="100">
        <v>86400</v>
      </c>
      <c r="P4608" s="27"/>
      <c r="Q4608" s="100"/>
      <c r="R4608" s="101" t="s">
        <v>175</v>
      </c>
      <c r="S4608" s="94"/>
    </row>
    <row r="4609" spans="1:19" ht="18" customHeight="1">
      <c r="A4609" s="17">
        <v>10</v>
      </c>
      <c r="B4609" s="18" t="s">
        <v>3742</v>
      </c>
      <c r="C4609" s="18">
        <v>5</v>
      </c>
      <c r="D4609" s="18" t="s">
        <v>4254</v>
      </c>
      <c r="E4609" s="18">
        <v>1</v>
      </c>
      <c r="F4609" s="18" t="s">
        <v>802</v>
      </c>
      <c r="G4609" s="18">
        <v>13</v>
      </c>
      <c r="H4609" s="18" t="s">
        <v>1045</v>
      </c>
      <c r="I4609" s="18">
        <v>33</v>
      </c>
      <c r="J4609" s="25" t="s">
        <v>1243</v>
      </c>
      <c r="K4609" s="99"/>
      <c r="L4609" s="99"/>
      <c r="M4609" s="99"/>
      <c r="N4609" s="28" t="s">
        <v>4385</v>
      </c>
      <c r="O4609" s="100">
        <v>10000</v>
      </c>
      <c r="P4609" s="27"/>
      <c r="Q4609" s="100"/>
      <c r="R4609" s="101" t="s">
        <v>175</v>
      </c>
      <c r="S4609" s="94"/>
    </row>
    <row r="4610" spans="1:19" ht="18" customHeight="1">
      <c r="A4610" s="17">
        <v>10</v>
      </c>
      <c r="B4610" s="18" t="s">
        <v>3742</v>
      </c>
      <c r="C4610" s="18">
        <v>5</v>
      </c>
      <c r="D4610" s="18" t="s">
        <v>4254</v>
      </c>
      <c r="E4610" s="18">
        <v>1</v>
      </c>
      <c r="F4610" s="18" t="s">
        <v>802</v>
      </c>
      <c r="G4610" s="18">
        <v>13</v>
      </c>
      <c r="H4610" s="18" t="s">
        <v>1045</v>
      </c>
      <c r="I4610" s="18">
        <v>33</v>
      </c>
      <c r="J4610" s="25" t="s">
        <v>1243</v>
      </c>
      <c r="K4610" s="99"/>
      <c r="L4610" s="99"/>
      <c r="M4610" s="99"/>
      <c r="N4610" s="28" t="s">
        <v>4386</v>
      </c>
      <c r="O4610" s="100">
        <v>30000</v>
      </c>
      <c r="P4610" s="27"/>
      <c r="Q4610" s="100"/>
      <c r="R4610" s="101" t="s">
        <v>175</v>
      </c>
      <c r="S4610" s="94"/>
    </row>
    <row r="4611" spans="1:19" ht="18" customHeight="1">
      <c r="A4611" s="17">
        <v>10</v>
      </c>
      <c r="B4611" s="18" t="s">
        <v>3742</v>
      </c>
      <c r="C4611" s="18">
        <v>5</v>
      </c>
      <c r="D4611" s="18" t="s">
        <v>4254</v>
      </c>
      <c r="E4611" s="18">
        <v>1</v>
      </c>
      <c r="F4611" s="18" t="s">
        <v>802</v>
      </c>
      <c r="G4611" s="18">
        <v>13</v>
      </c>
      <c r="H4611" s="18" t="s">
        <v>1045</v>
      </c>
      <c r="I4611" s="18">
        <v>33</v>
      </c>
      <c r="J4611" s="25" t="s">
        <v>1243</v>
      </c>
      <c r="K4611" s="99"/>
      <c r="L4611" s="99"/>
      <c r="M4611" s="99"/>
      <c r="N4611" s="339" t="s">
        <v>4387</v>
      </c>
      <c r="O4611" s="100">
        <v>162000</v>
      </c>
      <c r="P4611" s="27"/>
      <c r="Q4611" s="100"/>
      <c r="R4611" s="101" t="s">
        <v>175</v>
      </c>
      <c r="S4611" s="94"/>
    </row>
    <row r="4612" spans="1:19" ht="18" customHeight="1">
      <c r="A4612" s="17">
        <v>10</v>
      </c>
      <c r="B4612" s="18" t="s">
        <v>3742</v>
      </c>
      <c r="C4612" s="18">
        <v>5</v>
      </c>
      <c r="D4612" s="18" t="s">
        <v>4254</v>
      </c>
      <c r="E4612" s="18">
        <v>1</v>
      </c>
      <c r="F4612" s="18" t="s">
        <v>802</v>
      </c>
      <c r="G4612" s="18">
        <v>13</v>
      </c>
      <c r="H4612" s="18" t="s">
        <v>1045</v>
      </c>
      <c r="I4612" s="18">
        <v>33</v>
      </c>
      <c r="J4612" s="25" t="s">
        <v>1243</v>
      </c>
      <c r="K4612" s="99"/>
      <c r="L4612" s="99"/>
      <c r="M4612" s="99"/>
      <c r="N4612" s="28" t="s">
        <v>4388</v>
      </c>
      <c r="O4612" s="100">
        <v>53400</v>
      </c>
      <c r="P4612" s="27"/>
      <c r="Q4612" s="100"/>
      <c r="R4612" s="101" t="s">
        <v>175</v>
      </c>
      <c r="S4612" s="94"/>
    </row>
    <row r="4613" spans="1:19" ht="18" customHeight="1">
      <c r="A4613" s="17">
        <v>10</v>
      </c>
      <c r="B4613" s="18" t="s">
        <v>3742</v>
      </c>
      <c r="C4613" s="18">
        <v>5</v>
      </c>
      <c r="D4613" s="18" t="s">
        <v>4254</v>
      </c>
      <c r="E4613" s="18">
        <v>1</v>
      </c>
      <c r="F4613" s="18" t="s">
        <v>802</v>
      </c>
      <c r="G4613" s="18">
        <v>13</v>
      </c>
      <c r="H4613" s="18" t="s">
        <v>1045</v>
      </c>
      <c r="I4613" s="19">
        <v>34</v>
      </c>
      <c r="J4613" s="24" t="s">
        <v>4389</v>
      </c>
      <c r="K4613" s="99">
        <v>52</v>
      </c>
      <c r="L4613" s="99">
        <v>52</v>
      </c>
      <c r="M4613" s="99">
        <f t="shared" ref="M4613:M4614" si="272">K4613-L4613</f>
        <v>0</v>
      </c>
      <c r="N4613" s="28" t="s">
        <v>4390</v>
      </c>
      <c r="O4613" s="100">
        <v>51840</v>
      </c>
      <c r="P4613" s="27"/>
      <c r="Q4613" s="100"/>
      <c r="R4613" s="101" t="s">
        <v>175</v>
      </c>
      <c r="S4613" s="94"/>
    </row>
    <row r="4614" spans="1:19" ht="18" customHeight="1">
      <c r="A4614" s="17">
        <v>10</v>
      </c>
      <c r="B4614" s="18" t="s">
        <v>3742</v>
      </c>
      <c r="C4614" s="18">
        <v>5</v>
      </c>
      <c r="D4614" s="18" t="s">
        <v>4254</v>
      </c>
      <c r="E4614" s="18">
        <v>1</v>
      </c>
      <c r="F4614" s="18" t="s">
        <v>802</v>
      </c>
      <c r="G4614" s="18">
        <v>13</v>
      </c>
      <c r="H4614" s="18" t="s">
        <v>1045</v>
      </c>
      <c r="I4614" s="19">
        <v>71</v>
      </c>
      <c r="J4614" s="24" t="s">
        <v>1442</v>
      </c>
      <c r="K4614" s="99">
        <v>74</v>
      </c>
      <c r="L4614" s="99">
        <v>74</v>
      </c>
      <c r="M4614" s="99">
        <f t="shared" si="272"/>
        <v>0</v>
      </c>
      <c r="N4614" s="28" t="s">
        <v>4391</v>
      </c>
      <c r="O4614" s="100">
        <v>50760</v>
      </c>
      <c r="P4614" s="27"/>
      <c r="Q4614" s="100"/>
      <c r="R4614" s="101" t="s">
        <v>175</v>
      </c>
      <c r="S4614" s="94"/>
    </row>
    <row r="4615" spans="1:19" ht="18" customHeight="1">
      <c r="A4615" s="17">
        <v>10</v>
      </c>
      <c r="B4615" s="18" t="s">
        <v>3742</v>
      </c>
      <c r="C4615" s="18">
        <v>5</v>
      </c>
      <c r="D4615" s="18" t="s">
        <v>4254</v>
      </c>
      <c r="E4615" s="18">
        <v>1</v>
      </c>
      <c r="F4615" s="18" t="s">
        <v>802</v>
      </c>
      <c r="G4615" s="18">
        <v>13</v>
      </c>
      <c r="H4615" s="18" t="s">
        <v>1045</v>
      </c>
      <c r="I4615" s="18">
        <v>71</v>
      </c>
      <c r="J4615" s="25" t="s">
        <v>1442</v>
      </c>
      <c r="K4615" s="99"/>
      <c r="L4615" s="99"/>
      <c r="M4615" s="99"/>
      <c r="N4615" s="28" t="s">
        <v>4392</v>
      </c>
      <c r="O4615" s="100">
        <v>22842</v>
      </c>
      <c r="P4615" s="27"/>
      <c r="Q4615" s="100"/>
      <c r="R4615" s="101" t="s">
        <v>175</v>
      </c>
      <c r="S4615" s="94"/>
    </row>
    <row r="4616" spans="1:19" ht="18" customHeight="1">
      <c r="A4616" s="17">
        <v>10</v>
      </c>
      <c r="B4616" s="18" t="s">
        <v>3742</v>
      </c>
      <c r="C4616" s="18">
        <v>5</v>
      </c>
      <c r="D4616" s="18" t="s">
        <v>4254</v>
      </c>
      <c r="E4616" s="18">
        <v>1</v>
      </c>
      <c r="F4616" s="18" t="s">
        <v>802</v>
      </c>
      <c r="G4616" s="19">
        <v>14</v>
      </c>
      <c r="H4616" s="19" t="s">
        <v>1050</v>
      </c>
      <c r="I4616" s="19"/>
      <c r="J4616" s="24"/>
      <c r="K4616" s="99"/>
      <c r="L4616" s="99"/>
      <c r="M4616" s="99"/>
      <c r="N4616" s="28"/>
      <c r="O4616" s="100"/>
      <c r="P4616" s="27"/>
      <c r="Q4616" s="100"/>
      <c r="R4616" s="101" t="s">
        <v>175</v>
      </c>
      <c r="S4616" s="94"/>
    </row>
    <row r="4617" spans="1:19" ht="18" customHeight="1">
      <c r="A4617" s="17">
        <v>10</v>
      </c>
      <c r="B4617" s="18" t="s">
        <v>3742</v>
      </c>
      <c r="C4617" s="18">
        <v>5</v>
      </c>
      <c r="D4617" s="18" t="s">
        <v>4254</v>
      </c>
      <c r="E4617" s="18">
        <v>1</v>
      </c>
      <c r="F4617" s="18" t="s">
        <v>802</v>
      </c>
      <c r="G4617" s="18">
        <v>14</v>
      </c>
      <c r="H4617" s="18" t="s">
        <v>1050</v>
      </c>
      <c r="I4617" s="19">
        <v>1</v>
      </c>
      <c r="J4617" s="24" t="s">
        <v>1051</v>
      </c>
      <c r="K4617" s="99">
        <v>166</v>
      </c>
      <c r="L4617" s="99">
        <v>54</v>
      </c>
      <c r="M4617" s="99">
        <f>K4617-L4617</f>
        <v>112</v>
      </c>
      <c r="N4617" s="28" t="s">
        <v>4393</v>
      </c>
      <c r="O4617" s="100">
        <v>37500</v>
      </c>
      <c r="P4617" s="27"/>
      <c r="Q4617" s="100"/>
      <c r="R4617" s="101" t="s">
        <v>175</v>
      </c>
      <c r="S4617" s="94"/>
    </row>
    <row r="4618" spans="1:19" ht="18" customHeight="1">
      <c r="A4618" s="17">
        <v>10</v>
      </c>
      <c r="B4618" s="18" t="s">
        <v>3742</v>
      </c>
      <c r="C4618" s="18">
        <v>5</v>
      </c>
      <c r="D4618" s="18" t="s">
        <v>4254</v>
      </c>
      <c r="E4618" s="18">
        <v>1</v>
      </c>
      <c r="F4618" s="18" t="s">
        <v>802</v>
      </c>
      <c r="G4618" s="18">
        <v>14</v>
      </c>
      <c r="H4618" s="18" t="s">
        <v>1050</v>
      </c>
      <c r="I4618" s="18">
        <v>1</v>
      </c>
      <c r="J4618" s="25" t="s">
        <v>1051</v>
      </c>
      <c r="K4618" s="99"/>
      <c r="L4618" s="99"/>
      <c r="M4618" s="99"/>
      <c r="N4618" s="28" t="s">
        <v>4394</v>
      </c>
      <c r="O4618" s="100">
        <v>9000</v>
      </c>
      <c r="P4618" s="27"/>
      <c r="Q4618" s="100"/>
      <c r="R4618" s="101" t="s">
        <v>175</v>
      </c>
      <c r="S4618" s="94"/>
    </row>
    <row r="4619" spans="1:19" ht="18" customHeight="1">
      <c r="A4619" s="17">
        <v>10</v>
      </c>
      <c r="B4619" s="18" t="s">
        <v>3742</v>
      </c>
      <c r="C4619" s="18">
        <v>5</v>
      </c>
      <c r="D4619" s="18" t="s">
        <v>4254</v>
      </c>
      <c r="E4619" s="18">
        <v>1</v>
      </c>
      <c r="F4619" s="18" t="s">
        <v>802</v>
      </c>
      <c r="G4619" s="18">
        <v>14</v>
      </c>
      <c r="H4619" s="18" t="s">
        <v>1050</v>
      </c>
      <c r="I4619" s="18">
        <v>1</v>
      </c>
      <c r="J4619" s="25" t="s">
        <v>1051</v>
      </c>
      <c r="K4619" s="99"/>
      <c r="L4619" s="99"/>
      <c r="M4619" s="99"/>
      <c r="N4619" s="28" t="s">
        <v>4395</v>
      </c>
      <c r="O4619" s="100">
        <v>8000</v>
      </c>
      <c r="P4619" s="27"/>
      <c r="Q4619" s="100"/>
      <c r="R4619" s="101" t="s">
        <v>175</v>
      </c>
      <c r="S4619" s="94"/>
    </row>
    <row r="4620" spans="1:19" ht="18" customHeight="1">
      <c r="A4620" s="17">
        <v>10</v>
      </c>
      <c r="B4620" s="18" t="s">
        <v>3742</v>
      </c>
      <c r="C4620" s="18">
        <v>5</v>
      </c>
      <c r="D4620" s="18" t="s">
        <v>4254</v>
      </c>
      <c r="E4620" s="18">
        <v>1</v>
      </c>
      <c r="F4620" s="18" t="s">
        <v>802</v>
      </c>
      <c r="G4620" s="18">
        <v>14</v>
      </c>
      <c r="H4620" s="18" t="s">
        <v>1050</v>
      </c>
      <c r="I4620" s="18">
        <v>1</v>
      </c>
      <c r="J4620" s="25" t="s">
        <v>1051</v>
      </c>
      <c r="K4620" s="99"/>
      <c r="L4620" s="99"/>
      <c r="M4620" s="99"/>
      <c r="N4620" s="28" t="s">
        <v>4396</v>
      </c>
      <c r="O4620" s="100">
        <v>35000</v>
      </c>
      <c r="P4620" s="27"/>
      <c r="Q4620" s="100"/>
      <c r="R4620" s="101" t="s">
        <v>175</v>
      </c>
      <c r="S4620" s="94"/>
    </row>
    <row r="4621" spans="1:19" ht="18" customHeight="1">
      <c r="A4621" s="17">
        <v>10</v>
      </c>
      <c r="B4621" s="18" t="s">
        <v>3742</v>
      </c>
      <c r="C4621" s="18">
        <v>5</v>
      </c>
      <c r="D4621" s="18" t="s">
        <v>4254</v>
      </c>
      <c r="E4621" s="18">
        <v>1</v>
      </c>
      <c r="F4621" s="18" t="s">
        <v>802</v>
      </c>
      <c r="G4621" s="18">
        <v>14</v>
      </c>
      <c r="H4621" s="18" t="s">
        <v>1050</v>
      </c>
      <c r="I4621" s="18">
        <v>1</v>
      </c>
      <c r="J4621" s="25" t="s">
        <v>1051</v>
      </c>
      <c r="K4621" s="99"/>
      <c r="L4621" s="99"/>
      <c r="M4621" s="99"/>
      <c r="N4621" s="28" t="s">
        <v>4397</v>
      </c>
      <c r="O4621" s="100">
        <v>11000</v>
      </c>
      <c r="P4621" s="27"/>
      <c r="Q4621" s="100"/>
      <c r="R4621" s="101" t="s">
        <v>175</v>
      </c>
      <c r="S4621" s="94"/>
    </row>
    <row r="4622" spans="1:19" ht="18" customHeight="1">
      <c r="A4622" s="17">
        <v>10</v>
      </c>
      <c r="B4622" s="18" t="s">
        <v>3742</v>
      </c>
      <c r="C4622" s="18">
        <v>5</v>
      </c>
      <c r="D4622" s="18" t="s">
        <v>4254</v>
      </c>
      <c r="E4622" s="18">
        <v>1</v>
      </c>
      <c r="F4622" s="18" t="s">
        <v>802</v>
      </c>
      <c r="G4622" s="18">
        <v>14</v>
      </c>
      <c r="H4622" s="18" t="s">
        <v>1050</v>
      </c>
      <c r="I4622" s="18">
        <v>1</v>
      </c>
      <c r="J4622" s="25" t="s">
        <v>1051</v>
      </c>
      <c r="K4622" s="99"/>
      <c r="L4622" s="99"/>
      <c r="M4622" s="99"/>
      <c r="N4622" s="28" t="s">
        <v>4398</v>
      </c>
      <c r="O4622" s="100">
        <v>64800</v>
      </c>
      <c r="P4622" s="27"/>
      <c r="Q4622" s="100"/>
      <c r="R4622" s="101" t="s">
        <v>175</v>
      </c>
      <c r="S4622" s="94"/>
    </row>
    <row r="4623" spans="1:19" ht="18" customHeight="1">
      <c r="A4623" s="17">
        <v>10</v>
      </c>
      <c r="B4623" s="18" t="s">
        <v>3742</v>
      </c>
      <c r="C4623" s="18">
        <v>5</v>
      </c>
      <c r="D4623" s="18" t="s">
        <v>4254</v>
      </c>
      <c r="E4623" s="18">
        <v>1</v>
      </c>
      <c r="F4623" s="18" t="s">
        <v>802</v>
      </c>
      <c r="G4623" s="18">
        <v>14</v>
      </c>
      <c r="H4623" s="18" t="s">
        <v>1050</v>
      </c>
      <c r="I4623" s="19">
        <v>2</v>
      </c>
      <c r="J4623" s="24" t="s">
        <v>1130</v>
      </c>
      <c r="K4623" s="99">
        <v>33</v>
      </c>
      <c r="L4623" s="99">
        <v>33</v>
      </c>
      <c r="M4623" s="99">
        <f>K4623-L4623</f>
        <v>0</v>
      </c>
      <c r="N4623" s="28" t="s">
        <v>1388</v>
      </c>
      <c r="O4623" s="100"/>
      <c r="P4623" s="27"/>
      <c r="Q4623" s="100"/>
      <c r="R4623" s="101" t="s">
        <v>175</v>
      </c>
      <c r="S4623" s="94"/>
    </row>
    <row r="4624" spans="1:19" ht="18" customHeight="1">
      <c r="A4624" s="17">
        <v>10</v>
      </c>
      <c r="B4624" s="18" t="s">
        <v>3742</v>
      </c>
      <c r="C4624" s="18">
        <v>5</v>
      </c>
      <c r="D4624" s="18" t="s">
        <v>4254</v>
      </c>
      <c r="E4624" s="18">
        <v>1</v>
      </c>
      <c r="F4624" s="18" t="s">
        <v>802</v>
      </c>
      <c r="G4624" s="18">
        <v>14</v>
      </c>
      <c r="H4624" s="18" t="s">
        <v>1050</v>
      </c>
      <c r="I4624" s="18">
        <v>2</v>
      </c>
      <c r="J4624" s="25" t="s">
        <v>1130</v>
      </c>
      <c r="K4624" s="99"/>
      <c r="L4624" s="99"/>
      <c r="M4624" s="99"/>
      <c r="N4624" s="28" t="s">
        <v>4399</v>
      </c>
      <c r="O4624" s="100">
        <v>25520</v>
      </c>
      <c r="P4624" s="27"/>
      <c r="Q4624" s="100"/>
      <c r="R4624" s="101" t="s">
        <v>175</v>
      </c>
      <c r="S4624" s="94"/>
    </row>
    <row r="4625" spans="1:19" ht="18" customHeight="1">
      <c r="A4625" s="17">
        <v>10</v>
      </c>
      <c r="B4625" s="18" t="s">
        <v>3742</v>
      </c>
      <c r="C4625" s="18">
        <v>5</v>
      </c>
      <c r="D4625" s="18" t="s">
        <v>4254</v>
      </c>
      <c r="E4625" s="18">
        <v>1</v>
      </c>
      <c r="F4625" s="18" t="s">
        <v>802</v>
      </c>
      <c r="G4625" s="18">
        <v>14</v>
      </c>
      <c r="H4625" s="18" t="s">
        <v>1050</v>
      </c>
      <c r="I4625" s="18">
        <v>2</v>
      </c>
      <c r="J4625" s="25" t="s">
        <v>1130</v>
      </c>
      <c r="K4625" s="99"/>
      <c r="L4625" s="99"/>
      <c r="M4625" s="99"/>
      <c r="N4625" s="28" t="s">
        <v>4400</v>
      </c>
      <c r="O4625" s="100">
        <v>7455</v>
      </c>
      <c r="P4625" s="27"/>
      <c r="Q4625" s="100"/>
      <c r="R4625" s="101" t="s">
        <v>175</v>
      </c>
      <c r="S4625" s="94"/>
    </row>
    <row r="4626" spans="1:19" ht="18" customHeight="1">
      <c r="A4626" s="17">
        <v>10</v>
      </c>
      <c r="B4626" s="18" t="s">
        <v>3742</v>
      </c>
      <c r="C4626" s="18">
        <v>5</v>
      </c>
      <c r="D4626" s="18" t="s">
        <v>4254</v>
      </c>
      <c r="E4626" s="18">
        <v>1</v>
      </c>
      <c r="F4626" s="18" t="s">
        <v>802</v>
      </c>
      <c r="G4626" s="18">
        <v>14</v>
      </c>
      <c r="H4626" s="18" t="s">
        <v>1050</v>
      </c>
      <c r="I4626" s="19">
        <v>31</v>
      </c>
      <c r="J4626" s="24" t="s">
        <v>1132</v>
      </c>
      <c r="K4626" s="99">
        <v>10</v>
      </c>
      <c r="L4626" s="99">
        <v>10</v>
      </c>
      <c r="M4626" s="99">
        <f t="shared" ref="M4626:M4627" si="273">K4626-L4626</f>
        <v>0</v>
      </c>
      <c r="N4626" s="28" t="s">
        <v>4401</v>
      </c>
      <c r="O4626" s="100">
        <v>10000</v>
      </c>
      <c r="P4626" s="27"/>
      <c r="Q4626" s="100"/>
      <c r="R4626" s="101" t="s">
        <v>175</v>
      </c>
      <c r="S4626" s="94"/>
    </row>
    <row r="4627" spans="1:19" ht="18" customHeight="1">
      <c r="A4627" s="17">
        <v>10</v>
      </c>
      <c r="B4627" s="18" t="s">
        <v>3742</v>
      </c>
      <c r="C4627" s="18">
        <v>5</v>
      </c>
      <c r="D4627" s="18" t="s">
        <v>4254</v>
      </c>
      <c r="E4627" s="18">
        <v>1</v>
      </c>
      <c r="F4627" s="18" t="s">
        <v>802</v>
      </c>
      <c r="G4627" s="18">
        <v>14</v>
      </c>
      <c r="H4627" s="18" t="s">
        <v>1050</v>
      </c>
      <c r="I4627" s="19">
        <v>41</v>
      </c>
      <c r="J4627" s="24" t="s">
        <v>4402</v>
      </c>
      <c r="K4627" s="99">
        <v>571</v>
      </c>
      <c r="L4627" s="99">
        <v>571</v>
      </c>
      <c r="M4627" s="99">
        <f t="shared" si="273"/>
        <v>0</v>
      </c>
      <c r="N4627" s="28" t="s">
        <v>4403</v>
      </c>
      <c r="O4627" s="100">
        <v>570240</v>
      </c>
      <c r="P4627" s="27"/>
      <c r="Q4627" s="100"/>
      <c r="R4627" s="101" t="s">
        <v>175</v>
      </c>
      <c r="S4627" s="94"/>
    </row>
    <row r="4628" spans="1:19" ht="18" customHeight="1">
      <c r="A4628" s="17">
        <v>10</v>
      </c>
      <c r="B4628" s="18" t="s">
        <v>3742</v>
      </c>
      <c r="C4628" s="18">
        <v>5</v>
      </c>
      <c r="D4628" s="18" t="s">
        <v>4254</v>
      </c>
      <c r="E4628" s="18">
        <v>1</v>
      </c>
      <c r="F4628" s="18" t="s">
        <v>802</v>
      </c>
      <c r="G4628" s="19">
        <v>15</v>
      </c>
      <c r="H4628" s="19" t="s">
        <v>1258</v>
      </c>
      <c r="I4628" s="19"/>
      <c r="J4628" s="24"/>
      <c r="K4628" s="99"/>
      <c r="L4628" s="99"/>
      <c r="M4628" s="99"/>
      <c r="N4628" s="28"/>
      <c r="O4628" s="100"/>
      <c r="P4628" s="27"/>
      <c r="Q4628" s="100"/>
      <c r="R4628" s="101" t="s">
        <v>175</v>
      </c>
      <c r="S4628" s="94"/>
    </row>
    <row r="4629" spans="1:19" ht="18" customHeight="1">
      <c r="A4629" s="17">
        <v>10</v>
      </c>
      <c r="B4629" s="18" t="s">
        <v>3742</v>
      </c>
      <c r="C4629" s="18">
        <v>5</v>
      </c>
      <c r="D4629" s="18" t="s">
        <v>4254</v>
      </c>
      <c r="E4629" s="18">
        <v>1</v>
      </c>
      <c r="F4629" s="18" t="s">
        <v>802</v>
      </c>
      <c r="G4629" s="18">
        <v>15</v>
      </c>
      <c r="H4629" s="18" t="s">
        <v>1258</v>
      </c>
      <c r="I4629" s="19">
        <v>1</v>
      </c>
      <c r="J4629" s="24" t="s">
        <v>1259</v>
      </c>
      <c r="K4629" s="99">
        <v>540</v>
      </c>
      <c r="L4629" s="99">
        <v>850</v>
      </c>
      <c r="M4629" s="99">
        <f t="shared" ref="M4629:M4630" si="274">K4629-L4629</f>
        <v>-310</v>
      </c>
      <c r="N4629" s="28" t="s">
        <v>4404</v>
      </c>
      <c r="O4629" s="100">
        <v>540000</v>
      </c>
      <c r="P4629" s="27"/>
      <c r="Q4629" s="100"/>
      <c r="R4629" s="101" t="s">
        <v>175</v>
      </c>
      <c r="S4629" s="94"/>
    </row>
    <row r="4630" spans="1:19" ht="18" customHeight="1">
      <c r="A4630" s="17">
        <v>10</v>
      </c>
      <c r="B4630" s="18" t="s">
        <v>3742</v>
      </c>
      <c r="C4630" s="18">
        <v>5</v>
      </c>
      <c r="D4630" s="18" t="s">
        <v>4254</v>
      </c>
      <c r="E4630" s="18">
        <v>1</v>
      </c>
      <c r="F4630" s="18" t="s">
        <v>802</v>
      </c>
      <c r="G4630" s="18">
        <v>15</v>
      </c>
      <c r="H4630" s="18" t="s">
        <v>1258</v>
      </c>
      <c r="I4630" s="19">
        <v>2</v>
      </c>
      <c r="J4630" s="24" t="s">
        <v>1262</v>
      </c>
      <c r="K4630" s="99">
        <v>304</v>
      </c>
      <c r="L4630" s="99">
        <v>0</v>
      </c>
      <c r="M4630" s="99">
        <f t="shared" si="274"/>
        <v>304</v>
      </c>
      <c r="N4630" s="28" t="s">
        <v>4405</v>
      </c>
      <c r="O4630" s="100">
        <v>304000</v>
      </c>
      <c r="P4630" s="27"/>
      <c r="Q4630" s="100"/>
      <c r="R4630" s="101" t="s">
        <v>175</v>
      </c>
      <c r="S4630" s="94"/>
    </row>
    <row r="4631" spans="1:19" ht="18" customHeight="1">
      <c r="A4631" s="17">
        <v>10</v>
      </c>
      <c r="B4631" s="18" t="s">
        <v>3742</v>
      </c>
      <c r="C4631" s="18">
        <v>5</v>
      </c>
      <c r="D4631" s="18" t="s">
        <v>4254</v>
      </c>
      <c r="E4631" s="18">
        <v>1</v>
      </c>
      <c r="F4631" s="18" t="s">
        <v>802</v>
      </c>
      <c r="G4631" s="19">
        <v>16</v>
      </c>
      <c r="H4631" s="19" t="s">
        <v>1263</v>
      </c>
      <c r="I4631" s="19"/>
      <c r="J4631" s="24"/>
      <c r="K4631" s="99"/>
      <c r="L4631" s="99"/>
      <c r="M4631" s="99"/>
      <c r="N4631" s="28"/>
      <c r="O4631" s="100"/>
      <c r="P4631" s="27"/>
      <c r="Q4631" s="100"/>
      <c r="R4631" s="101" t="s">
        <v>175</v>
      </c>
      <c r="S4631" s="94"/>
    </row>
    <row r="4632" spans="1:19" ht="18" customHeight="1">
      <c r="A4632" s="17">
        <v>10</v>
      </c>
      <c r="B4632" s="18" t="s">
        <v>3742</v>
      </c>
      <c r="C4632" s="18">
        <v>5</v>
      </c>
      <c r="D4632" s="18" t="s">
        <v>4254</v>
      </c>
      <c r="E4632" s="18">
        <v>1</v>
      </c>
      <c r="F4632" s="18" t="s">
        <v>802</v>
      </c>
      <c r="G4632" s="18">
        <v>16</v>
      </c>
      <c r="H4632" s="18" t="s">
        <v>1263</v>
      </c>
      <c r="I4632" s="19">
        <v>1</v>
      </c>
      <c r="J4632" s="24" t="s">
        <v>1264</v>
      </c>
      <c r="K4632" s="99">
        <v>102</v>
      </c>
      <c r="L4632" s="99">
        <v>102</v>
      </c>
      <c r="M4632" s="99">
        <f>K4632-L4632</f>
        <v>0</v>
      </c>
      <c r="N4632" s="28" t="s">
        <v>4406</v>
      </c>
      <c r="O4632" s="100">
        <v>102000</v>
      </c>
      <c r="P4632" s="27"/>
      <c r="Q4632" s="100"/>
      <c r="R4632" s="101" t="s">
        <v>175</v>
      </c>
      <c r="S4632" s="94"/>
    </row>
    <row r="4633" spans="1:19" ht="18" customHeight="1">
      <c r="A4633" s="17">
        <v>10</v>
      </c>
      <c r="B4633" s="18" t="s">
        <v>3742</v>
      </c>
      <c r="C4633" s="18">
        <v>5</v>
      </c>
      <c r="D4633" s="18" t="s">
        <v>4254</v>
      </c>
      <c r="E4633" s="18">
        <v>1</v>
      </c>
      <c r="F4633" s="18" t="s">
        <v>802</v>
      </c>
      <c r="G4633" s="19">
        <v>18</v>
      </c>
      <c r="H4633" s="19" t="s">
        <v>1054</v>
      </c>
      <c r="I4633" s="19"/>
      <c r="J4633" s="24"/>
      <c r="K4633" s="99"/>
      <c r="L4633" s="99"/>
      <c r="M4633" s="99"/>
      <c r="N4633" s="28"/>
      <c r="O4633" s="100"/>
      <c r="P4633" s="27"/>
      <c r="Q4633" s="100"/>
      <c r="R4633" s="101" t="s">
        <v>175</v>
      </c>
      <c r="S4633" s="94"/>
    </row>
    <row r="4634" spans="1:19" ht="18" customHeight="1">
      <c r="A4634" s="17">
        <v>10</v>
      </c>
      <c r="B4634" s="18" t="s">
        <v>3742</v>
      </c>
      <c r="C4634" s="18">
        <v>5</v>
      </c>
      <c r="D4634" s="18" t="s">
        <v>4254</v>
      </c>
      <c r="E4634" s="18">
        <v>1</v>
      </c>
      <c r="F4634" s="18" t="s">
        <v>802</v>
      </c>
      <c r="G4634" s="18">
        <v>18</v>
      </c>
      <c r="H4634" s="18" t="s">
        <v>1054</v>
      </c>
      <c r="I4634" s="19">
        <v>11</v>
      </c>
      <c r="J4634" s="24" t="s">
        <v>1055</v>
      </c>
      <c r="K4634" s="99">
        <v>238</v>
      </c>
      <c r="L4634" s="99">
        <v>685</v>
      </c>
      <c r="M4634" s="99">
        <f>K4634-L4634</f>
        <v>-447</v>
      </c>
      <c r="N4634" s="28" t="s">
        <v>4407</v>
      </c>
      <c r="O4634" s="100">
        <v>66000</v>
      </c>
      <c r="P4634" s="27"/>
      <c r="Q4634" s="100"/>
      <c r="R4634" s="101" t="s">
        <v>175</v>
      </c>
      <c r="S4634" s="94"/>
    </row>
    <row r="4635" spans="1:19" ht="18" customHeight="1">
      <c r="A4635" s="17">
        <v>10</v>
      </c>
      <c r="B4635" s="18" t="s">
        <v>3742</v>
      </c>
      <c r="C4635" s="18">
        <v>5</v>
      </c>
      <c r="D4635" s="18" t="s">
        <v>4254</v>
      </c>
      <c r="E4635" s="18">
        <v>1</v>
      </c>
      <c r="F4635" s="18" t="s">
        <v>802</v>
      </c>
      <c r="G4635" s="18">
        <v>18</v>
      </c>
      <c r="H4635" s="18" t="s">
        <v>1054</v>
      </c>
      <c r="I4635" s="18">
        <v>11</v>
      </c>
      <c r="J4635" s="25" t="s">
        <v>1055</v>
      </c>
      <c r="K4635" s="99"/>
      <c r="L4635" s="99"/>
      <c r="M4635" s="99"/>
      <c r="N4635" s="28" t="s">
        <v>4408</v>
      </c>
      <c r="O4635" s="100">
        <v>172000</v>
      </c>
      <c r="P4635" s="27"/>
      <c r="Q4635" s="100"/>
      <c r="R4635" s="101" t="s">
        <v>175</v>
      </c>
      <c r="S4635" s="94"/>
    </row>
    <row r="4636" spans="1:19" ht="18" customHeight="1">
      <c r="A4636" s="17">
        <v>10</v>
      </c>
      <c r="B4636" s="18" t="s">
        <v>3742</v>
      </c>
      <c r="C4636" s="18">
        <v>5</v>
      </c>
      <c r="D4636" s="18" t="s">
        <v>4254</v>
      </c>
      <c r="E4636" s="18">
        <v>1</v>
      </c>
      <c r="F4636" s="18" t="s">
        <v>802</v>
      </c>
      <c r="G4636" s="18">
        <v>18</v>
      </c>
      <c r="H4636" s="18" t="s">
        <v>1054</v>
      </c>
      <c r="I4636" s="19">
        <v>41</v>
      </c>
      <c r="J4636" s="24" t="s">
        <v>4057</v>
      </c>
      <c r="K4636" s="99">
        <v>0</v>
      </c>
      <c r="L4636" s="99">
        <v>100</v>
      </c>
      <c r="M4636" s="99">
        <f>K4636-L4636</f>
        <v>-100</v>
      </c>
      <c r="N4636" s="28"/>
      <c r="O4636" s="100"/>
      <c r="P4636" s="27"/>
      <c r="Q4636" s="100"/>
      <c r="R4636" s="101" t="s">
        <v>175</v>
      </c>
      <c r="S4636" s="94"/>
    </row>
    <row r="4637" spans="1:19" ht="18" customHeight="1">
      <c r="A4637" s="17">
        <v>10</v>
      </c>
      <c r="B4637" s="18" t="s">
        <v>3742</v>
      </c>
      <c r="C4637" s="18">
        <v>5</v>
      </c>
      <c r="D4637" s="18" t="s">
        <v>4254</v>
      </c>
      <c r="E4637" s="18">
        <v>1</v>
      </c>
      <c r="F4637" s="18" t="s">
        <v>802</v>
      </c>
      <c r="G4637" s="19">
        <v>19</v>
      </c>
      <c r="H4637" s="19" t="s">
        <v>2744</v>
      </c>
      <c r="I4637" s="19"/>
      <c r="J4637" s="24"/>
      <c r="K4637" s="99"/>
      <c r="L4637" s="99"/>
      <c r="M4637" s="99"/>
      <c r="N4637" s="28"/>
      <c r="O4637" s="100"/>
      <c r="P4637" s="27"/>
      <c r="Q4637" s="100"/>
      <c r="R4637" s="101" t="s">
        <v>175</v>
      </c>
      <c r="S4637" s="94"/>
    </row>
    <row r="4638" spans="1:19" ht="18" customHeight="1">
      <c r="A4638" s="17">
        <v>10</v>
      </c>
      <c r="B4638" s="18" t="s">
        <v>3742</v>
      </c>
      <c r="C4638" s="18">
        <v>5</v>
      </c>
      <c r="D4638" s="18" t="s">
        <v>4254</v>
      </c>
      <c r="E4638" s="18">
        <v>1</v>
      </c>
      <c r="F4638" s="18" t="s">
        <v>802</v>
      </c>
      <c r="G4638" s="18">
        <v>19</v>
      </c>
      <c r="H4638" s="18" t="s">
        <v>2744</v>
      </c>
      <c r="I4638" s="19">
        <v>11</v>
      </c>
      <c r="J4638" s="24" t="s">
        <v>1057</v>
      </c>
      <c r="K4638" s="99">
        <v>179</v>
      </c>
      <c r="L4638" s="99">
        <v>174</v>
      </c>
      <c r="M4638" s="99">
        <f>K4638-L4638</f>
        <v>5</v>
      </c>
      <c r="N4638" s="28" t="s">
        <v>4409</v>
      </c>
      <c r="O4638" s="100"/>
      <c r="P4638" s="27"/>
      <c r="Q4638" s="100"/>
      <c r="R4638" s="101" t="s">
        <v>175</v>
      </c>
      <c r="S4638" s="94"/>
    </row>
    <row r="4639" spans="1:19" ht="18" customHeight="1">
      <c r="A4639" s="17">
        <v>10</v>
      </c>
      <c r="B4639" s="18" t="s">
        <v>3742</v>
      </c>
      <c r="C4639" s="18">
        <v>5</v>
      </c>
      <c r="D4639" s="18" t="s">
        <v>4254</v>
      </c>
      <c r="E4639" s="18">
        <v>1</v>
      </c>
      <c r="F4639" s="18" t="s">
        <v>802</v>
      </c>
      <c r="G4639" s="18">
        <v>19</v>
      </c>
      <c r="H4639" s="18" t="s">
        <v>2744</v>
      </c>
      <c r="I4639" s="18">
        <v>11</v>
      </c>
      <c r="J4639" s="25" t="s">
        <v>1057</v>
      </c>
      <c r="K4639" s="99"/>
      <c r="L4639" s="99"/>
      <c r="M4639" s="99"/>
      <c r="N4639" s="28" t="s">
        <v>4410</v>
      </c>
      <c r="O4639" s="100">
        <v>1900</v>
      </c>
      <c r="P4639" s="27"/>
      <c r="Q4639" s="100"/>
      <c r="R4639" s="101" t="s">
        <v>175</v>
      </c>
      <c r="S4639" s="94"/>
    </row>
    <row r="4640" spans="1:19" ht="18" customHeight="1">
      <c r="A4640" s="17">
        <v>10</v>
      </c>
      <c r="B4640" s="18" t="s">
        <v>3742</v>
      </c>
      <c r="C4640" s="18">
        <v>5</v>
      </c>
      <c r="D4640" s="18" t="s">
        <v>4254</v>
      </c>
      <c r="E4640" s="18">
        <v>1</v>
      </c>
      <c r="F4640" s="18" t="s">
        <v>802</v>
      </c>
      <c r="G4640" s="18">
        <v>19</v>
      </c>
      <c r="H4640" s="18" t="s">
        <v>2744</v>
      </c>
      <c r="I4640" s="18">
        <v>11</v>
      </c>
      <c r="J4640" s="25" t="s">
        <v>1057</v>
      </c>
      <c r="K4640" s="99"/>
      <c r="L4640" s="99"/>
      <c r="M4640" s="99"/>
      <c r="N4640" s="28" t="s">
        <v>4411</v>
      </c>
      <c r="O4640" s="100">
        <v>2500</v>
      </c>
      <c r="P4640" s="27"/>
      <c r="Q4640" s="100"/>
      <c r="R4640" s="101" t="s">
        <v>175</v>
      </c>
      <c r="S4640" s="94"/>
    </row>
    <row r="4641" spans="1:19" ht="18" customHeight="1">
      <c r="A4641" s="17">
        <v>10</v>
      </c>
      <c r="B4641" s="18" t="s">
        <v>3742</v>
      </c>
      <c r="C4641" s="18">
        <v>5</v>
      </c>
      <c r="D4641" s="18" t="s">
        <v>4254</v>
      </c>
      <c r="E4641" s="18">
        <v>1</v>
      </c>
      <c r="F4641" s="18" t="s">
        <v>802</v>
      </c>
      <c r="G4641" s="18">
        <v>19</v>
      </c>
      <c r="H4641" s="18" t="s">
        <v>2744</v>
      </c>
      <c r="I4641" s="18">
        <v>11</v>
      </c>
      <c r="J4641" s="25" t="s">
        <v>1057</v>
      </c>
      <c r="K4641" s="99"/>
      <c r="L4641" s="99"/>
      <c r="M4641" s="99"/>
      <c r="N4641" s="28" t="s">
        <v>4412</v>
      </c>
      <c r="O4641" s="100">
        <v>6000</v>
      </c>
      <c r="P4641" s="27"/>
      <c r="Q4641" s="100"/>
      <c r="R4641" s="101" t="s">
        <v>175</v>
      </c>
      <c r="S4641" s="94"/>
    </row>
    <row r="4642" spans="1:19" ht="18" customHeight="1">
      <c r="A4642" s="17">
        <v>10</v>
      </c>
      <c r="B4642" s="18" t="s">
        <v>3742</v>
      </c>
      <c r="C4642" s="18">
        <v>5</v>
      </c>
      <c r="D4642" s="18" t="s">
        <v>4254</v>
      </c>
      <c r="E4642" s="18">
        <v>1</v>
      </c>
      <c r="F4642" s="18" t="s">
        <v>802</v>
      </c>
      <c r="G4642" s="18">
        <v>19</v>
      </c>
      <c r="H4642" s="18" t="s">
        <v>2744</v>
      </c>
      <c r="I4642" s="18">
        <v>11</v>
      </c>
      <c r="J4642" s="25" t="s">
        <v>1057</v>
      </c>
      <c r="K4642" s="99"/>
      <c r="L4642" s="99"/>
      <c r="M4642" s="99"/>
      <c r="N4642" s="28" t="s">
        <v>4413</v>
      </c>
      <c r="O4642" s="100">
        <v>7810</v>
      </c>
      <c r="P4642" s="27"/>
      <c r="Q4642" s="100"/>
      <c r="R4642" s="101" t="s">
        <v>175</v>
      </c>
      <c r="S4642" s="94"/>
    </row>
    <row r="4643" spans="1:19" ht="18" customHeight="1">
      <c r="A4643" s="17">
        <v>10</v>
      </c>
      <c r="B4643" s="18" t="s">
        <v>3742</v>
      </c>
      <c r="C4643" s="18">
        <v>5</v>
      </c>
      <c r="D4643" s="18" t="s">
        <v>4254</v>
      </c>
      <c r="E4643" s="18">
        <v>1</v>
      </c>
      <c r="F4643" s="18" t="s">
        <v>802</v>
      </c>
      <c r="G4643" s="18">
        <v>19</v>
      </c>
      <c r="H4643" s="18" t="s">
        <v>2744</v>
      </c>
      <c r="I4643" s="18">
        <v>11</v>
      </c>
      <c r="J4643" s="25" t="s">
        <v>1057</v>
      </c>
      <c r="K4643" s="99"/>
      <c r="L4643" s="99"/>
      <c r="M4643" s="99"/>
      <c r="N4643" s="28" t="s">
        <v>4414</v>
      </c>
      <c r="O4643" s="100"/>
      <c r="P4643" s="27"/>
      <c r="Q4643" s="100"/>
      <c r="R4643" s="101" t="s">
        <v>175</v>
      </c>
      <c r="S4643" s="94"/>
    </row>
    <row r="4644" spans="1:19" ht="18" customHeight="1">
      <c r="A4644" s="17">
        <v>10</v>
      </c>
      <c r="B4644" s="18" t="s">
        <v>3742</v>
      </c>
      <c r="C4644" s="18">
        <v>5</v>
      </c>
      <c r="D4644" s="18" t="s">
        <v>4254</v>
      </c>
      <c r="E4644" s="18">
        <v>1</v>
      </c>
      <c r="F4644" s="18" t="s">
        <v>802</v>
      </c>
      <c r="G4644" s="18">
        <v>19</v>
      </c>
      <c r="H4644" s="18" t="s">
        <v>2744</v>
      </c>
      <c r="I4644" s="18">
        <v>11</v>
      </c>
      <c r="J4644" s="25" t="s">
        <v>1057</v>
      </c>
      <c r="K4644" s="99"/>
      <c r="L4644" s="99"/>
      <c r="M4644" s="99"/>
      <c r="N4644" s="28" t="s">
        <v>4415</v>
      </c>
      <c r="O4644" s="100">
        <v>1000</v>
      </c>
      <c r="P4644" s="27"/>
      <c r="Q4644" s="100"/>
      <c r="R4644" s="101" t="s">
        <v>175</v>
      </c>
      <c r="S4644" s="94"/>
    </row>
    <row r="4645" spans="1:19" ht="18" customHeight="1">
      <c r="A4645" s="17">
        <v>10</v>
      </c>
      <c r="B4645" s="18" t="s">
        <v>3742</v>
      </c>
      <c r="C4645" s="18">
        <v>5</v>
      </c>
      <c r="D4645" s="18" t="s">
        <v>4254</v>
      </c>
      <c r="E4645" s="18">
        <v>1</v>
      </c>
      <c r="F4645" s="18" t="s">
        <v>802</v>
      </c>
      <c r="G4645" s="18">
        <v>19</v>
      </c>
      <c r="H4645" s="18" t="s">
        <v>2744</v>
      </c>
      <c r="I4645" s="18">
        <v>11</v>
      </c>
      <c r="J4645" s="25" t="s">
        <v>1057</v>
      </c>
      <c r="K4645" s="99"/>
      <c r="L4645" s="99"/>
      <c r="M4645" s="99"/>
      <c r="N4645" s="28" t="s">
        <v>4416</v>
      </c>
      <c r="O4645" s="100">
        <v>13200</v>
      </c>
      <c r="P4645" s="27"/>
      <c r="Q4645" s="100"/>
      <c r="R4645" s="101" t="s">
        <v>175</v>
      </c>
      <c r="S4645" s="94"/>
    </row>
    <row r="4646" spans="1:19" ht="18" customHeight="1">
      <c r="A4646" s="17">
        <v>10</v>
      </c>
      <c r="B4646" s="18" t="s">
        <v>3742</v>
      </c>
      <c r="C4646" s="18">
        <v>5</v>
      </c>
      <c r="D4646" s="18" t="s">
        <v>4254</v>
      </c>
      <c r="E4646" s="18">
        <v>1</v>
      </c>
      <c r="F4646" s="18" t="s">
        <v>802</v>
      </c>
      <c r="G4646" s="18">
        <v>19</v>
      </c>
      <c r="H4646" s="18" t="s">
        <v>2744</v>
      </c>
      <c r="I4646" s="18">
        <v>11</v>
      </c>
      <c r="J4646" s="25" t="s">
        <v>1057</v>
      </c>
      <c r="K4646" s="99"/>
      <c r="L4646" s="99"/>
      <c r="M4646" s="99"/>
      <c r="N4646" s="28" t="s">
        <v>4417</v>
      </c>
      <c r="O4646" s="100"/>
      <c r="P4646" s="27"/>
      <c r="Q4646" s="100"/>
      <c r="R4646" s="101" t="s">
        <v>175</v>
      </c>
      <c r="S4646" s="94"/>
    </row>
    <row r="4647" spans="1:19" ht="18" customHeight="1">
      <c r="A4647" s="17">
        <v>10</v>
      </c>
      <c r="B4647" s="18" t="s">
        <v>3742</v>
      </c>
      <c r="C4647" s="18">
        <v>5</v>
      </c>
      <c r="D4647" s="18" t="s">
        <v>4254</v>
      </c>
      <c r="E4647" s="18">
        <v>1</v>
      </c>
      <c r="F4647" s="18" t="s">
        <v>802</v>
      </c>
      <c r="G4647" s="18">
        <v>19</v>
      </c>
      <c r="H4647" s="18" t="s">
        <v>2744</v>
      </c>
      <c r="I4647" s="18">
        <v>11</v>
      </c>
      <c r="J4647" s="25" t="s">
        <v>1057</v>
      </c>
      <c r="K4647" s="99"/>
      <c r="L4647" s="99"/>
      <c r="M4647" s="99"/>
      <c r="N4647" s="28" t="s">
        <v>4418</v>
      </c>
      <c r="O4647" s="100">
        <v>1500</v>
      </c>
      <c r="P4647" s="27"/>
      <c r="Q4647" s="100"/>
      <c r="R4647" s="101" t="s">
        <v>175</v>
      </c>
      <c r="S4647" s="94"/>
    </row>
    <row r="4648" spans="1:19" ht="18" customHeight="1">
      <c r="A4648" s="17">
        <v>10</v>
      </c>
      <c r="B4648" s="18" t="s">
        <v>3742</v>
      </c>
      <c r="C4648" s="18">
        <v>5</v>
      </c>
      <c r="D4648" s="18" t="s">
        <v>4254</v>
      </c>
      <c r="E4648" s="18">
        <v>1</v>
      </c>
      <c r="F4648" s="18" t="s">
        <v>802</v>
      </c>
      <c r="G4648" s="18">
        <v>19</v>
      </c>
      <c r="H4648" s="18" t="s">
        <v>2744</v>
      </c>
      <c r="I4648" s="18">
        <v>11</v>
      </c>
      <c r="J4648" s="25" t="s">
        <v>1057</v>
      </c>
      <c r="K4648" s="99"/>
      <c r="L4648" s="99"/>
      <c r="M4648" s="99"/>
      <c r="N4648" s="28" t="s">
        <v>4419</v>
      </c>
      <c r="O4648" s="100">
        <v>6600</v>
      </c>
      <c r="P4648" s="27"/>
      <c r="Q4648" s="100"/>
      <c r="R4648" s="101" t="s">
        <v>175</v>
      </c>
      <c r="S4648" s="94"/>
    </row>
    <row r="4649" spans="1:19" ht="18" customHeight="1">
      <c r="A4649" s="17">
        <v>10</v>
      </c>
      <c r="B4649" s="18" t="s">
        <v>3742</v>
      </c>
      <c r="C4649" s="18">
        <v>5</v>
      </c>
      <c r="D4649" s="18" t="s">
        <v>4254</v>
      </c>
      <c r="E4649" s="18">
        <v>1</v>
      </c>
      <c r="F4649" s="18" t="s">
        <v>802</v>
      </c>
      <c r="G4649" s="18">
        <v>19</v>
      </c>
      <c r="H4649" s="18" t="s">
        <v>2744</v>
      </c>
      <c r="I4649" s="18">
        <v>11</v>
      </c>
      <c r="J4649" s="25" t="s">
        <v>1057</v>
      </c>
      <c r="K4649" s="99"/>
      <c r="L4649" s="99"/>
      <c r="M4649" s="99"/>
      <c r="N4649" s="28" t="s">
        <v>4420</v>
      </c>
      <c r="O4649" s="100">
        <v>25300</v>
      </c>
      <c r="P4649" s="27"/>
      <c r="Q4649" s="100"/>
      <c r="R4649" s="101" t="s">
        <v>175</v>
      </c>
      <c r="S4649" s="94"/>
    </row>
    <row r="4650" spans="1:19" ht="18" customHeight="1">
      <c r="A4650" s="17">
        <v>10</v>
      </c>
      <c r="B4650" s="18" t="s">
        <v>3742</v>
      </c>
      <c r="C4650" s="18">
        <v>5</v>
      </c>
      <c r="D4650" s="18" t="s">
        <v>4254</v>
      </c>
      <c r="E4650" s="18">
        <v>1</v>
      </c>
      <c r="F4650" s="18" t="s">
        <v>802</v>
      </c>
      <c r="G4650" s="18">
        <v>19</v>
      </c>
      <c r="H4650" s="18" t="s">
        <v>2744</v>
      </c>
      <c r="I4650" s="18">
        <v>11</v>
      </c>
      <c r="J4650" s="25" t="s">
        <v>1057</v>
      </c>
      <c r="K4650" s="99"/>
      <c r="L4650" s="99"/>
      <c r="M4650" s="99"/>
      <c r="N4650" s="28" t="s">
        <v>4421</v>
      </c>
      <c r="O4650" s="100"/>
      <c r="P4650" s="27"/>
      <c r="Q4650" s="100"/>
      <c r="R4650" s="101" t="s">
        <v>175</v>
      </c>
      <c r="S4650" s="94"/>
    </row>
    <row r="4651" spans="1:19" ht="18" customHeight="1">
      <c r="A4651" s="17">
        <v>10</v>
      </c>
      <c r="B4651" s="18" t="s">
        <v>3742</v>
      </c>
      <c r="C4651" s="18">
        <v>5</v>
      </c>
      <c r="D4651" s="18" t="s">
        <v>4254</v>
      </c>
      <c r="E4651" s="18">
        <v>1</v>
      </c>
      <c r="F4651" s="18" t="s">
        <v>802</v>
      </c>
      <c r="G4651" s="18">
        <v>19</v>
      </c>
      <c r="H4651" s="18" t="s">
        <v>2744</v>
      </c>
      <c r="I4651" s="18">
        <v>11</v>
      </c>
      <c r="J4651" s="25" t="s">
        <v>1057</v>
      </c>
      <c r="K4651" s="99"/>
      <c r="L4651" s="99"/>
      <c r="M4651" s="99"/>
      <c r="N4651" s="28" t="s">
        <v>4422</v>
      </c>
      <c r="O4651" s="100">
        <v>4000</v>
      </c>
      <c r="P4651" s="27"/>
      <c r="Q4651" s="100"/>
      <c r="R4651" s="101" t="s">
        <v>175</v>
      </c>
      <c r="S4651" s="94"/>
    </row>
    <row r="4652" spans="1:19" ht="18" customHeight="1">
      <c r="A4652" s="17">
        <v>10</v>
      </c>
      <c r="B4652" s="18" t="s">
        <v>3742</v>
      </c>
      <c r="C4652" s="18">
        <v>5</v>
      </c>
      <c r="D4652" s="18" t="s">
        <v>4254</v>
      </c>
      <c r="E4652" s="18">
        <v>1</v>
      </c>
      <c r="F4652" s="18" t="s">
        <v>802</v>
      </c>
      <c r="G4652" s="18">
        <v>19</v>
      </c>
      <c r="H4652" s="18" t="s">
        <v>2744</v>
      </c>
      <c r="I4652" s="18">
        <v>11</v>
      </c>
      <c r="J4652" s="25" t="s">
        <v>1057</v>
      </c>
      <c r="K4652" s="99"/>
      <c r="L4652" s="99"/>
      <c r="M4652" s="99"/>
      <c r="N4652" s="28" t="s">
        <v>4423</v>
      </c>
      <c r="O4652" s="100">
        <v>5000</v>
      </c>
      <c r="P4652" s="27"/>
      <c r="Q4652" s="100"/>
      <c r="R4652" s="101" t="s">
        <v>175</v>
      </c>
      <c r="S4652" s="94"/>
    </row>
    <row r="4653" spans="1:19" ht="18" customHeight="1">
      <c r="A4653" s="17">
        <v>10</v>
      </c>
      <c r="B4653" s="18" t="s">
        <v>3742</v>
      </c>
      <c r="C4653" s="18">
        <v>5</v>
      </c>
      <c r="D4653" s="18" t="s">
        <v>4254</v>
      </c>
      <c r="E4653" s="18">
        <v>1</v>
      </c>
      <c r="F4653" s="18" t="s">
        <v>802</v>
      </c>
      <c r="G4653" s="18">
        <v>19</v>
      </c>
      <c r="H4653" s="18" t="s">
        <v>2744</v>
      </c>
      <c r="I4653" s="18">
        <v>11</v>
      </c>
      <c r="J4653" s="25" t="s">
        <v>1057</v>
      </c>
      <c r="K4653" s="99"/>
      <c r="L4653" s="99"/>
      <c r="M4653" s="99"/>
      <c r="N4653" s="28" t="s">
        <v>4424</v>
      </c>
      <c r="O4653" s="100">
        <v>7000</v>
      </c>
      <c r="P4653" s="27"/>
      <c r="Q4653" s="100"/>
      <c r="R4653" s="101" t="s">
        <v>175</v>
      </c>
      <c r="S4653" s="94"/>
    </row>
    <row r="4654" spans="1:19" ht="18" customHeight="1">
      <c r="A4654" s="17">
        <v>10</v>
      </c>
      <c r="B4654" s="18" t="s">
        <v>3742</v>
      </c>
      <c r="C4654" s="18">
        <v>5</v>
      </c>
      <c r="D4654" s="18" t="s">
        <v>4254</v>
      </c>
      <c r="E4654" s="18">
        <v>1</v>
      </c>
      <c r="F4654" s="18" t="s">
        <v>802</v>
      </c>
      <c r="G4654" s="18">
        <v>19</v>
      </c>
      <c r="H4654" s="18" t="s">
        <v>2744</v>
      </c>
      <c r="I4654" s="18">
        <v>11</v>
      </c>
      <c r="J4654" s="25" t="s">
        <v>1057</v>
      </c>
      <c r="K4654" s="99"/>
      <c r="L4654" s="99"/>
      <c r="M4654" s="99"/>
      <c r="N4654" s="28" t="s">
        <v>4425</v>
      </c>
      <c r="O4654" s="100">
        <v>10000</v>
      </c>
      <c r="P4654" s="27"/>
      <c r="Q4654" s="100"/>
      <c r="R4654" s="101" t="s">
        <v>175</v>
      </c>
      <c r="S4654" s="94"/>
    </row>
    <row r="4655" spans="1:19" ht="18" customHeight="1">
      <c r="A4655" s="17">
        <v>10</v>
      </c>
      <c r="B4655" s="18" t="s">
        <v>3742</v>
      </c>
      <c r="C4655" s="18">
        <v>5</v>
      </c>
      <c r="D4655" s="18" t="s">
        <v>4254</v>
      </c>
      <c r="E4655" s="18">
        <v>1</v>
      </c>
      <c r="F4655" s="18" t="s">
        <v>802</v>
      </c>
      <c r="G4655" s="18">
        <v>19</v>
      </c>
      <c r="H4655" s="18" t="s">
        <v>2744</v>
      </c>
      <c r="I4655" s="18">
        <v>11</v>
      </c>
      <c r="J4655" s="25" t="s">
        <v>1057</v>
      </c>
      <c r="K4655" s="99"/>
      <c r="L4655" s="99"/>
      <c r="M4655" s="99"/>
      <c r="N4655" s="28" t="s">
        <v>4426</v>
      </c>
      <c r="O4655" s="100">
        <v>6000</v>
      </c>
      <c r="P4655" s="27"/>
      <c r="Q4655" s="100"/>
      <c r="R4655" s="101" t="s">
        <v>175</v>
      </c>
      <c r="S4655" s="94"/>
    </row>
    <row r="4656" spans="1:19" ht="18" customHeight="1">
      <c r="A4656" s="17">
        <v>10</v>
      </c>
      <c r="B4656" s="18" t="s">
        <v>3742</v>
      </c>
      <c r="C4656" s="18">
        <v>5</v>
      </c>
      <c r="D4656" s="18" t="s">
        <v>4254</v>
      </c>
      <c r="E4656" s="18">
        <v>1</v>
      </c>
      <c r="F4656" s="18" t="s">
        <v>802</v>
      </c>
      <c r="G4656" s="18">
        <v>19</v>
      </c>
      <c r="H4656" s="18" t="s">
        <v>2744</v>
      </c>
      <c r="I4656" s="18">
        <v>11</v>
      </c>
      <c r="J4656" s="25" t="s">
        <v>1057</v>
      </c>
      <c r="K4656" s="99"/>
      <c r="L4656" s="99"/>
      <c r="M4656" s="99"/>
      <c r="N4656" s="28" t="s">
        <v>4427</v>
      </c>
      <c r="O4656" s="100"/>
      <c r="P4656" s="27"/>
      <c r="Q4656" s="100"/>
      <c r="R4656" s="101" t="s">
        <v>175</v>
      </c>
      <c r="S4656" s="94"/>
    </row>
    <row r="4657" spans="1:19" ht="18" customHeight="1">
      <c r="A4657" s="17">
        <v>10</v>
      </c>
      <c r="B4657" s="18" t="s">
        <v>3742</v>
      </c>
      <c r="C4657" s="18">
        <v>5</v>
      </c>
      <c r="D4657" s="18" t="s">
        <v>4254</v>
      </c>
      <c r="E4657" s="18">
        <v>1</v>
      </c>
      <c r="F4657" s="18" t="s">
        <v>802</v>
      </c>
      <c r="G4657" s="18">
        <v>19</v>
      </c>
      <c r="H4657" s="18" t="s">
        <v>2744</v>
      </c>
      <c r="I4657" s="18">
        <v>11</v>
      </c>
      <c r="J4657" s="25" t="s">
        <v>1057</v>
      </c>
      <c r="K4657" s="99"/>
      <c r="L4657" s="99"/>
      <c r="M4657" s="99"/>
      <c r="N4657" s="28" t="s">
        <v>4428</v>
      </c>
      <c r="O4657" s="100">
        <v>64900</v>
      </c>
      <c r="P4657" s="27"/>
      <c r="Q4657" s="100"/>
      <c r="R4657" s="101" t="s">
        <v>175</v>
      </c>
      <c r="S4657" s="94"/>
    </row>
    <row r="4658" spans="1:19" ht="18" customHeight="1">
      <c r="A4658" s="17">
        <v>10</v>
      </c>
      <c r="B4658" s="18" t="s">
        <v>3742</v>
      </c>
      <c r="C4658" s="18">
        <v>5</v>
      </c>
      <c r="D4658" s="18" t="s">
        <v>4254</v>
      </c>
      <c r="E4658" s="18">
        <v>1</v>
      </c>
      <c r="F4658" s="18" t="s">
        <v>802</v>
      </c>
      <c r="G4658" s="18">
        <v>19</v>
      </c>
      <c r="H4658" s="18" t="s">
        <v>2744</v>
      </c>
      <c r="I4658" s="18">
        <v>11</v>
      </c>
      <c r="J4658" s="25" t="s">
        <v>1057</v>
      </c>
      <c r="K4658" s="99"/>
      <c r="L4658" s="99"/>
      <c r="M4658" s="99"/>
      <c r="N4658" s="28" t="s">
        <v>4429</v>
      </c>
      <c r="O4658" s="100">
        <v>11250</v>
      </c>
      <c r="P4658" s="27"/>
      <c r="Q4658" s="100"/>
      <c r="R4658" s="101" t="s">
        <v>175</v>
      </c>
      <c r="S4658" s="94"/>
    </row>
    <row r="4659" spans="1:19" ht="18" customHeight="1">
      <c r="A4659" s="17">
        <v>10</v>
      </c>
      <c r="B4659" s="18" t="s">
        <v>3742</v>
      </c>
      <c r="C4659" s="18">
        <v>5</v>
      </c>
      <c r="D4659" s="18" t="s">
        <v>4254</v>
      </c>
      <c r="E4659" s="18">
        <v>1</v>
      </c>
      <c r="F4659" s="18" t="s">
        <v>802</v>
      </c>
      <c r="G4659" s="18">
        <v>19</v>
      </c>
      <c r="H4659" s="18" t="s">
        <v>2744</v>
      </c>
      <c r="I4659" s="18">
        <v>11</v>
      </c>
      <c r="J4659" s="25" t="s">
        <v>1057</v>
      </c>
      <c r="K4659" s="99"/>
      <c r="L4659" s="99"/>
      <c r="M4659" s="99"/>
      <c r="N4659" s="28" t="s">
        <v>2276</v>
      </c>
      <c r="O4659" s="100">
        <v>5000</v>
      </c>
      <c r="P4659" s="27"/>
      <c r="Q4659" s="100"/>
      <c r="R4659" s="101" t="s">
        <v>175</v>
      </c>
      <c r="S4659" s="94"/>
    </row>
    <row r="4660" spans="1:19" ht="18" customHeight="1">
      <c r="A4660" s="17">
        <v>10</v>
      </c>
      <c r="B4660" s="18" t="s">
        <v>3742</v>
      </c>
      <c r="C4660" s="18">
        <v>5</v>
      </c>
      <c r="D4660" s="18" t="s">
        <v>4254</v>
      </c>
      <c r="E4660" s="18">
        <v>1</v>
      </c>
      <c r="F4660" s="18" t="s">
        <v>802</v>
      </c>
      <c r="G4660" s="18">
        <v>19</v>
      </c>
      <c r="H4660" s="18" t="s">
        <v>2744</v>
      </c>
      <c r="I4660" s="19">
        <v>21</v>
      </c>
      <c r="J4660" s="24" t="s">
        <v>1492</v>
      </c>
      <c r="K4660" s="99">
        <v>346</v>
      </c>
      <c r="L4660" s="99">
        <v>924</v>
      </c>
      <c r="M4660" s="99">
        <f t="shared" ref="M4660:M4661" si="275">K4660-L4660</f>
        <v>-578</v>
      </c>
      <c r="N4660" s="28" t="s">
        <v>4430</v>
      </c>
      <c r="O4660" s="100">
        <v>345600</v>
      </c>
      <c r="P4660" s="27"/>
      <c r="Q4660" s="100"/>
      <c r="R4660" s="101" t="s">
        <v>175</v>
      </c>
      <c r="S4660" s="94"/>
    </row>
    <row r="4661" spans="1:19" ht="18" customHeight="1">
      <c r="A4661" s="17">
        <v>10</v>
      </c>
      <c r="B4661" s="18" t="s">
        <v>3742</v>
      </c>
      <c r="C4661" s="18">
        <v>5</v>
      </c>
      <c r="D4661" s="18" t="s">
        <v>4254</v>
      </c>
      <c r="E4661" s="18">
        <v>1</v>
      </c>
      <c r="F4661" s="18" t="s">
        <v>802</v>
      </c>
      <c r="G4661" s="18">
        <v>19</v>
      </c>
      <c r="H4661" s="18" t="s">
        <v>2744</v>
      </c>
      <c r="I4661" s="19">
        <v>41</v>
      </c>
      <c r="J4661" s="24" t="s">
        <v>1153</v>
      </c>
      <c r="K4661" s="99">
        <v>40</v>
      </c>
      <c r="L4661" s="99">
        <v>70</v>
      </c>
      <c r="M4661" s="99">
        <f t="shared" si="275"/>
        <v>-30</v>
      </c>
      <c r="N4661" s="28" t="s">
        <v>4431</v>
      </c>
      <c r="O4661" s="100">
        <v>40000</v>
      </c>
      <c r="P4661" s="27"/>
      <c r="Q4661" s="100"/>
      <c r="R4661" s="101" t="s">
        <v>175</v>
      </c>
      <c r="S4661" s="94"/>
    </row>
    <row r="4662" spans="1:19" ht="18" customHeight="1">
      <c r="A4662" s="17">
        <v>10</v>
      </c>
      <c r="B4662" s="18" t="s">
        <v>3742</v>
      </c>
      <c r="C4662" s="18">
        <v>5</v>
      </c>
      <c r="D4662" s="18" t="s">
        <v>4254</v>
      </c>
      <c r="E4662" s="18">
        <v>1</v>
      </c>
      <c r="F4662" s="18" t="s">
        <v>802</v>
      </c>
      <c r="G4662" s="19">
        <v>27</v>
      </c>
      <c r="H4662" s="19" t="s">
        <v>1273</v>
      </c>
      <c r="I4662" s="19"/>
      <c r="J4662" s="24"/>
      <c r="K4662" s="99"/>
      <c r="L4662" s="99"/>
      <c r="M4662" s="99"/>
      <c r="N4662" s="28"/>
      <c r="O4662" s="100"/>
      <c r="P4662" s="27"/>
      <c r="Q4662" s="100"/>
      <c r="R4662" s="101" t="s">
        <v>175</v>
      </c>
      <c r="S4662" s="94"/>
    </row>
    <row r="4663" spans="1:19" ht="18" customHeight="1">
      <c r="A4663" s="17">
        <v>10</v>
      </c>
      <c r="B4663" s="18" t="s">
        <v>3742</v>
      </c>
      <c r="C4663" s="18">
        <v>5</v>
      </c>
      <c r="D4663" s="18" t="s">
        <v>4254</v>
      </c>
      <c r="E4663" s="18">
        <v>1</v>
      </c>
      <c r="F4663" s="18" t="s">
        <v>802</v>
      </c>
      <c r="G4663" s="18">
        <v>27</v>
      </c>
      <c r="H4663" s="18" t="s">
        <v>1273</v>
      </c>
      <c r="I4663" s="19">
        <v>1</v>
      </c>
      <c r="J4663" s="24" t="s">
        <v>1274</v>
      </c>
      <c r="K4663" s="99">
        <v>38</v>
      </c>
      <c r="L4663" s="99">
        <v>38</v>
      </c>
      <c r="M4663" s="99">
        <f>K4663-L4663</f>
        <v>0</v>
      </c>
      <c r="N4663" s="28" t="s">
        <v>1274</v>
      </c>
      <c r="O4663" s="100">
        <v>38000</v>
      </c>
      <c r="P4663" s="27"/>
      <c r="Q4663" s="100"/>
      <c r="R4663" s="101" t="s">
        <v>175</v>
      </c>
      <c r="S4663" s="94"/>
    </row>
    <row r="4664" spans="1:19" ht="18" customHeight="1">
      <c r="A4664" s="43">
        <v>10</v>
      </c>
      <c r="B4664" s="44" t="s">
        <v>3742</v>
      </c>
      <c r="C4664" s="52">
        <v>5</v>
      </c>
      <c r="D4664" s="44" t="s">
        <v>4254</v>
      </c>
      <c r="E4664" s="53">
        <v>2</v>
      </c>
      <c r="F4664" s="54" t="s">
        <v>803</v>
      </c>
      <c r="G4664" s="53"/>
      <c r="H4664" s="54"/>
      <c r="I4664" s="53"/>
      <c r="J4664" s="53"/>
      <c r="K4664" s="97">
        <f>IF(C4664="",SUMIFS($K4665:$K$5645,$A4665:$A$5645,A4664,$E4665:$E$5645,""),IF(E4664="",SUMIFS($K4665:$K$5645,$A4665:$A$5645,A4664,$C4665:$C$5645,C4664,$G4665:$G$5645,""),IF(G4664="",SUMIFS($K4665:$K$5645,$A4665:$A$5645,A4664,$C4665:$C$5645,C4664,$E4665:$E$5645,E4664,$R4665:$R$5645,R4664),0)))</f>
        <v>16470</v>
      </c>
      <c r="L4664" s="97">
        <f>IF(C4664="",SUMIFS($L4665:$L$5645,$A4665:$A$5645,A4664,$E4665:$E$5645,""),IF(E4664="",SUMIFS($L4665:$L$5645,$A4665:$A$5645,A4664,$C4665:$C$5645,C4664,$G4665:$G$5645,""),IF(G4664="",SUMIFS($L4665:$L$5645,$A4665:$A$5645,A4664,$C4665:$C$5645,C4664,$E4665:$E$5645,E4664,$R4665:$R$5645,R4664),0)))</f>
        <v>18311</v>
      </c>
      <c r="M4664" s="98">
        <f t="shared" ref="M4664" si="276">K4664-L4664</f>
        <v>-1841</v>
      </c>
      <c r="N4664" s="55"/>
      <c r="O4664" s="56"/>
      <c r="P4664" s="57"/>
      <c r="Q4664" s="58">
        <f>IF(C4664="",SUMIFS($Q$3:$Q$5514,$A$3:$A$5514,A4664,$C$3:$C$5514,"&gt;0",$E$3:$E$5514,""),IF(E4664="",SUMIFS($Q$3:$Q$5514,$A$3:$A$5514,A4664,$C$3:$C$5514,C4664,$E$3:$E$5514,"&gt;0",$G$3:$G$5514,""),IF(G4664="",SUMIFS($Q$3:$Q$5514,$A$3:$A$5514,A4664,$C$3:$C$5514,C4664,$E$3:$E$5514,E4664,$G$3:$G$5514,"&gt;0",$R$3:$R$5514,R4664))))</f>
        <v>5950</v>
      </c>
      <c r="R4664" s="59" t="s">
        <v>175</v>
      </c>
      <c r="S4664" s="94"/>
    </row>
    <row r="4665" spans="1:19" ht="18" customHeight="1">
      <c r="A4665" s="17">
        <v>10</v>
      </c>
      <c r="B4665" s="18" t="s">
        <v>3742</v>
      </c>
      <c r="C4665" s="18">
        <v>5</v>
      </c>
      <c r="D4665" s="18" t="s">
        <v>4254</v>
      </c>
      <c r="E4665" s="18">
        <v>2</v>
      </c>
      <c r="F4665" s="18" t="s">
        <v>803</v>
      </c>
      <c r="G4665" s="19">
        <v>2</v>
      </c>
      <c r="H4665" s="19" t="s">
        <v>916</v>
      </c>
      <c r="I4665" s="19"/>
      <c r="J4665" s="24"/>
      <c r="K4665" s="99"/>
      <c r="L4665" s="99"/>
      <c r="M4665" s="99"/>
      <c r="N4665" s="28"/>
      <c r="O4665" s="100"/>
      <c r="P4665" s="27" t="s">
        <v>4267</v>
      </c>
      <c r="Q4665" s="100">
        <v>2975</v>
      </c>
      <c r="R4665" s="101" t="s">
        <v>175</v>
      </c>
      <c r="S4665" s="94"/>
    </row>
    <row r="4666" spans="1:19" ht="18" customHeight="1">
      <c r="A4666" s="17">
        <v>10</v>
      </c>
      <c r="B4666" s="18" t="s">
        <v>3742</v>
      </c>
      <c r="C4666" s="18">
        <v>5</v>
      </c>
      <c r="D4666" s="18" t="s">
        <v>4254</v>
      </c>
      <c r="E4666" s="18">
        <v>2</v>
      </c>
      <c r="F4666" s="18" t="s">
        <v>803</v>
      </c>
      <c r="G4666" s="18">
        <v>2</v>
      </c>
      <c r="H4666" s="18" t="s">
        <v>916</v>
      </c>
      <c r="I4666" s="19">
        <v>3</v>
      </c>
      <c r="J4666" s="24" t="s">
        <v>917</v>
      </c>
      <c r="K4666" s="99">
        <v>7552</v>
      </c>
      <c r="L4666" s="99">
        <v>7522</v>
      </c>
      <c r="M4666" s="99">
        <f>K4666-L4666</f>
        <v>30</v>
      </c>
      <c r="N4666" s="28" t="s">
        <v>1078</v>
      </c>
      <c r="O4666" s="100">
        <v>7551600</v>
      </c>
      <c r="P4666" s="27" t="s">
        <v>4269</v>
      </c>
      <c r="Q4666" s="100"/>
      <c r="R4666" s="101" t="s">
        <v>175</v>
      </c>
      <c r="S4666" s="94"/>
    </row>
    <row r="4667" spans="1:19" ht="18" customHeight="1">
      <c r="A4667" s="17">
        <v>10</v>
      </c>
      <c r="B4667" s="18" t="s">
        <v>3742</v>
      </c>
      <c r="C4667" s="18">
        <v>5</v>
      </c>
      <c r="D4667" s="18" t="s">
        <v>4254</v>
      </c>
      <c r="E4667" s="18">
        <v>2</v>
      </c>
      <c r="F4667" s="18" t="s">
        <v>803</v>
      </c>
      <c r="G4667" s="19">
        <v>3</v>
      </c>
      <c r="H4667" s="19" t="s">
        <v>919</v>
      </c>
      <c r="I4667" s="19"/>
      <c r="J4667" s="24"/>
      <c r="K4667" s="99"/>
      <c r="L4667" s="99"/>
      <c r="M4667" s="99"/>
      <c r="N4667" s="28"/>
      <c r="O4667" s="100"/>
      <c r="P4667" s="27" t="s">
        <v>4267</v>
      </c>
      <c r="Q4667" s="100">
        <v>2975</v>
      </c>
      <c r="R4667" s="101" t="s">
        <v>175</v>
      </c>
      <c r="S4667" s="94"/>
    </row>
    <row r="4668" spans="1:19" ht="18" customHeight="1">
      <c r="A4668" s="17">
        <v>10</v>
      </c>
      <c r="B4668" s="18" t="s">
        <v>3742</v>
      </c>
      <c r="C4668" s="18">
        <v>5</v>
      </c>
      <c r="D4668" s="18" t="s">
        <v>4254</v>
      </c>
      <c r="E4668" s="18">
        <v>2</v>
      </c>
      <c r="F4668" s="18" t="s">
        <v>803</v>
      </c>
      <c r="G4668" s="18">
        <v>3</v>
      </c>
      <c r="H4668" s="18" t="s">
        <v>919</v>
      </c>
      <c r="I4668" s="19">
        <v>35</v>
      </c>
      <c r="J4668" s="24" t="s">
        <v>930</v>
      </c>
      <c r="K4668" s="99">
        <v>58</v>
      </c>
      <c r="L4668" s="99">
        <v>58</v>
      </c>
      <c r="M4668" s="99">
        <f t="shared" ref="M4668:M4672" si="277">K4668-L4668</f>
        <v>0</v>
      </c>
      <c r="N4668" s="28" t="s">
        <v>4432</v>
      </c>
      <c r="O4668" s="100">
        <v>57600</v>
      </c>
      <c r="P4668" s="27" t="s">
        <v>3033</v>
      </c>
      <c r="Q4668" s="100"/>
      <c r="R4668" s="101" t="s">
        <v>175</v>
      </c>
      <c r="S4668" s="94"/>
    </row>
    <row r="4669" spans="1:19" ht="18" customHeight="1">
      <c r="A4669" s="17">
        <v>10</v>
      </c>
      <c r="B4669" s="18" t="s">
        <v>3742</v>
      </c>
      <c r="C4669" s="18">
        <v>5</v>
      </c>
      <c r="D4669" s="18" t="s">
        <v>4254</v>
      </c>
      <c r="E4669" s="18">
        <v>2</v>
      </c>
      <c r="F4669" s="18" t="s">
        <v>803</v>
      </c>
      <c r="G4669" s="18">
        <v>3</v>
      </c>
      <c r="H4669" s="18" t="s">
        <v>919</v>
      </c>
      <c r="I4669" s="19">
        <v>38</v>
      </c>
      <c r="J4669" s="24" t="s">
        <v>932</v>
      </c>
      <c r="K4669" s="99">
        <v>714</v>
      </c>
      <c r="L4669" s="99">
        <v>714</v>
      </c>
      <c r="M4669" s="99">
        <f t="shared" si="277"/>
        <v>0</v>
      </c>
      <c r="N4669" s="28" t="s">
        <v>933</v>
      </c>
      <c r="O4669" s="100">
        <v>714000</v>
      </c>
      <c r="P4669" s="27"/>
      <c r="Q4669" s="100"/>
      <c r="R4669" s="101" t="s">
        <v>175</v>
      </c>
      <c r="S4669" s="94"/>
    </row>
    <row r="4670" spans="1:19" ht="18" customHeight="1">
      <c r="A4670" s="17">
        <v>10</v>
      </c>
      <c r="B4670" s="18" t="s">
        <v>3742</v>
      </c>
      <c r="C4670" s="18">
        <v>5</v>
      </c>
      <c r="D4670" s="18" t="s">
        <v>4254</v>
      </c>
      <c r="E4670" s="18">
        <v>2</v>
      </c>
      <c r="F4670" s="18" t="s">
        <v>803</v>
      </c>
      <c r="G4670" s="18">
        <v>3</v>
      </c>
      <c r="H4670" s="18" t="s">
        <v>919</v>
      </c>
      <c r="I4670" s="19">
        <v>39</v>
      </c>
      <c r="J4670" s="24" t="s">
        <v>934</v>
      </c>
      <c r="K4670" s="99">
        <v>1786</v>
      </c>
      <c r="L4670" s="99">
        <v>1778</v>
      </c>
      <c r="M4670" s="99">
        <f t="shared" si="277"/>
        <v>8</v>
      </c>
      <c r="N4670" s="28" t="s">
        <v>1078</v>
      </c>
      <c r="O4670" s="100">
        <v>1785757</v>
      </c>
      <c r="P4670" s="27"/>
      <c r="Q4670" s="100"/>
      <c r="R4670" s="101" t="s">
        <v>175</v>
      </c>
      <c r="S4670" s="94"/>
    </row>
    <row r="4671" spans="1:19" ht="18" customHeight="1">
      <c r="A4671" s="17">
        <v>10</v>
      </c>
      <c r="B4671" s="18" t="s">
        <v>3742</v>
      </c>
      <c r="C4671" s="18">
        <v>5</v>
      </c>
      <c r="D4671" s="18" t="s">
        <v>4254</v>
      </c>
      <c r="E4671" s="18">
        <v>2</v>
      </c>
      <c r="F4671" s="18" t="s">
        <v>803</v>
      </c>
      <c r="G4671" s="18">
        <v>3</v>
      </c>
      <c r="H4671" s="18" t="s">
        <v>919</v>
      </c>
      <c r="I4671" s="19">
        <v>40</v>
      </c>
      <c r="J4671" s="24" t="s">
        <v>935</v>
      </c>
      <c r="K4671" s="99">
        <v>1031</v>
      </c>
      <c r="L4671" s="99">
        <v>1026</v>
      </c>
      <c r="M4671" s="99">
        <f t="shared" si="277"/>
        <v>5</v>
      </c>
      <c r="N4671" s="28" t="s">
        <v>1078</v>
      </c>
      <c r="O4671" s="100">
        <v>1030244</v>
      </c>
      <c r="P4671" s="27"/>
      <c r="Q4671" s="100"/>
      <c r="R4671" s="101" t="s">
        <v>175</v>
      </c>
      <c r="S4671" s="94"/>
    </row>
    <row r="4672" spans="1:19" ht="18" customHeight="1">
      <c r="A4672" s="17">
        <v>10</v>
      </c>
      <c r="B4672" s="18" t="s">
        <v>3742</v>
      </c>
      <c r="C4672" s="18">
        <v>5</v>
      </c>
      <c r="D4672" s="18" t="s">
        <v>4254</v>
      </c>
      <c r="E4672" s="18">
        <v>2</v>
      </c>
      <c r="F4672" s="18" t="s">
        <v>803</v>
      </c>
      <c r="G4672" s="18">
        <v>3</v>
      </c>
      <c r="H4672" s="18" t="s">
        <v>919</v>
      </c>
      <c r="I4672" s="19">
        <v>41</v>
      </c>
      <c r="J4672" s="24" t="s">
        <v>936</v>
      </c>
      <c r="K4672" s="99">
        <v>74</v>
      </c>
      <c r="L4672" s="99">
        <v>74</v>
      </c>
      <c r="M4672" s="99">
        <f t="shared" si="277"/>
        <v>0</v>
      </c>
      <c r="N4672" s="28" t="s">
        <v>1078</v>
      </c>
      <c r="O4672" s="100">
        <v>73600</v>
      </c>
      <c r="P4672" s="27"/>
      <c r="Q4672" s="100"/>
      <c r="R4672" s="101" t="s">
        <v>175</v>
      </c>
      <c r="S4672" s="94"/>
    </row>
    <row r="4673" spans="1:19" ht="18" customHeight="1">
      <c r="A4673" s="17">
        <v>10</v>
      </c>
      <c r="B4673" s="18" t="s">
        <v>3742</v>
      </c>
      <c r="C4673" s="18">
        <v>5</v>
      </c>
      <c r="D4673" s="18" t="s">
        <v>4254</v>
      </c>
      <c r="E4673" s="18">
        <v>2</v>
      </c>
      <c r="F4673" s="18" t="s">
        <v>803</v>
      </c>
      <c r="G4673" s="19">
        <v>4</v>
      </c>
      <c r="H4673" s="19" t="s">
        <v>937</v>
      </c>
      <c r="I4673" s="19"/>
      <c r="J4673" s="24"/>
      <c r="K4673" s="99"/>
      <c r="L4673" s="99"/>
      <c r="M4673" s="99"/>
      <c r="N4673" s="28"/>
      <c r="O4673" s="100"/>
      <c r="P4673" s="27"/>
      <c r="Q4673" s="100"/>
      <c r="R4673" s="101" t="s">
        <v>175</v>
      </c>
      <c r="S4673" s="94"/>
    </row>
    <row r="4674" spans="1:19" ht="18" customHeight="1">
      <c r="A4674" s="17">
        <v>10</v>
      </c>
      <c r="B4674" s="18" t="s">
        <v>3742</v>
      </c>
      <c r="C4674" s="18">
        <v>5</v>
      </c>
      <c r="D4674" s="18" t="s">
        <v>4254</v>
      </c>
      <c r="E4674" s="18">
        <v>2</v>
      </c>
      <c r="F4674" s="18" t="s">
        <v>803</v>
      </c>
      <c r="G4674" s="18">
        <v>4</v>
      </c>
      <c r="H4674" s="18" t="s">
        <v>937</v>
      </c>
      <c r="I4674" s="19">
        <v>31</v>
      </c>
      <c r="J4674" s="24" t="s">
        <v>940</v>
      </c>
      <c r="K4674" s="99">
        <v>2341</v>
      </c>
      <c r="L4674" s="99">
        <v>2470</v>
      </c>
      <c r="M4674" s="99">
        <f t="shared" ref="M4674:M4675" si="278">K4674-L4674</f>
        <v>-129</v>
      </c>
      <c r="N4674" s="28" t="s">
        <v>1078</v>
      </c>
      <c r="O4674" s="100">
        <v>2340828</v>
      </c>
      <c r="P4674" s="27"/>
      <c r="Q4674" s="100"/>
      <c r="R4674" s="101" t="s">
        <v>175</v>
      </c>
      <c r="S4674" s="94"/>
    </row>
    <row r="4675" spans="1:19" ht="18" customHeight="1">
      <c r="A4675" s="17">
        <v>10</v>
      </c>
      <c r="B4675" s="18" t="s">
        <v>3742</v>
      </c>
      <c r="C4675" s="18">
        <v>5</v>
      </c>
      <c r="D4675" s="18" t="s">
        <v>4254</v>
      </c>
      <c r="E4675" s="18">
        <v>2</v>
      </c>
      <c r="F4675" s="18" t="s">
        <v>803</v>
      </c>
      <c r="G4675" s="18">
        <v>4</v>
      </c>
      <c r="H4675" s="18" t="s">
        <v>937</v>
      </c>
      <c r="I4675" s="19">
        <v>41</v>
      </c>
      <c r="J4675" s="24" t="s">
        <v>1088</v>
      </c>
      <c r="K4675" s="99">
        <v>234</v>
      </c>
      <c r="L4675" s="99">
        <v>469</v>
      </c>
      <c r="M4675" s="99">
        <f t="shared" si="278"/>
        <v>-235</v>
      </c>
      <c r="N4675" s="28" t="s">
        <v>4276</v>
      </c>
      <c r="O4675" s="100"/>
      <c r="P4675" s="27"/>
      <c r="Q4675" s="100"/>
      <c r="R4675" s="101" t="s">
        <v>175</v>
      </c>
      <c r="S4675" s="94"/>
    </row>
    <row r="4676" spans="1:19" ht="18" customHeight="1">
      <c r="A4676" s="17">
        <v>10</v>
      </c>
      <c r="B4676" s="18" t="s">
        <v>3742</v>
      </c>
      <c r="C4676" s="18">
        <v>5</v>
      </c>
      <c r="D4676" s="18" t="s">
        <v>4254</v>
      </c>
      <c r="E4676" s="18">
        <v>2</v>
      </c>
      <c r="F4676" s="18" t="s">
        <v>803</v>
      </c>
      <c r="G4676" s="18">
        <v>4</v>
      </c>
      <c r="H4676" s="18" t="s">
        <v>937</v>
      </c>
      <c r="I4676" s="18">
        <v>41</v>
      </c>
      <c r="J4676" s="25" t="s">
        <v>1088</v>
      </c>
      <c r="K4676" s="99"/>
      <c r="L4676" s="99"/>
      <c r="M4676" s="99"/>
      <c r="N4676" s="28" t="s">
        <v>4433</v>
      </c>
      <c r="O4676" s="100"/>
      <c r="P4676" s="27"/>
      <c r="Q4676" s="100"/>
      <c r="R4676" s="101" t="s">
        <v>175</v>
      </c>
      <c r="S4676" s="94"/>
    </row>
    <row r="4677" spans="1:19" ht="18" customHeight="1">
      <c r="A4677" s="17">
        <v>10</v>
      </c>
      <c r="B4677" s="18" t="s">
        <v>3742</v>
      </c>
      <c r="C4677" s="18">
        <v>5</v>
      </c>
      <c r="D4677" s="18" t="s">
        <v>4254</v>
      </c>
      <c r="E4677" s="18">
        <v>2</v>
      </c>
      <c r="F4677" s="18" t="s">
        <v>803</v>
      </c>
      <c r="G4677" s="18">
        <v>4</v>
      </c>
      <c r="H4677" s="18" t="s">
        <v>937</v>
      </c>
      <c r="I4677" s="18">
        <v>41</v>
      </c>
      <c r="J4677" s="25" t="s">
        <v>1088</v>
      </c>
      <c r="K4677" s="99"/>
      <c r="L4677" s="99"/>
      <c r="M4677" s="99"/>
      <c r="N4677" s="28" t="s">
        <v>4434</v>
      </c>
      <c r="O4677" s="100">
        <v>233526</v>
      </c>
      <c r="P4677" s="27"/>
      <c r="Q4677" s="100"/>
      <c r="R4677" s="101" t="s">
        <v>175</v>
      </c>
      <c r="S4677" s="94"/>
    </row>
    <row r="4678" spans="1:19" ht="18" customHeight="1">
      <c r="A4678" s="17">
        <v>10</v>
      </c>
      <c r="B4678" s="18" t="s">
        <v>3742</v>
      </c>
      <c r="C4678" s="18">
        <v>5</v>
      </c>
      <c r="D4678" s="18" t="s">
        <v>4254</v>
      </c>
      <c r="E4678" s="18">
        <v>2</v>
      </c>
      <c r="F4678" s="18" t="s">
        <v>803</v>
      </c>
      <c r="G4678" s="19">
        <v>7</v>
      </c>
      <c r="H4678" s="19" t="s">
        <v>1093</v>
      </c>
      <c r="I4678" s="19"/>
      <c r="J4678" s="24"/>
      <c r="K4678" s="99"/>
      <c r="L4678" s="99"/>
      <c r="M4678" s="99"/>
      <c r="N4678" s="28"/>
      <c r="O4678" s="100"/>
      <c r="P4678" s="27"/>
      <c r="Q4678" s="100"/>
      <c r="R4678" s="101" t="s">
        <v>175</v>
      </c>
      <c r="S4678" s="94"/>
    </row>
    <row r="4679" spans="1:19" ht="18" customHeight="1">
      <c r="A4679" s="17">
        <v>10</v>
      </c>
      <c r="B4679" s="18" t="s">
        <v>3742</v>
      </c>
      <c r="C4679" s="18">
        <v>5</v>
      </c>
      <c r="D4679" s="18" t="s">
        <v>4254</v>
      </c>
      <c r="E4679" s="18">
        <v>2</v>
      </c>
      <c r="F4679" s="18" t="s">
        <v>803</v>
      </c>
      <c r="G4679" s="18">
        <v>7</v>
      </c>
      <c r="H4679" s="18" t="s">
        <v>1093</v>
      </c>
      <c r="I4679" s="19">
        <v>21</v>
      </c>
      <c r="J4679" s="24" t="s">
        <v>2447</v>
      </c>
      <c r="K4679" s="99">
        <v>1462</v>
      </c>
      <c r="L4679" s="99">
        <v>2943</v>
      </c>
      <c r="M4679" s="99">
        <f t="shared" ref="M4679:M4680" si="279">K4679-L4679</f>
        <v>-1481</v>
      </c>
      <c r="N4679" s="28" t="s">
        <v>4435</v>
      </c>
      <c r="O4679" s="100">
        <v>1461180</v>
      </c>
      <c r="P4679" s="27"/>
      <c r="Q4679" s="100"/>
      <c r="R4679" s="101" t="s">
        <v>175</v>
      </c>
      <c r="S4679" s="94"/>
    </row>
    <row r="4680" spans="1:19" ht="18" customHeight="1">
      <c r="A4680" s="17">
        <v>10</v>
      </c>
      <c r="B4680" s="18" t="s">
        <v>3742</v>
      </c>
      <c r="C4680" s="18">
        <v>5</v>
      </c>
      <c r="D4680" s="18" t="s">
        <v>4254</v>
      </c>
      <c r="E4680" s="18">
        <v>2</v>
      </c>
      <c r="F4680" s="18" t="s">
        <v>803</v>
      </c>
      <c r="G4680" s="18">
        <v>7</v>
      </c>
      <c r="H4680" s="18" t="s">
        <v>1093</v>
      </c>
      <c r="I4680" s="19">
        <v>80</v>
      </c>
      <c r="J4680" s="24" t="s">
        <v>1591</v>
      </c>
      <c r="K4680" s="99">
        <v>0</v>
      </c>
      <c r="L4680" s="99">
        <v>75</v>
      </c>
      <c r="M4680" s="99">
        <f t="shared" si="279"/>
        <v>-75</v>
      </c>
      <c r="N4680" s="28"/>
      <c r="O4680" s="100"/>
      <c r="P4680" s="27"/>
      <c r="Q4680" s="100"/>
      <c r="R4680" s="101" t="s">
        <v>175</v>
      </c>
      <c r="S4680" s="94"/>
    </row>
    <row r="4681" spans="1:19" ht="18" customHeight="1">
      <c r="A4681" s="17">
        <v>10</v>
      </c>
      <c r="B4681" s="18" t="s">
        <v>3742</v>
      </c>
      <c r="C4681" s="18">
        <v>5</v>
      </c>
      <c r="D4681" s="18" t="s">
        <v>4254</v>
      </c>
      <c r="E4681" s="18">
        <v>2</v>
      </c>
      <c r="F4681" s="18" t="s">
        <v>803</v>
      </c>
      <c r="G4681" s="19">
        <v>8</v>
      </c>
      <c r="H4681" s="19" t="s">
        <v>941</v>
      </c>
      <c r="I4681" s="19"/>
      <c r="J4681" s="24"/>
      <c r="K4681" s="99"/>
      <c r="L4681" s="99"/>
      <c r="M4681" s="99"/>
      <c r="N4681" s="28"/>
      <c r="O4681" s="100"/>
      <c r="P4681" s="27"/>
      <c r="Q4681" s="100"/>
      <c r="R4681" s="101" t="s">
        <v>175</v>
      </c>
      <c r="S4681" s="94"/>
    </row>
    <row r="4682" spans="1:19" ht="18" customHeight="1">
      <c r="A4682" s="17">
        <v>10</v>
      </c>
      <c r="B4682" s="18" t="s">
        <v>3742</v>
      </c>
      <c r="C4682" s="18">
        <v>5</v>
      </c>
      <c r="D4682" s="18" t="s">
        <v>4254</v>
      </c>
      <c r="E4682" s="18">
        <v>2</v>
      </c>
      <c r="F4682" s="18" t="s">
        <v>803</v>
      </c>
      <c r="G4682" s="18">
        <v>8</v>
      </c>
      <c r="H4682" s="18" t="s">
        <v>941</v>
      </c>
      <c r="I4682" s="19">
        <v>11</v>
      </c>
      <c r="J4682" s="24" t="s">
        <v>942</v>
      </c>
      <c r="K4682" s="99">
        <v>190</v>
      </c>
      <c r="L4682" s="99">
        <v>190</v>
      </c>
      <c r="M4682" s="99">
        <f>K4682-L4682</f>
        <v>0</v>
      </c>
      <c r="N4682" s="28" t="s">
        <v>4436</v>
      </c>
      <c r="O4682" s="100">
        <v>40000</v>
      </c>
      <c r="P4682" s="27"/>
      <c r="Q4682" s="100"/>
      <c r="R4682" s="101" t="s">
        <v>175</v>
      </c>
      <c r="S4682" s="94"/>
    </row>
    <row r="4683" spans="1:19" ht="18" customHeight="1">
      <c r="A4683" s="17">
        <v>10</v>
      </c>
      <c r="B4683" s="18" t="s">
        <v>3742</v>
      </c>
      <c r="C4683" s="18">
        <v>5</v>
      </c>
      <c r="D4683" s="18" t="s">
        <v>4254</v>
      </c>
      <c r="E4683" s="18">
        <v>2</v>
      </c>
      <c r="F4683" s="18" t="s">
        <v>803</v>
      </c>
      <c r="G4683" s="18">
        <v>8</v>
      </c>
      <c r="H4683" s="18" t="s">
        <v>941</v>
      </c>
      <c r="I4683" s="18">
        <v>11</v>
      </c>
      <c r="J4683" s="25" t="s">
        <v>942</v>
      </c>
      <c r="K4683" s="99"/>
      <c r="L4683" s="99"/>
      <c r="M4683" s="99"/>
      <c r="N4683" s="28" t="s">
        <v>4437</v>
      </c>
      <c r="O4683" s="100">
        <v>120000</v>
      </c>
      <c r="P4683" s="27"/>
      <c r="Q4683" s="100"/>
      <c r="R4683" s="101" t="s">
        <v>175</v>
      </c>
      <c r="S4683" s="94"/>
    </row>
    <row r="4684" spans="1:19" ht="18" customHeight="1">
      <c r="A4684" s="17">
        <v>10</v>
      </c>
      <c r="B4684" s="18" t="s">
        <v>3742</v>
      </c>
      <c r="C4684" s="18">
        <v>5</v>
      </c>
      <c r="D4684" s="18" t="s">
        <v>4254</v>
      </c>
      <c r="E4684" s="18">
        <v>2</v>
      </c>
      <c r="F4684" s="18" t="s">
        <v>803</v>
      </c>
      <c r="G4684" s="18">
        <v>8</v>
      </c>
      <c r="H4684" s="18" t="s">
        <v>941</v>
      </c>
      <c r="I4684" s="18">
        <v>11</v>
      </c>
      <c r="J4684" s="25" t="s">
        <v>942</v>
      </c>
      <c r="K4684" s="99"/>
      <c r="L4684" s="99"/>
      <c r="M4684" s="99"/>
      <c r="N4684" s="28" t="s">
        <v>4438</v>
      </c>
      <c r="O4684" s="100">
        <v>30000</v>
      </c>
      <c r="P4684" s="27"/>
      <c r="Q4684" s="100"/>
      <c r="R4684" s="101" t="s">
        <v>175</v>
      </c>
      <c r="S4684" s="94"/>
    </row>
    <row r="4685" spans="1:19" ht="18" customHeight="1">
      <c r="A4685" s="17">
        <v>10</v>
      </c>
      <c r="B4685" s="18" t="s">
        <v>3742</v>
      </c>
      <c r="C4685" s="18">
        <v>5</v>
      </c>
      <c r="D4685" s="18" t="s">
        <v>4254</v>
      </c>
      <c r="E4685" s="18">
        <v>2</v>
      </c>
      <c r="F4685" s="18" t="s">
        <v>803</v>
      </c>
      <c r="G4685" s="19">
        <v>9</v>
      </c>
      <c r="H4685" s="19" t="s">
        <v>944</v>
      </c>
      <c r="I4685" s="19"/>
      <c r="J4685" s="24"/>
      <c r="K4685" s="99"/>
      <c r="L4685" s="99"/>
      <c r="M4685" s="99"/>
      <c r="N4685" s="28"/>
      <c r="O4685" s="100"/>
      <c r="P4685" s="27"/>
      <c r="Q4685" s="100"/>
      <c r="R4685" s="101" t="s">
        <v>175</v>
      </c>
      <c r="S4685" s="94"/>
    </row>
    <row r="4686" spans="1:19" ht="18" customHeight="1">
      <c r="A4686" s="17">
        <v>10</v>
      </c>
      <c r="B4686" s="18" t="s">
        <v>3742</v>
      </c>
      <c r="C4686" s="18">
        <v>5</v>
      </c>
      <c r="D4686" s="18" t="s">
        <v>4254</v>
      </c>
      <c r="E4686" s="18">
        <v>2</v>
      </c>
      <c r="F4686" s="18" t="s">
        <v>803</v>
      </c>
      <c r="G4686" s="18">
        <v>9</v>
      </c>
      <c r="H4686" s="18" t="s">
        <v>944</v>
      </c>
      <c r="I4686" s="19">
        <v>2</v>
      </c>
      <c r="J4686" s="24" t="s">
        <v>978</v>
      </c>
      <c r="K4686" s="99">
        <v>8</v>
      </c>
      <c r="L4686" s="99">
        <v>8</v>
      </c>
      <c r="M4686" s="99">
        <f t="shared" ref="M4686:M4687" si="280">K4686-L4686</f>
        <v>0</v>
      </c>
      <c r="N4686" s="28" t="s">
        <v>4439</v>
      </c>
      <c r="O4686" s="100">
        <v>7200</v>
      </c>
      <c r="P4686" s="27"/>
      <c r="Q4686" s="100"/>
      <c r="R4686" s="101" t="s">
        <v>175</v>
      </c>
      <c r="S4686" s="94"/>
    </row>
    <row r="4687" spans="1:19" ht="18" customHeight="1">
      <c r="A4687" s="17">
        <v>10</v>
      </c>
      <c r="B4687" s="18" t="s">
        <v>3742</v>
      </c>
      <c r="C4687" s="18">
        <v>5</v>
      </c>
      <c r="D4687" s="18" t="s">
        <v>4254</v>
      </c>
      <c r="E4687" s="18">
        <v>2</v>
      </c>
      <c r="F4687" s="18" t="s">
        <v>803</v>
      </c>
      <c r="G4687" s="18">
        <v>9</v>
      </c>
      <c r="H4687" s="18" t="s">
        <v>944</v>
      </c>
      <c r="I4687" s="19">
        <v>3</v>
      </c>
      <c r="J4687" s="24" t="s">
        <v>987</v>
      </c>
      <c r="K4687" s="99">
        <v>12</v>
      </c>
      <c r="L4687" s="99">
        <v>12</v>
      </c>
      <c r="M4687" s="99">
        <f t="shared" si="280"/>
        <v>0</v>
      </c>
      <c r="N4687" s="28" t="s">
        <v>4439</v>
      </c>
      <c r="O4687" s="100">
        <v>7200</v>
      </c>
      <c r="P4687" s="27"/>
      <c r="Q4687" s="100"/>
      <c r="R4687" s="101" t="s">
        <v>175</v>
      </c>
      <c r="S4687" s="94"/>
    </row>
    <row r="4688" spans="1:19" ht="18" customHeight="1">
      <c r="A4688" s="17">
        <v>10</v>
      </c>
      <c r="B4688" s="18" t="s">
        <v>3742</v>
      </c>
      <c r="C4688" s="18">
        <v>5</v>
      </c>
      <c r="D4688" s="18" t="s">
        <v>4254</v>
      </c>
      <c r="E4688" s="18">
        <v>2</v>
      </c>
      <c r="F4688" s="18" t="s">
        <v>803</v>
      </c>
      <c r="G4688" s="18">
        <v>9</v>
      </c>
      <c r="H4688" s="18" t="s">
        <v>944</v>
      </c>
      <c r="I4688" s="18">
        <v>3</v>
      </c>
      <c r="J4688" s="25" t="s">
        <v>987</v>
      </c>
      <c r="K4688" s="99"/>
      <c r="L4688" s="99"/>
      <c r="M4688" s="99"/>
      <c r="N4688" s="28" t="s">
        <v>4440</v>
      </c>
      <c r="O4688" s="100">
        <v>4800</v>
      </c>
      <c r="P4688" s="27"/>
      <c r="Q4688" s="100"/>
      <c r="R4688" s="101" t="s">
        <v>175</v>
      </c>
      <c r="S4688" s="94"/>
    </row>
    <row r="4689" spans="1:19" ht="18" customHeight="1">
      <c r="A4689" s="17">
        <v>10</v>
      </c>
      <c r="B4689" s="18" t="s">
        <v>3742</v>
      </c>
      <c r="C4689" s="18">
        <v>5</v>
      </c>
      <c r="D4689" s="18" t="s">
        <v>4254</v>
      </c>
      <c r="E4689" s="18">
        <v>2</v>
      </c>
      <c r="F4689" s="18" t="s">
        <v>803</v>
      </c>
      <c r="G4689" s="19">
        <v>11</v>
      </c>
      <c r="H4689" s="19" t="s">
        <v>1002</v>
      </c>
      <c r="I4689" s="19"/>
      <c r="J4689" s="24"/>
      <c r="K4689" s="99"/>
      <c r="L4689" s="99"/>
      <c r="M4689" s="99"/>
      <c r="N4689" s="28"/>
      <c r="O4689" s="100"/>
      <c r="P4689" s="27"/>
      <c r="Q4689" s="100"/>
      <c r="R4689" s="101" t="s">
        <v>175</v>
      </c>
      <c r="S4689" s="94"/>
    </row>
    <row r="4690" spans="1:19" ht="18" customHeight="1">
      <c r="A4690" s="17">
        <v>10</v>
      </c>
      <c r="B4690" s="18" t="s">
        <v>3742</v>
      </c>
      <c r="C4690" s="18">
        <v>5</v>
      </c>
      <c r="D4690" s="18" t="s">
        <v>4254</v>
      </c>
      <c r="E4690" s="18">
        <v>2</v>
      </c>
      <c r="F4690" s="18" t="s">
        <v>803</v>
      </c>
      <c r="G4690" s="18">
        <v>11</v>
      </c>
      <c r="H4690" s="18" t="s">
        <v>1002</v>
      </c>
      <c r="I4690" s="19">
        <v>1</v>
      </c>
      <c r="J4690" s="24" t="s">
        <v>1003</v>
      </c>
      <c r="K4690" s="99">
        <v>567</v>
      </c>
      <c r="L4690" s="99">
        <v>568</v>
      </c>
      <c r="M4690" s="99">
        <f>K4690-L4690</f>
        <v>-1</v>
      </c>
      <c r="N4690" s="28" t="s">
        <v>4441</v>
      </c>
      <c r="O4690" s="100">
        <v>60000</v>
      </c>
      <c r="P4690" s="27"/>
      <c r="Q4690" s="100"/>
      <c r="R4690" s="101" t="s">
        <v>175</v>
      </c>
      <c r="S4690" s="94"/>
    </row>
    <row r="4691" spans="1:19" ht="18" customHeight="1">
      <c r="A4691" s="17">
        <v>10</v>
      </c>
      <c r="B4691" s="18" t="s">
        <v>3742</v>
      </c>
      <c r="C4691" s="18">
        <v>5</v>
      </c>
      <c r="D4691" s="18" t="s">
        <v>4254</v>
      </c>
      <c r="E4691" s="18">
        <v>2</v>
      </c>
      <c r="F4691" s="18" t="s">
        <v>803</v>
      </c>
      <c r="G4691" s="18">
        <v>11</v>
      </c>
      <c r="H4691" s="18" t="s">
        <v>1002</v>
      </c>
      <c r="I4691" s="18">
        <v>1</v>
      </c>
      <c r="J4691" s="25" t="s">
        <v>1003</v>
      </c>
      <c r="K4691" s="99"/>
      <c r="L4691" s="99"/>
      <c r="M4691" s="99"/>
      <c r="N4691" s="28" t="s">
        <v>4442</v>
      </c>
      <c r="O4691" s="100">
        <v>360000</v>
      </c>
      <c r="P4691" s="27"/>
      <c r="Q4691" s="100"/>
      <c r="R4691" s="101" t="s">
        <v>175</v>
      </c>
      <c r="S4691" s="94"/>
    </row>
    <row r="4692" spans="1:19" ht="18" customHeight="1">
      <c r="A4692" s="17">
        <v>10</v>
      </c>
      <c r="B4692" s="18" t="s">
        <v>3742</v>
      </c>
      <c r="C4692" s="18">
        <v>5</v>
      </c>
      <c r="D4692" s="18" t="s">
        <v>4254</v>
      </c>
      <c r="E4692" s="18">
        <v>2</v>
      </c>
      <c r="F4692" s="18" t="s">
        <v>803</v>
      </c>
      <c r="G4692" s="18">
        <v>11</v>
      </c>
      <c r="H4692" s="18" t="s">
        <v>1002</v>
      </c>
      <c r="I4692" s="18">
        <v>1</v>
      </c>
      <c r="J4692" s="25" t="s">
        <v>1003</v>
      </c>
      <c r="K4692" s="99"/>
      <c r="L4692" s="99"/>
      <c r="M4692" s="99"/>
      <c r="N4692" s="28" t="s">
        <v>4443</v>
      </c>
      <c r="O4692" s="100">
        <v>10000</v>
      </c>
      <c r="P4692" s="27"/>
      <c r="Q4692" s="100"/>
      <c r="R4692" s="101" t="s">
        <v>175</v>
      </c>
      <c r="S4692" s="94"/>
    </row>
    <row r="4693" spans="1:19" ht="18" customHeight="1">
      <c r="A4693" s="17">
        <v>10</v>
      </c>
      <c r="B4693" s="18" t="s">
        <v>3742</v>
      </c>
      <c r="C4693" s="18">
        <v>5</v>
      </c>
      <c r="D4693" s="18" t="s">
        <v>4254</v>
      </c>
      <c r="E4693" s="18">
        <v>2</v>
      </c>
      <c r="F4693" s="18" t="s">
        <v>803</v>
      </c>
      <c r="G4693" s="18">
        <v>11</v>
      </c>
      <c r="H4693" s="18" t="s">
        <v>1002</v>
      </c>
      <c r="I4693" s="18">
        <v>1</v>
      </c>
      <c r="J4693" s="25" t="s">
        <v>1003</v>
      </c>
      <c r="K4693" s="99"/>
      <c r="L4693" s="99"/>
      <c r="M4693" s="99"/>
      <c r="N4693" s="28" t="s">
        <v>4444</v>
      </c>
      <c r="O4693" s="100">
        <v>27000</v>
      </c>
      <c r="P4693" s="27"/>
      <c r="Q4693" s="100"/>
      <c r="R4693" s="101" t="s">
        <v>175</v>
      </c>
      <c r="S4693" s="94"/>
    </row>
    <row r="4694" spans="1:19" ht="18" customHeight="1">
      <c r="A4694" s="17">
        <v>10</v>
      </c>
      <c r="B4694" s="18" t="s">
        <v>3742</v>
      </c>
      <c r="C4694" s="18">
        <v>5</v>
      </c>
      <c r="D4694" s="18" t="s">
        <v>4254</v>
      </c>
      <c r="E4694" s="18">
        <v>2</v>
      </c>
      <c r="F4694" s="18" t="s">
        <v>803</v>
      </c>
      <c r="G4694" s="18">
        <v>11</v>
      </c>
      <c r="H4694" s="18" t="s">
        <v>1002</v>
      </c>
      <c r="I4694" s="18">
        <v>1</v>
      </c>
      <c r="J4694" s="25" t="s">
        <v>1003</v>
      </c>
      <c r="K4694" s="99"/>
      <c r="L4694" s="99"/>
      <c r="M4694" s="99"/>
      <c r="N4694" s="28" t="s">
        <v>4445</v>
      </c>
      <c r="O4694" s="100">
        <v>60000</v>
      </c>
      <c r="P4694" s="27"/>
      <c r="Q4694" s="100"/>
      <c r="R4694" s="101" t="s">
        <v>175</v>
      </c>
      <c r="S4694" s="94"/>
    </row>
    <row r="4695" spans="1:19" ht="18" customHeight="1">
      <c r="A4695" s="17">
        <v>10</v>
      </c>
      <c r="B4695" s="18" t="s">
        <v>3742</v>
      </c>
      <c r="C4695" s="18">
        <v>5</v>
      </c>
      <c r="D4695" s="18" t="s">
        <v>4254</v>
      </c>
      <c r="E4695" s="18">
        <v>2</v>
      </c>
      <c r="F4695" s="18" t="s">
        <v>803</v>
      </c>
      <c r="G4695" s="18">
        <v>11</v>
      </c>
      <c r="H4695" s="18" t="s">
        <v>1002</v>
      </c>
      <c r="I4695" s="18">
        <v>1</v>
      </c>
      <c r="J4695" s="25" t="s">
        <v>1003</v>
      </c>
      <c r="K4695" s="99"/>
      <c r="L4695" s="99"/>
      <c r="M4695" s="99"/>
      <c r="N4695" s="28" t="s">
        <v>4446</v>
      </c>
      <c r="O4695" s="100">
        <v>50000</v>
      </c>
      <c r="P4695" s="27"/>
      <c r="Q4695" s="100"/>
      <c r="R4695" s="101" t="s">
        <v>175</v>
      </c>
      <c r="S4695" s="94"/>
    </row>
    <row r="4696" spans="1:19" ht="18" customHeight="1">
      <c r="A4696" s="17">
        <v>10</v>
      </c>
      <c r="B4696" s="18" t="s">
        <v>3742</v>
      </c>
      <c r="C4696" s="18">
        <v>5</v>
      </c>
      <c r="D4696" s="18" t="s">
        <v>4254</v>
      </c>
      <c r="E4696" s="18">
        <v>2</v>
      </c>
      <c r="F4696" s="18" t="s">
        <v>803</v>
      </c>
      <c r="G4696" s="18">
        <v>11</v>
      </c>
      <c r="H4696" s="18" t="s">
        <v>1002</v>
      </c>
      <c r="I4696" s="19">
        <v>4</v>
      </c>
      <c r="J4696" s="24" t="s">
        <v>1023</v>
      </c>
      <c r="K4696" s="99">
        <v>123</v>
      </c>
      <c r="L4696" s="99">
        <v>106</v>
      </c>
      <c r="M4696" s="99">
        <f t="shared" ref="M4696:M4697" si="281">K4696-L4696</f>
        <v>17</v>
      </c>
      <c r="N4696" s="28" t="s">
        <v>4447</v>
      </c>
      <c r="O4696" s="100">
        <v>122500</v>
      </c>
      <c r="P4696" s="27"/>
      <c r="Q4696" s="100"/>
      <c r="R4696" s="101" t="s">
        <v>175</v>
      </c>
      <c r="S4696" s="94"/>
    </row>
    <row r="4697" spans="1:19" ht="18" customHeight="1">
      <c r="A4697" s="17">
        <v>10</v>
      </c>
      <c r="B4697" s="18" t="s">
        <v>3742</v>
      </c>
      <c r="C4697" s="18">
        <v>5</v>
      </c>
      <c r="D4697" s="18" t="s">
        <v>4254</v>
      </c>
      <c r="E4697" s="18">
        <v>2</v>
      </c>
      <c r="F4697" s="18" t="s">
        <v>803</v>
      </c>
      <c r="G4697" s="18">
        <v>11</v>
      </c>
      <c r="H4697" s="18" t="s">
        <v>1002</v>
      </c>
      <c r="I4697" s="19">
        <v>7</v>
      </c>
      <c r="J4697" s="24" t="s">
        <v>2044</v>
      </c>
      <c r="K4697" s="99">
        <v>132</v>
      </c>
      <c r="L4697" s="99">
        <v>132</v>
      </c>
      <c r="M4697" s="99">
        <f t="shared" si="281"/>
        <v>0</v>
      </c>
      <c r="N4697" s="28" t="s">
        <v>4448</v>
      </c>
      <c r="O4697" s="100">
        <v>60000</v>
      </c>
      <c r="P4697" s="27"/>
      <c r="Q4697" s="100"/>
      <c r="R4697" s="101" t="s">
        <v>175</v>
      </c>
      <c r="S4697" s="94"/>
    </row>
    <row r="4698" spans="1:19" ht="18" customHeight="1">
      <c r="A4698" s="17">
        <v>10</v>
      </c>
      <c r="B4698" s="18" t="s">
        <v>3742</v>
      </c>
      <c r="C4698" s="18">
        <v>5</v>
      </c>
      <c r="D4698" s="18" t="s">
        <v>4254</v>
      </c>
      <c r="E4698" s="18">
        <v>2</v>
      </c>
      <c r="F4698" s="18" t="s">
        <v>803</v>
      </c>
      <c r="G4698" s="18">
        <v>11</v>
      </c>
      <c r="H4698" s="18" t="s">
        <v>1002</v>
      </c>
      <c r="I4698" s="18">
        <v>7</v>
      </c>
      <c r="J4698" s="25" t="s">
        <v>2044</v>
      </c>
      <c r="K4698" s="99"/>
      <c r="L4698" s="99"/>
      <c r="M4698" s="99"/>
      <c r="N4698" s="28" t="s">
        <v>4449</v>
      </c>
      <c r="O4698" s="100">
        <v>72000</v>
      </c>
      <c r="P4698" s="27"/>
      <c r="Q4698" s="100"/>
      <c r="R4698" s="101" t="s">
        <v>175</v>
      </c>
      <c r="S4698" s="94"/>
    </row>
    <row r="4699" spans="1:19" ht="18" customHeight="1">
      <c r="A4699" s="17">
        <v>10</v>
      </c>
      <c r="B4699" s="18" t="s">
        <v>3742</v>
      </c>
      <c r="C4699" s="18">
        <v>5</v>
      </c>
      <c r="D4699" s="18" t="s">
        <v>4254</v>
      </c>
      <c r="E4699" s="18">
        <v>2</v>
      </c>
      <c r="F4699" s="18" t="s">
        <v>803</v>
      </c>
      <c r="G4699" s="19">
        <v>12</v>
      </c>
      <c r="H4699" s="19" t="s">
        <v>1026</v>
      </c>
      <c r="I4699" s="19"/>
      <c r="J4699" s="24"/>
      <c r="K4699" s="99"/>
      <c r="L4699" s="99"/>
      <c r="M4699" s="99"/>
      <c r="N4699" s="28"/>
      <c r="O4699" s="100"/>
      <c r="P4699" s="27"/>
      <c r="Q4699" s="100"/>
      <c r="R4699" s="101" t="s">
        <v>175</v>
      </c>
      <c r="S4699" s="94"/>
    </row>
    <row r="4700" spans="1:19" ht="18" customHeight="1">
      <c r="A4700" s="17">
        <v>10</v>
      </c>
      <c r="B4700" s="18" t="s">
        <v>3742</v>
      </c>
      <c r="C4700" s="18">
        <v>5</v>
      </c>
      <c r="D4700" s="18" t="s">
        <v>4254</v>
      </c>
      <c r="E4700" s="18">
        <v>2</v>
      </c>
      <c r="F4700" s="18" t="s">
        <v>803</v>
      </c>
      <c r="G4700" s="18">
        <v>12</v>
      </c>
      <c r="H4700" s="18" t="s">
        <v>1026</v>
      </c>
      <c r="I4700" s="19">
        <v>1</v>
      </c>
      <c r="J4700" s="24" t="s">
        <v>1027</v>
      </c>
      <c r="K4700" s="99">
        <v>82</v>
      </c>
      <c r="L4700" s="99">
        <v>82</v>
      </c>
      <c r="M4700" s="99">
        <f>K4700-L4700</f>
        <v>0</v>
      </c>
      <c r="N4700" s="28" t="s">
        <v>4450</v>
      </c>
      <c r="O4700" s="100">
        <v>9300</v>
      </c>
      <c r="P4700" s="27"/>
      <c r="Q4700" s="100"/>
      <c r="R4700" s="101" t="s">
        <v>175</v>
      </c>
      <c r="S4700" s="94"/>
    </row>
    <row r="4701" spans="1:19" ht="18" customHeight="1">
      <c r="A4701" s="17">
        <v>10</v>
      </c>
      <c r="B4701" s="18" t="s">
        <v>3742</v>
      </c>
      <c r="C4701" s="18">
        <v>5</v>
      </c>
      <c r="D4701" s="18" t="s">
        <v>4254</v>
      </c>
      <c r="E4701" s="18">
        <v>2</v>
      </c>
      <c r="F4701" s="18" t="s">
        <v>803</v>
      </c>
      <c r="G4701" s="18">
        <v>12</v>
      </c>
      <c r="H4701" s="18" t="s">
        <v>1026</v>
      </c>
      <c r="I4701" s="18">
        <v>1</v>
      </c>
      <c r="J4701" s="25" t="s">
        <v>1027</v>
      </c>
      <c r="K4701" s="99"/>
      <c r="L4701" s="99"/>
      <c r="M4701" s="99"/>
      <c r="N4701" s="339" t="s">
        <v>7279</v>
      </c>
      <c r="O4701" s="100">
        <v>72000</v>
      </c>
      <c r="P4701" s="27"/>
      <c r="Q4701" s="100"/>
      <c r="R4701" s="101" t="s">
        <v>175</v>
      </c>
      <c r="S4701" s="94"/>
    </row>
    <row r="4702" spans="1:19" ht="18" customHeight="1">
      <c r="A4702" s="17">
        <v>10</v>
      </c>
      <c r="B4702" s="18" t="s">
        <v>3742</v>
      </c>
      <c r="C4702" s="18">
        <v>5</v>
      </c>
      <c r="D4702" s="18" t="s">
        <v>4254</v>
      </c>
      <c r="E4702" s="18">
        <v>2</v>
      </c>
      <c r="F4702" s="18" t="s">
        <v>803</v>
      </c>
      <c r="G4702" s="18">
        <v>12</v>
      </c>
      <c r="H4702" s="18" t="s">
        <v>1026</v>
      </c>
      <c r="I4702" s="19">
        <v>3</v>
      </c>
      <c r="J4702" s="24" t="s">
        <v>202</v>
      </c>
      <c r="K4702" s="99">
        <v>26</v>
      </c>
      <c r="L4702" s="99">
        <v>36</v>
      </c>
      <c r="M4702" s="99">
        <f>K4702-L4702</f>
        <v>-10</v>
      </c>
      <c r="N4702" s="28" t="s">
        <v>1032</v>
      </c>
      <c r="O4702" s="100">
        <v>25000</v>
      </c>
      <c r="P4702" s="27"/>
      <c r="Q4702" s="100"/>
      <c r="R4702" s="101" t="s">
        <v>175</v>
      </c>
      <c r="S4702" s="94"/>
    </row>
    <row r="4703" spans="1:19" ht="18" customHeight="1">
      <c r="A4703" s="17">
        <v>10</v>
      </c>
      <c r="B4703" s="18" t="s">
        <v>3742</v>
      </c>
      <c r="C4703" s="18">
        <v>5</v>
      </c>
      <c r="D4703" s="18" t="s">
        <v>4254</v>
      </c>
      <c r="E4703" s="18">
        <v>2</v>
      </c>
      <c r="F4703" s="18" t="s">
        <v>803</v>
      </c>
      <c r="G4703" s="18">
        <v>12</v>
      </c>
      <c r="H4703" s="18" t="s">
        <v>1026</v>
      </c>
      <c r="I4703" s="18">
        <v>3</v>
      </c>
      <c r="J4703" s="25" t="s">
        <v>202</v>
      </c>
      <c r="K4703" s="99"/>
      <c r="L4703" s="99"/>
      <c r="M4703" s="99"/>
      <c r="N4703" s="28" t="s">
        <v>4368</v>
      </c>
      <c r="O4703" s="100">
        <v>1000</v>
      </c>
      <c r="P4703" s="27"/>
      <c r="Q4703" s="100"/>
      <c r="R4703" s="101" t="s">
        <v>175</v>
      </c>
      <c r="S4703" s="94"/>
    </row>
    <row r="4704" spans="1:19" ht="18" customHeight="1">
      <c r="A4704" s="17">
        <v>10</v>
      </c>
      <c r="B4704" s="18" t="s">
        <v>3742</v>
      </c>
      <c r="C4704" s="18">
        <v>5</v>
      </c>
      <c r="D4704" s="18" t="s">
        <v>4254</v>
      </c>
      <c r="E4704" s="18">
        <v>2</v>
      </c>
      <c r="F4704" s="18" t="s">
        <v>803</v>
      </c>
      <c r="G4704" s="18">
        <v>12</v>
      </c>
      <c r="H4704" s="18" t="s">
        <v>1026</v>
      </c>
      <c r="I4704" s="19">
        <v>11</v>
      </c>
      <c r="J4704" s="24" t="s">
        <v>1039</v>
      </c>
      <c r="K4704" s="99">
        <v>50</v>
      </c>
      <c r="L4704" s="99">
        <v>30</v>
      </c>
      <c r="M4704" s="99">
        <f>K4704-L4704</f>
        <v>20</v>
      </c>
      <c r="N4704" s="28" t="s">
        <v>4451</v>
      </c>
      <c r="O4704" s="100">
        <v>50000</v>
      </c>
      <c r="P4704" s="27"/>
      <c r="Q4704" s="100"/>
      <c r="R4704" s="101" t="s">
        <v>175</v>
      </c>
      <c r="S4704" s="94"/>
    </row>
    <row r="4705" spans="1:19" ht="18" customHeight="1">
      <c r="A4705" s="17">
        <v>10</v>
      </c>
      <c r="B4705" s="18" t="s">
        <v>3742</v>
      </c>
      <c r="C4705" s="18">
        <v>5</v>
      </c>
      <c r="D4705" s="18" t="s">
        <v>4254</v>
      </c>
      <c r="E4705" s="18">
        <v>2</v>
      </c>
      <c r="F4705" s="18" t="s">
        <v>803</v>
      </c>
      <c r="G4705" s="19">
        <v>14</v>
      </c>
      <c r="H4705" s="19" t="s">
        <v>1050</v>
      </c>
      <c r="I4705" s="19"/>
      <c r="J4705" s="24"/>
      <c r="K4705" s="99"/>
      <c r="L4705" s="99"/>
      <c r="M4705" s="99"/>
      <c r="N4705" s="28"/>
      <c r="O4705" s="100"/>
      <c r="P4705" s="27"/>
      <c r="Q4705" s="100"/>
      <c r="R4705" s="101" t="s">
        <v>175</v>
      </c>
      <c r="S4705" s="94"/>
    </row>
    <row r="4706" spans="1:19" ht="18" customHeight="1">
      <c r="A4706" s="17">
        <v>10</v>
      </c>
      <c r="B4706" s="18" t="s">
        <v>3742</v>
      </c>
      <c r="C4706" s="18">
        <v>5</v>
      </c>
      <c r="D4706" s="18" t="s">
        <v>4254</v>
      </c>
      <c r="E4706" s="18">
        <v>2</v>
      </c>
      <c r="F4706" s="18" t="s">
        <v>803</v>
      </c>
      <c r="G4706" s="18">
        <v>14</v>
      </c>
      <c r="H4706" s="18" t="s">
        <v>1050</v>
      </c>
      <c r="I4706" s="19">
        <v>1</v>
      </c>
      <c r="J4706" s="24" t="s">
        <v>1051</v>
      </c>
      <c r="K4706" s="99">
        <v>10</v>
      </c>
      <c r="L4706" s="99">
        <v>0</v>
      </c>
      <c r="M4706" s="99">
        <f>K4706-L4706</f>
        <v>10</v>
      </c>
      <c r="N4706" s="28" t="s">
        <v>4452</v>
      </c>
      <c r="O4706" s="100">
        <v>10000</v>
      </c>
      <c r="P4706" s="27"/>
      <c r="Q4706" s="100"/>
      <c r="R4706" s="101" t="s">
        <v>175</v>
      </c>
      <c r="S4706" s="94"/>
    </row>
    <row r="4707" spans="1:19" ht="18" customHeight="1">
      <c r="A4707" s="17">
        <v>10</v>
      </c>
      <c r="B4707" s="18" t="s">
        <v>3742</v>
      </c>
      <c r="C4707" s="18">
        <v>5</v>
      </c>
      <c r="D4707" s="18" t="s">
        <v>4254</v>
      </c>
      <c r="E4707" s="18">
        <v>2</v>
      </c>
      <c r="F4707" s="18" t="s">
        <v>803</v>
      </c>
      <c r="G4707" s="19">
        <v>19</v>
      </c>
      <c r="H4707" s="19" t="s">
        <v>2744</v>
      </c>
      <c r="I4707" s="19"/>
      <c r="J4707" s="24"/>
      <c r="K4707" s="99"/>
      <c r="L4707" s="99"/>
      <c r="M4707" s="99"/>
      <c r="N4707" s="28"/>
      <c r="O4707" s="100"/>
      <c r="P4707" s="27"/>
      <c r="Q4707" s="100"/>
      <c r="R4707" s="101" t="s">
        <v>175</v>
      </c>
      <c r="S4707" s="94"/>
    </row>
    <row r="4708" spans="1:19" ht="18" customHeight="1">
      <c r="A4708" s="17">
        <v>10</v>
      </c>
      <c r="B4708" s="18" t="s">
        <v>3742</v>
      </c>
      <c r="C4708" s="18">
        <v>5</v>
      </c>
      <c r="D4708" s="18" t="s">
        <v>4254</v>
      </c>
      <c r="E4708" s="18">
        <v>2</v>
      </c>
      <c r="F4708" s="18" t="s">
        <v>803</v>
      </c>
      <c r="G4708" s="18">
        <v>19</v>
      </c>
      <c r="H4708" s="18" t="s">
        <v>2744</v>
      </c>
      <c r="I4708" s="19">
        <v>41</v>
      </c>
      <c r="J4708" s="24" t="s">
        <v>1153</v>
      </c>
      <c r="K4708" s="99">
        <v>18</v>
      </c>
      <c r="L4708" s="99">
        <v>18</v>
      </c>
      <c r="M4708" s="99">
        <f>K4708-L4708</f>
        <v>0</v>
      </c>
      <c r="N4708" s="28" t="s">
        <v>4453</v>
      </c>
      <c r="O4708" s="100">
        <v>8000</v>
      </c>
      <c r="P4708" s="27"/>
      <c r="Q4708" s="100"/>
      <c r="R4708" s="101" t="s">
        <v>175</v>
      </c>
      <c r="S4708" s="94"/>
    </row>
    <row r="4709" spans="1:19" ht="18" customHeight="1">
      <c r="A4709" s="17">
        <v>10</v>
      </c>
      <c r="B4709" s="18" t="s">
        <v>3742</v>
      </c>
      <c r="C4709" s="18">
        <v>5</v>
      </c>
      <c r="D4709" s="18" t="s">
        <v>4254</v>
      </c>
      <c r="E4709" s="18">
        <v>2</v>
      </c>
      <c r="F4709" s="18" t="s">
        <v>803</v>
      </c>
      <c r="G4709" s="18">
        <v>19</v>
      </c>
      <c r="H4709" s="18" t="s">
        <v>2744</v>
      </c>
      <c r="I4709" s="18">
        <v>41</v>
      </c>
      <c r="J4709" s="25" t="s">
        <v>1153</v>
      </c>
      <c r="K4709" s="99"/>
      <c r="L4709" s="99"/>
      <c r="M4709" s="99"/>
      <c r="N4709" s="28" t="s">
        <v>4454</v>
      </c>
      <c r="O4709" s="100">
        <v>10000</v>
      </c>
      <c r="P4709" s="27"/>
      <c r="Q4709" s="100"/>
      <c r="R4709" s="101" t="s">
        <v>175</v>
      </c>
      <c r="S4709" s="94"/>
    </row>
    <row r="4710" spans="1:19" ht="18" customHeight="1">
      <c r="A4710" s="43">
        <v>10</v>
      </c>
      <c r="B4710" s="44" t="s">
        <v>3742</v>
      </c>
      <c r="C4710" s="52">
        <v>5</v>
      </c>
      <c r="D4710" s="44" t="s">
        <v>4254</v>
      </c>
      <c r="E4710" s="53">
        <v>3</v>
      </c>
      <c r="F4710" s="54" t="s">
        <v>804</v>
      </c>
      <c r="G4710" s="53"/>
      <c r="H4710" s="54"/>
      <c r="I4710" s="53"/>
      <c r="J4710" s="53"/>
      <c r="K4710" s="97">
        <f>IF(C4710="",SUMIFS($K4711:$K$5645,$A4711:$A$5645,A4710,$E4711:$E$5645,""),IF(E4710="",SUMIFS($K4711:$K$5645,$A4711:$A$5645,A4710,$C4711:$C$5645,C4710,$G4711:$G$5645,""),IF(G4710="",SUMIFS($K4711:$K$5645,$A4711:$A$5645,A4710,$C4711:$C$5645,C4710,$E4711:$E$5645,E4710,$R4711:$R$5645,R4710),0)))</f>
        <v>60871</v>
      </c>
      <c r="L4710" s="97">
        <f>IF(C4710="",SUMIFS($L4711:$L$5645,$A4711:$A$5645,A4710,$E4711:$E$5645,""),IF(E4710="",SUMIFS($L4711:$L$5645,$A4711:$A$5645,A4710,$C4711:$C$5645,C4710,$G4711:$G$5645,""),IF(G4710="",SUMIFS($L4711:$L$5645,$A4711:$A$5645,A4710,$C4711:$C$5645,C4710,$E4711:$E$5645,E4710,$R4711:$R$5645,R4710),0)))</f>
        <v>57222</v>
      </c>
      <c r="M4710" s="98">
        <f t="shared" ref="M4710" si="282">K4710-L4710</f>
        <v>3649</v>
      </c>
      <c r="N4710" s="55"/>
      <c r="O4710" s="56"/>
      <c r="P4710" s="57"/>
      <c r="Q4710" s="58">
        <f>IF(C4710="",SUMIFS($Q$3:$Q$5514,$A$3:$A$5514,A4710,$C$3:$C$5514,"&gt;0",$E$3:$E$5514,""),IF(E4710="",SUMIFS($Q$3:$Q$5514,$A$3:$A$5514,A4710,$C$3:$C$5514,C4710,$E$3:$E$5514,"&gt;0",$G$3:$G$5514,""),IF(G4710="",SUMIFS($Q$3:$Q$5514,$A$3:$A$5514,A4710,$C$3:$C$5514,C4710,$E$3:$E$5514,E4710,$G$3:$G$5514,"&gt;0",$R$3:$R$5514,R4710))))</f>
        <v>26196</v>
      </c>
      <c r="R4710" s="59" t="s">
        <v>175</v>
      </c>
      <c r="S4710" s="94"/>
    </row>
    <row r="4711" spans="1:19" ht="18" customHeight="1">
      <c r="A4711" s="17">
        <v>10</v>
      </c>
      <c r="B4711" s="18" t="s">
        <v>3742</v>
      </c>
      <c r="C4711" s="18">
        <v>5</v>
      </c>
      <c r="D4711" s="18" t="s">
        <v>4254</v>
      </c>
      <c r="E4711" s="18">
        <v>3</v>
      </c>
      <c r="F4711" s="18" t="s">
        <v>804</v>
      </c>
      <c r="G4711" s="19">
        <v>8</v>
      </c>
      <c r="H4711" s="19" t="s">
        <v>941</v>
      </c>
      <c r="I4711" s="19"/>
      <c r="J4711" s="24"/>
      <c r="K4711" s="99"/>
      <c r="L4711" s="99"/>
      <c r="M4711" s="99"/>
      <c r="N4711" s="28"/>
      <c r="O4711" s="100"/>
      <c r="P4711" s="27" t="s">
        <v>4457</v>
      </c>
      <c r="Q4711" s="100">
        <v>2702</v>
      </c>
      <c r="R4711" s="101" t="s">
        <v>175</v>
      </c>
      <c r="S4711" s="94"/>
    </row>
    <row r="4712" spans="1:19" ht="18" customHeight="1">
      <c r="A4712" s="17">
        <v>10</v>
      </c>
      <c r="B4712" s="18" t="s">
        <v>3742</v>
      </c>
      <c r="C4712" s="18">
        <v>5</v>
      </c>
      <c r="D4712" s="18" t="s">
        <v>4254</v>
      </c>
      <c r="E4712" s="18">
        <v>3</v>
      </c>
      <c r="F4712" s="18" t="s">
        <v>804</v>
      </c>
      <c r="G4712" s="18">
        <v>8</v>
      </c>
      <c r="H4712" s="18" t="s">
        <v>941</v>
      </c>
      <c r="I4712" s="19">
        <v>11</v>
      </c>
      <c r="J4712" s="24" t="s">
        <v>4455</v>
      </c>
      <c r="K4712" s="99">
        <v>101</v>
      </c>
      <c r="L4712" s="99">
        <v>101</v>
      </c>
      <c r="M4712" s="99">
        <f>K4712-L4712</f>
        <v>0</v>
      </c>
      <c r="N4712" s="28" t="s">
        <v>4456</v>
      </c>
      <c r="O4712" s="100">
        <v>100800</v>
      </c>
      <c r="P4712" s="27" t="s">
        <v>4275</v>
      </c>
      <c r="Q4712" s="100"/>
      <c r="R4712" s="101" t="s">
        <v>175</v>
      </c>
      <c r="S4712" s="94"/>
    </row>
    <row r="4713" spans="1:19" ht="18" customHeight="1">
      <c r="A4713" s="17">
        <v>10</v>
      </c>
      <c r="B4713" s="18" t="s">
        <v>3742</v>
      </c>
      <c r="C4713" s="18">
        <v>5</v>
      </c>
      <c r="D4713" s="18" t="s">
        <v>4254</v>
      </c>
      <c r="E4713" s="18">
        <v>3</v>
      </c>
      <c r="F4713" s="18" t="s">
        <v>804</v>
      </c>
      <c r="G4713" s="19">
        <v>9</v>
      </c>
      <c r="H4713" s="19" t="s">
        <v>944</v>
      </c>
      <c r="I4713" s="19"/>
      <c r="J4713" s="24"/>
      <c r="K4713" s="99"/>
      <c r="L4713" s="99"/>
      <c r="M4713" s="99"/>
      <c r="N4713" s="28"/>
      <c r="O4713" s="100"/>
      <c r="P4713" s="27" t="s">
        <v>4267</v>
      </c>
      <c r="Q4713" s="100">
        <v>8093</v>
      </c>
      <c r="R4713" s="101" t="s">
        <v>175</v>
      </c>
      <c r="S4713" s="94"/>
    </row>
    <row r="4714" spans="1:19" ht="18" customHeight="1">
      <c r="A4714" s="17">
        <v>10</v>
      </c>
      <c r="B4714" s="18" t="s">
        <v>3742</v>
      </c>
      <c r="C4714" s="18">
        <v>5</v>
      </c>
      <c r="D4714" s="18" t="s">
        <v>4254</v>
      </c>
      <c r="E4714" s="18">
        <v>3</v>
      </c>
      <c r="F4714" s="18" t="s">
        <v>804</v>
      </c>
      <c r="G4714" s="18">
        <v>9</v>
      </c>
      <c r="H4714" s="18" t="s">
        <v>944</v>
      </c>
      <c r="I4714" s="19">
        <v>3</v>
      </c>
      <c r="J4714" s="24" t="s">
        <v>987</v>
      </c>
      <c r="K4714" s="99">
        <v>13</v>
      </c>
      <c r="L4714" s="99">
        <v>13</v>
      </c>
      <c r="M4714" s="99">
        <f>K4714-L4714</f>
        <v>0</v>
      </c>
      <c r="N4714" s="28" t="s">
        <v>4458</v>
      </c>
      <c r="O4714" s="100">
        <v>12600</v>
      </c>
      <c r="P4714" s="27" t="s">
        <v>4269</v>
      </c>
      <c r="Q4714" s="100"/>
      <c r="R4714" s="101" t="s">
        <v>175</v>
      </c>
      <c r="S4714" s="94"/>
    </row>
    <row r="4715" spans="1:19" ht="18" customHeight="1">
      <c r="A4715" s="17">
        <v>10</v>
      </c>
      <c r="B4715" s="18" t="s">
        <v>3742</v>
      </c>
      <c r="C4715" s="18">
        <v>5</v>
      </c>
      <c r="D4715" s="18" t="s">
        <v>4254</v>
      </c>
      <c r="E4715" s="18">
        <v>3</v>
      </c>
      <c r="F4715" s="18" t="s">
        <v>804</v>
      </c>
      <c r="G4715" s="19">
        <v>11</v>
      </c>
      <c r="H4715" s="19" t="s">
        <v>1002</v>
      </c>
      <c r="I4715" s="19"/>
      <c r="J4715" s="24"/>
      <c r="K4715" s="99"/>
      <c r="L4715" s="99"/>
      <c r="M4715" s="99"/>
      <c r="N4715" s="28"/>
      <c r="O4715" s="100"/>
      <c r="P4715" s="27" t="s">
        <v>4267</v>
      </c>
      <c r="Q4715" s="100">
        <v>2376</v>
      </c>
      <c r="R4715" s="101" t="s">
        <v>175</v>
      </c>
      <c r="S4715" s="94"/>
    </row>
    <row r="4716" spans="1:19" ht="18" customHeight="1">
      <c r="A4716" s="17">
        <v>10</v>
      </c>
      <c r="B4716" s="18" t="s">
        <v>3742</v>
      </c>
      <c r="C4716" s="18">
        <v>5</v>
      </c>
      <c r="D4716" s="18" t="s">
        <v>4254</v>
      </c>
      <c r="E4716" s="18">
        <v>3</v>
      </c>
      <c r="F4716" s="18" t="s">
        <v>804</v>
      </c>
      <c r="G4716" s="18">
        <v>11</v>
      </c>
      <c r="H4716" s="18" t="s">
        <v>1002</v>
      </c>
      <c r="I4716" s="19">
        <v>1</v>
      </c>
      <c r="J4716" s="24" t="s">
        <v>4305</v>
      </c>
      <c r="K4716" s="99">
        <v>650</v>
      </c>
      <c r="L4716" s="99">
        <v>200</v>
      </c>
      <c r="M4716" s="99">
        <f>K4716-L4716</f>
        <v>450</v>
      </c>
      <c r="N4716" s="28" t="s">
        <v>4459</v>
      </c>
      <c r="O4716" s="100">
        <v>200000</v>
      </c>
      <c r="P4716" s="27" t="s">
        <v>4461</v>
      </c>
      <c r="Q4716" s="100"/>
      <c r="R4716" s="101" t="s">
        <v>175</v>
      </c>
      <c r="S4716" s="94"/>
    </row>
    <row r="4717" spans="1:19" ht="18" customHeight="1">
      <c r="A4717" s="17">
        <v>10</v>
      </c>
      <c r="B4717" s="18" t="s">
        <v>3742</v>
      </c>
      <c r="C4717" s="18">
        <v>5</v>
      </c>
      <c r="D4717" s="18" t="s">
        <v>4254</v>
      </c>
      <c r="E4717" s="18">
        <v>3</v>
      </c>
      <c r="F4717" s="18" t="s">
        <v>804</v>
      </c>
      <c r="G4717" s="18">
        <v>11</v>
      </c>
      <c r="H4717" s="18" t="s">
        <v>1002</v>
      </c>
      <c r="I4717" s="18">
        <v>1</v>
      </c>
      <c r="J4717" s="25" t="s">
        <v>4305</v>
      </c>
      <c r="K4717" s="99"/>
      <c r="L4717" s="99"/>
      <c r="M4717" s="99"/>
      <c r="N4717" s="28" t="s">
        <v>4460</v>
      </c>
      <c r="O4717" s="100">
        <v>400000</v>
      </c>
      <c r="P4717" s="27" t="s">
        <v>4267</v>
      </c>
      <c r="Q4717" s="100">
        <v>8093</v>
      </c>
      <c r="R4717" s="101" t="s">
        <v>175</v>
      </c>
      <c r="S4717" s="94"/>
    </row>
    <row r="4718" spans="1:19" ht="18" customHeight="1">
      <c r="A4718" s="17">
        <v>10</v>
      </c>
      <c r="B4718" s="18" t="s">
        <v>3742</v>
      </c>
      <c r="C4718" s="18">
        <v>5</v>
      </c>
      <c r="D4718" s="18" t="s">
        <v>4254</v>
      </c>
      <c r="E4718" s="18">
        <v>3</v>
      </c>
      <c r="F4718" s="18" t="s">
        <v>804</v>
      </c>
      <c r="G4718" s="18">
        <v>11</v>
      </c>
      <c r="H4718" s="18" t="s">
        <v>1002</v>
      </c>
      <c r="I4718" s="18">
        <v>1</v>
      </c>
      <c r="J4718" s="25" t="s">
        <v>4305</v>
      </c>
      <c r="K4718" s="99"/>
      <c r="L4718" s="99"/>
      <c r="M4718" s="99"/>
      <c r="N4718" s="28" t="s">
        <v>4462</v>
      </c>
      <c r="O4718" s="100">
        <v>50000</v>
      </c>
      <c r="P4718" s="27" t="s">
        <v>3033</v>
      </c>
      <c r="Q4718" s="100"/>
      <c r="R4718" s="101" t="s">
        <v>175</v>
      </c>
      <c r="S4718" s="94"/>
    </row>
    <row r="4719" spans="1:19" ht="18" customHeight="1">
      <c r="A4719" s="17">
        <v>10</v>
      </c>
      <c r="B4719" s="18" t="s">
        <v>3742</v>
      </c>
      <c r="C4719" s="18">
        <v>5</v>
      </c>
      <c r="D4719" s="18" t="s">
        <v>4254</v>
      </c>
      <c r="E4719" s="18">
        <v>3</v>
      </c>
      <c r="F4719" s="18" t="s">
        <v>804</v>
      </c>
      <c r="G4719" s="18">
        <v>11</v>
      </c>
      <c r="H4719" s="18" t="s">
        <v>1002</v>
      </c>
      <c r="I4719" s="19">
        <v>2</v>
      </c>
      <c r="J4719" s="24" t="s">
        <v>1208</v>
      </c>
      <c r="K4719" s="99">
        <v>659</v>
      </c>
      <c r="L4719" s="99">
        <v>915</v>
      </c>
      <c r="M4719" s="99">
        <f>K4719-L4719</f>
        <v>-256</v>
      </c>
      <c r="N4719" s="28" t="s">
        <v>4463</v>
      </c>
      <c r="O4719" s="100">
        <v>255000</v>
      </c>
      <c r="P4719" s="27" t="s">
        <v>4267</v>
      </c>
      <c r="Q4719" s="100">
        <v>2376</v>
      </c>
      <c r="R4719" s="101" t="s">
        <v>175</v>
      </c>
      <c r="S4719" s="94"/>
    </row>
    <row r="4720" spans="1:19" ht="18" customHeight="1">
      <c r="A4720" s="17">
        <v>10</v>
      </c>
      <c r="B4720" s="18" t="s">
        <v>3742</v>
      </c>
      <c r="C4720" s="18">
        <v>5</v>
      </c>
      <c r="D4720" s="18" t="s">
        <v>4254</v>
      </c>
      <c r="E4720" s="18">
        <v>3</v>
      </c>
      <c r="F4720" s="18" t="s">
        <v>804</v>
      </c>
      <c r="G4720" s="18">
        <v>11</v>
      </c>
      <c r="H4720" s="18" t="s">
        <v>1002</v>
      </c>
      <c r="I4720" s="18">
        <v>2</v>
      </c>
      <c r="J4720" s="25" t="s">
        <v>1208</v>
      </c>
      <c r="K4720" s="99"/>
      <c r="L4720" s="99"/>
      <c r="M4720" s="99"/>
      <c r="N4720" s="339" t="s">
        <v>6877</v>
      </c>
      <c r="O4720" s="100">
        <v>71400</v>
      </c>
      <c r="P4720" s="27" t="s">
        <v>4464</v>
      </c>
      <c r="Q4720" s="100"/>
      <c r="R4720" s="101" t="s">
        <v>175</v>
      </c>
      <c r="S4720" s="94"/>
    </row>
    <row r="4721" spans="1:19" ht="18" customHeight="1">
      <c r="A4721" s="17">
        <v>10</v>
      </c>
      <c r="B4721" s="18" t="s">
        <v>3742</v>
      </c>
      <c r="C4721" s="18">
        <v>5</v>
      </c>
      <c r="D4721" s="18" t="s">
        <v>4254</v>
      </c>
      <c r="E4721" s="18">
        <v>3</v>
      </c>
      <c r="F4721" s="18" t="s">
        <v>804</v>
      </c>
      <c r="G4721" s="18">
        <v>11</v>
      </c>
      <c r="H4721" s="18" t="s">
        <v>1002</v>
      </c>
      <c r="I4721" s="18">
        <v>2</v>
      </c>
      <c r="J4721" s="25" t="s">
        <v>1208</v>
      </c>
      <c r="K4721" s="99"/>
      <c r="L4721" s="99"/>
      <c r="M4721" s="99"/>
      <c r="N4721" s="339" t="s">
        <v>6878</v>
      </c>
      <c r="O4721" s="100">
        <v>102000</v>
      </c>
      <c r="P4721" s="27" t="s">
        <v>622</v>
      </c>
      <c r="Q4721" s="100">
        <v>2556</v>
      </c>
      <c r="R4721" s="101" t="s">
        <v>175</v>
      </c>
      <c r="S4721" s="94"/>
    </row>
    <row r="4722" spans="1:19" ht="18" customHeight="1">
      <c r="A4722" s="17">
        <v>10</v>
      </c>
      <c r="B4722" s="18" t="s">
        <v>3742</v>
      </c>
      <c r="C4722" s="18">
        <v>5</v>
      </c>
      <c r="D4722" s="18" t="s">
        <v>4254</v>
      </c>
      <c r="E4722" s="18">
        <v>3</v>
      </c>
      <c r="F4722" s="18" t="s">
        <v>804</v>
      </c>
      <c r="G4722" s="18">
        <v>11</v>
      </c>
      <c r="H4722" s="18" t="s">
        <v>1002</v>
      </c>
      <c r="I4722" s="18">
        <v>2</v>
      </c>
      <c r="J4722" s="25" t="s">
        <v>1208</v>
      </c>
      <c r="K4722" s="99"/>
      <c r="L4722" s="99"/>
      <c r="M4722" s="99"/>
      <c r="N4722" s="339" t="s">
        <v>6879</v>
      </c>
      <c r="O4722" s="100">
        <v>51000</v>
      </c>
      <c r="P4722" s="27"/>
      <c r="Q4722" s="100"/>
      <c r="R4722" s="101" t="s">
        <v>175</v>
      </c>
      <c r="S4722" s="94"/>
    </row>
    <row r="4723" spans="1:19" ht="18" customHeight="1">
      <c r="A4723" s="17">
        <v>10</v>
      </c>
      <c r="B4723" s="18" t="s">
        <v>3742</v>
      </c>
      <c r="C4723" s="18">
        <v>5</v>
      </c>
      <c r="D4723" s="18" t="s">
        <v>4254</v>
      </c>
      <c r="E4723" s="18">
        <v>3</v>
      </c>
      <c r="F4723" s="18" t="s">
        <v>804</v>
      </c>
      <c r="G4723" s="18">
        <v>11</v>
      </c>
      <c r="H4723" s="18" t="s">
        <v>1002</v>
      </c>
      <c r="I4723" s="18">
        <v>2</v>
      </c>
      <c r="J4723" s="25" t="s">
        <v>1208</v>
      </c>
      <c r="K4723" s="99"/>
      <c r="L4723" s="99"/>
      <c r="M4723" s="99"/>
      <c r="N4723" s="28" t="s">
        <v>4465</v>
      </c>
      <c r="O4723" s="100">
        <v>55000</v>
      </c>
      <c r="P4723" s="27"/>
      <c r="Q4723" s="100"/>
      <c r="R4723" s="101" t="s">
        <v>175</v>
      </c>
      <c r="S4723" s="94"/>
    </row>
    <row r="4724" spans="1:19" ht="18" customHeight="1">
      <c r="A4724" s="17">
        <v>10</v>
      </c>
      <c r="B4724" s="18" t="s">
        <v>3742</v>
      </c>
      <c r="C4724" s="18">
        <v>5</v>
      </c>
      <c r="D4724" s="18" t="s">
        <v>4254</v>
      </c>
      <c r="E4724" s="18">
        <v>3</v>
      </c>
      <c r="F4724" s="18" t="s">
        <v>804</v>
      </c>
      <c r="G4724" s="18">
        <v>11</v>
      </c>
      <c r="H4724" s="18" t="s">
        <v>1002</v>
      </c>
      <c r="I4724" s="18">
        <v>2</v>
      </c>
      <c r="J4724" s="25" t="s">
        <v>1208</v>
      </c>
      <c r="K4724" s="99"/>
      <c r="L4724" s="99"/>
      <c r="M4724" s="99"/>
      <c r="N4724" s="339" t="s">
        <v>6880</v>
      </c>
      <c r="O4724" s="100">
        <v>55000</v>
      </c>
      <c r="P4724" s="27"/>
      <c r="Q4724" s="100"/>
      <c r="R4724" s="101" t="s">
        <v>175</v>
      </c>
      <c r="S4724" s="94"/>
    </row>
    <row r="4725" spans="1:19" ht="18" customHeight="1">
      <c r="A4725" s="17">
        <v>10</v>
      </c>
      <c r="B4725" s="18" t="s">
        <v>3742</v>
      </c>
      <c r="C4725" s="18">
        <v>5</v>
      </c>
      <c r="D4725" s="18" t="s">
        <v>4254</v>
      </c>
      <c r="E4725" s="18">
        <v>3</v>
      </c>
      <c r="F4725" s="18" t="s">
        <v>804</v>
      </c>
      <c r="G4725" s="18">
        <v>11</v>
      </c>
      <c r="H4725" s="18" t="s">
        <v>1002</v>
      </c>
      <c r="I4725" s="18">
        <v>2</v>
      </c>
      <c r="J4725" s="25" t="s">
        <v>1208</v>
      </c>
      <c r="K4725" s="99"/>
      <c r="L4725" s="99"/>
      <c r="M4725" s="99"/>
      <c r="N4725" s="28" t="s">
        <v>4466</v>
      </c>
      <c r="O4725" s="100">
        <v>69600</v>
      </c>
      <c r="P4725" s="27"/>
      <c r="Q4725" s="100"/>
      <c r="R4725" s="101" t="s">
        <v>175</v>
      </c>
      <c r="S4725" s="94"/>
    </row>
    <row r="4726" spans="1:19" ht="18" customHeight="1">
      <c r="A4726" s="17">
        <v>10</v>
      </c>
      <c r="B4726" s="18" t="s">
        <v>3742</v>
      </c>
      <c r="C4726" s="18">
        <v>5</v>
      </c>
      <c r="D4726" s="18" t="s">
        <v>4254</v>
      </c>
      <c r="E4726" s="18">
        <v>3</v>
      </c>
      <c r="F4726" s="18" t="s">
        <v>804</v>
      </c>
      <c r="G4726" s="18">
        <v>11</v>
      </c>
      <c r="H4726" s="18" t="s">
        <v>1002</v>
      </c>
      <c r="I4726" s="19">
        <v>5</v>
      </c>
      <c r="J4726" s="24" t="s">
        <v>1214</v>
      </c>
      <c r="K4726" s="99">
        <v>864</v>
      </c>
      <c r="L4726" s="99">
        <v>896</v>
      </c>
      <c r="M4726" s="99">
        <f>K4726-L4726</f>
        <v>-32</v>
      </c>
      <c r="N4726" s="28" t="s">
        <v>4467</v>
      </c>
      <c r="O4726" s="100">
        <v>240000</v>
      </c>
      <c r="P4726" s="27"/>
      <c r="Q4726" s="100"/>
      <c r="R4726" s="101" t="s">
        <v>175</v>
      </c>
      <c r="S4726" s="94"/>
    </row>
    <row r="4727" spans="1:19" ht="18" customHeight="1">
      <c r="A4727" s="17">
        <v>10</v>
      </c>
      <c r="B4727" s="18" t="s">
        <v>3742</v>
      </c>
      <c r="C4727" s="18">
        <v>5</v>
      </c>
      <c r="D4727" s="18" t="s">
        <v>4254</v>
      </c>
      <c r="E4727" s="18">
        <v>3</v>
      </c>
      <c r="F4727" s="18" t="s">
        <v>804</v>
      </c>
      <c r="G4727" s="18">
        <v>11</v>
      </c>
      <c r="H4727" s="18" t="s">
        <v>1002</v>
      </c>
      <c r="I4727" s="18">
        <v>5</v>
      </c>
      <c r="J4727" s="25" t="s">
        <v>1214</v>
      </c>
      <c r="K4727" s="99"/>
      <c r="L4727" s="99"/>
      <c r="M4727" s="99"/>
      <c r="N4727" s="339" t="s">
        <v>6881</v>
      </c>
      <c r="O4727" s="100">
        <v>180000</v>
      </c>
      <c r="P4727" s="27"/>
      <c r="Q4727" s="100"/>
      <c r="R4727" s="101" t="s">
        <v>175</v>
      </c>
      <c r="S4727" s="94"/>
    </row>
    <row r="4728" spans="1:19" ht="18" customHeight="1">
      <c r="A4728" s="17">
        <v>10</v>
      </c>
      <c r="B4728" s="18" t="s">
        <v>3742</v>
      </c>
      <c r="C4728" s="18">
        <v>5</v>
      </c>
      <c r="D4728" s="18" t="s">
        <v>4254</v>
      </c>
      <c r="E4728" s="18">
        <v>3</v>
      </c>
      <c r="F4728" s="18" t="s">
        <v>804</v>
      </c>
      <c r="G4728" s="18">
        <v>11</v>
      </c>
      <c r="H4728" s="18" t="s">
        <v>1002</v>
      </c>
      <c r="I4728" s="18">
        <v>5</v>
      </c>
      <c r="J4728" s="25" t="s">
        <v>1214</v>
      </c>
      <c r="K4728" s="99"/>
      <c r="L4728" s="99"/>
      <c r="M4728" s="99"/>
      <c r="N4728" s="339" t="s">
        <v>6882</v>
      </c>
      <c r="O4728" s="100"/>
      <c r="P4728" s="27"/>
      <c r="Q4728" s="100"/>
      <c r="R4728" s="101" t="s">
        <v>175</v>
      </c>
      <c r="S4728" s="94"/>
    </row>
    <row r="4729" spans="1:19" ht="18" customHeight="1">
      <c r="A4729" s="17">
        <v>10</v>
      </c>
      <c r="B4729" s="18" t="s">
        <v>3742</v>
      </c>
      <c r="C4729" s="18">
        <v>5</v>
      </c>
      <c r="D4729" s="18" t="s">
        <v>4254</v>
      </c>
      <c r="E4729" s="18">
        <v>3</v>
      </c>
      <c r="F4729" s="18" t="s">
        <v>804</v>
      </c>
      <c r="G4729" s="18">
        <v>11</v>
      </c>
      <c r="H4729" s="18" t="s">
        <v>1002</v>
      </c>
      <c r="I4729" s="18">
        <v>5</v>
      </c>
      <c r="J4729" s="25" t="s">
        <v>1214</v>
      </c>
      <c r="K4729" s="99"/>
      <c r="L4729" s="99"/>
      <c r="M4729" s="99"/>
      <c r="N4729" s="339" t="s">
        <v>6883</v>
      </c>
      <c r="O4729" s="100"/>
      <c r="P4729" s="27"/>
      <c r="Q4729" s="100"/>
      <c r="R4729" s="101" t="s">
        <v>175</v>
      </c>
      <c r="S4729" s="94"/>
    </row>
    <row r="4730" spans="1:19" ht="18" customHeight="1">
      <c r="A4730" s="17">
        <v>10</v>
      </c>
      <c r="B4730" s="18" t="s">
        <v>3742</v>
      </c>
      <c r="C4730" s="18">
        <v>5</v>
      </c>
      <c r="D4730" s="18" t="s">
        <v>4254</v>
      </c>
      <c r="E4730" s="18">
        <v>3</v>
      </c>
      <c r="F4730" s="18" t="s">
        <v>804</v>
      </c>
      <c r="G4730" s="18">
        <v>11</v>
      </c>
      <c r="H4730" s="18" t="s">
        <v>1002</v>
      </c>
      <c r="I4730" s="18">
        <v>5</v>
      </c>
      <c r="J4730" s="25" t="s">
        <v>1214</v>
      </c>
      <c r="K4730" s="99"/>
      <c r="L4730" s="99"/>
      <c r="M4730" s="99"/>
      <c r="N4730" s="28" t="s">
        <v>4468</v>
      </c>
      <c r="O4730" s="100">
        <v>240000</v>
      </c>
      <c r="P4730" s="27"/>
      <c r="Q4730" s="100"/>
      <c r="R4730" s="101" t="s">
        <v>175</v>
      </c>
      <c r="S4730" s="94"/>
    </row>
    <row r="4731" spans="1:19" ht="18" customHeight="1">
      <c r="A4731" s="17">
        <v>10</v>
      </c>
      <c r="B4731" s="18" t="s">
        <v>3742</v>
      </c>
      <c r="C4731" s="18">
        <v>5</v>
      </c>
      <c r="D4731" s="18" t="s">
        <v>4254</v>
      </c>
      <c r="E4731" s="18">
        <v>3</v>
      </c>
      <c r="F4731" s="18" t="s">
        <v>804</v>
      </c>
      <c r="G4731" s="18">
        <v>11</v>
      </c>
      <c r="H4731" s="18" t="s">
        <v>1002</v>
      </c>
      <c r="I4731" s="18">
        <v>5</v>
      </c>
      <c r="J4731" s="25" t="s">
        <v>1214</v>
      </c>
      <c r="K4731" s="99"/>
      <c r="L4731" s="99"/>
      <c r="M4731" s="99"/>
      <c r="N4731" s="339" t="s">
        <v>6884</v>
      </c>
      <c r="O4731" s="100">
        <v>204000</v>
      </c>
      <c r="P4731" s="27"/>
      <c r="Q4731" s="100"/>
      <c r="R4731" s="101" t="s">
        <v>175</v>
      </c>
      <c r="S4731" s="94"/>
    </row>
    <row r="4732" spans="1:19" ht="18" customHeight="1">
      <c r="A4732" s="17">
        <v>10</v>
      </c>
      <c r="B4732" s="18" t="s">
        <v>3742</v>
      </c>
      <c r="C4732" s="18">
        <v>5</v>
      </c>
      <c r="D4732" s="18" t="s">
        <v>4254</v>
      </c>
      <c r="E4732" s="18">
        <v>3</v>
      </c>
      <c r="F4732" s="18" t="s">
        <v>804</v>
      </c>
      <c r="G4732" s="18">
        <v>11</v>
      </c>
      <c r="H4732" s="18" t="s">
        <v>1002</v>
      </c>
      <c r="I4732" s="18">
        <v>5</v>
      </c>
      <c r="J4732" s="25" t="s">
        <v>1214</v>
      </c>
      <c r="K4732" s="99"/>
      <c r="L4732" s="99"/>
      <c r="M4732" s="99"/>
      <c r="N4732" s="339" t="s">
        <v>6885</v>
      </c>
      <c r="O4732" s="100"/>
      <c r="P4732" s="27"/>
      <c r="Q4732" s="100"/>
      <c r="R4732" s="101" t="s">
        <v>175</v>
      </c>
      <c r="S4732" s="94"/>
    </row>
    <row r="4733" spans="1:19" ht="18" customHeight="1">
      <c r="A4733" s="17">
        <v>10</v>
      </c>
      <c r="B4733" s="18" t="s">
        <v>3742</v>
      </c>
      <c r="C4733" s="18">
        <v>5</v>
      </c>
      <c r="D4733" s="18" t="s">
        <v>4254</v>
      </c>
      <c r="E4733" s="18">
        <v>3</v>
      </c>
      <c r="F4733" s="18" t="s">
        <v>804</v>
      </c>
      <c r="G4733" s="18">
        <v>11</v>
      </c>
      <c r="H4733" s="18" t="s">
        <v>1002</v>
      </c>
      <c r="I4733" s="18">
        <v>5</v>
      </c>
      <c r="J4733" s="25" t="s">
        <v>1214</v>
      </c>
      <c r="K4733" s="99"/>
      <c r="L4733" s="99"/>
      <c r="M4733" s="99"/>
      <c r="N4733" s="339" t="s">
        <v>6886</v>
      </c>
      <c r="O4733" s="100"/>
      <c r="P4733" s="27"/>
      <c r="Q4733" s="100"/>
      <c r="R4733" s="101" t="s">
        <v>175</v>
      </c>
      <c r="S4733" s="94"/>
    </row>
    <row r="4734" spans="1:19" ht="18" customHeight="1">
      <c r="A4734" s="17">
        <v>10</v>
      </c>
      <c r="B4734" s="18" t="s">
        <v>3742</v>
      </c>
      <c r="C4734" s="18">
        <v>5</v>
      </c>
      <c r="D4734" s="18" t="s">
        <v>4254</v>
      </c>
      <c r="E4734" s="18">
        <v>3</v>
      </c>
      <c r="F4734" s="18" t="s">
        <v>804</v>
      </c>
      <c r="G4734" s="18">
        <v>11</v>
      </c>
      <c r="H4734" s="18" t="s">
        <v>1002</v>
      </c>
      <c r="I4734" s="19">
        <v>6</v>
      </c>
      <c r="J4734" s="24" t="s">
        <v>1215</v>
      </c>
      <c r="K4734" s="99">
        <v>630</v>
      </c>
      <c r="L4734" s="99">
        <v>630</v>
      </c>
      <c r="M4734" s="99">
        <f>K4734-L4734</f>
        <v>0</v>
      </c>
      <c r="N4734" s="28" t="s">
        <v>4469</v>
      </c>
      <c r="O4734" s="100">
        <v>480000</v>
      </c>
      <c r="P4734" s="27"/>
      <c r="Q4734" s="100"/>
      <c r="R4734" s="101" t="s">
        <v>175</v>
      </c>
      <c r="S4734" s="94"/>
    </row>
    <row r="4735" spans="1:19" ht="18" customHeight="1">
      <c r="A4735" s="17">
        <v>10</v>
      </c>
      <c r="B4735" s="18" t="s">
        <v>3742</v>
      </c>
      <c r="C4735" s="18">
        <v>5</v>
      </c>
      <c r="D4735" s="18" t="s">
        <v>4254</v>
      </c>
      <c r="E4735" s="18">
        <v>3</v>
      </c>
      <c r="F4735" s="18" t="s">
        <v>804</v>
      </c>
      <c r="G4735" s="18">
        <v>11</v>
      </c>
      <c r="H4735" s="18" t="s">
        <v>1002</v>
      </c>
      <c r="I4735" s="18">
        <v>6</v>
      </c>
      <c r="J4735" s="25" t="s">
        <v>1215</v>
      </c>
      <c r="K4735" s="99"/>
      <c r="L4735" s="99"/>
      <c r="M4735" s="99"/>
      <c r="N4735" s="339" t="s">
        <v>7280</v>
      </c>
      <c r="O4735" s="100">
        <v>150000</v>
      </c>
      <c r="P4735" s="27"/>
      <c r="Q4735" s="100"/>
      <c r="R4735" s="101" t="s">
        <v>175</v>
      </c>
      <c r="S4735" s="94"/>
    </row>
    <row r="4736" spans="1:19" ht="18" customHeight="1">
      <c r="A4736" s="17">
        <v>10</v>
      </c>
      <c r="B4736" s="18" t="s">
        <v>3742</v>
      </c>
      <c r="C4736" s="18">
        <v>5</v>
      </c>
      <c r="D4736" s="18" t="s">
        <v>4254</v>
      </c>
      <c r="E4736" s="18">
        <v>3</v>
      </c>
      <c r="F4736" s="18" t="s">
        <v>804</v>
      </c>
      <c r="G4736" s="18">
        <v>11</v>
      </c>
      <c r="H4736" s="18" t="s">
        <v>1002</v>
      </c>
      <c r="I4736" s="19">
        <v>7</v>
      </c>
      <c r="J4736" s="24" t="s">
        <v>2044</v>
      </c>
      <c r="K4736" s="99">
        <v>3073</v>
      </c>
      <c r="L4736" s="99">
        <v>2880</v>
      </c>
      <c r="M4736" s="99">
        <f>K4736-L4736</f>
        <v>193</v>
      </c>
      <c r="N4736" s="28" t="s">
        <v>4470</v>
      </c>
      <c r="O4736" s="100">
        <v>2880000</v>
      </c>
      <c r="P4736" s="27"/>
      <c r="Q4736" s="100"/>
      <c r="R4736" s="101" t="s">
        <v>175</v>
      </c>
      <c r="S4736" s="94"/>
    </row>
    <row r="4737" spans="1:19" ht="18" customHeight="1">
      <c r="A4737" s="17">
        <v>10</v>
      </c>
      <c r="B4737" s="18" t="s">
        <v>3742</v>
      </c>
      <c r="C4737" s="18">
        <v>5</v>
      </c>
      <c r="D4737" s="18" t="s">
        <v>4254</v>
      </c>
      <c r="E4737" s="18">
        <v>3</v>
      </c>
      <c r="F4737" s="18" t="s">
        <v>804</v>
      </c>
      <c r="G4737" s="18">
        <v>11</v>
      </c>
      <c r="H4737" s="18" t="s">
        <v>1002</v>
      </c>
      <c r="I4737" s="18">
        <v>7</v>
      </c>
      <c r="J4737" s="25" t="s">
        <v>2044</v>
      </c>
      <c r="K4737" s="99"/>
      <c r="L4737" s="99"/>
      <c r="M4737" s="99"/>
      <c r="N4737" s="28" t="s">
        <v>4471</v>
      </c>
      <c r="O4737" s="100">
        <v>112500</v>
      </c>
      <c r="P4737" s="27"/>
      <c r="Q4737" s="100"/>
      <c r="R4737" s="101" t="s">
        <v>175</v>
      </c>
      <c r="S4737" s="94"/>
    </row>
    <row r="4738" spans="1:19" ht="18" customHeight="1">
      <c r="A4738" s="17">
        <v>10</v>
      </c>
      <c r="B4738" s="18" t="s">
        <v>3742</v>
      </c>
      <c r="C4738" s="18">
        <v>5</v>
      </c>
      <c r="D4738" s="18" t="s">
        <v>4254</v>
      </c>
      <c r="E4738" s="18">
        <v>3</v>
      </c>
      <c r="F4738" s="18" t="s">
        <v>804</v>
      </c>
      <c r="G4738" s="18">
        <v>11</v>
      </c>
      <c r="H4738" s="18" t="s">
        <v>1002</v>
      </c>
      <c r="I4738" s="18">
        <v>7</v>
      </c>
      <c r="J4738" s="25" t="s">
        <v>2044</v>
      </c>
      <c r="K4738" s="99"/>
      <c r="L4738" s="99"/>
      <c r="M4738" s="99"/>
      <c r="N4738" s="28" t="s">
        <v>4472</v>
      </c>
      <c r="O4738" s="100">
        <v>80000</v>
      </c>
      <c r="P4738" s="27"/>
      <c r="Q4738" s="100"/>
      <c r="R4738" s="101" t="s">
        <v>175</v>
      </c>
      <c r="S4738" s="94"/>
    </row>
    <row r="4739" spans="1:19" ht="18" customHeight="1">
      <c r="A4739" s="17">
        <v>10</v>
      </c>
      <c r="B4739" s="18" t="s">
        <v>3742</v>
      </c>
      <c r="C4739" s="18">
        <v>5</v>
      </c>
      <c r="D4739" s="18" t="s">
        <v>4254</v>
      </c>
      <c r="E4739" s="18">
        <v>3</v>
      </c>
      <c r="F4739" s="18" t="s">
        <v>804</v>
      </c>
      <c r="G4739" s="18">
        <v>11</v>
      </c>
      <c r="H4739" s="18" t="s">
        <v>1002</v>
      </c>
      <c r="I4739" s="19">
        <v>8</v>
      </c>
      <c r="J4739" s="24" t="s">
        <v>1891</v>
      </c>
      <c r="K4739" s="99">
        <v>40</v>
      </c>
      <c r="L4739" s="99">
        <v>0</v>
      </c>
      <c r="M4739" s="99">
        <f>K4739-L4739</f>
        <v>40</v>
      </c>
      <c r="N4739" s="28" t="s">
        <v>4473</v>
      </c>
      <c r="O4739" s="100">
        <v>40000</v>
      </c>
      <c r="P4739" s="27"/>
      <c r="Q4739" s="100"/>
      <c r="R4739" s="101" t="s">
        <v>175</v>
      </c>
      <c r="S4739" s="94"/>
    </row>
    <row r="4740" spans="1:19" ht="18" customHeight="1">
      <c r="A4740" s="17">
        <v>10</v>
      </c>
      <c r="B4740" s="18" t="s">
        <v>3742</v>
      </c>
      <c r="C4740" s="18">
        <v>5</v>
      </c>
      <c r="D4740" s="18" t="s">
        <v>4254</v>
      </c>
      <c r="E4740" s="18">
        <v>3</v>
      </c>
      <c r="F4740" s="18" t="s">
        <v>804</v>
      </c>
      <c r="G4740" s="19">
        <v>12</v>
      </c>
      <c r="H4740" s="19" t="s">
        <v>1026</v>
      </c>
      <c r="I4740" s="19"/>
      <c r="J4740" s="24"/>
      <c r="K4740" s="99"/>
      <c r="L4740" s="99"/>
      <c r="M4740" s="99"/>
      <c r="N4740" s="28"/>
      <c r="O4740" s="100"/>
      <c r="P4740" s="27"/>
      <c r="Q4740" s="100"/>
      <c r="R4740" s="101" t="s">
        <v>175</v>
      </c>
      <c r="S4740" s="94"/>
    </row>
    <row r="4741" spans="1:19" ht="18" customHeight="1">
      <c r="A4741" s="17">
        <v>10</v>
      </c>
      <c r="B4741" s="18" t="s">
        <v>3742</v>
      </c>
      <c r="C4741" s="18">
        <v>5</v>
      </c>
      <c r="D4741" s="18" t="s">
        <v>4254</v>
      </c>
      <c r="E4741" s="18">
        <v>3</v>
      </c>
      <c r="F4741" s="18" t="s">
        <v>804</v>
      </c>
      <c r="G4741" s="18">
        <v>12</v>
      </c>
      <c r="H4741" s="18" t="s">
        <v>1026</v>
      </c>
      <c r="I4741" s="19">
        <v>1</v>
      </c>
      <c r="J4741" s="24" t="s">
        <v>1027</v>
      </c>
      <c r="K4741" s="99">
        <v>369</v>
      </c>
      <c r="L4741" s="99">
        <v>446</v>
      </c>
      <c r="M4741" s="99">
        <f>K4741-L4741</f>
        <v>-77</v>
      </c>
      <c r="N4741" s="28" t="s">
        <v>4474</v>
      </c>
      <c r="O4741" s="100">
        <v>8200</v>
      </c>
      <c r="P4741" s="27"/>
      <c r="Q4741" s="100"/>
      <c r="R4741" s="101" t="s">
        <v>175</v>
      </c>
      <c r="S4741" s="94"/>
    </row>
    <row r="4742" spans="1:19" ht="18" customHeight="1">
      <c r="A4742" s="17">
        <v>10</v>
      </c>
      <c r="B4742" s="18" t="s">
        <v>3742</v>
      </c>
      <c r="C4742" s="18">
        <v>5</v>
      </c>
      <c r="D4742" s="18" t="s">
        <v>4254</v>
      </c>
      <c r="E4742" s="18">
        <v>3</v>
      </c>
      <c r="F4742" s="18" t="s">
        <v>804</v>
      </c>
      <c r="G4742" s="18">
        <v>12</v>
      </c>
      <c r="H4742" s="18" t="s">
        <v>1026</v>
      </c>
      <c r="I4742" s="18">
        <v>1</v>
      </c>
      <c r="J4742" s="25" t="s">
        <v>1027</v>
      </c>
      <c r="K4742" s="99"/>
      <c r="L4742" s="99"/>
      <c r="M4742" s="99"/>
      <c r="N4742" s="28" t="s">
        <v>4475</v>
      </c>
      <c r="O4742" s="100">
        <v>168000</v>
      </c>
      <c r="P4742" s="27"/>
      <c r="Q4742" s="100"/>
      <c r="R4742" s="101" t="s">
        <v>175</v>
      </c>
      <c r="S4742" s="94"/>
    </row>
    <row r="4743" spans="1:19" ht="18" customHeight="1">
      <c r="A4743" s="17">
        <v>10</v>
      </c>
      <c r="B4743" s="18" t="s">
        <v>3742</v>
      </c>
      <c r="C4743" s="18">
        <v>5</v>
      </c>
      <c r="D4743" s="18" t="s">
        <v>4254</v>
      </c>
      <c r="E4743" s="18">
        <v>3</v>
      </c>
      <c r="F4743" s="18" t="s">
        <v>804</v>
      </c>
      <c r="G4743" s="18">
        <v>12</v>
      </c>
      <c r="H4743" s="18" t="s">
        <v>1026</v>
      </c>
      <c r="I4743" s="18">
        <v>1</v>
      </c>
      <c r="J4743" s="25" t="s">
        <v>1027</v>
      </c>
      <c r="K4743" s="99"/>
      <c r="L4743" s="99"/>
      <c r="M4743" s="99"/>
      <c r="N4743" s="339" t="s">
        <v>6887</v>
      </c>
      <c r="O4743" s="100">
        <v>72000</v>
      </c>
      <c r="P4743" s="27"/>
      <c r="Q4743" s="100"/>
      <c r="R4743" s="101" t="s">
        <v>175</v>
      </c>
      <c r="S4743" s="94"/>
    </row>
    <row r="4744" spans="1:19" ht="18" customHeight="1">
      <c r="A4744" s="17">
        <v>10</v>
      </c>
      <c r="B4744" s="18" t="s">
        <v>3742</v>
      </c>
      <c r="C4744" s="18">
        <v>5</v>
      </c>
      <c r="D4744" s="18" t="s">
        <v>4254</v>
      </c>
      <c r="E4744" s="18">
        <v>3</v>
      </c>
      <c r="F4744" s="18" t="s">
        <v>804</v>
      </c>
      <c r="G4744" s="18">
        <v>12</v>
      </c>
      <c r="H4744" s="18" t="s">
        <v>1026</v>
      </c>
      <c r="I4744" s="18">
        <v>1</v>
      </c>
      <c r="J4744" s="25" t="s">
        <v>1027</v>
      </c>
      <c r="K4744" s="99"/>
      <c r="L4744" s="99"/>
      <c r="M4744" s="99"/>
      <c r="N4744" s="339" t="s">
        <v>6888</v>
      </c>
      <c r="O4744" s="100">
        <v>72000</v>
      </c>
      <c r="P4744" s="27"/>
      <c r="Q4744" s="100"/>
      <c r="R4744" s="101" t="s">
        <v>175</v>
      </c>
      <c r="S4744" s="94"/>
    </row>
    <row r="4745" spans="1:19" ht="18" customHeight="1">
      <c r="A4745" s="17">
        <v>10</v>
      </c>
      <c r="B4745" s="18" t="s">
        <v>3742</v>
      </c>
      <c r="C4745" s="18">
        <v>5</v>
      </c>
      <c r="D4745" s="18" t="s">
        <v>4254</v>
      </c>
      <c r="E4745" s="18">
        <v>3</v>
      </c>
      <c r="F4745" s="18" t="s">
        <v>804</v>
      </c>
      <c r="G4745" s="18">
        <v>12</v>
      </c>
      <c r="H4745" s="18" t="s">
        <v>1026</v>
      </c>
      <c r="I4745" s="18">
        <v>1</v>
      </c>
      <c r="J4745" s="25" t="s">
        <v>1027</v>
      </c>
      <c r="K4745" s="99"/>
      <c r="L4745" s="99"/>
      <c r="M4745" s="99"/>
      <c r="N4745" s="339" t="s">
        <v>6889</v>
      </c>
      <c r="O4745" s="100">
        <v>48000</v>
      </c>
      <c r="P4745" s="27"/>
      <c r="Q4745" s="100"/>
      <c r="R4745" s="101" t="s">
        <v>175</v>
      </c>
      <c r="S4745" s="94"/>
    </row>
    <row r="4746" spans="1:19" ht="18" customHeight="1">
      <c r="A4746" s="17">
        <v>10</v>
      </c>
      <c r="B4746" s="18" t="s">
        <v>3742</v>
      </c>
      <c r="C4746" s="18">
        <v>5</v>
      </c>
      <c r="D4746" s="18" t="s">
        <v>4254</v>
      </c>
      <c r="E4746" s="18">
        <v>3</v>
      </c>
      <c r="F4746" s="18" t="s">
        <v>804</v>
      </c>
      <c r="G4746" s="18">
        <v>12</v>
      </c>
      <c r="H4746" s="18" t="s">
        <v>1026</v>
      </c>
      <c r="I4746" s="19">
        <v>3</v>
      </c>
      <c r="J4746" s="24" t="s">
        <v>202</v>
      </c>
      <c r="K4746" s="99">
        <v>107</v>
      </c>
      <c r="L4746" s="99">
        <v>107</v>
      </c>
      <c r="M4746" s="99">
        <f t="shared" ref="M4746:M4747" si="283">K4746-L4746</f>
        <v>0</v>
      </c>
      <c r="N4746" s="28" t="s">
        <v>4476</v>
      </c>
      <c r="O4746" s="100">
        <v>107000</v>
      </c>
      <c r="P4746" s="27"/>
      <c r="Q4746" s="100"/>
      <c r="R4746" s="101" t="s">
        <v>175</v>
      </c>
      <c r="S4746" s="94"/>
    </row>
    <row r="4747" spans="1:19" ht="18" customHeight="1">
      <c r="A4747" s="17">
        <v>10</v>
      </c>
      <c r="B4747" s="18" t="s">
        <v>3742</v>
      </c>
      <c r="C4747" s="18">
        <v>5</v>
      </c>
      <c r="D4747" s="18" t="s">
        <v>4254</v>
      </c>
      <c r="E4747" s="18">
        <v>3</v>
      </c>
      <c r="F4747" s="18" t="s">
        <v>804</v>
      </c>
      <c r="G4747" s="18">
        <v>12</v>
      </c>
      <c r="H4747" s="18" t="s">
        <v>1026</v>
      </c>
      <c r="I4747" s="19">
        <v>11</v>
      </c>
      <c r="J4747" s="24" t="s">
        <v>1039</v>
      </c>
      <c r="K4747" s="99">
        <v>159</v>
      </c>
      <c r="L4747" s="99">
        <v>148</v>
      </c>
      <c r="M4747" s="99">
        <f t="shared" si="283"/>
        <v>11</v>
      </c>
      <c r="N4747" s="28" t="s">
        <v>4477</v>
      </c>
      <c r="O4747" s="100">
        <v>78389</v>
      </c>
      <c r="P4747" s="27"/>
      <c r="Q4747" s="100"/>
      <c r="R4747" s="101" t="s">
        <v>175</v>
      </c>
      <c r="S4747" s="94"/>
    </row>
    <row r="4748" spans="1:19" ht="18" customHeight="1">
      <c r="A4748" s="17">
        <v>10</v>
      </c>
      <c r="B4748" s="18" t="s">
        <v>3742</v>
      </c>
      <c r="C4748" s="18">
        <v>5</v>
      </c>
      <c r="D4748" s="18" t="s">
        <v>4254</v>
      </c>
      <c r="E4748" s="18">
        <v>3</v>
      </c>
      <c r="F4748" s="18" t="s">
        <v>804</v>
      </c>
      <c r="G4748" s="18">
        <v>12</v>
      </c>
      <c r="H4748" s="18" t="s">
        <v>1026</v>
      </c>
      <c r="I4748" s="18">
        <v>11</v>
      </c>
      <c r="J4748" s="25" t="s">
        <v>1039</v>
      </c>
      <c r="K4748" s="99"/>
      <c r="L4748" s="99"/>
      <c r="M4748" s="99"/>
      <c r="N4748" s="339" t="s">
        <v>6890</v>
      </c>
      <c r="O4748" s="100">
        <v>16758</v>
      </c>
      <c r="P4748" s="27"/>
      <c r="Q4748" s="100"/>
      <c r="R4748" s="101" t="s">
        <v>175</v>
      </c>
      <c r="S4748" s="94"/>
    </row>
    <row r="4749" spans="1:19" ht="18" customHeight="1">
      <c r="A4749" s="17">
        <v>10</v>
      </c>
      <c r="B4749" s="18" t="s">
        <v>3742</v>
      </c>
      <c r="C4749" s="18">
        <v>5</v>
      </c>
      <c r="D4749" s="18" t="s">
        <v>4254</v>
      </c>
      <c r="E4749" s="18">
        <v>3</v>
      </c>
      <c r="F4749" s="18" t="s">
        <v>804</v>
      </c>
      <c r="G4749" s="18">
        <v>12</v>
      </c>
      <c r="H4749" s="18" t="s">
        <v>1026</v>
      </c>
      <c r="I4749" s="18">
        <v>11</v>
      </c>
      <c r="J4749" s="25" t="s">
        <v>1039</v>
      </c>
      <c r="K4749" s="99"/>
      <c r="L4749" s="99"/>
      <c r="M4749" s="99"/>
      <c r="N4749" s="339" t="s">
        <v>6891</v>
      </c>
      <c r="O4749" s="100">
        <v>17622</v>
      </c>
      <c r="P4749" s="27"/>
      <c r="Q4749" s="100"/>
      <c r="R4749" s="101" t="s">
        <v>175</v>
      </c>
      <c r="S4749" s="94"/>
    </row>
    <row r="4750" spans="1:19" ht="18" customHeight="1">
      <c r="A4750" s="17">
        <v>10</v>
      </c>
      <c r="B4750" s="18" t="s">
        <v>3742</v>
      </c>
      <c r="C4750" s="18">
        <v>5</v>
      </c>
      <c r="D4750" s="18" t="s">
        <v>4254</v>
      </c>
      <c r="E4750" s="18">
        <v>3</v>
      </c>
      <c r="F4750" s="18" t="s">
        <v>804</v>
      </c>
      <c r="G4750" s="18">
        <v>12</v>
      </c>
      <c r="H4750" s="18" t="s">
        <v>1026</v>
      </c>
      <c r="I4750" s="18">
        <v>11</v>
      </c>
      <c r="J4750" s="25" t="s">
        <v>1039</v>
      </c>
      <c r="K4750" s="99"/>
      <c r="L4750" s="99"/>
      <c r="M4750" s="99"/>
      <c r="N4750" s="28" t="s">
        <v>4478</v>
      </c>
      <c r="O4750" s="100">
        <v>19000</v>
      </c>
      <c r="P4750" s="27"/>
      <c r="Q4750" s="100"/>
      <c r="R4750" s="101" t="s">
        <v>175</v>
      </c>
      <c r="S4750" s="94"/>
    </row>
    <row r="4751" spans="1:19" ht="18" customHeight="1">
      <c r="A4751" s="17">
        <v>10</v>
      </c>
      <c r="B4751" s="18" t="s">
        <v>3742</v>
      </c>
      <c r="C4751" s="18">
        <v>5</v>
      </c>
      <c r="D4751" s="18" t="s">
        <v>4254</v>
      </c>
      <c r="E4751" s="18">
        <v>3</v>
      </c>
      <c r="F4751" s="18" t="s">
        <v>804</v>
      </c>
      <c r="G4751" s="18">
        <v>12</v>
      </c>
      <c r="H4751" s="18" t="s">
        <v>1026</v>
      </c>
      <c r="I4751" s="18">
        <v>11</v>
      </c>
      <c r="J4751" s="25" t="s">
        <v>1039</v>
      </c>
      <c r="K4751" s="99"/>
      <c r="L4751" s="99"/>
      <c r="M4751" s="99"/>
      <c r="N4751" s="28" t="s">
        <v>4479</v>
      </c>
      <c r="O4751" s="100">
        <v>27000</v>
      </c>
      <c r="P4751" s="27"/>
      <c r="Q4751" s="100"/>
      <c r="R4751" s="101" t="s">
        <v>175</v>
      </c>
      <c r="S4751" s="94"/>
    </row>
    <row r="4752" spans="1:19" ht="18" customHeight="1">
      <c r="A4752" s="17">
        <v>10</v>
      </c>
      <c r="B4752" s="18" t="s">
        <v>3742</v>
      </c>
      <c r="C4752" s="18">
        <v>5</v>
      </c>
      <c r="D4752" s="18" t="s">
        <v>4254</v>
      </c>
      <c r="E4752" s="18">
        <v>3</v>
      </c>
      <c r="F4752" s="18" t="s">
        <v>804</v>
      </c>
      <c r="G4752" s="19">
        <v>13</v>
      </c>
      <c r="H4752" s="19" t="s">
        <v>1045</v>
      </c>
      <c r="I4752" s="19"/>
      <c r="J4752" s="24"/>
      <c r="K4752" s="99"/>
      <c r="L4752" s="99"/>
      <c r="M4752" s="99"/>
      <c r="N4752" s="28"/>
      <c r="O4752" s="100"/>
      <c r="P4752" s="27"/>
      <c r="Q4752" s="100"/>
      <c r="R4752" s="101" t="s">
        <v>175</v>
      </c>
      <c r="S4752" s="94"/>
    </row>
    <row r="4753" spans="1:19" ht="18" customHeight="1">
      <c r="A4753" s="17">
        <v>10</v>
      </c>
      <c r="B4753" s="18" t="s">
        <v>3742</v>
      </c>
      <c r="C4753" s="18">
        <v>5</v>
      </c>
      <c r="D4753" s="18" t="s">
        <v>4254</v>
      </c>
      <c r="E4753" s="18">
        <v>3</v>
      </c>
      <c r="F4753" s="18" t="s">
        <v>804</v>
      </c>
      <c r="G4753" s="18">
        <v>13</v>
      </c>
      <c r="H4753" s="18" t="s">
        <v>1045</v>
      </c>
      <c r="I4753" s="19">
        <v>13</v>
      </c>
      <c r="J4753" s="24" t="s">
        <v>3049</v>
      </c>
      <c r="K4753" s="99">
        <v>972</v>
      </c>
      <c r="L4753" s="99">
        <v>650</v>
      </c>
      <c r="M4753" s="99">
        <f t="shared" ref="M4753:M4755" si="284">K4753-L4753</f>
        <v>322</v>
      </c>
      <c r="N4753" s="28" t="s">
        <v>4480</v>
      </c>
      <c r="O4753" s="100">
        <v>972000</v>
      </c>
      <c r="P4753" s="27"/>
      <c r="Q4753" s="100"/>
      <c r="R4753" s="101" t="s">
        <v>175</v>
      </c>
      <c r="S4753" s="94"/>
    </row>
    <row r="4754" spans="1:19" ht="18" customHeight="1">
      <c r="A4754" s="17">
        <v>10</v>
      </c>
      <c r="B4754" s="18" t="s">
        <v>3742</v>
      </c>
      <c r="C4754" s="18">
        <v>5</v>
      </c>
      <c r="D4754" s="18" t="s">
        <v>4254</v>
      </c>
      <c r="E4754" s="18">
        <v>3</v>
      </c>
      <c r="F4754" s="18" t="s">
        <v>804</v>
      </c>
      <c r="G4754" s="18">
        <v>13</v>
      </c>
      <c r="H4754" s="18" t="s">
        <v>1045</v>
      </c>
      <c r="I4754" s="19">
        <v>21</v>
      </c>
      <c r="J4754" s="24" t="s">
        <v>1046</v>
      </c>
      <c r="K4754" s="99">
        <v>36644</v>
      </c>
      <c r="L4754" s="99">
        <v>36756</v>
      </c>
      <c r="M4754" s="99">
        <f t="shared" si="284"/>
        <v>-112</v>
      </c>
      <c r="N4754" s="28" t="s">
        <v>4481</v>
      </c>
      <c r="O4754" s="100">
        <v>36644000</v>
      </c>
      <c r="P4754" s="27"/>
      <c r="Q4754" s="100"/>
      <c r="R4754" s="101" t="s">
        <v>175</v>
      </c>
      <c r="S4754" s="94"/>
    </row>
    <row r="4755" spans="1:19" ht="18" customHeight="1">
      <c r="A4755" s="17">
        <v>10</v>
      </c>
      <c r="B4755" s="18" t="s">
        <v>3742</v>
      </c>
      <c r="C4755" s="18">
        <v>5</v>
      </c>
      <c r="D4755" s="18" t="s">
        <v>4254</v>
      </c>
      <c r="E4755" s="18">
        <v>3</v>
      </c>
      <c r="F4755" s="18" t="s">
        <v>804</v>
      </c>
      <c r="G4755" s="18">
        <v>13</v>
      </c>
      <c r="H4755" s="18" t="s">
        <v>1045</v>
      </c>
      <c r="I4755" s="19">
        <v>31</v>
      </c>
      <c r="J4755" s="24" t="s">
        <v>1234</v>
      </c>
      <c r="K4755" s="99">
        <v>879</v>
      </c>
      <c r="L4755" s="99">
        <v>879</v>
      </c>
      <c r="M4755" s="99">
        <f t="shared" si="284"/>
        <v>0</v>
      </c>
      <c r="N4755" s="28" t="s">
        <v>4482</v>
      </c>
      <c r="O4755" s="100">
        <v>324000</v>
      </c>
      <c r="P4755" s="27"/>
      <c r="Q4755" s="100"/>
      <c r="R4755" s="101" t="s">
        <v>175</v>
      </c>
      <c r="S4755" s="94"/>
    </row>
    <row r="4756" spans="1:19" ht="18" customHeight="1">
      <c r="A4756" s="17">
        <v>10</v>
      </c>
      <c r="B4756" s="18" t="s">
        <v>3742</v>
      </c>
      <c r="C4756" s="18">
        <v>5</v>
      </c>
      <c r="D4756" s="18" t="s">
        <v>4254</v>
      </c>
      <c r="E4756" s="18">
        <v>3</v>
      </c>
      <c r="F4756" s="18" t="s">
        <v>804</v>
      </c>
      <c r="G4756" s="18">
        <v>13</v>
      </c>
      <c r="H4756" s="18" t="s">
        <v>1045</v>
      </c>
      <c r="I4756" s="18">
        <v>31</v>
      </c>
      <c r="J4756" s="25" t="s">
        <v>1234</v>
      </c>
      <c r="K4756" s="99"/>
      <c r="L4756" s="99"/>
      <c r="M4756" s="99"/>
      <c r="N4756" s="28" t="s">
        <v>4483</v>
      </c>
      <c r="O4756" s="100">
        <v>165888</v>
      </c>
      <c r="P4756" s="27"/>
      <c r="Q4756" s="100"/>
      <c r="R4756" s="101" t="s">
        <v>175</v>
      </c>
      <c r="S4756" s="94"/>
    </row>
    <row r="4757" spans="1:19" ht="18" customHeight="1">
      <c r="A4757" s="17">
        <v>10</v>
      </c>
      <c r="B4757" s="18" t="s">
        <v>3742</v>
      </c>
      <c r="C4757" s="18">
        <v>5</v>
      </c>
      <c r="D4757" s="18" t="s">
        <v>4254</v>
      </c>
      <c r="E4757" s="18">
        <v>3</v>
      </c>
      <c r="F4757" s="18" t="s">
        <v>804</v>
      </c>
      <c r="G4757" s="18">
        <v>13</v>
      </c>
      <c r="H4757" s="18" t="s">
        <v>1045</v>
      </c>
      <c r="I4757" s="18">
        <v>31</v>
      </c>
      <c r="J4757" s="25" t="s">
        <v>1234</v>
      </c>
      <c r="K4757" s="99"/>
      <c r="L4757" s="99"/>
      <c r="M4757" s="99"/>
      <c r="N4757" s="28" t="s">
        <v>4484</v>
      </c>
      <c r="O4757" s="100">
        <v>388800</v>
      </c>
      <c r="P4757" s="27"/>
      <c r="Q4757" s="100"/>
      <c r="R4757" s="101" t="s">
        <v>175</v>
      </c>
      <c r="S4757" s="94"/>
    </row>
    <row r="4758" spans="1:19" ht="18" customHeight="1">
      <c r="A4758" s="17">
        <v>10</v>
      </c>
      <c r="B4758" s="18" t="s">
        <v>3742</v>
      </c>
      <c r="C4758" s="18">
        <v>5</v>
      </c>
      <c r="D4758" s="18" t="s">
        <v>4254</v>
      </c>
      <c r="E4758" s="18">
        <v>3</v>
      </c>
      <c r="F4758" s="18" t="s">
        <v>804</v>
      </c>
      <c r="G4758" s="18">
        <v>13</v>
      </c>
      <c r="H4758" s="18" t="s">
        <v>1045</v>
      </c>
      <c r="I4758" s="19">
        <v>32</v>
      </c>
      <c r="J4758" s="24" t="s">
        <v>1235</v>
      </c>
      <c r="K4758" s="99">
        <v>227</v>
      </c>
      <c r="L4758" s="99">
        <v>104</v>
      </c>
      <c r="M4758" s="99">
        <f>K4758-L4758</f>
        <v>123</v>
      </c>
      <c r="N4758" s="28" t="s">
        <v>4387</v>
      </c>
      <c r="O4758" s="100"/>
      <c r="P4758" s="27"/>
      <c r="Q4758" s="100"/>
      <c r="R4758" s="101" t="s">
        <v>175</v>
      </c>
      <c r="S4758" s="94"/>
    </row>
    <row r="4759" spans="1:19" ht="18" customHeight="1">
      <c r="A4759" s="17">
        <v>10</v>
      </c>
      <c r="B4759" s="18" t="s">
        <v>3742</v>
      </c>
      <c r="C4759" s="18">
        <v>5</v>
      </c>
      <c r="D4759" s="18" t="s">
        <v>4254</v>
      </c>
      <c r="E4759" s="18">
        <v>3</v>
      </c>
      <c r="F4759" s="18" t="s">
        <v>804</v>
      </c>
      <c r="G4759" s="18">
        <v>13</v>
      </c>
      <c r="H4759" s="18" t="s">
        <v>1045</v>
      </c>
      <c r="I4759" s="18">
        <v>32</v>
      </c>
      <c r="J4759" s="25" t="s">
        <v>1235</v>
      </c>
      <c r="K4759" s="99"/>
      <c r="L4759" s="99"/>
      <c r="M4759" s="99"/>
      <c r="N4759" s="28" t="s">
        <v>4485</v>
      </c>
      <c r="O4759" s="100">
        <v>81000</v>
      </c>
      <c r="P4759" s="27"/>
      <c r="Q4759" s="100"/>
      <c r="R4759" s="101" t="s">
        <v>175</v>
      </c>
      <c r="S4759" s="94"/>
    </row>
    <row r="4760" spans="1:19" ht="18" customHeight="1">
      <c r="A4760" s="17">
        <v>10</v>
      </c>
      <c r="B4760" s="18" t="s">
        <v>3742</v>
      </c>
      <c r="C4760" s="18">
        <v>5</v>
      </c>
      <c r="D4760" s="18" t="s">
        <v>4254</v>
      </c>
      <c r="E4760" s="18">
        <v>3</v>
      </c>
      <c r="F4760" s="18" t="s">
        <v>804</v>
      </c>
      <c r="G4760" s="18">
        <v>13</v>
      </c>
      <c r="H4760" s="18" t="s">
        <v>1045</v>
      </c>
      <c r="I4760" s="18">
        <v>32</v>
      </c>
      <c r="J4760" s="25" t="s">
        <v>1235</v>
      </c>
      <c r="K4760" s="99"/>
      <c r="L4760" s="99"/>
      <c r="M4760" s="99"/>
      <c r="N4760" s="28" t="s">
        <v>4486</v>
      </c>
      <c r="O4760" s="100">
        <v>78000</v>
      </c>
      <c r="P4760" s="27"/>
      <c r="Q4760" s="100"/>
      <c r="R4760" s="101" t="s">
        <v>175</v>
      </c>
      <c r="S4760" s="94"/>
    </row>
    <row r="4761" spans="1:19" ht="18" customHeight="1">
      <c r="A4761" s="17">
        <v>10</v>
      </c>
      <c r="B4761" s="18" t="s">
        <v>3742</v>
      </c>
      <c r="C4761" s="18">
        <v>5</v>
      </c>
      <c r="D4761" s="18" t="s">
        <v>4254</v>
      </c>
      <c r="E4761" s="18">
        <v>3</v>
      </c>
      <c r="F4761" s="18" t="s">
        <v>804</v>
      </c>
      <c r="G4761" s="18">
        <v>13</v>
      </c>
      <c r="H4761" s="18" t="s">
        <v>1045</v>
      </c>
      <c r="I4761" s="18">
        <v>32</v>
      </c>
      <c r="J4761" s="25" t="s">
        <v>1235</v>
      </c>
      <c r="K4761" s="99"/>
      <c r="L4761" s="99"/>
      <c r="M4761" s="99"/>
      <c r="N4761" s="28" t="s">
        <v>4487</v>
      </c>
      <c r="O4761" s="100">
        <v>68000</v>
      </c>
      <c r="P4761" s="27"/>
      <c r="Q4761" s="100"/>
      <c r="R4761" s="101" t="s">
        <v>175</v>
      </c>
      <c r="S4761" s="94"/>
    </row>
    <row r="4762" spans="1:19" ht="18" customHeight="1">
      <c r="A4762" s="17">
        <v>10</v>
      </c>
      <c r="B4762" s="18" t="s">
        <v>3742</v>
      </c>
      <c r="C4762" s="18">
        <v>5</v>
      </c>
      <c r="D4762" s="18" t="s">
        <v>4254</v>
      </c>
      <c r="E4762" s="18">
        <v>3</v>
      </c>
      <c r="F4762" s="18" t="s">
        <v>804</v>
      </c>
      <c r="G4762" s="18">
        <v>13</v>
      </c>
      <c r="H4762" s="18" t="s">
        <v>1045</v>
      </c>
      <c r="I4762" s="19">
        <v>33</v>
      </c>
      <c r="J4762" s="24" t="s">
        <v>1243</v>
      </c>
      <c r="K4762" s="99">
        <v>107</v>
      </c>
      <c r="L4762" s="99">
        <v>107</v>
      </c>
      <c r="M4762" s="99">
        <f>K4762-L4762</f>
        <v>0</v>
      </c>
      <c r="N4762" s="28" t="s">
        <v>4488</v>
      </c>
      <c r="O4762" s="100">
        <v>34560</v>
      </c>
      <c r="P4762" s="27"/>
      <c r="Q4762" s="100"/>
      <c r="R4762" s="101" t="s">
        <v>175</v>
      </c>
      <c r="S4762" s="94"/>
    </row>
    <row r="4763" spans="1:19" ht="18" customHeight="1">
      <c r="A4763" s="17">
        <v>10</v>
      </c>
      <c r="B4763" s="18" t="s">
        <v>3742</v>
      </c>
      <c r="C4763" s="18">
        <v>5</v>
      </c>
      <c r="D4763" s="18" t="s">
        <v>4254</v>
      </c>
      <c r="E4763" s="18">
        <v>3</v>
      </c>
      <c r="F4763" s="18" t="s">
        <v>804</v>
      </c>
      <c r="G4763" s="18">
        <v>13</v>
      </c>
      <c r="H4763" s="18" t="s">
        <v>1045</v>
      </c>
      <c r="I4763" s="18">
        <v>33</v>
      </c>
      <c r="J4763" s="25" t="s">
        <v>1243</v>
      </c>
      <c r="K4763" s="99"/>
      <c r="L4763" s="99"/>
      <c r="M4763" s="99"/>
      <c r="N4763" s="339" t="s">
        <v>6893</v>
      </c>
      <c r="O4763" s="100">
        <v>34560</v>
      </c>
      <c r="P4763" s="27"/>
      <c r="Q4763" s="100"/>
      <c r="R4763" s="101" t="s">
        <v>175</v>
      </c>
      <c r="S4763" s="94"/>
    </row>
    <row r="4764" spans="1:19" ht="18" customHeight="1">
      <c r="A4764" s="17">
        <v>10</v>
      </c>
      <c r="B4764" s="18" t="s">
        <v>3742</v>
      </c>
      <c r="C4764" s="18">
        <v>5</v>
      </c>
      <c r="D4764" s="18" t="s">
        <v>4254</v>
      </c>
      <c r="E4764" s="18">
        <v>3</v>
      </c>
      <c r="F4764" s="18" t="s">
        <v>804</v>
      </c>
      <c r="G4764" s="18">
        <v>13</v>
      </c>
      <c r="H4764" s="18" t="s">
        <v>1045</v>
      </c>
      <c r="I4764" s="18">
        <v>33</v>
      </c>
      <c r="J4764" s="25" t="s">
        <v>1243</v>
      </c>
      <c r="K4764" s="99"/>
      <c r="L4764" s="99"/>
      <c r="M4764" s="99"/>
      <c r="N4764" s="339" t="s">
        <v>4489</v>
      </c>
      <c r="O4764" s="100">
        <v>27000</v>
      </c>
      <c r="P4764" s="27"/>
      <c r="Q4764" s="100"/>
      <c r="R4764" s="101" t="s">
        <v>175</v>
      </c>
      <c r="S4764" s="94"/>
    </row>
    <row r="4765" spans="1:19" ht="18" customHeight="1">
      <c r="A4765" s="17">
        <v>10</v>
      </c>
      <c r="B4765" s="18" t="s">
        <v>3742</v>
      </c>
      <c r="C4765" s="18">
        <v>5</v>
      </c>
      <c r="D4765" s="18" t="s">
        <v>4254</v>
      </c>
      <c r="E4765" s="18">
        <v>3</v>
      </c>
      <c r="F4765" s="18" t="s">
        <v>804</v>
      </c>
      <c r="G4765" s="18">
        <v>13</v>
      </c>
      <c r="H4765" s="18" t="s">
        <v>1045</v>
      </c>
      <c r="I4765" s="18">
        <v>33</v>
      </c>
      <c r="J4765" s="25" t="s">
        <v>1243</v>
      </c>
      <c r="K4765" s="99"/>
      <c r="L4765" s="99"/>
      <c r="M4765" s="99"/>
      <c r="N4765" s="339" t="s">
        <v>6894</v>
      </c>
      <c r="O4765" s="100">
        <v>10800</v>
      </c>
      <c r="P4765" s="27"/>
      <c r="Q4765" s="100"/>
      <c r="R4765" s="101" t="s">
        <v>175</v>
      </c>
      <c r="S4765" s="94"/>
    </row>
    <row r="4766" spans="1:19" ht="18" customHeight="1">
      <c r="A4766" s="17">
        <v>10</v>
      </c>
      <c r="B4766" s="18" t="s">
        <v>3742</v>
      </c>
      <c r="C4766" s="18">
        <v>5</v>
      </c>
      <c r="D4766" s="18" t="s">
        <v>4254</v>
      </c>
      <c r="E4766" s="18">
        <v>3</v>
      </c>
      <c r="F4766" s="18" t="s">
        <v>804</v>
      </c>
      <c r="G4766" s="19">
        <v>14</v>
      </c>
      <c r="H4766" s="19" t="s">
        <v>1050</v>
      </c>
      <c r="I4766" s="19"/>
      <c r="J4766" s="24"/>
      <c r="K4766" s="99"/>
      <c r="L4766" s="99"/>
      <c r="M4766" s="99"/>
      <c r="N4766" s="28"/>
      <c r="O4766" s="100"/>
      <c r="P4766" s="27"/>
      <c r="Q4766" s="100"/>
      <c r="R4766" s="101" t="s">
        <v>175</v>
      </c>
      <c r="S4766" s="94"/>
    </row>
    <row r="4767" spans="1:19" ht="18" customHeight="1">
      <c r="A4767" s="17">
        <v>10</v>
      </c>
      <c r="B4767" s="18" t="s">
        <v>3742</v>
      </c>
      <c r="C4767" s="18">
        <v>5</v>
      </c>
      <c r="D4767" s="18" t="s">
        <v>4254</v>
      </c>
      <c r="E4767" s="18">
        <v>3</v>
      </c>
      <c r="F4767" s="18" t="s">
        <v>804</v>
      </c>
      <c r="G4767" s="18">
        <v>14</v>
      </c>
      <c r="H4767" s="18" t="s">
        <v>1050</v>
      </c>
      <c r="I4767" s="19">
        <v>1</v>
      </c>
      <c r="J4767" s="24" t="s">
        <v>1051</v>
      </c>
      <c r="K4767" s="99">
        <v>13</v>
      </c>
      <c r="L4767" s="99">
        <v>13</v>
      </c>
      <c r="M4767" s="99">
        <f>K4767-L4767</f>
        <v>0</v>
      </c>
      <c r="N4767" s="28" t="s">
        <v>4490</v>
      </c>
      <c r="O4767" s="100">
        <v>12600</v>
      </c>
      <c r="P4767" s="27"/>
      <c r="Q4767" s="100"/>
      <c r="R4767" s="101" t="s">
        <v>175</v>
      </c>
      <c r="S4767" s="94"/>
    </row>
    <row r="4768" spans="1:19" ht="18" customHeight="1">
      <c r="A4768" s="17">
        <v>10</v>
      </c>
      <c r="B4768" s="18" t="s">
        <v>3742</v>
      </c>
      <c r="C4768" s="18">
        <v>5</v>
      </c>
      <c r="D4768" s="18" t="s">
        <v>4254</v>
      </c>
      <c r="E4768" s="18">
        <v>3</v>
      </c>
      <c r="F4768" s="18" t="s">
        <v>804</v>
      </c>
      <c r="G4768" s="19">
        <v>15</v>
      </c>
      <c r="H4768" s="19" t="s">
        <v>1258</v>
      </c>
      <c r="I4768" s="19"/>
      <c r="J4768" s="24"/>
      <c r="K4768" s="99"/>
      <c r="L4768" s="99"/>
      <c r="M4768" s="99"/>
      <c r="N4768" s="28"/>
      <c r="O4768" s="100"/>
      <c r="P4768" s="27"/>
      <c r="Q4768" s="100"/>
      <c r="R4768" s="101" t="s">
        <v>175</v>
      </c>
      <c r="S4768" s="94"/>
    </row>
    <row r="4769" spans="1:19" ht="18" customHeight="1">
      <c r="A4769" s="17">
        <v>10</v>
      </c>
      <c r="B4769" s="18" t="s">
        <v>3742</v>
      </c>
      <c r="C4769" s="18">
        <v>5</v>
      </c>
      <c r="D4769" s="18" t="s">
        <v>4254</v>
      </c>
      <c r="E4769" s="18">
        <v>3</v>
      </c>
      <c r="F4769" s="18" t="s">
        <v>804</v>
      </c>
      <c r="G4769" s="18">
        <v>15</v>
      </c>
      <c r="H4769" s="18" t="s">
        <v>1258</v>
      </c>
      <c r="I4769" s="19">
        <v>1</v>
      </c>
      <c r="J4769" s="24" t="s">
        <v>1259</v>
      </c>
      <c r="K4769" s="99">
        <v>0</v>
      </c>
      <c r="L4769" s="99">
        <v>8916</v>
      </c>
      <c r="M4769" s="99">
        <f t="shared" ref="M4769:M4770" si="285">K4769-L4769</f>
        <v>-8916</v>
      </c>
      <c r="N4769" s="28"/>
      <c r="O4769" s="100"/>
      <c r="P4769" s="27"/>
      <c r="Q4769" s="100"/>
      <c r="R4769" s="101" t="s">
        <v>175</v>
      </c>
      <c r="S4769" s="94"/>
    </row>
    <row r="4770" spans="1:19" ht="18" customHeight="1">
      <c r="A4770" s="17">
        <v>10</v>
      </c>
      <c r="B4770" s="18" t="s">
        <v>3742</v>
      </c>
      <c r="C4770" s="18">
        <v>5</v>
      </c>
      <c r="D4770" s="18" t="s">
        <v>4254</v>
      </c>
      <c r="E4770" s="18">
        <v>3</v>
      </c>
      <c r="F4770" s="18" t="s">
        <v>804</v>
      </c>
      <c r="G4770" s="18">
        <v>15</v>
      </c>
      <c r="H4770" s="18" t="s">
        <v>1258</v>
      </c>
      <c r="I4770" s="19">
        <v>2</v>
      </c>
      <c r="J4770" s="24" t="s">
        <v>1262</v>
      </c>
      <c r="K4770" s="99">
        <v>15254</v>
      </c>
      <c r="L4770" s="99">
        <v>1460</v>
      </c>
      <c r="M4770" s="99">
        <f t="shared" si="285"/>
        <v>13794</v>
      </c>
      <c r="N4770" s="28" t="s">
        <v>4491</v>
      </c>
      <c r="O4770" s="100">
        <v>13984000</v>
      </c>
      <c r="P4770" s="27"/>
      <c r="Q4770" s="100"/>
      <c r="R4770" s="101" t="s">
        <v>175</v>
      </c>
      <c r="S4770" s="94"/>
    </row>
    <row r="4771" spans="1:19" ht="18" customHeight="1">
      <c r="A4771" s="17">
        <v>10</v>
      </c>
      <c r="B4771" s="18" t="s">
        <v>3742</v>
      </c>
      <c r="C4771" s="18">
        <v>5</v>
      </c>
      <c r="D4771" s="18" t="s">
        <v>4254</v>
      </c>
      <c r="E4771" s="18">
        <v>3</v>
      </c>
      <c r="F4771" s="18" t="s">
        <v>804</v>
      </c>
      <c r="G4771" s="18">
        <v>15</v>
      </c>
      <c r="H4771" s="18" t="s">
        <v>1258</v>
      </c>
      <c r="I4771" s="18">
        <v>2</v>
      </c>
      <c r="J4771" s="25" t="s">
        <v>1262</v>
      </c>
      <c r="K4771" s="99"/>
      <c r="L4771" s="99"/>
      <c r="M4771" s="99"/>
      <c r="N4771" s="28" t="s">
        <v>4492</v>
      </c>
      <c r="O4771" s="100">
        <v>1270000</v>
      </c>
      <c r="P4771" s="27"/>
      <c r="Q4771" s="100"/>
      <c r="R4771" s="101" t="s">
        <v>175</v>
      </c>
      <c r="S4771" s="94"/>
    </row>
    <row r="4772" spans="1:19" ht="18" customHeight="1">
      <c r="A4772" s="17">
        <v>10</v>
      </c>
      <c r="B4772" s="18" t="s">
        <v>3742</v>
      </c>
      <c r="C4772" s="18">
        <v>5</v>
      </c>
      <c r="D4772" s="18" t="s">
        <v>4254</v>
      </c>
      <c r="E4772" s="18">
        <v>3</v>
      </c>
      <c r="F4772" s="18" t="s">
        <v>804</v>
      </c>
      <c r="G4772" s="19">
        <v>16</v>
      </c>
      <c r="H4772" s="19" t="s">
        <v>1263</v>
      </c>
      <c r="I4772" s="19"/>
      <c r="J4772" s="24"/>
      <c r="K4772" s="99"/>
      <c r="L4772" s="99"/>
      <c r="M4772" s="99"/>
      <c r="N4772" s="28"/>
      <c r="O4772" s="100"/>
      <c r="P4772" s="27"/>
      <c r="Q4772" s="100"/>
      <c r="R4772" s="101" t="s">
        <v>175</v>
      </c>
      <c r="S4772" s="94"/>
    </row>
    <row r="4773" spans="1:19" ht="18" customHeight="1">
      <c r="A4773" s="17">
        <v>10</v>
      </c>
      <c r="B4773" s="18" t="s">
        <v>3742</v>
      </c>
      <c r="C4773" s="18">
        <v>5</v>
      </c>
      <c r="D4773" s="18" t="s">
        <v>4254</v>
      </c>
      <c r="E4773" s="18">
        <v>3</v>
      </c>
      <c r="F4773" s="18" t="s">
        <v>804</v>
      </c>
      <c r="G4773" s="18">
        <v>16</v>
      </c>
      <c r="H4773" s="18" t="s">
        <v>1263</v>
      </c>
      <c r="I4773" s="19">
        <v>1</v>
      </c>
      <c r="J4773" s="24" t="s">
        <v>1264</v>
      </c>
      <c r="K4773" s="99">
        <v>60</v>
      </c>
      <c r="L4773" s="99">
        <v>51</v>
      </c>
      <c r="M4773" s="99">
        <f>K4773-L4773</f>
        <v>9</v>
      </c>
      <c r="N4773" s="28" t="s">
        <v>4493</v>
      </c>
      <c r="O4773" s="100">
        <v>40000</v>
      </c>
      <c r="P4773" s="27"/>
      <c r="Q4773" s="100"/>
      <c r="R4773" s="101" t="s">
        <v>175</v>
      </c>
      <c r="S4773" s="94"/>
    </row>
    <row r="4774" spans="1:19" ht="18" customHeight="1">
      <c r="A4774" s="17">
        <v>10</v>
      </c>
      <c r="B4774" s="18" t="s">
        <v>3742</v>
      </c>
      <c r="C4774" s="18">
        <v>5</v>
      </c>
      <c r="D4774" s="18" t="s">
        <v>4254</v>
      </c>
      <c r="E4774" s="18">
        <v>3</v>
      </c>
      <c r="F4774" s="18" t="s">
        <v>804</v>
      </c>
      <c r="G4774" s="18">
        <v>16</v>
      </c>
      <c r="H4774" s="18" t="s">
        <v>1263</v>
      </c>
      <c r="I4774" s="18">
        <v>1</v>
      </c>
      <c r="J4774" s="25" t="s">
        <v>1264</v>
      </c>
      <c r="K4774" s="99"/>
      <c r="L4774" s="99"/>
      <c r="M4774" s="99"/>
      <c r="N4774" s="339" t="s">
        <v>6892</v>
      </c>
      <c r="O4774" s="100">
        <v>20000</v>
      </c>
      <c r="P4774" s="27"/>
      <c r="Q4774" s="100"/>
      <c r="R4774" s="101" t="s">
        <v>175</v>
      </c>
      <c r="S4774" s="94"/>
    </row>
    <row r="4775" spans="1:19" ht="18" customHeight="1">
      <c r="A4775" s="17">
        <v>10</v>
      </c>
      <c r="B4775" s="18" t="s">
        <v>3742</v>
      </c>
      <c r="C4775" s="18">
        <v>5</v>
      </c>
      <c r="D4775" s="18" t="s">
        <v>4254</v>
      </c>
      <c r="E4775" s="18">
        <v>3</v>
      </c>
      <c r="F4775" s="18" t="s">
        <v>804</v>
      </c>
      <c r="G4775" s="19">
        <v>18</v>
      </c>
      <c r="H4775" s="19" t="s">
        <v>1054</v>
      </c>
      <c r="I4775" s="19"/>
      <c r="J4775" s="24"/>
      <c r="K4775" s="99"/>
      <c r="L4775" s="99"/>
      <c r="M4775" s="99"/>
      <c r="N4775" s="28"/>
      <c r="O4775" s="100"/>
      <c r="P4775" s="27"/>
      <c r="Q4775" s="100"/>
      <c r="R4775" s="101" t="s">
        <v>175</v>
      </c>
      <c r="S4775" s="94"/>
    </row>
    <row r="4776" spans="1:19" ht="18" customHeight="1">
      <c r="A4776" s="17">
        <v>10</v>
      </c>
      <c r="B4776" s="18" t="s">
        <v>3742</v>
      </c>
      <c r="C4776" s="18">
        <v>5</v>
      </c>
      <c r="D4776" s="18" t="s">
        <v>4254</v>
      </c>
      <c r="E4776" s="18">
        <v>3</v>
      </c>
      <c r="F4776" s="18" t="s">
        <v>804</v>
      </c>
      <c r="G4776" s="18">
        <v>18</v>
      </c>
      <c r="H4776" s="18" t="s">
        <v>1054</v>
      </c>
      <c r="I4776" s="19">
        <v>31</v>
      </c>
      <c r="J4776" s="24" t="s">
        <v>1269</v>
      </c>
      <c r="K4776" s="99">
        <v>0</v>
      </c>
      <c r="L4776" s="99">
        <v>1800</v>
      </c>
      <c r="M4776" s="99">
        <f t="shared" ref="M4776:M4778" si="286">K4776-L4776</f>
        <v>-1800</v>
      </c>
      <c r="N4776" s="28"/>
      <c r="O4776" s="100"/>
      <c r="P4776" s="27"/>
      <c r="Q4776" s="100"/>
      <c r="R4776" s="101" t="s">
        <v>175</v>
      </c>
      <c r="S4776" s="94"/>
    </row>
    <row r="4777" spans="1:19" ht="18" customHeight="1">
      <c r="A4777" s="17">
        <v>10</v>
      </c>
      <c r="B4777" s="18" t="s">
        <v>3742</v>
      </c>
      <c r="C4777" s="18">
        <v>5</v>
      </c>
      <c r="D4777" s="18" t="s">
        <v>4254</v>
      </c>
      <c r="E4777" s="18">
        <v>3</v>
      </c>
      <c r="F4777" s="18" t="s">
        <v>804</v>
      </c>
      <c r="G4777" s="18">
        <v>18</v>
      </c>
      <c r="H4777" s="18" t="s">
        <v>1054</v>
      </c>
      <c r="I4777" s="19">
        <v>41</v>
      </c>
      <c r="J4777" s="24" t="s">
        <v>4057</v>
      </c>
      <c r="K4777" s="99">
        <v>0</v>
      </c>
      <c r="L4777" s="99">
        <v>50</v>
      </c>
      <c r="M4777" s="99">
        <f t="shared" si="286"/>
        <v>-50</v>
      </c>
      <c r="N4777" s="28"/>
      <c r="O4777" s="100"/>
      <c r="P4777" s="27"/>
      <c r="Q4777" s="100"/>
      <c r="R4777" s="101" t="s">
        <v>175</v>
      </c>
      <c r="S4777" s="94"/>
    </row>
    <row r="4778" spans="1:19" ht="18" customHeight="1">
      <c r="A4778" s="17">
        <v>10</v>
      </c>
      <c r="B4778" s="18" t="s">
        <v>3742</v>
      </c>
      <c r="C4778" s="18">
        <v>5</v>
      </c>
      <c r="D4778" s="18" t="s">
        <v>4254</v>
      </c>
      <c r="E4778" s="18">
        <v>3</v>
      </c>
      <c r="F4778" s="18" t="s">
        <v>804</v>
      </c>
      <c r="G4778" s="18">
        <v>18</v>
      </c>
      <c r="H4778" s="18" t="s">
        <v>1054</v>
      </c>
      <c r="I4778" s="19">
        <v>51</v>
      </c>
      <c r="J4778" s="24" t="s">
        <v>2632</v>
      </c>
      <c r="K4778" s="99">
        <v>0</v>
      </c>
      <c r="L4778" s="99">
        <v>50</v>
      </c>
      <c r="M4778" s="99">
        <f t="shared" si="286"/>
        <v>-50</v>
      </c>
      <c r="N4778" s="28"/>
      <c r="O4778" s="100"/>
      <c r="P4778" s="27"/>
      <c r="Q4778" s="100"/>
      <c r="R4778" s="101" t="s">
        <v>175</v>
      </c>
      <c r="S4778" s="94"/>
    </row>
    <row r="4779" spans="1:19" ht="18" customHeight="1">
      <c r="A4779" s="17">
        <v>10</v>
      </c>
      <c r="B4779" s="18" t="s">
        <v>3742</v>
      </c>
      <c r="C4779" s="18">
        <v>5</v>
      </c>
      <c r="D4779" s="18" t="s">
        <v>4254</v>
      </c>
      <c r="E4779" s="18">
        <v>3</v>
      </c>
      <c r="F4779" s="18" t="s">
        <v>804</v>
      </c>
      <c r="G4779" s="19">
        <v>19</v>
      </c>
      <c r="H4779" s="19" t="s">
        <v>2744</v>
      </c>
      <c r="I4779" s="19"/>
      <c r="J4779" s="24"/>
      <c r="K4779" s="99"/>
      <c r="L4779" s="99"/>
      <c r="M4779" s="99"/>
      <c r="N4779" s="28"/>
      <c r="O4779" s="100"/>
      <c r="P4779" s="27"/>
      <c r="Q4779" s="100"/>
      <c r="R4779" s="101" t="s">
        <v>175</v>
      </c>
      <c r="S4779" s="94"/>
    </row>
    <row r="4780" spans="1:19" ht="18" customHeight="1">
      <c r="A4780" s="17">
        <v>10</v>
      </c>
      <c r="B4780" s="18" t="s">
        <v>3742</v>
      </c>
      <c r="C4780" s="18">
        <v>5</v>
      </c>
      <c r="D4780" s="18" t="s">
        <v>4254</v>
      </c>
      <c r="E4780" s="18">
        <v>3</v>
      </c>
      <c r="F4780" s="18" t="s">
        <v>804</v>
      </c>
      <c r="G4780" s="18">
        <v>19</v>
      </c>
      <c r="H4780" s="18" t="s">
        <v>2744</v>
      </c>
      <c r="I4780" s="19">
        <v>11</v>
      </c>
      <c r="J4780" s="24" t="s">
        <v>1057</v>
      </c>
      <c r="K4780" s="99">
        <v>20</v>
      </c>
      <c r="L4780" s="99">
        <v>20</v>
      </c>
      <c r="M4780" s="99">
        <f>K4780-L4780</f>
        <v>0</v>
      </c>
      <c r="N4780" s="28" t="s">
        <v>4494</v>
      </c>
      <c r="O4780" s="100"/>
      <c r="P4780" s="27"/>
      <c r="Q4780" s="100"/>
      <c r="R4780" s="101" t="s">
        <v>175</v>
      </c>
      <c r="S4780" s="94"/>
    </row>
    <row r="4781" spans="1:19" ht="18" customHeight="1">
      <c r="A4781" s="17">
        <v>10</v>
      </c>
      <c r="B4781" s="18" t="s">
        <v>3742</v>
      </c>
      <c r="C4781" s="18">
        <v>5</v>
      </c>
      <c r="D4781" s="18" t="s">
        <v>4254</v>
      </c>
      <c r="E4781" s="18">
        <v>3</v>
      </c>
      <c r="F4781" s="18" t="s">
        <v>804</v>
      </c>
      <c r="G4781" s="18">
        <v>19</v>
      </c>
      <c r="H4781" s="18" t="s">
        <v>2744</v>
      </c>
      <c r="I4781" s="18">
        <v>11</v>
      </c>
      <c r="J4781" s="25" t="s">
        <v>1057</v>
      </c>
      <c r="K4781" s="99"/>
      <c r="L4781" s="99"/>
      <c r="M4781" s="99"/>
      <c r="N4781" s="28" t="s">
        <v>4495</v>
      </c>
      <c r="O4781" s="100">
        <v>19950</v>
      </c>
      <c r="P4781" s="27"/>
      <c r="Q4781" s="100"/>
      <c r="R4781" s="101" t="s">
        <v>175</v>
      </c>
      <c r="S4781" s="94"/>
    </row>
    <row r="4782" spans="1:19" ht="18" customHeight="1">
      <c r="A4782" s="17">
        <v>10</v>
      </c>
      <c r="B4782" s="18" t="s">
        <v>3742</v>
      </c>
      <c r="C4782" s="18">
        <v>5</v>
      </c>
      <c r="D4782" s="18" t="s">
        <v>4254</v>
      </c>
      <c r="E4782" s="18">
        <v>3</v>
      </c>
      <c r="F4782" s="18" t="s">
        <v>804</v>
      </c>
      <c r="G4782" s="18">
        <v>19</v>
      </c>
      <c r="H4782" s="18" t="s">
        <v>2744</v>
      </c>
      <c r="I4782" s="19">
        <v>41</v>
      </c>
      <c r="J4782" s="24" t="s">
        <v>1153</v>
      </c>
      <c r="K4782" s="99">
        <v>30</v>
      </c>
      <c r="L4782" s="99">
        <v>30</v>
      </c>
      <c r="M4782" s="99">
        <f>K4782-L4782</f>
        <v>0</v>
      </c>
      <c r="N4782" s="28" t="s">
        <v>4496</v>
      </c>
      <c r="O4782" s="100">
        <v>30000</v>
      </c>
      <c r="P4782" s="27"/>
      <c r="Q4782" s="100"/>
      <c r="R4782" s="101" t="s">
        <v>175</v>
      </c>
      <c r="S4782" s="94"/>
    </row>
    <row r="4783" spans="1:19" ht="18" customHeight="1">
      <c r="A4783" s="43">
        <v>10</v>
      </c>
      <c r="B4783" s="44" t="s">
        <v>3742</v>
      </c>
      <c r="C4783" s="45">
        <v>6</v>
      </c>
      <c r="D4783" s="45" t="s">
        <v>805</v>
      </c>
      <c r="E4783" s="46"/>
      <c r="F4783" s="45"/>
      <c r="G4783" s="46"/>
      <c r="H4783" s="45"/>
      <c r="I4783" s="46"/>
      <c r="J4783" s="46"/>
      <c r="K4783" s="95">
        <f>IF(C4783="",SUMIFS($K4784:$K$5645,$A4784:$A$5645,A4783,$E4784:$E$5645,""),IF(E4783="",SUMIFS($K4784:$K$5645,$A4784:$A$5645,A4783,$C4784:$C$5645,C4783,$G4784:$G$5645,""),IF(G4783="",SUMIFS($K4784:$K$5645,$A4784:$A$5645,A4783,$C4784:$C$5645,C4783,$E4784:$E$5645,E4783,$R4784:$R$5645,R4783),0)))</f>
        <v>28008</v>
      </c>
      <c r="L4783" s="95">
        <f>IF(C4783="",SUMIFS($L4784:$L$5645,$A4784:$A$5645,A4783,$E4784:$E$5645,""),IF(E4783="",SUMIFS($L4784:$L$5645,$A4784:$A$5645,A4783,$C4784:$C$5645,C4783,$G4784:$G$5645,""),IF(G4783="",SUMIFS($L4784:$L$5645,$A4784:$A$5645,A4783,$C4784:$C$5645,C4783,$E4784:$E$5645,E4783,$R4784:$R$5645,R4783),0)))</f>
        <v>28617</v>
      </c>
      <c r="M4783" s="96">
        <f t="shared" ref="M4783:M4784" si="287">K4783-L4783</f>
        <v>-609</v>
      </c>
      <c r="N4783" s="47"/>
      <c r="O4783" s="48"/>
      <c r="P4783" s="49"/>
      <c r="Q4783" s="50">
        <f>IF(C4783="",SUMIFS($Q$3:$Q$5514,$A$3:$A$5514,A4783,$C$3:$C$5514,"&gt;0",$E$3:$E$5514,""),IF(E4783="",SUMIFS($Q$3:$Q$5514,$A$3:$A$5514,A4783,$C$3:$C$5514,C4783,$E$3:$E$5514,"&gt;0",$G$3:$G$5514,""),IF(G4783="",SUMIFS($Q$3:$Q$5514,$A$3:$A$5514,A4783,$C$3:$C$5514,C4783,$E$3:$E$5514,E4783,$G$3:$G$5514,"&gt;0",$R$3:$R$5514,R4783))))</f>
        <v>853</v>
      </c>
      <c r="R4783" s="51"/>
      <c r="S4783" s="94"/>
    </row>
    <row r="4784" spans="1:19" ht="18" customHeight="1">
      <c r="A4784" s="43">
        <v>10</v>
      </c>
      <c r="B4784" s="44" t="s">
        <v>3742</v>
      </c>
      <c r="C4784" s="52">
        <v>6</v>
      </c>
      <c r="D4784" s="44" t="s">
        <v>805</v>
      </c>
      <c r="E4784" s="53">
        <v>1</v>
      </c>
      <c r="F4784" s="54" t="s">
        <v>805</v>
      </c>
      <c r="G4784" s="53"/>
      <c r="H4784" s="54"/>
      <c r="I4784" s="53"/>
      <c r="J4784" s="53"/>
      <c r="K4784" s="97">
        <f>IF(C4784="",SUMIFS($K4785:$K$5645,$A4785:$A$5645,A4784,$E4785:$E$5645,""),IF(E4784="",SUMIFS($K4785:$K$5645,$A4785:$A$5645,A4784,$C4785:$C$5645,C4784,$G4785:$G$5645,""),IF(G4784="",SUMIFS($K4785:$K$5645,$A4785:$A$5645,A4784,$C4785:$C$5645,C4784,$E4785:$E$5645,E4784,$R4785:$R$5645,R4784),0)))</f>
        <v>28008</v>
      </c>
      <c r="L4784" s="97">
        <f>IF(C4784="",SUMIFS($L4785:$L$5645,$A4785:$A$5645,A4784,$E4785:$E$5645,""),IF(E4784="",SUMIFS($L4785:$L$5645,$A4785:$A$5645,A4784,$C4785:$C$5645,C4784,$G4785:$G$5645,""),IF(G4784="",SUMIFS($L4785:$L$5645,$A4785:$A$5645,A4784,$C4785:$C$5645,C4784,$E4785:$E$5645,E4784,$R4785:$R$5645,R4784),0)))</f>
        <v>28617</v>
      </c>
      <c r="M4784" s="98">
        <f t="shared" si="287"/>
        <v>-609</v>
      </c>
      <c r="N4784" s="55"/>
      <c r="O4784" s="56"/>
      <c r="P4784" s="57"/>
      <c r="Q4784" s="58">
        <f>IF(C4784="",SUMIFS($Q$3:$Q$5514,$A$3:$A$5514,A4784,$C$3:$C$5514,"&gt;0",$E$3:$E$5514,""),IF(E4784="",SUMIFS($Q$3:$Q$5514,$A$3:$A$5514,A4784,$C$3:$C$5514,C4784,$E$3:$E$5514,"&gt;0",$G$3:$G$5514,""),IF(G4784="",SUMIFS($Q$3:$Q$5514,$A$3:$A$5514,A4784,$C$3:$C$5514,C4784,$E$3:$E$5514,E4784,$G$3:$G$5514,"&gt;0",$R$3:$R$5514,R4784))))</f>
        <v>853</v>
      </c>
      <c r="R4784" s="59" t="s">
        <v>175</v>
      </c>
      <c r="S4784" s="94"/>
    </row>
    <row r="4785" spans="1:19" ht="18" customHeight="1">
      <c r="A4785" s="17">
        <v>10</v>
      </c>
      <c r="B4785" s="18" t="s">
        <v>3742</v>
      </c>
      <c r="C4785" s="18">
        <v>6</v>
      </c>
      <c r="D4785" s="18" t="s">
        <v>805</v>
      </c>
      <c r="E4785" s="18">
        <v>1</v>
      </c>
      <c r="F4785" s="18" t="s">
        <v>805</v>
      </c>
      <c r="G4785" s="19">
        <v>1</v>
      </c>
      <c r="H4785" s="19" t="s">
        <v>914</v>
      </c>
      <c r="I4785" s="19"/>
      <c r="J4785" s="24"/>
      <c r="K4785" s="99"/>
      <c r="L4785" s="99"/>
      <c r="M4785" s="99"/>
      <c r="N4785" s="28"/>
      <c r="O4785" s="100"/>
      <c r="P4785" s="27" t="s">
        <v>181</v>
      </c>
      <c r="Q4785" s="100">
        <v>852</v>
      </c>
      <c r="R4785" s="101" t="s">
        <v>175</v>
      </c>
      <c r="S4785" s="94"/>
    </row>
    <row r="4786" spans="1:19" ht="18" customHeight="1">
      <c r="A4786" s="17">
        <v>10</v>
      </c>
      <c r="B4786" s="18" t="s">
        <v>3742</v>
      </c>
      <c r="C4786" s="18">
        <v>6</v>
      </c>
      <c r="D4786" s="18" t="s">
        <v>805</v>
      </c>
      <c r="E4786" s="18">
        <v>1</v>
      </c>
      <c r="F4786" s="18" t="s">
        <v>805</v>
      </c>
      <c r="G4786" s="18">
        <v>1</v>
      </c>
      <c r="H4786" s="18" t="s">
        <v>914</v>
      </c>
      <c r="I4786" s="19">
        <v>21</v>
      </c>
      <c r="J4786" s="24" t="s">
        <v>4497</v>
      </c>
      <c r="K4786" s="99">
        <v>174</v>
      </c>
      <c r="L4786" s="99">
        <v>173</v>
      </c>
      <c r="M4786" s="99">
        <f>K4786-L4786</f>
        <v>1</v>
      </c>
      <c r="N4786" s="28" t="s">
        <v>4498</v>
      </c>
      <c r="O4786" s="100">
        <v>103750</v>
      </c>
      <c r="P4786" s="27" t="s">
        <v>182</v>
      </c>
      <c r="Q4786" s="100">
        <v>1</v>
      </c>
      <c r="R4786" s="101" t="s">
        <v>175</v>
      </c>
      <c r="S4786" s="94"/>
    </row>
    <row r="4787" spans="1:19" ht="18" customHeight="1">
      <c r="A4787" s="17">
        <v>10</v>
      </c>
      <c r="B4787" s="18" t="s">
        <v>3742</v>
      </c>
      <c r="C4787" s="18">
        <v>6</v>
      </c>
      <c r="D4787" s="18" t="s">
        <v>805</v>
      </c>
      <c r="E4787" s="18">
        <v>1</v>
      </c>
      <c r="F4787" s="18" t="s">
        <v>805</v>
      </c>
      <c r="G4787" s="18">
        <v>1</v>
      </c>
      <c r="H4787" s="18" t="s">
        <v>914</v>
      </c>
      <c r="I4787" s="18">
        <v>21</v>
      </c>
      <c r="J4787" s="25" t="s">
        <v>4497</v>
      </c>
      <c r="K4787" s="99"/>
      <c r="L4787" s="99"/>
      <c r="M4787" s="99"/>
      <c r="N4787" s="28" t="s">
        <v>4259</v>
      </c>
      <c r="O4787" s="100">
        <v>70000</v>
      </c>
      <c r="P4787" s="27"/>
      <c r="Q4787" s="100"/>
      <c r="R4787" s="101" t="s">
        <v>175</v>
      </c>
      <c r="S4787" s="94"/>
    </row>
    <row r="4788" spans="1:19" ht="18" customHeight="1">
      <c r="A4788" s="17">
        <v>10</v>
      </c>
      <c r="B4788" s="18" t="s">
        <v>3742</v>
      </c>
      <c r="C4788" s="18">
        <v>6</v>
      </c>
      <c r="D4788" s="18" t="s">
        <v>805</v>
      </c>
      <c r="E4788" s="18">
        <v>1</v>
      </c>
      <c r="F4788" s="18" t="s">
        <v>805</v>
      </c>
      <c r="G4788" s="19">
        <v>2</v>
      </c>
      <c r="H4788" s="19" t="s">
        <v>916</v>
      </c>
      <c r="I4788" s="19"/>
      <c r="J4788" s="24"/>
      <c r="K4788" s="99"/>
      <c r="L4788" s="99"/>
      <c r="M4788" s="99"/>
      <c r="N4788" s="28"/>
      <c r="O4788" s="100"/>
      <c r="P4788" s="27"/>
      <c r="Q4788" s="100"/>
      <c r="R4788" s="101" t="s">
        <v>175</v>
      </c>
      <c r="S4788" s="94"/>
    </row>
    <row r="4789" spans="1:19" ht="18" customHeight="1">
      <c r="A4789" s="17">
        <v>10</v>
      </c>
      <c r="B4789" s="18" t="s">
        <v>3742</v>
      </c>
      <c r="C4789" s="18">
        <v>6</v>
      </c>
      <c r="D4789" s="18" t="s">
        <v>805</v>
      </c>
      <c r="E4789" s="18">
        <v>1</v>
      </c>
      <c r="F4789" s="18" t="s">
        <v>805</v>
      </c>
      <c r="G4789" s="18">
        <v>2</v>
      </c>
      <c r="H4789" s="18" t="s">
        <v>916</v>
      </c>
      <c r="I4789" s="19">
        <v>3</v>
      </c>
      <c r="J4789" s="24" t="s">
        <v>917</v>
      </c>
      <c r="K4789" s="99">
        <v>12023</v>
      </c>
      <c r="L4789" s="99">
        <v>12853</v>
      </c>
      <c r="M4789" s="99">
        <f>K4789-L4789</f>
        <v>-830</v>
      </c>
      <c r="N4789" s="28" t="s">
        <v>918</v>
      </c>
      <c r="O4789" s="100">
        <v>12022500</v>
      </c>
      <c r="P4789" s="27"/>
      <c r="Q4789" s="100"/>
      <c r="R4789" s="101" t="s">
        <v>175</v>
      </c>
      <c r="S4789" s="94"/>
    </row>
    <row r="4790" spans="1:19" ht="18" customHeight="1">
      <c r="A4790" s="17">
        <v>10</v>
      </c>
      <c r="B4790" s="18" t="s">
        <v>3742</v>
      </c>
      <c r="C4790" s="18">
        <v>6</v>
      </c>
      <c r="D4790" s="18" t="s">
        <v>805</v>
      </c>
      <c r="E4790" s="18">
        <v>1</v>
      </c>
      <c r="F4790" s="18" t="s">
        <v>805</v>
      </c>
      <c r="G4790" s="19">
        <v>3</v>
      </c>
      <c r="H4790" s="19" t="s">
        <v>919</v>
      </c>
      <c r="I4790" s="19"/>
      <c r="J4790" s="24"/>
      <c r="K4790" s="99"/>
      <c r="L4790" s="99"/>
      <c r="M4790" s="99"/>
      <c r="N4790" s="28"/>
      <c r="O4790" s="100"/>
      <c r="P4790" s="27"/>
      <c r="Q4790" s="100"/>
      <c r="R4790" s="101" t="s">
        <v>175</v>
      </c>
      <c r="S4790" s="94"/>
    </row>
    <row r="4791" spans="1:19" ht="18" customHeight="1">
      <c r="A4791" s="17">
        <v>10</v>
      </c>
      <c r="B4791" s="18" t="s">
        <v>3742</v>
      </c>
      <c r="C4791" s="18">
        <v>6</v>
      </c>
      <c r="D4791" s="18" t="s">
        <v>805</v>
      </c>
      <c r="E4791" s="18">
        <v>1</v>
      </c>
      <c r="F4791" s="18" t="s">
        <v>805</v>
      </c>
      <c r="G4791" s="18">
        <v>3</v>
      </c>
      <c r="H4791" s="18" t="s">
        <v>919</v>
      </c>
      <c r="I4791" s="19">
        <v>33</v>
      </c>
      <c r="J4791" s="24" t="s">
        <v>1075</v>
      </c>
      <c r="K4791" s="99">
        <v>230</v>
      </c>
      <c r="L4791" s="99">
        <v>203</v>
      </c>
      <c r="M4791" s="99">
        <f t="shared" ref="M4791:M4796" si="288">K4791-L4791</f>
        <v>27</v>
      </c>
      <c r="N4791" s="28" t="s">
        <v>918</v>
      </c>
      <c r="O4791" s="100">
        <v>229200</v>
      </c>
      <c r="P4791" s="27"/>
      <c r="Q4791" s="100"/>
      <c r="R4791" s="101" t="s">
        <v>175</v>
      </c>
      <c r="S4791" s="94"/>
    </row>
    <row r="4792" spans="1:19" ht="18" customHeight="1">
      <c r="A4792" s="17">
        <v>10</v>
      </c>
      <c r="B4792" s="18" t="s">
        <v>3742</v>
      </c>
      <c r="C4792" s="18">
        <v>6</v>
      </c>
      <c r="D4792" s="18" t="s">
        <v>805</v>
      </c>
      <c r="E4792" s="18">
        <v>1</v>
      </c>
      <c r="F4792" s="18" t="s">
        <v>805</v>
      </c>
      <c r="G4792" s="18">
        <v>3</v>
      </c>
      <c r="H4792" s="18" t="s">
        <v>919</v>
      </c>
      <c r="I4792" s="19">
        <v>35</v>
      </c>
      <c r="J4792" s="24" t="s">
        <v>930</v>
      </c>
      <c r="K4792" s="99">
        <v>240</v>
      </c>
      <c r="L4792" s="99">
        <v>240</v>
      </c>
      <c r="M4792" s="99">
        <f t="shared" si="288"/>
        <v>0</v>
      </c>
      <c r="N4792" s="28" t="s">
        <v>4499</v>
      </c>
      <c r="O4792" s="100">
        <v>240000</v>
      </c>
      <c r="P4792" s="27"/>
      <c r="Q4792" s="100"/>
      <c r="R4792" s="101" t="s">
        <v>175</v>
      </c>
      <c r="S4792" s="94"/>
    </row>
    <row r="4793" spans="1:19" ht="18" customHeight="1">
      <c r="A4793" s="17">
        <v>10</v>
      </c>
      <c r="B4793" s="18" t="s">
        <v>3742</v>
      </c>
      <c r="C4793" s="18">
        <v>6</v>
      </c>
      <c r="D4793" s="18" t="s">
        <v>805</v>
      </c>
      <c r="E4793" s="18">
        <v>1</v>
      </c>
      <c r="F4793" s="18" t="s">
        <v>805</v>
      </c>
      <c r="G4793" s="18">
        <v>3</v>
      </c>
      <c r="H4793" s="18" t="s">
        <v>919</v>
      </c>
      <c r="I4793" s="19">
        <v>38</v>
      </c>
      <c r="J4793" s="24" t="s">
        <v>932</v>
      </c>
      <c r="K4793" s="99">
        <v>714</v>
      </c>
      <c r="L4793" s="99">
        <v>714</v>
      </c>
      <c r="M4793" s="99">
        <f t="shared" si="288"/>
        <v>0</v>
      </c>
      <c r="N4793" s="28" t="s">
        <v>933</v>
      </c>
      <c r="O4793" s="100">
        <v>714000</v>
      </c>
      <c r="P4793" s="27"/>
      <c r="Q4793" s="100"/>
      <c r="R4793" s="101" t="s">
        <v>175</v>
      </c>
      <c r="S4793" s="94"/>
    </row>
    <row r="4794" spans="1:19" ht="18" customHeight="1">
      <c r="A4794" s="17">
        <v>10</v>
      </c>
      <c r="B4794" s="18" t="s">
        <v>3742</v>
      </c>
      <c r="C4794" s="18">
        <v>6</v>
      </c>
      <c r="D4794" s="18" t="s">
        <v>805</v>
      </c>
      <c r="E4794" s="18">
        <v>1</v>
      </c>
      <c r="F4794" s="18" t="s">
        <v>805</v>
      </c>
      <c r="G4794" s="18">
        <v>3</v>
      </c>
      <c r="H4794" s="18" t="s">
        <v>919</v>
      </c>
      <c r="I4794" s="19">
        <v>39</v>
      </c>
      <c r="J4794" s="24" t="s">
        <v>934</v>
      </c>
      <c r="K4794" s="99">
        <v>2853</v>
      </c>
      <c r="L4794" s="99">
        <v>3070</v>
      </c>
      <c r="M4794" s="99">
        <f t="shared" si="288"/>
        <v>-217</v>
      </c>
      <c r="N4794" s="28" t="s">
        <v>918</v>
      </c>
      <c r="O4794" s="100">
        <v>2852536</v>
      </c>
      <c r="P4794" s="27"/>
      <c r="Q4794" s="100"/>
      <c r="R4794" s="101" t="s">
        <v>175</v>
      </c>
      <c r="S4794" s="94"/>
    </row>
    <row r="4795" spans="1:19" ht="18" customHeight="1">
      <c r="A4795" s="17">
        <v>10</v>
      </c>
      <c r="B4795" s="18" t="s">
        <v>3742</v>
      </c>
      <c r="C4795" s="18">
        <v>6</v>
      </c>
      <c r="D4795" s="18" t="s">
        <v>805</v>
      </c>
      <c r="E4795" s="18">
        <v>1</v>
      </c>
      <c r="F4795" s="18" t="s">
        <v>805</v>
      </c>
      <c r="G4795" s="18">
        <v>3</v>
      </c>
      <c r="H4795" s="18" t="s">
        <v>919</v>
      </c>
      <c r="I4795" s="19">
        <v>40</v>
      </c>
      <c r="J4795" s="24" t="s">
        <v>935</v>
      </c>
      <c r="K4795" s="99">
        <v>1646</v>
      </c>
      <c r="L4795" s="99">
        <v>1771</v>
      </c>
      <c r="M4795" s="99">
        <f t="shared" si="288"/>
        <v>-125</v>
      </c>
      <c r="N4795" s="28" t="s">
        <v>918</v>
      </c>
      <c r="O4795" s="100">
        <v>1645694</v>
      </c>
      <c r="P4795" s="27"/>
      <c r="Q4795" s="100"/>
      <c r="R4795" s="101" t="s">
        <v>175</v>
      </c>
      <c r="S4795" s="94"/>
    </row>
    <row r="4796" spans="1:19" ht="18" customHeight="1">
      <c r="A4796" s="17">
        <v>10</v>
      </c>
      <c r="B4796" s="18" t="s">
        <v>3742</v>
      </c>
      <c r="C4796" s="18">
        <v>6</v>
      </c>
      <c r="D4796" s="18" t="s">
        <v>805</v>
      </c>
      <c r="E4796" s="18">
        <v>1</v>
      </c>
      <c r="F4796" s="18" t="s">
        <v>805</v>
      </c>
      <c r="G4796" s="18">
        <v>3</v>
      </c>
      <c r="H4796" s="18" t="s">
        <v>919</v>
      </c>
      <c r="I4796" s="19">
        <v>41</v>
      </c>
      <c r="J4796" s="24" t="s">
        <v>936</v>
      </c>
      <c r="K4796" s="99">
        <v>111</v>
      </c>
      <c r="L4796" s="99">
        <v>125</v>
      </c>
      <c r="M4796" s="99">
        <f t="shared" si="288"/>
        <v>-14</v>
      </c>
      <c r="N4796" s="28" t="s">
        <v>918</v>
      </c>
      <c r="O4796" s="100">
        <v>110400</v>
      </c>
      <c r="P4796" s="27"/>
      <c r="Q4796" s="100"/>
      <c r="R4796" s="101" t="s">
        <v>175</v>
      </c>
      <c r="S4796" s="94"/>
    </row>
    <row r="4797" spans="1:19" ht="18" customHeight="1">
      <c r="A4797" s="17">
        <v>10</v>
      </c>
      <c r="B4797" s="18" t="s">
        <v>3742</v>
      </c>
      <c r="C4797" s="18">
        <v>6</v>
      </c>
      <c r="D4797" s="18" t="s">
        <v>805</v>
      </c>
      <c r="E4797" s="18">
        <v>1</v>
      </c>
      <c r="F4797" s="18" t="s">
        <v>805</v>
      </c>
      <c r="G4797" s="19">
        <v>4</v>
      </c>
      <c r="H4797" s="19" t="s">
        <v>937</v>
      </c>
      <c r="I4797" s="19"/>
      <c r="J4797" s="24"/>
      <c r="K4797" s="99"/>
      <c r="L4797" s="99"/>
      <c r="M4797" s="99"/>
      <c r="N4797" s="28"/>
      <c r="O4797" s="100"/>
      <c r="P4797" s="27"/>
      <c r="Q4797" s="100"/>
      <c r="R4797" s="101" t="s">
        <v>175</v>
      </c>
      <c r="S4797" s="94"/>
    </row>
    <row r="4798" spans="1:19" ht="18" customHeight="1">
      <c r="A4798" s="17">
        <v>10</v>
      </c>
      <c r="B4798" s="18" t="s">
        <v>3742</v>
      </c>
      <c r="C4798" s="18">
        <v>6</v>
      </c>
      <c r="D4798" s="18" t="s">
        <v>805</v>
      </c>
      <c r="E4798" s="18">
        <v>1</v>
      </c>
      <c r="F4798" s="18" t="s">
        <v>805</v>
      </c>
      <c r="G4798" s="18">
        <v>4</v>
      </c>
      <c r="H4798" s="18" t="s">
        <v>937</v>
      </c>
      <c r="I4798" s="19">
        <v>31</v>
      </c>
      <c r="J4798" s="24" t="s">
        <v>940</v>
      </c>
      <c r="K4798" s="99">
        <v>3841</v>
      </c>
      <c r="L4798" s="99">
        <v>4255</v>
      </c>
      <c r="M4798" s="99">
        <f t="shared" ref="M4798:M4799" si="289">K4798-L4798</f>
        <v>-414</v>
      </c>
      <c r="N4798" s="28" t="s">
        <v>918</v>
      </c>
      <c r="O4798" s="100">
        <v>3840294</v>
      </c>
      <c r="P4798" s="27"/>
      <c r="Q4798" s="100"/>
      <c r="R4798" s="101" t="s">
        <v>175</v>
      </c>
      <c r="S4798" s="94"/>
    </row>
    <row r="4799" spans="1:19" ht="18" customHeight="1">
      <c r="A4799" s="17">
        <v>10</v>
      </c>
      <c r="B4799" s="18" t="s">
        <v>3742</v>
      </c>
      <c r="C4799" s="18">
        <v>6</v>
      </c>
      <c r="D4799" s="18" t="s">
        <v>805</v>
      </c>
      <c r="E4799" s="18">
        <v>1</v>
      </c>
      <c r="F4799" s="18" t="s">
        <v>805</v>
      </c>
      <c r="G4799" s="18">
        <v>4</v>
      </c>
      <c r="H4799" s="18" t="s">
        <v>937</v>
      </c>
      <c r="I4799" s="19">
        <v>41</v>
      </c>
      <c r="J4799" s="24" t="s">
        <v>1088</v>
      </c>
      <c r="K4799" s="99">
        <v>27</v>
      </c>
      <c r="L4799" s="99">
        <v>12</v>
      </c>
      <c r="M4799" s="99">
        <f t="shared" si="289"/>
        <v>15</v>
      </c>
      <c r="N4799" s="28" t="s">
        <v>4500</v>
      </c>
      <c r="O4799" s="100">
        <v>19601</v>
      </c>
      <c r="P4799" s="27"/>
      <c r="Q4799" s="100"/>
      <c r="R4799" s="101" t="s">
        <v>175</v>
      </c>
      <c r="S4799" s="94"/>
    </row>
    <row r="4800" spans="1:19" ht="18" customHeight="1">
      <c r="A4800" s="17">
        <v>10</v>
      </c>
      <c r="B4800" s="18" t="s">
        <v>3742</v>
      </c>
      <c r="C4800" s="18">
        <v>6</v>
      </c>
      <c r="D4800" s="18" t="s">
        <v>805</v>
      </c>
      <c r="E4800" s="18">
        <v>1</v>
      </c>
      <c r="F4800" s="18" t="s">
        <v>805</v>
      </c>
      <c r="G4800" s="18">
        <v>4</v>
      </c>
      <c r="H4800" s="18" t="s">
        <v>937</v>
      </c>
      <c r="I4800" s="18">
        <v>41</v>
      </c>
      <c r="J4800" s="25" t="s">
        <v>1088</v>
      </c>
      <c r="K4800" s="99"/>
      <c r="L4800" s="99"/>
      <c r="M4800" s="99"/>
      <c r="N4800" s="28" t="s">
        <v>4501</v>
      </c>
      <c r="O4800" s="100">
        <v>6918</v>
      </c>
      <c r="P4800" s="27"/>
      <c r="Q4800" s="100"/>
      <c r="R4800" s="101" t="s">
        <v>175</v>
      </c>
      <c r="S4800" s="94"/>
    </row>
    <row r="4801" spans="1:19" ht="18" customHeight="1">
      <c r="A4801" s="17">
        <v>10</v>
      </c>
      <c r="B4801" s="18" t="s">
        <v>3742</v>
      </c>
      <c r="C4801" s="18">
        <v>6</v>
      </c>
      <c r="D4801" s="18" t="s">
        <v>805</v>
      </c>
      <c r="E4801" s="18">
        <v>1</v>
      </c>
      <c r="F4801" s="18" t="s">
        <v>805</v>
      </c>
      <c r="G4801" s="19">
        <v>7</v>
      </c>
      <c r="H4801" s="19" t="s">
        <v>1093</v>
      </c>
      <c r="I4801" s="19"/>
      <c r="J4801" s="24"/>
      <c r="K4801" s="99"/>
      <c r="L4801" s="99"/>
      <c r="M4801" s="99"/>
      <c r="N4801" s="28"/>
      <c r="O4801" s="100"/>
      <c r="P4801" s="27"/>
      <c r="Q4801" s="100"/>
      <c r="R4801" s="101" t="s">
        <v>175</v>
      </c>
      <c r="S4801" s="94"/>
    </row>
    <row r="4802" spans="1:19" ht="18" customHeight="1">
      <c r="A4802" s="17">
        <v>10</v>
      </c>
      <c r="B4802" s="18" t="s">
        <v>3742</v>
      </c>
      <c r="C4802" s="18">
        <v>6</v>
      </c>
      <c r="D4802" s="18" t="s">
        <v>805</v>
      </c>
      <c r="E4802" s="18">
        <v>1</v>
      </c>
      <c r="F4802" s="18" t="s">
        <v>805</v>
      </c>
      <c r="G4802" s="18">
        <v>7</v>
      </c>
      <c r="H4802" s="18" t="s">
        <v>1093</v>
      </c>
      <c r="I4802" s="19">
        <v>11</v>
      </c>
      <c r="J4802" s="24" t="s">
        <v>4502</v>
      </c>
      <c r="K4802" s="99">
        <v>1020</v>
      </c>
      <c r="L4802" s="99">
        <v>1002</v>
      </c>
      <c r="M4802" s="99">
        <f>K4802-L4802</f>
        <v>18</v>
      </c>
      <c r="N4802" s="28" t="s">
        <v>4503</v>
      </c>
      <c r="O4802" s="100">
        <v>866800</v>
      </c>
      <c r="P4802" s="27"/>
      <c r="Q4802" s="100"/>
      <c r="R4802" s="101" t="s">
        <v>175</v>
      </c>
      <c r="S4802" s="94"/>
    </row>
    <row r="4803" spans="1:19" ht="18" customHeight="1">
      <c r="A4803" s="17">
        <v>10</v>
      </c>
      <c r="B4803" s="18" t="s">
        <v>3742</v>
      </c>
      <c r="C4803" s="18">
        <v>6</v>
      </c>
      <c r="D4803" s="18" t="s">
        <v>805</v>
      </c>
      <c r="E4803" s="18">
        <v>1</v>
      </c>
      <c r="F4803" s="18" t="s">
        <v>805</v>
      </c>
      <c r="G4803" s="18">
        <v>7</v>
      </c>
      <c r="H4803" s="18" t="s">
        <v>1093</v>
      </c>
      <c r="I4803" s="18">
        <v>11</v>
      </c>
      <c r="J4803" s="25" t="s">
        <v>4502</v>
      </c>
      <c r="K4803" s="99"/>
      <c r="L4803" s="99"/>
      <c r="M4803" s="99"/>
      <c r="N4803" s="28" t="s">
        <v>4504</v>
      </c>
      <c r="O4803" s="100">
        <v>152500</v>
      </c>
      <c r="P4803" s="27"/>
      <c r="Q4803" s="100"/>
      <c r="R4803" s="101" t="s">
        <v>175</v>
      </c>
      <c r="S4803" s="94"/>
    </row>
    <row r="4804" spans="1:19" ht="18" customHeight="1">
      <c r="A4804" s="17">
        <v>10</v>
      </c>
      <c r="B4804" s="18" t="s">
        <v>3742</v>
      </c>
      <c r="C4804" s="18">
        <v>6</v>
      </c>
      <c r="D4804" s="18" t="s">
        <v>805</v>
      </c>
      <c r="E4804" s="18">
        <v>1</v>
      </c>
      <c r="F4804" s="18" t="s">
        <v>805</v>
      </c>
      <c r="G4804" s="18">
        <v>7</v>
      </c>
      <c r="H4804" s="18" t="s">
        <v>1093</v>
      </c>
      <c r="I4804" s="19">
        <v>12</v>
      </c>
      <c r="J4804" s="24" t="s">
        <v>4505</v>
      </c>
      <c r="K4804" s="99">
        <v>1286</v>
      </c>
      <c r="L4804" s="99">
        <v>0</v>
      </c>
      <c r="M4804" s="99">
        <f>K4804-L4804</f>
        <v>1286</v>
      </c>
      <c r="N4804" s="28" t="s">
        <v>4506</v>
      </c>
      <c r="O4804" s="100">
        <v>1093400</v>
      </c>
      <c r="P4804" s="27"/>
      <c r="Q4804" s="100"/>
      <c r="R4804" s="101" t="s">
        <v>175</v>
      </c>
      <c r="S4804" s="94"/>
    </row>
    <row r="4805" spans="1:19" ht="18" customHeight="1">
      <c r="A4805" s="17">
        <v>10</v>
      </c>
      <c r="B4805" s="18" t="s">
        <v>3742</v>
      </c>
      <c r="C4805" s="18">
        <v>6</v>
      </c>
      <c r="D4805" s="18" t="s">
        <v>805</v>
      </c>
      <c r="E4805" s="18">
        <v>1</v>
      </c>
      <c r="F4805" s="18" t="s">
        <v>805</v>
      </c>
      <c r="G4805" s="18">
        <v>7</v>
      </c>
      <c r="H4805" s="18" t="s">
        <v>1093</v>
      </c>
      <c r="I4805" s="18">
        <v>12</v>
      </c>
      <c r="J4805" s="25" t="s">
        <v>4505</v>
      </c>
      <c r="K4805" s="99"/>
      <c r="L4805" s="99"/>
      <c r="M4805" s="99"/>
      <c r="N4805" s="28" t="s">
        <v>4507</v>
      </c>
      <c r="O4805" s="100">
        <v>192500</v>
      </c>
      <c r="P4805" s="27"/>
      <c r="Q4805" s="100"/>
      <c r="R4805" s="101" t="s">
        <v>175</v>
      </c>
      <c r="S4805" s="94"/>
    </row>
    <row r="4806" spans="1:19" ht="18" customHeight="1">
      <c r="A4806" s="17">
        <v>10</v>
      </c>
      <c r="B4806" s="18" t="s">
        <v>3742</v>
      </c>
      <c r="C4806" s="18">
        <v>6</v>
      </c>
      <c r="D4806" s="18" t="s">
        <v>805</v>
      </c>
      <c r="E4806" s="18">
        <v>1</v>
      </c>
      <c r="F4806" s="18" t="s">
        <v>805</v>
      </c>
      <c r="G4806" s="18">
        <v>7</v>
      </c>
      <c r="H4806" s="18" t="s">
        <v>1093</v>
      </c>
      <c r="I4806" s="19">
        <v>32</v>
      </c>
      <c r="J4806" s="24" t="s">
        <v>2233</v>
      </c>
      <c r="K4806" s="99">
        <v>28</v>
      </c>
      <c r="L4806" s="99">
        <v>28</v>
      </c>
      <c r="M4806" s="99">
        <f>K4806-L4806</f>
        <v>0</v>
      </c>
      <c r="N4806" s="28" t="s">
        <v>4508</v>
      </c>
      <c r="O4806" s="100">
        <v>27600</v>
      </c>
      <c r="P4806" s="27"/>
      <c r="Q4806" s="100"/>
      <c r="R4806" s="101" t="s">
        <v>175</v>
      </c>
      <c r="S4806" s="94"/>
    </row>
    <row r="4807" spans="1:19" ht="18" customHeight="1">
      <c r="A4807" s="17">
        <v>10</v>
      </c>
      <c r="B4807" s="18" t="s">
        <v>3742</v>
      </c>
      <c r="C4807" s="18">
        <v>6</v>
      </c>
      <c r="D4807" s="18" t="s">
        <v>805</v>
      </c>
      <c r="E4807" s="18">
        <v>1</v>
      </c>
      <c r="F4807" s="18" t="s">
        <v>805</v>
      </c>
      <c r="G4807" s="19">
        <v>8</v>
      </c>
      <c r="H4807" s="19" t="s">
        <v>941</v>
      </c>
      <c r="I4807" s="19"/>
      <c r="J4807" s="24"/>
      <c r="K4807" s="99"/>
      <c r="L4807" s="99"/>
      <c r="M4807" s="99"/>
      <c r="N4807" s="28"/>
      <c r="O4807" s="100"/>
      <c r="P4807" s="27"/>
      <c r="Q4807" s="100"/>
      <c r="R4807" s="101" t="s">
        <v>175</v>
      </c>
      <c r="S4807" s="94"/>
    </row>
    <row r="4808" spans="1:19" ht="18" customHeight="1">
      <c r="A4808" s="17">
        <v>10</v>
      </c>
      <c r="B4808" s="18" t="s">
        <v>3742</v>
      </c>
      <c r="C4808" s="18">
        <v>6</v>
      </c>
      <c r="D4808" s="18" t="s">
        <v>805</v>
      </c>
      <c r="E4808" s="18">
        <v>1</v>
      </c>
      <c r="F4808" s="18" t="s">
        <v>805</v>
      </c>
      <c r="G4808" s="18">
        <v>8</v>
      </c>
      <c r="H4808" s="18" t="s">
        <v>941</v>
      </c>
      <c r="I4808" s="19">
        <v>11</v>
      </c>
      <c r="J4808" s="24" t="s">
        <v>942</v>
      </c>
      <c r="K4808" s="99">
        <v>22</v>
      </c>
      <c r="L4808" s="99">
        <v>22</v>
      </c>
      <c r="M4808" s="99">
        <f>K4808-L4808</f>
        <v>0</v>
      </c>
      <c r="N4808" s="28" t="s">
        <v>6791</v>
      </c>
      <c r="O4808" s="100">
        <v>15000</v>
      </c>
      <c r="P4808" s="27"/>
      <c r="Q4808" s="100"/>
      <c r="R4808" s="101" t="s">
        <v>175</v>
      </c>
      <c r="S4808" s="94"/>
    </row>
    <row r="4809" spans="1:19" ht="18" customHeight="1">
      <c r="A4809" s="17">
        <v>10</v>
      </c>
      <c r="B4809" s="18" t="s">
        <v>3742</v>
      </c>
      <c r="C4809" s="18">
        <v>6</v>
      </c>
      <c r="D4809" s="18" t="s">
        <v>805</v>
      </c>
      <c r="E4809" s="18">
        <v>1</v>
      </c>
      <c r="F4809" s="18" t="s">
        <v>805</v>
      </c>
      <c r="G4809" s="18">
        <v>8</v>
      </c>
      <c r="H4809" s="18" t="s">
        <v>941</v>
      </c>
      <c r="I4809" s="18">
        <v>11</v>
      </c>
      <c r="J4809" s="25" t="s">
        <v>942</v>
      </c>
      <c r="K4809" s="99"/>
      <c r="L4809" s="99"/>
      <c r="M4809" s="99"/>
      <c r="N4809" s="28" t="s">
        <v>4509</v>
      </c>
      <c r="O4809" s="100">
        <v>6700</v>
      </c>
      <c r="P4809" s="27"/>
      <c r="Q4809" s="100"/>
      <c r="R4809" s="101" t="s">
        <v>175</v>
      </c>
      <c r="S4809" s="94"/>
    </row>
    <row r="4810" spans="1:19" ht="18" customHeight="1">
      <c r="A4810" s="17">
        <v>10</v>
      </c>
      <c r="B4810" s="18" t="s">
        <v>3742</v>
      </c>
      <c r="C4810" s="18">
        <v>6</v>
      </c>
      <c r="D4810" s="18" t="s">
        <v>805</v>
      </c>
      <c r="E4810" s="18">
        <v>1</v>
      </c>
      <c r="F4810" s="18" t="s">
        <v>805</v>
      </c>
      <c r="G4810" s="18">
        <v>8</v>
      </c>
      <c r="H4810" s="18" t="s">
        <v>941</v>
      </c>
      <c r="I4810" s="19">
        <v>31</v>
      </c>
      <c r="J4810" s="24" t="s">
        <v>4510</v>
      </c>
      <c r="K4810" s="99">
        <v>41</v>
      </c>
      <c r="L4810" s="99">
        <v>25</v>
      </c>
      <c r="M4810" s="99">
        <f>K4810-L4810</f>
        <v>16</v>
      </c>
      <c r="N4810" s="28" t="s">
        <v>4511</v>
      </c>
      <c r="O4810" s="100">
        <v>22000</v>
      </c>
      <c r="P4810" s="27"/>
      <c r="Q4810" s="100"/>
      <c r="R4810" s="101" t="s">
        <v>175</v>
      </c>
      <c r="S4810" s="94"/>
    </row>
    <row r="4811" spans="1:19" ht="18" customHeight="1">
      <c r="A4811" s="17">
        <v>10</v>
      </c>
      <c r="B4811" s="18" t="s">
        <v>3742</v>
      </c>
      <c r="C4811" s="18">
        <v>6</v>
      </c>
      <c r="D4811" s="18" t="s">
        <v>805</v>
      </c>
      <c r="E4811" s="18">
        <v>1</v>
      </c>
      <c r="F4811" s="18" t="s">
        <v>805</v>
      </c>
      <c r="G4811" s="18">
        <v>8</v>
      </c>
      <c r="H4811" s="18" t="s">
        <v>941</v>
      </c>
      <c r="I4811" s="18">
        <v>31</v>
      </c>
      <c r="J4811" s="25" t="s">
        <v>4510</v>
      </c>
      <c r="K4811" s="99"/>
      <c r="L4811" s="99"/>
      <c r="M4811" s="99"/>
      <c r="N4811" s="28" t="s">
        <v>4512</v>
      </c>
      <c r="O4811" s="100">
        <v>13750</v>
      </c>
      <c r="P4811" s="27"/>
      <c r="Q4811" s="100"/>
      <c r="R4811" s="101" t="s">
        <v>175</v>
      </c>
      <c r="S4811" s="94"/>
    </row>
    <row r="4812" spans="1:19" ht="18" customHeight="1">
      <c r="A4812" s="17">
        <v>10</v>
      </c>
      <c r="B4812" s="18" t="s">
        <v>3742</v>
      </c>
      <c r="C4812" s="18">
        <v>6</v>
      </c>
      <c r="D4812" s="18" t="s">
        <v>805</v>
      </c>
      <c r="E4812" s="18">
        <v>1</v>
      </c>
      <c r="F4812" s="18" t="s">
        <v>805</v>
      </c>
      <c r="G4812" s="18">
        <v>8</v>
      </c>
      <c r="H4812" s="18" t="s">
        <v>941</v>
      </c>
      <c r="I4812" s="18">
        <v>31</v>
      </c>
      <c r="J4812" s="25" t="s">
        <v>4510</v>
      </c>
      <c r="K4812" s="99"/>
      <c r="L4812" s="99"/>
      <c r="M4812" s="99"/>
      <c r="N4812" s="28" t="s">
        <v>4513</v>
      </c>
      <c r="O4812" s="100">
        <v>5000</v>
      </c>
      <c r="P4812" s="27"/>
      <c r="Q4812" s="100"/>
      <c r="R4812" s="101" t="s">
        <v>175</v>
      </c>
      <c r="S4812" s="94"/>
    </row>
    <row r="4813" spans="1:19" ht="18" customHeight="1">
      <c r="A4813" s="17">
        <v>10</v>
      </c>
      <c r="B4813" s="18" t="s">
        <v>3742</v>
      </c>
      <c r="C4813" s="18">
        <v>6</v>
      </c>
      <c r="D4813" s="18" t="s">
        <v>805</v>
      </c>
      <c r="E4813" s="18">
        <v>1</v>
      </c>
      <c r="F4813" s="18" t="s">
        <v>805</v>
      </c>
      <c r="G4813" s="19">
        <v>9</v>
      </c>
      <c r="H4813" s="19" t="s">
        <v>944</v>
      </c>
      <c r="I4813" s="19"/>
      <c r="J4813" s="24"/>
      <c r="K4813" s="99"/>
      <c r="L4813" s="99"/>
      <c r="M4813" s="99"/>
      <c r="N4813" s="28"/>
      <c r="O4813" s="100"/>
      <c r="P4813" s="27"/>
      <c r="Q4813" s="100"/>
      <c r="R4813" s="101" t="s">
        <v>175</v>
      </c>
      <c r="S4813" s="94"/>
    </row>
    <row r="4814" spans="1:19" ht="18" customHeight="1">
      <c r="A4814" s="17">
        <v>10</v>
      </c>
      <c r="B4814" s="18" t="s">
        <v>3742</v>
      </c>
      <c r="C4814" s="18">
        <v>6</v>
      </c>
      <c r="D4814" s="18" t="s">
        <v>805</v>
      </c>
      <c r="E4814" s="18">
        <v>1</v>
      </c>
      <c r="F4814" s="18" t="s">
        <v>805</v>
      </c>
      <c r="G4814" s="18">
        <v>9</v>
      </c>
      <c r="H4814" s="18" t="s">
        <v>944</v>
      </c>
      <c r="I4814" s="19">
        <v>1</v>
      </c>
      <c r="J4814" s="24" t="s">
        <v>945</v>
      </c>
      <c r="K4814" s="99">
        <v>2</v>
      </c>
      <c r="L4814" s="99">
        <v>2</v>
      </c>
      <c r="M4814" s="99">
        <f t="shared" ref="M4814:M4815" si="290">K4814-L4814</f>
        <v>0</v>
      </c>
      <c r="N4814" s="28" t="s">
        <v>4514</v>
      </c>
      <c r="O4814" s="100">
        <v>1125</v>
      </c>
      <c r="P4814" s="27"/>
      <c r="Q4814" s="100"/>
      <c r="R4814" s="101" t="s">
        <v>175</v>
      </c>
      <c r="S4814" s="94"/>
    </row>
    <row r="4815" spans="1:19" ht="18" customHeight="1">
      <c r="A4815" s="17">
        <v>10</v>
      </c>
      <c r="B4815" s="18" t="s">
        <v>3742</v>
      </c>
      <c r="C4815" s="18">
        <v>6</v>
      </c>
      <c r="D4815" s="18" t="s">
        <v>805</v>
      </c>
      <c r="E4815" s="18">
        <v>1</v>
      </c>
      <c r="F4815" s="18" t="s">
        <v>805</v>
      </c>
      <c r="G4815" s="18">
        <v>9</v>
      </c>
      <c r="H4815" s="18" t="s">
        <v>944</v>
      </c>
      <c r="I4815" s="19">
        <v>2</v>
      </c>
      <c r="J4815" s="24" t="s">
        <v>978</v>
      </c>
      <c r="K4815" s="99">
        <v>110</v>
      </c>
      <c r="L4815" s="99">
        <v>119</v>
      </c>
      <c r="M4815" s="99">
        <f t="shared" si="290"/>
        <v>-9</v>
      </c>
      <c r="N4815" s="28" t="s">
        <v>4515</v>
      </c>
      <c r="O4815" s="100">
        <v>15000</v>
      </c>
      <c r="P4815" s="27"/>
      <c r="Q4815" s="100"/>
      <c r="R4815" s="101" t="s">
        <v>175</v>
      </c>
      <c r="S4815" s="94"/>
    </row>
    <row r="4816" spans="1:19" ht="18" customHeight="1">
      <c r="A4816" s="17">
        <v>10</v>
      </c>
      <c r="B4816" s="18" t="s">
        <v>3742</v>
      </c>
      <c r="C4816" s="18">
        <v>6</v>
      </c>
      <c r="D4816" s="18" t="s">
        <v>805</v>
      </c>
      <c r="E4816" s="18">
        <v>1</v>
      </c>
      <c r="F4816" s="18" t="s">
        <v>805</v>
      </c>
      <c r="G4816" s="18">
        <v>9</v>
      </c>
      <c r="H4816" s="18" t="s">
        <v>944</v>
      </c>
      <c r="I4816" s="18">
        <v>2</v>
      </c>
      <c r="J4816" s="25" t="s">
        <v>978</v>
      </c>
      <c r="K4816" s="99"/>
      <c r="L4816" s="99"/>
      <c r="M4816" s="99"/>
      <c r="N4816" s="28" t="s">
        <v>4516</v>
      </c>
      <c r="O4816" s="100">
        <v>90000</v>
      </c>
      <c r="P4816" s="27"/>
      <c r="Q4816" s="100"/>
      <c r="R4816" s="101" t="s">
        <v>175</v>
      </c>
      <c r="S4816" s="94"/>
    </row>
    <row r="4817" spans="1:19" ht="18" customHeight="1">
      <c r="A4817" s="17">
        <v>10</v>
      </c>
      <c r="B4817" s="18" t="s">
        <v>3742</v>
      </c>
      <c r="C4817" s="18">
        <v>6</v>
      </c>
      <c r="D4817" s="18" t="s">
        <v>805</v>
      </c>
      <c r="E4817" s="18">
        <v>1</v>
      </c>
      <c r="F4817" s="18" t="s">
        <v>805</v>
      </c>
      <c r="G4817" s="18">
        <v>9</v>
      </c>
      <c r="H4817" s="18" t="s">
        <v>944</v>
      </c>
      <c r="I4817" s="18">
        <v>2</v>
      </c>
      <c r="J4817" s="25" t="s">
        <v>978</v>
      </c>
      <c r="K4817" s="99"/>
      <c r="L4817" s="99"/>
      <c r="M4817" s="99"/>
      <c r="N4817" s="28" t="s">
        <v>4517</v>
      </c>
      <c r="O4817" s="100">
        <v>5000</v>
      </c>
      <c r="P4817" s="27"/>
      <c r="Q4817" s="100"/>
      <c r="R4817" s="101" t="s">
        <v>175</v>
      </c>
      <c r="S4817" s="94"/>
    </row>
    <row r="4818" spans="1:19" ht="18" customHeight="1">
      <c r="A4818" s="17">
        <v>10</v>
      </c>
      <c r="B4818" s="18" t="s">
        <v>3742</v>
      </c>
      <c r="C4818" s="18">
        <v>6</v>
      </c>
      <c r="D4818" s="18" t="s">
        <v>805</v>
      </c>
      <c r="E4818" s="18">
        <v>1</v>
      </c>
      <c r="F4818" s="18" t="s">
        <v>805</v>
      </c>
      <c r="G4818" s="18">
        <v>9</v>
      </c>
      <c r="H4818" s="18" t="s">
        <v>944</v>
      </c>
      <c r="I4818" s="19">
        <v>3</v>
      </c>
      <c r="J4818" s="24" t="s">
        <v>987</v>
      </c>
      <c r="K4818" s="99">
        <v>27</v>
      </c>
      <c r="L4818" s="99">
        <v>27</v>
      </c>
      <c r="M4818" s="99">
        <f>K4818-L4818</f>
        <v>0</v>
      </c>
      <c r="N4818" s="28" t="s">
        <v>4518</v>
      </c>
      <c r="O4818" s="100">
        <v>27000</v>
      </c>
      <c r="P4818" s="27"/>
      <c r="Q4818" s="100"/>
      <c r="R4818" s="101" t="s">
        <v>175</v>
      </c>
      <c r="S4818" s="94"/>
    </row>
    <row r="4819" spans="1:19" ht="18" customHeight="1">
      <c r="A4819" s="17">
        <v>10</v>
      </c>
      <c r="B4819" s="18" t="s">
        <v>3742</v>
      </c>
      <c r="C4819" s="18">
        <v>6</v>
      </c>
      <c r="D4819" s="18" t="s">
        <v>805</v>
      </c>
      <c r="E4819" s="18">
        <v>1</v>
      </c>
      <c r="F4819" s="18" t="s">
        <v>805</v>
      </c>
      <c r="G4819" s="19">
        <v>11</v>
      </c>
      <c r="H4819" s="19" t="s">
        <v>1002</v>
      </c>
      <c r="I4819" s="19"/>
      <c r="J4819" s="24"/>
      <c r="K4819" s="99"/>
      <c r="L4819" s="99"/>
      <c r="M4819" s="99"/>
      <c r="N4819" s="28"/>
      <c r="O4819" s="100"/>
      <c r="P4819" s="27"/>
      <c r="Q4819" s="100"/>
      <c r="R4819" s="101" t="s">
        <v>175</v>
      </c>
      <c r="S4819" s="94"/>
    </row>
    <row r="4820" spans="1:19" ht="18" customHeight="1">
      <c r="A4820" s="17">
        <v>10</v>
      </c>
      <c r="B4820" s="18" t="s">
        <v>3742</v>
      </c>
      <c r="C4820" s="18">
        <v>6</v>
      </c>
      <c r="D4820" s="18" t="s">
        <v>805</v>
      </c>
      <c r="E4820" s="18">
        <v>1</v>
      </c>
      <c r="F4820" s="18" t="s">
        <v>805</v>
      </c>
      <c r="G4820" s="18">
        <v>11</v>
      </c>
      <c r="H4820" s="18" t="s">
        <v>1002</v>
      </c>
      <c r="I4820" s="19">
        <v>1</v>
      </c>
      <c r="J4820" s="24" t="s">
        <v>1003</v>
      </c>
      <c r="K4820" s="99">
        <v>641</v>
      </c>
      <c r="L4820" s="99">
        <v>643</v>
      </c>
      <c r="M4820" s="99">
        <f>K4820-L4820</f>
        <v>-2</v>
      </c>
      <c r="N4820" s="28" t="s">
        <v>4519</v>
      </c>
      <c r="O4820" s="100">
        <v>150000</v>
      </c>
      <c r="P4820" s="27"/>
      <c r="Q4820" s="100"/>
      <c r="R4820" s="101" t="s">
        <v>175</v>
      </c>
      <c r="S4820" s="94"/>
    </row>
    <row r="4821" spans="1:19" ht="18" customHeight="1">
      <c r="A4821" s="17">
        <v>10</v>
      </c>
      <c r="B4821" s="18" t="s">
        <v>3742</v>
      </c>
      <c r="C4821" s="18">
        <v>6</v>
      </c>
      <c r="D4821" s="18" t="s">
        <v>805</v>
      </c>
      <c r="E4821" s="18">
        <v>1</v>
      </c>
      <c r="F4821" s="18" t="s">
        <v>805</v>
      </c>
      <c r="G4821" s="18">
        <v>11</v>
      </c>
      <c r="H4821" s="18" t="s">
        <v>1002</v>
      </c>
      <c r="I4821" s="18">
        <v>1</v>
      </c>
      <c r="J4821" s="25" t="s">
        <v>1003</v>
      </c>
      <c r="K4821" s="99"/>
      <c r="L4821" s="99"/>
      <c r="M4821" s="99"/>
      <c r="N4821" s="28" t="s">
        <v>4520</v>
      </c>
      <c r="O4821" s="100">
        <v>96000</v>
      </c>
      <c r="P4821" s="27"/>
      <c r="Q4821" s="100"/>
      <c r="R4821" s="101" t="s">
        <v>175</v>
      </c>
      <c r="S4821" s="94"/>
    </row>
    <row r="4822" spans="1:19" ht="18" customHeight="1">
      <c r="A4822" s="17">
        <v>10</v>
      </c>
      <c r="B4822" s="18" t="s">
        <v>3742</v>
      </c>
      <c r="C4822" s="18">
        <v>6</v>
      </c>
      <c r="D4822" s="18" t="s">
        <v>805</v>
      </c>
      <c r="E4822" s="18">
        <v>1</v>
      </c>
      <c r="F4822" s="18" t="s">
        <v>805</v>
      </c>
      <c r="G4822" s="18">
        <v>11</v>
      </c>
      <c r="H4822" s="18" t="s">
        <v>1002</v>
      </c>
      <c r="I4822" s="18">
        <v>1</v>
      </c>
      <c r="J4822" s="25" t="s">
        <v>1003</v>
      </c>
      <c r="K4822" s="99"/>
      <c r="L4822" s="99"/>
      <c r="M4822" s="99"/>
      <c r="N4822" s="28" t="s">
        <v>4521</v>
      </c>
      <c r="O4822" s="100">
        <v>50000</v>
      </c>
      <c r="P4822" s="27"/>
      <c r="Q4822" s="100"/>
      <c r="R4822" s="101" t="s">
        <v>175</v>
      </c>
      <c r="S4822" s="94"/>
    </row>
    <row r="4823" spans="1:19" ht="18" customHeight="1">
      <c r="A4823" s="17">
        <v>10</v>
      </c>
      <c r="B4823" s="18" t="s">
        <v>3742</v>
      </c>
      <c r="C4823" s="18">
        <v>6</v>
      </c>
      <c r="D4823" s="18" t="s">
        <v>805</v>
      </c>
      <c r="E4823" s="18">
        <v>1</v>
      </c>
      <c r="F4823" s="18" t="s">
        <v>805</v>
      </c>
      <c r="G4823" s="18">
        <v>11</v>
      </c>
      <c r="H4823" s="18" t="s">
        <v>1002</v>
      </c>
      <c r="I4823" s="18">
        <v>1</v>
      </c>
      <c r="J4823" s="25" t="s">
        <v>1003</v>
      </c>
      <c r="K4823" s="99"/>
      <c r="L4823" s="99"/>
      <c r="M4823" s="99"/>
      <c r="N4823" s="28" t="s">
        <v>4522</v>
      </c>
      <c r="O4823" s="100">
        <v>40000</v>
      </c>
      <c r="P4823" s="27"/>
      <c r="Q4823" s="100"/>
      <c r="R4823" s="101" t="s">
        <v>175</v>
      </c>
      <c r="S4823" s="94"/>
    </row>
    <row r="4824" spans="1:19" ht="18" customHeight="1">
      <c r="A4824" s="17">
        <v>10</v>
      </c>
      <c r="B4824" s="18" t="s">
        <v>3742</v>
      </c>
      <c r="C4824" s="18">
        <v>6</v>
      </c>
      <c r="D4824" s="18" t="s">
        <v>805</v>
      </c>
      <c r="E4824" s="18">
        <v>1</v>
      </c>
      <c r="F4824" s="18" t="s">
        <v>805</v>
      </c>
      <c r="G4824" s="18">
        <v>11</v>
      </c>
      <c r="H4824" s="18" t="s">
        <v>1002</v>
      </c>
      <c r="I4824" s="18">
        <v>1</v>
      </c>
      <c r="J4824" s="25" t="s">
        <v>1003</v>
      </c>
      <c r="K4824" s="99"/>
      <c r="L4824" s="99"/>
      <c r="M4824" s="99"/>
      <c r="N4824" s="28" t="s">
        <v>4523</v>
      </c>
      <c r="O4824" s="100">
        <v>100000</v>
      </c>
      <c r="P4824" s="27"/>
      <c r="Q4824" s="100"/>
      <c r="R4824" s="101" t="s">
        <v>175</v>
      </c>
      <c r="S4824" s="94"/>
    </row>
    <row r="4825" spans="1:19" ht="18" customHeight="1">
      <c r="A4825" s="17">
        <v>10</v>
      </c>
      <c r="B4825" s="18" t="s">
        <v>3742</v>
      </c>
      <c r="C4825" s="18">
        <v>6</v>
      </c>
      <c r="D4825" s="18" t="s">
        <v>805</v>
      </c>
      <c r="E4825" s="18">
        <v>1</v>
      </c>
      <c r="F4825" s="18" t="s">
        <v>805</v>
      </c>
      <c r="G4825" s="18">
        <v>11</v>
      </c>
      <c r="H4825" s="18" t="s">
        <v>1002</v>
      </c>
      <c r="I4825" s="18">
        <v>1</v>
      </c>
      <c r="J4825" s="25" t="s">
        <v>1003</v>
      </c>
      <c r="K4825" s="99"/>
      <c r="L4825" s="99"/>
      <c r="M4825" s="99"/>
      <c r="N4825" s="28" t="s">
        <v>4524</v>
      </c>
      <c r="O4825" s="100">
        <v>100000</v>
      </c>
      <c r="P4825" s="27"/>
      <c r="Q4825" s="100"/>
      <c r="R4825" s="101" t="s">
        <v>175</v>
      </c>
      <c r="S4825" s="94"/>
    </row>
    <row r="4826" spans="1:19" ht="18" customHeight="1">
      <c r="A4826" s="17">
        <v>10</v>
      </c>
      <c r="B4826" s="18" t="s">
        <v>3742</v>
      </c>
      <c r="C4826" s="18">
        <v>6</v>
      </c>
      <c r="D4826" s="18" t="s">
        <v>805</v>
      </c>
      <c r="E4826" s="18">
        <v>1</v>
      </c>
      <c r="F4826" s="18" t="s">
        <v>805</v>
      </c>
      <c r="G4826" s="18">
        <v>11</v>
      </c>
      <c r="H4826" s="18" t="s">
        <v>1002</v>
      </c>
      <c r="I4826" s="18">
        <v>1</v>
      </c>
      <c r="J4826" s="25" t="s">
        <v>1003</v>
      </c>
      <c r="K4826" s="99"/>
      <c r="L4826" s="99"/>
      <c r="M4826" s="99"/>
      <c r="N4826" s="28" t="s">
        <v>4525</v>
      </c>
      <c r="O4826" s="100">
        <v>45000</v>
      </c>
      <c r="P4826" s="27"/>
      <c r="Q4826" s="100"/>
      <c r="R4826" s="101" t="s">
        <v>175</v>
      </c>
      <c r="S4826" s="94"/>
    </row>
    <row r="4827" spans="1:19" ht="18" customHeight="1">
      <c r="A4827" s="17">
        <v>10</v>
      </c>
      <c r="B4827" s="18" t="s">
        <v>3742</v>
      </c>
      <c r="C4827" s="18">
        <v>6</v>
      </c>
      <c r="D4827" s="18" t="s">
        <v>805</v>
      </c>
      <c r="E4827" s="18">
        <v>1</v>
      </c>
      <c r="F4827" s="18" t="s">
        <v>805</v>
      </c>
      <c r="G4827" s="18">
        <v>11</v>
      </c>
      <c r="H4827" s="18" t="s">
        <v>1002</v>
      </c>
      <c r="I4827" s="18">
        <v>1</v>
      </c>
      <c r="J4827" s="25" t="s">
        <v>1003</v>
      </c>
      <c r="K4827" s="99"/>
      <c r="L4827" s="99"/>
      <c r="M4827" s="99"/>
      <c r="N4827" s="28" t="s">
        <v>4526</v>
      </c>
      <c r="O4827" s="100">
        <v>60000</v>
      </c>
      <c r="P4827" s="27"/>
      <c r="Q4827" s="100"/>
      <c r="R4827" s="101" t="s">
        <v>175</v>
      </c>
      <c r="S4827" s="94"/>
    </row>
    <row r="4828" spans="1:19" ht="18" customHeight="1">
      <c r="A4828" s="17">
        <v>10</v>
      </c>
      <c r="B4828" s="18" t="s">
        <v>3742</v>
      </c>
      <c r="C4828" s="18">
        <v>6</v>
      </c>
      <c r="D4828" s="18" t="s">
        <v>805</v>
      </c>
      <c r="E4828" s="18">
        <v>1</v>
      </c>
      <c r="F4828" s="18" t="s">
        <v>805</v>
      </c>
      <c r="G4828" s="18">
        <v>11</v>
      </c>
      <c r="H4828" s="18" t="s">
        <v>1002</v>
      </c>
      <c r="I4828" s="19">
        <v>2</v>
      </c>
      <c r="J4828" s="24" t="s">
        <v>1208</v>
      </c>
      <c r="K4828" s="99">
        <v>340</v>
      </c>
      <c r="L4828" s="99">
        <v>430</v>
      </c>
      <c r="M4828" s="99">
        <f>K4828-L4828</f>
        <v>-90</v>
      </c>
      <c r="N4828" s="28" t="s">
        <v>4527</v>
      </c>
      <c r="O4828" s="100">
        <v>33600</v>
      </c>
      <c r="P4828" s="27"/>
      <c r="Q4828" s="100"/>
      <c r="R4828" s="101" t="s">
        <v>175</v>
      </c>
      <c r="S4828" s="94"/>
    </row>
    <row r="4829" spans="1:19" ht="18" customHeight="1">
      <c r="A4829" s="17">
        <v>10</v>
      </c>
      <c r="B4829" s="18" t="s">
        <v>3742</v>
      </c>
      <c r="C4829" s="18">
        <v>6</v>
      </c>
      <c r="D4829" s="18" t="s">
        <v>805</v>
      </c>
      <c r="E4829" s="18">
        <v>1</v>
      </c>
      <c r="F4829" s="18" t="s">
        <v>805</v>
      </c>
      <c r="G4829" s="18">
        <v>11</v>
      </c>
      <c r="H4829" s="18" t="s">
        <v>1002</v>
      </c>
      <c r="I4829" s="18">
        <v>2</v>
      </c>
      <c r="J4829" s="25" t="s">
        <v>1208</v>
      </c>
      <c r="K4829" s="99"/>
      <c r="L4829" s="99"/>
      <c r="M4829" s="99"/>
      <c r="N4829" s="28" t="s">
        <v>4528</v>
      </c>
      <c r="O4829" s="100">
        <v>306000</v>
      </c>
      <c r="P4829" s="27"/>
      <c r="Q4829" s="100"/>
      <c r="R4829" s="101" t="s">
        <v>175</v>
      </c>
      <c r="S4829" s="94"/>
    </row>
    <row r="4830" spans="1:19" ht="18" customHeight="1">
      <c r="A4830" s="17">
        <v>10</v>
      </c>
      <c r="B4830" s="18" t="s">
        <v>3742</v>
      </c>
      <c r="C4830" s="18">
        <v>6</v>
      </c>
      <c r="D4830" s="18" t="s">
        <v>805</v>
      </c>
      <c r="E4830" s="18">
        <v>1</v>
      </c>
      <c r="F4830" s="18" t="s">
        <v>805</v>
      </c>
      <c r="G4830" s="18">
        <v>11</v>
      </c>
      <c r="H4830" s="18" t="s">
        <v>1002</v>
      </c>
      <c r="I4830" s="19">
        <v>3</v>
      </c>
      <c r="J4830" s="24" t="s">
        <v>1021</v>
      </c>
      <c r="K4830" s="99">
        <v>20</v>
      </c>
      <c r="L4830" s="99">
        <v>20</v>
      </c>
      <c r="M4830" s="99">
        <f t="shared" ref="M4830:M4831" si="291">K4830-L4830</f>
        <v>0</v>
      </c>
      <c r="N4830" s="28" t="s">
        <v>4529</v>
      </c>
      <c r="O4830" s="100">
        <v>20000</v>
      </c>
      <c r="P4830" s="27"/>
      <c r="Q4830" s="100"/>
      <c r="R4830" s="101" t="s">
        <v>175</v>
      </c>
      <c r="S4830" s="94"/>
    </row>
    <row r="4831" spans="1:19" ht="18" customHeight="1">
      <c r="A4831" s="17">
        <v>10</v>
      </c>
      <c r="B4831" s="18" t="s">
        <v>3742</v>
      </c>
      <c r="C4831" s="18">
        <v>6</v>
      </c>
      <c r="D4831" s="18" t="s">
        <v>805</v>
      </c>
      <c r="E4831" s="18">
        <v>1</v>
      </c>
      <c r="F4831" s="18" t="s">
        <v>805</v>
      </c>
      <c r="G4831" s="18">
        <v>11</v>
      </c>
      <c r="H4831" s="18" t="s">
        <v>1002</v>
      </c>
      <c r="I4831" s="19">
        <v>4</v>
      </c>
      <c r="J4831" s="24" t="s">
        <v>1023</v>
      </c>
      <c r="K4831" s="99">
        <v>28</v>
      </c>
      <c r="L4831" s="99">
        <v>28</v>
      </c>
      <c r="M4831" s="99">
        <f t="shared" si="291"/>
        <v>0</v>
      </c>
      <c r="N4831" s="28" t="s">
        <v>4530</v>
      </c>
      <c r="O4831" s="100">
        <v>10000</v>
      </c>
      <c r="P4831" s="27"/>
      <c r="Q4831" s="100"/>
      <c r="R4831" s="101" t="s">
        <v>175</v>
      </c>
      <c r="S4831" s="94"/>
    </row>
    <row r="4832" spans="1:19" ht="18" customHeight="1">
      <c r="A4832" s="17">
        <v>10</v>
      </c>
      <c r="B4832" s="18" t="s">
        <v>3742</v>
      </c>
      <c r="C4832" s="18">
        <v>6</v>
      </c>
      <c r="D4832" s="18" t="s">
        <v>805</v>
      </c>
      <c r="E4832" s="18">
        <v>1</v>
      </c>
      <c r="F4832" s="18" t="s">
        <v>805</v>
      </c>
      <c r="G4832" s="18">
        <v>11</v>
      </c>
      <c r="H4832" s="18" t="s">
        <v>1002</v>
      </c>
      <c r="I4832" s="18">
        <v>4</v>
      </c>
      <c r="J4832" s="25" t="s">
        <v>1023</v>
      </c>
      <c r="K4832" s="99"/>
      <c r="L4832" s="99"/>
      <c r="M4832" s="99"/>
      <c r="N4832" s="28" t="s">
        <v>4531</v>
      </c>
      <c r="O4832" s="100">
        <v>12600</v>
      </c>
      <c r="P4832" s="27"/>
      <c r="Q4832" s="100"/>
      <c r="R4832" s="101" t="s">
        <v>175</v>
      </c>
      <c r="S4832" s="94"/>
    </row>
    <row r="4833" spans="1:19" ht="18" customHeight="1">
      <c r="A4833" s="17">
        <v>10</v>
      </c>
      <c r="B4833" s="18" t="s">
        <v>3742</v>
      </c>
      <c r="C4833" s="18">
        <v>6</v>
      </c>
      <c r="D4833" s="18" t="s">
        <v>805</v>
      </c>
      <c r="E4833" s="18">
        <v>1</v>
      </c>
      <c r="F4833" s="18" t="s">
        <v>805</v>
      </c>
      <c r="G4833" s="18">
        <v>11</v>
      </c>
      <c r="H4833" s="18" t="s">
        <v>1002</v>
      </c>
      <c r="I4833" s="18">
        <v>4</v>
      </c>
      <c r="J4833" s="25" t="s">
        <v>1023</v>
      </c>
      <c r="K4833" s="99"/>
      <c r="L4833" s="99"/>
      <c r="M4833" s="99"/>
      <c r="N4833" s="28" t="s">
        <v>3972</v>
      </c>
      <c r="O4833" s="100">
        <v>5000</v>
      </c>
      <c r="P4833" s="27"/>
      <c r="Q4833" s="100"/>
      <c r="R4833" s="101" t="s">
        <v>175</v>
      </c>
      <c r="S4833" s="94"/>
    </row>
    <row r="4834" spans="1:19" ht="18" customHeight="1">
      <c r="A4834" s="17">
        <v>10</v>
      </c>
      <c r="B4834" s="18" t="s">
        <v>3742</v>
      </c>
      <c r="C4834" s="18">
        <v>6</v>
      </c>
      <c r="D4834" s="18" t="s">
        <v>805</v>
      </c>
      <c r="E4834" s="18">
        <v>1</v>
      </c>
      <c r="F4834" s="18" t="s">
        <v>805</v>
      </c>
      <c r="G4834" s="18">
        <v>11</v>
      </c>
      <c r="H4834" s="18" t="s">
        <v>1002</v>
      </c>
      <c r="I4834" s="19">
        <v>5</v>
      </c>
      <c r="J4834" s="24" t="s">
        <v>1214</v>
      </c>
      <c r="K4834" s="99">
        <v>528</v>
      </c>
      <c r="L4834" s="99">
        <v>528</v>
      </c>
      <c r="M4834" s="99">
        <f>K4834-L4834</f>
        <v>0</v>
      </c>
      <c r="N4834" s="28" t="s">
        <v>4532</v>
      </c>
      <c r="O4834" s="100">
        <v>288000</v>
      </c>
      <c r="P4834" s="27"/>
      <c r="Q4834" s="100"/>
      <c r="R4834" s="101" t="s">
        <v>175</v>
      </c>
      <c r="S4834" s="94"/>
    </row>
    <row r="4835" spans="1:19" ht="18" customHeight="1">
      <c r="A4835" s="17">
        <v>10</v>
      </c>
      <c r="B4835" s="18" t="s">
        <v>3742</v>
      </c>
      <c r="C4835" s="18">
        <v>6</v>
      </c>
      <c r="D4835" s="18" t="s">
        <v>805</v>
      </c>
      <c r="E4835" s="18">
        <v>1</v>
      </c>
      <c r="F4835" s="18" t="s">
        <v>805</v>
      </c>
      <c r="G4835" s="18">
        <v>11</v>
      </c>
      <c r="H4835" s="18" t="s">
        <v>1002</v>
      </c>
      <c r="I4835" s="18">
        <v>5</v>
      </c>
      <c r="J4835" s="25" t="s">
        <v>1214</v>
      </c>
      <c r="K4835" s="99"/>
      <c r="L4835" s="99"/>
      <c r="M4835" s="99"/>
      <c r="N4835" s="28" t="s">
        <v>4533</v>
      </c>
      <c r="O4835" s="100">
        <v>240000</v>
      </c>
      <c r="P4835" s="27"/>
      <c r="Q4835" s="100"/>
      <c r="R4835" s="101" t="s">
        <v>175</v>
      </c>
      <c r="S4835" s="94"/>
    </row>
    <row r="4836" spans="1:19" ht="18" customHeight="1">
      <c r="A4836" s="17">
        <v>10</v>
      </c>
      <c r="B4836" s="18" t="s">
        <v>3742</v>
      </c>
      <c r="C4836" s="18">
        <v>6</v>
      </c>
      <c r="D4836" s="18" t="s">
        <v>805</v>
      </c>
      <c r="E4836" s="18">
        <v>1</v>
      </c>
      <c r="F4836" s="18" t="s">
        <v>805</v>
      </c>
      <c r="G4836" s="18">
        <v>11</v>
      </c>
      <c r="H4836" s="18" t="s">
        <v>1002</v>
      </c>
      <c r="I4836" s="19">
        <v>6</v>
      </c>
      <c r="J4836" s="24" t="s">
        <v>1215</v>
      </c>
      <c r="K4836" s="99">
        <v>550</v>
      </c>
      <c r="L4836" s="99">
        <v>664</v>
      </c>
      <c r="M4836" s="99">
        <f>K4836-L4836</f>
        <v>-114</v>
      </c>
      <c r="N4836" s="28" t="s">
        <v>4534</v>
      </c>
      <c r="O4836" s="100">
        <v>550000</v>
      </c>
      <c r="P4836" s="27"/>
      <c r="Q4836" s="100"/>
      <c r="R4836" s="101" t="s">
        <v>175</v>
      </c>
      <c r="S4836" s="94"/>
    </row>
    <row r="4837" spans="1:19" ht="18" customHeight="1">
      <c r="A4837" s="17">
        <v>10</v>
      </c>
      <c r="B4837" s="18" t="s">
        <v>3742</v>
      </c>
      <c r="C4837" s="18">
        <v>6</v>
      </c>
      <c r="D4837" s="18" t="s">
        <v>805</v>
      </c>
      <c r="E4837" s="18">
        <v>1</v>
      </c>
      <c r="F4837" s="18" t="s">
        <v>805</v>
      </c>
      <c r="G4837" s="18">
        <v>11</v>
      </c>
      <c r="H4837" s="18" t="s">
        <v>1002</v>
      </c>
      <c r="I4837" s="18">
        <v>6</v>
      </c>
      <c r="J4837" s="25" t="s">
        <v>1215</v>
      </c>
      <c r="K4837" s="99"/>
      <c r="L4837" s="99"/>
      <c r="M4837" s="99"/>
      <c r="N4837" s="28" t="s">
        <v>4535</v>
      </c>
      <c r="O4837" s="100"/>
      <c r="P4837" s="27"/>
      <c r="Q4837" s="100"/>
      <c r="R4837" s="101" t="s">
        <v>175</v>
      </c>
      <c r="S4837" s="94"/>
    </row>
    <row r="4838" spans="1:19" ht="18" customHeight="1">
      <c r="A4838" s="17">
        <v>10</v>
      </c>
      <c r="B4838" s="18" t="s">
        <v>3742</v>
      </c>
      <c r="C4838" s="18">
        <v>6</v>
      </c>
      <c r="D4838" s="18" t="s">
        <v>805</v>
      </c>
      <c r="E4838" s="18">
        <v>1</v>
      </c>
      <c r="F4838" s="18" t="s">
        <v>805</v>
      </c>
      <c r="G4838" s="18">
        <v>11</v>
      </c>
      <c r="H4838" s="18" t="s">
        <v>1002</v>
      </c>
      <c r="I4838" s="19">
        <v>8</v>
      </c>
      <c r="J4838" s="24" t="s">
        <v>1891</v>
      </c>
      <c r="K4838" s="99">
        <v>20</v>
      </c>
      <c r="L4838" s="99">
        <v>20</v>
      </c>
      <c r="M4838" s="99">
        <f>K4838-L4838</f>
        <v>0</v>
      </c>
      <c r="N4838" s="28" t="s">
        <v>4536</v>
      </c>
      <c r="O4838" s="100">
        <v>20000</v>
      </c>
      <c r="P4838" s="27"/>
      <c r="Q4838" s="100"/>
      <c r="R4838" s="101" t="s">
        <v>175</v>
      </c>
      <c r="S4838" s="94"/>
    </row>
    <row r="4839" spans="1:19" ht="18" customHeight="1">
      <c r="A4839" s="17">
        <v>10</v>
      </c>
      <c r="B4839" s="18" t="s">
        <v>3742</v>
      </c>
      <c r="C4839" s="18">
        <v>6</v>
      </c>
      <c r="D4839" s="18" t="s">
        <v>805</v>
      </c>
      <c r="E4839" s="18">
        <v>1</v>
      </c>
      <c r="F4839" s="18" t="s">
        <v>805</v>
      </c>
      <c r="G4839" s="19">
        <v>12</v>
      </c>
      <c r="H4839" s="19" t="s">
        <v>1026</v>
      </c>
      <c r="I4839" s="19"/>
      <c r="J4839" s="24"/>
      <c r="K4839" s="99"/>
      <c r="L4839" s="99"/>
      <c r="M4839" s="99"/>
      <c r="N4839" s="28"/>
      <c r="O4839" s="100"/>
      <c r="P4839" s="27"/>
      <c r="Q4839" s="100"/>
      <c r="R4839" s="101" t="s">
        <v>175</v>
      </c>
      <c r="S4839" s="94"/>
    </row>
    <row r="4840" spans="1:19" ht="18" customHeight="1">
      <c r="A4840" s="17">
        <v>10</v>
      </c>
      <c r="B4840" s="18" t="s">
        <v>3742</v>
      </c>
      <c r="C4840" s="18">
        <v>6</v>
      </c>
      <c r="D4840" s="18" t="s">
        <v>805</v>
      </c>
      <c r="E4840" s="18">
        <v>1</v>
      </c>
      <c r="F4840" s="18" t="s">
        <v>805</v>
      </c>
      <c r="G4840" s="18">
        <v>12</v>
      </c>
      <c r="H4840" s="18" t="s">
        <v>1026</v>
      </c>
      <c r="I4840" s="19">
        <v>1</v>
      </c>
      <c r="J4840" s="24" t="s">
        <v>1027</v>
      </c>
      <c r="K4840" s="99">
        <v>114</v>
      </c>
      <c r="L4840" s="99">
        <v>114</v>
      </c>
      <c r="M4840" s="99">
        <f>K4840-L4840</f>
        <v>0</v>
      </c>
      <c r="N4840" s="28" t="s">
        <v>4537</v>
      </c>
      <c r="O4840" s="100">
        <v>84000</v>
      </c>
      <c r="P4840" s="27"/>
      <c r="Q4840" s="100"/>
      <c r="R4840" s="101" t="s">
        <v>175</v>
      </c>
      <c r="S4840" s="94"/>
    </row>
    <row r="4841" spans="1:19" ht="18" customHeight="1">
      <c r="A4841" s="17">
        <v>10</v>
      </c>
      <c r="B4841" s="18" t="s">
        <v>3742</v>
      </c>
      <c r="C4841" s="18">
        <v>6</v>
      </c>
      <c r="D4841" s="18" t="s">
        <v>805</v>
      </c>
      <c r="E4841" s="18">
        <v>1</v>
      </c>
      <c r="F4841" s="18" t="s">
        <v>805</v>
      </c>
      <c r="G4841" s="18">
        <v>12</v>
      </c>
      <c r="H4841" s="18" t="s">
        <v>1026</v>
      </c>
      <c r="I4841" s="18">
        <v>1</v>
      </c>
      <c r="J4841" s="25" t="s">
        <v>1027</v>
      </c>
      <c r="K4841" s="99"/>
      <c r="L4841" s="99"/>
      <c r="M4841" s="99"/>
      <c r="N4841" s="28" t="s">
        <v>4538</v>
      </c>
      <c r="O4841" s="100">
        <v>30000</v>
      </c>
      <c r="P4841" s="27"/>
      <c r="Q4841" s="100"/>
      <c r="R4841" s="101" t="s">
        <v>175</v>
      </c>
      <c r="S4841" s="94"/>
    </row>
    <row r="4842" spans="1:19" ht="18" customHeight="1">
      <c r="A4842" s="17">
        <v>10</v>
      </c>
      <c r="B4842" s="18" t="s">
        <v>3742</v>
      </c>
      <c r="C4842" s="18">
        <v>6</v>
      </c>
      <c r="D4842" s="18" t="s">
        <v>805</v>
      </c>
      <c r="E4842" s="18">
        <v>1</v>
      </c>
      <c r="F4842" s="18" t="s">
        <v>805</v>
      </c>
      <c r="G4842" s="18">
        <v>12</v>
      </c>
      <c r="H4842" s="18" t="s">
        <v>1026</v>
      </c>
      <c r="I4842" s="19">
        <v>3</v>
      </c>
      <c r="J4842" s="24" t="s">
        <v>202</v>
      </c>
      <c r="K4842" s="99">
        <v>45</v>
      </c>
      <c r="L4842" s="99">
        <v>45</v>
      </c>
      <c r="M4842" s="99">
        <f>K4842-L4842</f>
        <v>0</v>
      </c>
      <c r="N4842" s="28" t="s">
        <v>4539</v>
      </c>
      <c r="O4842" s="100">
        <v>28000</v>
      </c>
      <c r="P4842" s="27"/>
      <c r="Q4842" s="100"/>
      <c r="R4842" s="101" t="s">
        <v>175</v>
      </c>
      <c r="S4842" s="94"/>
    </row>
    <row r="4843" spans="1:19" ht="18" customHeight="1">
      <c r="A4843" s="17">
        <v>10</v>
      </c>
      <c r="B4843" s="18" t="s">
        <v>3742</v>
      </c>
      <c r="C4843" s="18">
        <v>6</v>
      </c>
      <c r="D4843" s="18" t="s">
        <v>805</v>
      </c>
      <c r="E4843" s="18">
        <v>1</v>
      </c>
      <c r="F4843" s="18" t="s">
        <v>805</v>
      </c>
      <c r="G4843" s="18">
        <v>12</v>
      </c>
      <c r="H4843" s="18" t="s">
        <v>1026</v>
      </c>
      <c r="I4843" s="18">
        <v>3</v>
      </c>
      <c r="J4843" s="25" t="s">
        <v>202</v>
      </c>
      <c r="K4843" s="99"/>
      <c r="L4843" s="99"/>
      <c r="M4843" s="99"/>
      <c r="N4843" s="28" t="s">
        <v>3992</v>
      </c>
      <c r="O4843" s="100">
        <v>16200</v>
      </c>
      <c r="P4843" s="27"/>
      <c r="Q4843" s="100"/>
      <c r="R4843" s="101" t="s">
        <v>175</v>
      </c>
      <c r="S4843" s="94"/>
    </row>
    <row r="4844" spans="1:19" ht="18" customHeight="1">
      <c r="A4844" s="17">
        <v>10</v>
      </c>
      <c r="B4844" s="18" t="s">
        <v>3742</v>
      </c>
      <c r="C4844" s="18">
        <v>6</v>
      </c>
      <c r="D4844" s="18" t="s">
        <v>805</v>
      </c>
      <c r="E4844" s="18">
        <v>1</v>
      </c>
      <c r="F4844" s="18" t="s">
        <v>805</v>
      </c>
      <c r="G4844" s="18">
        <v>12</v>
      </c>
      <c r="H4844" s="18" t="s">
        <v>1026</v>
      </c>
      <c r="I4844" s="19">
        <v>11</v>
      </c>
      <c r="J4844" s="24" t="s">
        <v>1039</v>
      </c>
      <c r="K4844" s="99">
        <v>96</v>
      </c>
      <c r="L4844" s="99">
        <v>96</v>
      </c>
      <c r="M4844" s="99">
        <f>K4844-L4844</f>
        <v>0</v>
      </c>
      <c r="N4844" s="28" t="s">
        <v>4540</v>
      </c>
      <c r="O4844" s="100">
        <v>95304</v>
      </c>
      <c r="P4844" s="27"/>
      <c r="Q4844" s="100"/>
      <c r="R4844" s="101" t="s">
        <v>175</v>
      </c>
      <c r="S4844" s="94"/>
    </row>
    <row r="4845" spans="1:19" ht="18" customHeight="1">
      <c r="A4845" s="17">
        <v>10</v>
      </c>
      <c r="B4845" s="18" t="s">
        <v>3742</v>
      </c>
      <c r="C4845" s="18">
        <v>6</v>
      </c>
      <c r="D4845" s="18" t="s">
        <v>805</v>
      </c>
      <c r="E4845" s="18">
        <v>1</v>
      </c>
      <c r="F4845" s="18" t="s">
        <v>805</v>
      </c>
      <c r="G4845" s="19">
        <v>13</v>
      </c>
      <c r="H4845" s="19" t="s">
        <v>1045</v>
      </c>
      <c r="I4845" s="19"/>
      <c r="J4845" s="24"/>
      <c r="K4845" s="99"/>
      <c r="L4845" s="99"/>
      <c r="M4845" s="99"/>
      <c r="N4845" s="28"/>
      <c r="O4845" s="100"/>
      <c r="P4845" s="27"/>
      <c r="Q4845" s="100"/>
      <c r="R4845" s="101" t="s">
        <v>175</v>
      </c>
      <c r="S4845" s="94"/>
    </row>
    <row r="4846" spans="1:19" ht="18" customHeight="1">
      <c r="A4846" s="17">
        <v>10</v>
      </c>
      <c r="B4846" s="18" t="s">
        <v>3742</v>
      </c>
      <c r="C4846" s="18">
        <v>6</v>
      </c>
      <c r="D4846" s="18" t="s">
        <v>805</v>
      </c>
      <c r="E4846" s="18">
        <v>1</v>
      </c>
      <c r="F4846" s="18" t="s">
        <v>805</v>
      </c>
      <c r="G4846" s="18">
        <v>13</v>
      </c>
      <c r="H4846" s="18" t="s">
        <v>1045</v>
      </c>
      <c r="I4846" s="19">
        <v>31</v>
      </c>
      <c r="J4846" s="24" t="s">
        <v>1234</v>
      </c>
      <c r="K4846" s="99">
        <v>389</v>
      </c>
      <c r="L4846" s="99">
        <v>389</v>
      </c>
      <c r="M4846" s="99">
        <f t="shared" ref="M4846:M4847" si="292">K4846-L4846</f>
        <v>0</v>
      </c>
      <c r="N4846" s="28" t="s">
        <v>4541</v>
      </c>
      <c r="O4846" s="100">
        <v>388800</v>
      </c>
      <c r="P4846" s="27"/>
      <c r="Q4846" s="100"/>
      <c r="R4846" s="101" t="s">
        <v>175</v>
      </c>
      <c r="S4846" s="94"/>
    </row>
    <row r="4847" spans="1:19" ht="18" customHeight="1">
      <c r="A4847" s="17">
        <v>10</v>
      </c>
      <c r="B4847" s="18" t="s">
        <v>3742</v>
      </c>
      <c r="C4847" s="18">
        <v>6</v>
      </c>
      <c r="D4847" s="18" t="s">
        <v>805</v>
      </c>
      <c r="E4847" s="18">
        <v>1</v>
      </c>
      <c r="F4847" s="18" t="s">
        <v>805</v>
      </c>
      <c r="G4847" s="18">
        <v>13</v>
      </c>
      <c r="H4847" s="18" t="s">
        <v>1045</v>
      </c>
      <c r="I4847" s="19">
        <v>32</v>
      </c>
      <c r="J4847" s="24" t="s">
        <v>1235</v>
      </c>
      <c r="K4847" s="99">
        <v>149</v>
      </c>
      <c r="L4847" s="99">
        <v>99</v>
      </c>
      <c r="M4847" s="99">
        <f t="shared" si="292"/>
        <v>50</v>
      </c>
      <c r="N4847" s="28" t="s">
        <v>4542</v>
      </c>
      <c r="O4847" s="100">
        <v>89000</v>
      </c>
      <c r="P4847" s="27"/>
      <c r="Q4847" s="100"/>
      <c r="R4847" s="101" t="s">
        <v>175</v>
      </c>
      <c r="S4847" s="94"/>
    </row>
    <row r="4848" spans="1:19" ht="18" customHeight="1">
      <c r="A4848" s="17">
        <v>10</v>
      </c>
      <c r="B4848" s="18" t="s">
        <v>3742</v>
      </c>
      <c r="C4848" s="18">
        <v>6</v>
      </c>
      <c r="D4848" s="18" t="s">
        <v>805</v>
      </c>
      <c r="E4848" s="18">
        <v>1</v>
      </c>
      <c r="F4848" s="18" t="s">
        <v>805</v>
      </c>
      <c r="G4848" s="18">
        <v>13</v>
      </c>
      <c r="H4848" s="18" t="s">
        <v>1045</v>
      </c>
      <c r="I4848" s="18">
        <v>32</v>
      </c>
      <c r="J4848" s="25" t="s">
        <v>1235</v>
      </c>
      <c r="K4848" s="99"/>
      <c r="L4848" s="99"/>
      <c r="M4848" s="99"/>
      <c r="N4848" s="28" t="s">
        <v>4543</v>
      </c>
      <c r="O4848" s="100">
        <v>60000</v>
      </c>
      <c r="P4848" s="27"/>
      <c r="Q4848" s="100"/>
      <c r="R4848" s="101" t="s">
        <v>175</v>
      </c>
      <c r="S4848" s="94"/>
    </row>
    <row r="4849" spans="1:19" ht="18" customHeight="1">
      <c r="A4849" s="17">
        <v>10</v>
      </c>
      <c r="B4849" s="18" t="s">
        <v>3742</v>
      </c>
      <c r="C4849" s="18">
        <v>6</v>
      </c>
      <c r="D4849" s="18" t="s">
        <v>805</v>
      </c>
      <c r="E4849" s="18">
        <v>1</v>
      </c>
      <c r="F4849" s="18" t="s">
        <v>805</v>
      </c>
      <c r="G4849" s="18">
        <v>13</v>
      </c>
      <c r="H4849" s="18" t="s">
        <v>1045</v>
      </c>
      <c r="I4849" s="19">
        <v>33</v>
      </c>
      <c r="J4849" s="24" t="s">
        <v>1243</v>
      </c>
      <c r="K4849" s="99">
        <v>428</v>
      </c>
      <c r="L4849" s="99">
        <v>389</v>
      </c>
      <c r="M4849" s="99">
        <f>K4849-L4849</f>
        <v>39</v>
      </c>
      <c r="N4849" s="28" t="s">
        <v>4544</v>
      </c>
      <c r="O4849" s="100">
        <v>34560</v>
      </c>
      <c r="P4849" s="27"/>
      <c r="Q4849" s="100"/>
      <c r="R4849" s="101" t="s">
        <v>175</v>
      </c>
      <c r="S4849" s="94"/>
    </row>
    <row r="4850" spans="1:19" ht="18" customHeight="1">
      <c r="A4850" s="17">
        <v>10</v>
      </c>
      <c r="B4850" s="18" t="s">
        <v>3742</v>
      </c>
      <c r="C4850" s="18">
        <v>6</v>
      </c>
      <c r="D4850" s="18" t="s">
        <v>805</v>
      </c>
      <c r="E4850" s="18">
        <v>1</v>
      </c>
      <c r="F4850" s="18" t="s">
        <v>805</v>
      </c>
      <c r="G4850" s="18">
        <v>13</v>
      </c>
      <c r="H4850" s="18" t="s">
        <v>1045</v>
      </c>
      <c r="I4850" s="18">
        <v>33</v>
      </c>
      <c r="J4850" s="25" t="s">
        <v>1243</v>
      </c>
      <c r="K4850" s="99"/>
      <c r="L4850" s="99"/>
      <c r="M4850" s="99"/>
      <c r="N4850" s="28" t="s">
        <v>4385</v>
      </c>
      <c r="O4850" s="100">
        <v>10000</v>
      </c>
      <c r="P4850" s="27"/>
      <c r="Q4850" s="100"/>
      <c r="R4850" s="101" t="s">
        <v>175</v>
      </c>
      <c r="S4850" s="94"/>
    </row>
    <row r="4851" spans="1:19" ht="18" customHeight="1">
      <c r="A4851" s="17">
        <v>10</v>
      </c>
      <c r="B4851" s="18" t="s">
        <v>3742</v>
      </c>
      <c r="C4851" s="18">
        <v>6</v>
      </c>
      <c r="D4851" s="18" t="s">
        <v>805</v>
      </c>
      <c r="E4851" s="18">
        <v>1</v>
      </c>
      <c r="F4851" s="18" t="s">
        <v>805</v>
      </c>
      <c r="G4851" s="18">
        <v>13</v>
      </c>
      <c r="H4851" s="18" t="s">
        <v>1045</v>
      </c>
      <c r="I4851" s="18">
        <v>33</v>
      </c>
      <c r="J4851" s="25" t="s">
        <v>1243</v>
      </c>
      <c r="K4851" s="99"/>
      <c r="L4851" s="99"/>
      <c r="M4851" s="99"/>
      <c r="N4851" s="28" t="s">
        <v>4545</v>
      </c>
      <c r="O4851" s="100">
        <v>68000</v>
      </c>
      <c r="P4851" s="27"/>
      <c r="Q4851" s="100"/>
      <c r="R4851" s="101" t="s">
        <v>175</v>
      </c>
      <c r="S4851" s="94"/>
    </row>
    <row r="4852" spans="1:19" ht="18" customHeight="1">
      <c r="A4852" s="17">
        <v>10</v>
      </c>
      <c r="B4852" s="18" t="s">
        <v>3742</v>
      </c>
      <c r="C4852" s="18">
        <v>6</v>
      </c>
      <c r="D4852" s="18" t="s">
        <v>805</v>
      </c>
      <c r="E4852" s="18">
        <v>1</v>
      </c>
      <c r="F4852" s="18" t="s">
        <v>805</v>
      </c>
      <c r="G4852" s="18">
        <v>13</v>
      </c>
      <c r="H4852" s="18" t="s">
        <v>1045</v>
      </c>
      <c r="I4852" s="18">
        <v>33</v>
      </c>
      <c r="J4852" s="25" t="s">
        <v>1243</v>
      </c>
      <c r="K4852" s="99"/>
      <c r="L4852" s="99"/>
      <c r="M4852" s="99"/>
      <c r="N4852" s="28" t="s">
        <v>4546</v>
      </c>
      <c r="O4852" s="100">
        <v>89000</v>
      </c>
      <c r="P4852" s="27"/>
      <c r="Q4852" s="100"/>
      <c r="R4852" s="101" t="s">
        <v>175</v>
      </c>
      <c r="S4852" s="94"/>
    </row>
    <row r="4853" spans="1:19" ht="18" customHeight="1">
      <c r="A4853" s="17">
        <v>10</v>
      </c>
      <c r="B4853" s="18" t="s">
        <v>3742</v>
      </c>
      <c r="C4853" s="18">
        <v>6</v>
      </c>
      <c r="D4853" s="18" t="s">
        <v>805</v>
      </c>
      <c r="E4853" s="18">
        <v>1</v>
      </c>
      <c r="F4853" s="18" t="s">
        <v>805</v>
      </c>
      <c r="G4853" s="18">
        <v>13</v>
      </c>
      <c r="H4853" s="18" t="s">
        <v>1045</v>
      </c>
      <c r="I4853" s="18">
        <v>33</v>
      </c>
      <c r="J4853" s="25" t="s">
        <v>1243</v>
      </c>
      <c r="K4853" s="99"/>
      <c r="L4853" s="99"/>
      <c r="M4853" s="99"/>
      <c r="N4853" s="28" t="s">
        <v>4547</v>
      </c>
      <c r="O4853" s="100">
        <v>141000</v>
      </c>
      <c r="P4853" s="27"/>
      <c r="Q4853" s="100"/>
      <c r="R4853" s="101" t="s">
        <v>175</v>
      </c>
      <c r="S4853" s="94"/>
    </row>
    <row r="4854" spans="1:19" ht="18" customHeight="1">
      <c r="A4854" s="17">
        <v>10</v>
      </c>
      <c r="B4854" s="18" t="s">
        <v>3742</v>
      </c>
      <c r="C4854" s="18">
        <v>6</v>
      </c>
      <c r="D4854" s="18" t="s">
        <v>805</v>
      </c>
      <c r="E4854" s="18">
        <v>1</v>
      </c>
      <c r="F4854" s="18" t="s">
        <v>805</v>
      </c>
      <c r="G4854" s="18">
        <v>13</v>
      </c>
      <c r="H4854" s="18" t="s">
        <v>1045</v>
      </c>
      <c r="I4854" s="18">
        <v>33</v>
      </c>
      <c r="J4854" s="25" t="s">
        <v>1243</v>
      </c>
      <c r="K4854" s="99"/>
      <c r="L4854" s="99"/>
      <c r="M4854" s="99"/>
      <c r="N4854" s="28" t="s">
        <v>4548</v>
      </c>
      <c r="O4854" s="100">
        <v>85000</v>
      </c>
      <c r="P4854" s="27"/>
      <c r="Q4854" s="100"/>
      <c r="R4854" s="101" t="s">
        <v>175</v>
      </c>
      <c r="S4854" s="94"/>
    </row>
    <row r="4855" spans="1:19" ht="18" customHeight="1">
      <c r="A4855" s="17">
        <v>10</v>
      </c>
      <c r="B4855" s="18" t="s">
        <v>3742</v>
      </c>
      <c r="C4855" s="18">
        <v>6</v>
      </c>
      <c r="D4855" s="18" t="s">
        <v>805</v>
      </c>
      <c r="E4855" s="18">
        <v>1</v>
      </c>
      <c r="F4855" s="18" t="s">
        <v>805</v>
      </c>
      <c r="G4855" s="18">
        <v>13</v>
      </c>
      <c r="H4855" s="18" t="s">
        <v>1045</v>
      </c>
      <c r="I4855" s="19">
        <v>71</v>
      </c>
      <c r="J4855" s="24" t="s">
        <v>1442</v>
      </c>
      <c r="K4855" s="99">
        <v>145</v>
      </c>
      <c r="L4855" s="99">
        <v>140</v>
      </c>
      <c r="M4855" s="99">
        <f>K4855-L4855</f>
        <v>5</v>
      </c>
      <c r="N4855" s="28" t="s">
        <v>4549</v>
      </c>
      <c r="O4855" s="100">
        <v>103750</v>
      </c>
      <c r="P4855" s="27"/>
      <c r="Q4855" s="100"/>
      <c r="R4855" s="101" t="s">
        <v>175</v>
      </c>
      <c r="S4855" s="94"/>
    </row>
    <row r="4856" spans="1:19" ht="18" customHeight="1">
      <c r="A4856" s="17">
        <v>10</v>
      </c>
      <c r="B4856" s="18" t="s">
        <v>3742</v>
      </c>
      <c r="C4856" s="18">
        <v>6</v>
      </c>
      <c r="D4856" s="18" t="s">
        <v>805</v>
      </c>
      <c r="E4856" s="18">
        <v>1</v>
      </c>
      <c r="F4856" s="18" t="s">
        <v>805</v>
      </c>
      <c r="G4856" s="18">
        <v>13</v>
      </c>
      <c r="H4856" s="18" t="s">
        <v>1045</v>
      </c>
      <c r="I4856" s="18">
        <v>71</v>
      </c>
      <c r="J4856" s="25" t="s">
        <v>1442</v>
      </c>
      <c r="K4856" s="99"/>
      <c r="L4856" s="99"/>
      <c r="M4856" s="99"/>
      <c r="N4856" s="28" t="s">
        <v>4550</v>
      </c>
      <c r="O4856" s="100">
        <v>21000</v>
      </c>
      <c r="P4856" s="27"/>
      <c r="Q4856" s="100"/>
      <c r="R4856" s="101" t="s">
        <v>175</v>
      </c>
      <c r="S4856" s="94"/>
    </row>
    <row r="4857" spans="1:19" ht="18" customHeight="1">
      <c r="A4857" s="17">
        <v>10</v>
      </c>
      <c r="B4857" s="18" t="s">
        <v>3742</v>
      </c>
      <c r="C4857" s="18">
        <v>6</v>
      </c>
      <c r="D4857" s="18" t="s">
        <v>805</v>
      </c>
      <c r="E4857" s="18">
        <v>1</v>
      </c>
      <c r="F4857" s="18" t="s">
        <v>805</v>
      </c>
      <c r="G4857" s="18">
        <v>13</v>
      </c>
      <c r="H4857" s="18" t="s">
        <v>1045</v>
      </c>
      <c r="I4857" s="18">
        <v>71</v>
      </c>
      <c r="J4857" s="25" t="s">
        <v>1442</v>
      </c>
      <c r="K4857" s="99"/>
      <c r="L4857" s="99"/>
      <c r="M4857" s="99"/>
      <c r="N4857" s="28" t="s">
        <v>4551</v>
      </c>
      <c r="O4857" s="100">
        <v>5400</v>
      </c>
      <c r="P4857" s="27"/>
      <c r="Q4857" s="100"/>
      <c r="R4857" s="101" t="s">
        <v>175</v>
      </c>
      <c r="S4857" s="94"/>
    </row>
    <row r="4858" spans="1:19" ht="18" customHeight="1">
      <c r="A4858" s="17">
        <v>10</v>
      </c>
      <c r="B4858" s="18" t="s">
        <v>3742</v>
      </c>
      <c r="C4858" s="18">
        <v>6</v>
      </c>
      <c r="D4858" s="18" t="s">
        <v>805</v>
      </c>
      <c r="E4858" s="18">
        <v>1</v>
      </c>
      <c r="F4858" s="18" t="s">
        <v>805</v>
      </c>
      <c r="G4858" s="18">
        <v>13</v>
      </c>
      <c r="H4858" s="18" t="s">
        <v>1045</v>
      </c>
      <c r="I4858" s="18">
        <v>71</v>
      </c>
      <c r="J4858" s="25" t="s">
        <v>1442</v>
      </c>
      <c r="K4858" s="99"/>
      <c r="L4858" s="99"/>
      <c r="M4858" s="99"/>
      <c r="N4858" s="28" t="s">
        <v>4552</v>
      </c>
      <c r="O4858" s="100">
        <v>14580</v>
      </c>
      <c r="P4858" s="27"/>
      <c r="Q4858" s="100"/>
      <c r="R4858" s="101" t="s">
        <v>175</v>
      </c>
      <c r="S4858" s="94"/>
    </row>
    <row r="4859" spans="1:19" ht="18" customHeight="1">
      <c r="A4859" s="17">
        <v>10</v>
      </c>
      <c r="B4859" s="18" t="s">
        <v>3742</v>
      </c>
      <c r="C4859" s="18">
        <v>6</v>
      </c>
      <c r="D4859" s="18" t="s">
        <v>805</v>
      </c>
      <c r="E4859" s="18">
        <v>1</v>
      </c>
      <c r="F4859" s="18" t="s">
        <v>805</v>
      </c>
      <c r="G4859" s="19">
        <v>14</v>
      </c>
      <c r="H4859" s="19" t="s">
        <v>1050</v>
      </c>
      <c r="I4859" s="19"/>
      <c r="J4859" s="24"/>
      <c r="K4859" s="99"/>
      <c r="L4859" s="99"/>
      <c r="M4859" s="99"/>
      <c r="N4859" s="28"/>
      <c r="O4859" s="100"/>
      <c r="P4859" s="27"/>
      <c r="Q4859" s="100"/>
      <c r="R4859" s="101" t="s">
        <v>175</v>
      </c>
      <c r="S4859" s="94"/>
    </row>
    <row r="4860" spans="1:19" ht="18" customHeight="1">
      <c r="A4860" s="17">
        <v>10</v>
      </c>
      <c r="B4860" s="18" t="s">
        <v>3742</v>
      </c>
      <c r="C4860" s="18">
        <v>6</v>
      </c>
      <c r="D4860" s="18" t="s">
        <v>805</v>
      </c>
      <c r="E4860" s="18">
        <v>1</v>
      </c>
      <c r="F4860" s="18" t="s">
        <v>805</v>
      </c>
      <c r="G4860" s="18">
        <v>14</v>
      </c>
      <c r="H4860" s="18" t="s">
        <v>1050</v>
      </c>
      <c r="I4860" s="19">
        <v>1</v>
      </c>
      <c r="J4860" s="24" t="s">
        <v>1051</v>
      </c>
      <c r="K4860" s="99">
        <v>10</v>
      </c>
      <c r="L4860" s="99">
        <v>7</v>
      </c>
      <c r="M4860" s="99">
        <f t="shared" ref="M4860:M4862" si="293">K4860-L4860</f>
        <v>3</v>
      </c>
      <c r="N4860" s="28" t="s">
        <v>4452</v>
      </c>
      <c r="O4860" s="100">
        <v>10000</v>
      </c>
      <c r="P4860" s="27"/>
      <c r="Q4860" s="100"/>
      <c r="R4860" s="101" t="s">
        <v>175</v>
      </c>
      <c r="S4860" s="94"/>
    </row>
    <row r="4861" spans="1:19" ht="18" customHeight="1">
      <c r="A4861" s="17">
        <v>10</v>
      </c>
      <c r="B4861" s="18" t="s">
        <v>3742</v>
      </c>
      <c r="C4861" s="18">
        <v>6</v>
      </c>
      <c r="D4861" s="18" t="s">
        <v>805</v>
      </c>
      <c r="E4861" s="18">
        <v>1</v>
      </c>
      <c r="F4861" s="18" t="s">
        <v>805</v>
      </c>
      <c r="G4861" s="18">
        <v>14</v>
      </c>
      <c r="H4861" s="18" t="s">
        <v>1050</v>
      </c>
      <c r="I4861" s="19">
        <v>2</v>
      </c>
      <c r="J4861" s="24" t="s">
        <v>1130</v>
      </c>
      <c r="K4861" s="99">
        <v>15</v>
      </c>
      <c r="L4861" s="99">
        <v>15</v>
      </c>
      <c r="M4861" s="99">
        <f t="shared" si="293"/>
        <v>0</v>
      </c>
      <c r="N4861" s="28" t="s">
        <v>1388</v>
      </c>
      <c r="O4861" s="100">
        <v>15000</v>
      </c>
      <c r="P4861" s="27"/>
      <c r="Q4861" s="100"/>
      <c r="R4861" s="101" t="s">
        <v>175</v>
      </c>
      <c r="S4861" s="94"/>
    </row>
    <row r="4862" spans="1:19" ht="18" customHeight="1">
      <c r="A4862" s="17">
        <v>10</v>
      </c>
      <c r="B4862" s="18" t="s">
        <v>3742</v>
      </c>
      <c r="C4862" s="18">
        <v>6</v>
      </c>
      <c r="D4862" s="18" t="s">
        <v>805</v>
      </c>
      <c r="E4862" s="18">
        <v>1</v>
      </c>
      <c r="F4862" s="18" t="s">
        <v>805</v>
      </c>
      <c r="G4862" s="18">
        <v>14</v>
      </c>
      <c r="H4862" s="18" t="s">
        <v>1050</v>
      </c>
      <c r="I4862" s="19">
        <v>21</v>
      </c>
      <c r="J4862" s="24" t="s">
        <v>1349</v>
      </c>
      <c r="K4862" s="99">
        <v>6</v>
      </c>
      <c r="L4862" s="99">
        <v>6</v>
      </c>
      <c r="M4862" s="99">
        <f t="shared" si="293"/>
        <v>0</v>
      </c>
      <c r="N4862" s="28" t="s">
        <v>4553</v>
      </c>
      <c r="O4862" s="100">
        <v>6000</v>
      </c>
      <c r="P4862" s="27"/>
      <c r="Q4862" s="100"/>
      <c r="R4862" s="101" t="s">
        <v>175</v>
      </c>
      <c r="S4862" s="94"/>
    </row>
    <row r="4863" spans="1:19" ht="18" customHeight="1">
      <c r="A4863" s="17">
        <v>10</v>
      </c>
      <c r="B4863" s="18" t="s">
        <v>3742</v>
      </c>
      <c r="C4863" s="18">
        <v>6</v>
      </c>
      <c r="D4863" s="18" t="s">
        <v>805</v>
      </c>
      <c r="E4863" s="18">
        <v>1</v>
      </c>
      <c r="F4863" s="18" t="s">
        <v>805</v>
      </c>
      <c r="G4863" s="19">
        <v>16</v>
      </c>
      <c r="H4863" s="19" t="s">
        <v>1263</v>
      </c>
      <c r="I4863" s="19"/>
      <c r="J4863" s="24"/>
      <c r="K4863" s="99"/>
      <c r="L4863" s="99"/>
      <c r="M4863" s="99"/>
      <c r="N4863" s="28"/>
      <c r="O4863" s="100"/>
      <c r="P4863" s="27"/>
      <c r="Q4863" s="100"/>
      <c r="R4863" s="101" t="s">
        <v>175</v>
      </c>
      <c r="S4863" s="94"/>
    </row>
    <row r="4864" spans="1:19" ht="18" customHeight="1">
      <c r="A4864" s="17">
        <v>10</v>
      </c>
      <c r="B4864" s="18" t="s">
        <v>3742</v>
      </c>
      <c r="C4864" s="18">
        <v>6</v>
      </c>
      <c r="D4864" s="18" t="s">
        <v>805</v>
      </c>
      <c r="E4864" s="18">
        <v>1</v>
      </c>
      <c r="F4864" s="18" t="s">
        <v>805</v>
      </c>
      <c r="G4864" s="18">
        <v>16</v>
      </c>
      <c r="H4864" s="18" t="s">
        <v>1263</v>
      </c>
      <c r="I4864" s="19">
        <v>1</v>
      </c>
      <c r="J4864" s="24" t="s">
        <v>1264</v>
      </c>
      <c r="K4864" s="99">
        <v>40</v>
      </c>
      <c r="L4864" s="99">
        <v>34</v>
      </c>
      <c r="M4864" s="99">
        <f>K4864-L4864</f>
        <v>6</v>
      </c>
      <c r="N4864" s="28" t="s">
        <v>4554</v>
      </c>
      <c r="O4864" s="100">
        <v>40000</v>
      </c>
      <c r="P4864" s="27"/>
      <c r="Q4864" s="100"/>
      <c r="R4864" s="101" t="s">
        <v>175</v>
      </c>
      <c r="S4864" s="94"/>
    </row>
    <row r="4865" spans="1:19" ht="18" customHeight="1">
      <c r="A4865" s="17">
        <v>10</v>
      </c>
      <c r="B4865" s="18" t="s">
        <v>3742</v>
      </c>
      <c r="C4865" s="18">
        <v>6</v>
      </c>
      <c r="D4865" s="18" t="s">
        <v>805</v>
      </c>
      <c r="E4865" s="18">
        <v>1</v>
      </c>
      <c r="F4865" s="18" t="s">
        <v>805</v>
      </c>
      <c r="G4865" s="19">
        <v>18</v>
      </c>
      <c r="H4865" s="19" t="s">
        <v>1054</v>
      </c>
      <c r="I4865" s="19"/>
      <c r="J4865" s="24"/>
      <c r="K4865" s="99"/>
      <c r="L4865" s="99"/>
      <c r="M4865" s="99"/>
      <c r="N4865" s="28"/>
      <c r="O4865" s="100"/>
      <c r="P4865" s="27"/>
      <c r="Q4865" s="100"/>
      <c r="R4865" s="101" t="s">
        <v>175</v>
      </c>
      <c r="S4865" s="94"/>
    </row>
    <row r="4866" spans="1:19" ht="18" customHeight="1">
      <c r="A4866" s="17">
        <v>10</v>
      </c>
      <c r="B4866" s="18" t="s">
        <v>3742</v>
      </c>
      <c r="C4866" s="18">
        <v>6</v>
      </c>
      <c r="D4866" s="18" t="s">
        <v>805</v>
      </c>
      <c r="E4866" s="18">
        <v>1</v>
      </c>
      <c r="F4866" s="18" t="s">
        <v>805</v>
      </c>
      <c r="G4866" s="18">
        <v>18</v>
      </c>
      <c r="H4866" s="18" t="s">
        <v>1054</v>
      </c>
      <c r="I4866" s="19">
        <v>11</v>
      </c>
      <c r="J4866" s="24" t="s">
        <v>1055</v>
      </c>
      <c r="K4866" s="99">
        <v>0</v>
      </c>
      <c r="L4866" s="99">
        <v>260</v>
      </c>
      <c r="M4866" s="99">
        <f>K4866-L4866</f>
        <v>-260</v>
      </c>
      <c r="N4866" s="28"/>
      <c r="O4866" s="100"/>
      <c r="P4866" s="27"/>
      <c r="Q4866" s="100"/>
      <c r="R4866" s="101" t="s">
        <v>175</v>
      </c>
      <c r="S4866" s="94"/>
    </row>
    <row r="4867" spans="1:19" ht="18" customHeight="1">
      <c r="A4867" s="17">
        <v>10</v>
      </c>
      <c r="B4867" s="18" t="s">
        <v>3742</v>
      </c>
      <c r="C4867" s="18">
        <v>6</v>
      </c>
      <c r="D4867" s="18" t="s">
        <v>805</v>
      </c>
      <c r="E4867" s="18">
        <v>1</v>
      </c>
      <c r="F4867" s="18" t="s">
        <v>805</v>
      </c>
      <c r="G4867" s="19">
        <v>19</v>
      </c>
      <c r="H4867" s="19" t="s">
        <v>1056</v>
      </c>
      <c r="I4867" s="19"/>
      <c r="J4867" s="24"/>
      <c r="K4867" s="99"/>
      <c r="L4867" s="99"/>
      <c r="M4867" s="99"/>
      <c r="N4867" s="28"/>
      <c r="O4867" s="100"/>
      <c r="P4867" s="27"/>
      <c r="Q4867" s="100"/>
      <c r="R4867" s="101" t="s">
        <v>175</v>
      </c>
      <c r="S4867" s="94"/>
    </row>
    <row r="4868" spans="1:19" ht="18" customHeight="1">
      <c r="A4868" s="17">
        <v>10</v>
      </c>
      <c r="B4868" s="18" t="s">
        <v>3742</v>
      </c>
      <c r="C4868" s="18">
        <v>6</v>
      </c>
      <c r="D4868" s="18" t="s">
        <v>805</v>
      </c>
      <c r="E4868" s="18">
        <v>1</v>
      </c>
      <c r="F4868" s="18" t="s">
        <v>805</v>
      </c>
      <c r="G4868" s="18">
        <v>19</v>
      </c>
      <c r="H4868" s="18" t="s">
        <v>1056</v>
      </c>
      <c r="I4868" s="19">
        <v>11</v>
      </c>
      <c r="J4868" s="24" t="s">
        <v>1057</v>
      </c>
      <c r="K4868" s="99">
        <v>39</v>
      </c>
      <c r="L4868" s="99">
        <v>39</v>
      </c>
      <c r="M4868" s="99">
        <f>K4868-L4868</f>
        <v>0</v>
      </c>
      <c r="N4868" s="28" t="s">
        <v>4555</v>
      </c>
      <c r="O4868" s="100"/>
      <c r="P4868" s="27"/>
      <c r="Q4868" s="100"/>
      <c r="R4868" s="101" t="s">
        <v>175</v>
      </c>
      <c r="S4868" s="94"/>
    </row>
    <row r="4869" spans="1:19" ht="18" customHeight="1">
      <c r="A4869" s="17">
        <v>10</v>
      </c>
      <c r="B4869" s="18" t="s">
        <v>3742</v>
      </c>
      <c r="C4869" s="18">
        <v>6</v>
      </c>
      <c r="D4869" s="18" t="s">
        <v>805</v>
      </c>
      <c r="E4869" s="18">
        <v>1</v>
      </c>
      <c r="F4869" s="18" t="s">
        <v>805</v>
      </c>
      <c r="G4869" s="18">
        <v>19</v>
      </c>
      <c r="H4869" s="18" t="s">
        <v>1056</v>
      </c>
      <c r="I4869" s="18">
        <v>11</v>
      </c>
      <c r="J4869" s="25" t="s">
        <v>1057</v>
      </c>
      <c r="K4869" s="99"/>
      <c r="L4869" s="99"/>
      <c r="M4869" s="99"/>
      <c r="N4869" s="28" t="s">
        <v>4410</v>
      </c>
      <c r="O4869" s="100">
        <v>1900</v>
      </c>
      <c r="P4869" s="27"/>
      <c r="Q4869" s="100"/>
      <c r="R4869" s="101" t="s">
        <v>175</v>
      </c>
      <c r="S4869" s="94"/>
    </row>
    <row r="4870" spans="1:19" ht="18" customHeight="1">
      <c r="A4870" s="17">
        <v>10</v>
      </c>
      <c r="B4870" s="18" t="s">
        <v>3742</v>
      </c>
      <c r="C4870" s="18">
        <v>6</v>
      </c>
      <c r="D4870" s="18" t="s">
        <v>805</v>
      </c>
      <c r="E4870" s="18">
        <v>1</v>
      </c>
      <c r="F4870" s="18" t="s">
        <v>805</v>
      </c>
      <c r="G4870" s="18">
        <v>19</v>
      </c>
      <c r="H4870" s="18" t="s">
        <v>1056</v>
      </c>
      <c r="I4870" s="18">
        <v>11</v>
      </c>
      <c r="J4870" s="25" t="s">
        <v>1057</v>
      </c>
      <c r="K4870" s="99"/>
      <c r="L4870" s="99"/>
      <c r="M4870" s="99"/>
      <c r="N4870" s="28" t="s">
        <v>4411</v>
      </c>
      <c r="O4870" s="100">
        <v>2500</v>
      </c>
      <c r="P4870" s="27"/>
      <c r="Q4870" s="100"/>
      <c r="R4870" s="101" t="s">
        <v>175</v>
      </c>
      <c r="S4870" s="94"/>
    </row>
    <row r="4871" spans="1:19" ht="18" customHeight="1">
      <c r="A4871" s="17">
        <v>10</v>
      </c>
      <c r="B4871" s="18" t="s">
        <v>3742</v>
      </c>
      <c r="C4871" s="18">
        <v>6</v>
      </c>
      <c r="D4871" s="18" t="s">
        <v>805</v>
      </c>
      <c r="E4871" s="18">
        <v>1</v>
      </c>
      <c r="F4871" s="18" t="s">
        <v>805</v>
      </c>
      <c r="G4871" s="18">
        <v>19</v>
      </c>
      <c r="H4871" s="18" t="s">
        <v>1056</v>
      </c>
      <c r="I4871" s="18">
        <v>11</v>
      </c>
      <c r="J4871" s="25" t="s">
        <v>1057</v>
      </c>
      <c r="K4871" s="99"/>
      <c r="L4871" s="99"/>
      <c r="M4871" s="99"/>
      <c r="N4871" s="28" t="s">
        <v>4556</v>
      </c>
      <c r="O4871" s="100">
        <v>6000</v>
      </c>
      <c r="P4871" s="27"/>
      <c r="Q4871" s="100"/>
      <c r="R4871" s="101" t="s">
        <v>175</v>
      </c>
      <c r="S4871" s="94"/>
    </row>
    <row r="4872" spans="1:19" ht="18" customHeight="1">
      <c r="A4872" s="17">
        <v>10</v>
      </c>
      <c r="B4872" s="18" t="s">
        <v>3742</v>
      </c>
      <c r="C4872" s="18">
        <v>6</v>
      </c>
      <c r="D4872" s="18" t="s">
        <v>805</v>
      </c>
      <c r="E4872" s="18">
        <v>1</v>
      </c>
      <c r="F4872" s="18" t="s">
        <v>805</v>
      </c>
      <c r="G4872" s="18">
        <v>19</v>
      </c>
      <c r="H4872" s="18" t="s">
        <v>1056</v>
      </c>
      <c r="I4872" s="18">
        <v>11</v>
      </c>
      <c r="J4872" s="25" t="s">
        <v>1057</v>
      </c>
      <c r="K4872" s="99"/>
      <c r="L4872" s="99"/>
      <c r="M4872" s="99"/>
      <c r="N4872" s="28" t="s">
        <v>4557</v>
      </c>
      <c r="O4872" s="100">
        <v>2130</v>
      </c>
      <c r="P4872" s="27"/>
      <c r="Q4872" s="100"/>
      <c r="R4872" s="101" t="s">
        <v>175</v>
      </c>
      <c r="S4872" s="94"/>
    </row>
    <row r="4873" spans="1:19" ht="18" customHeight="1">
      <c r="A4873" s="17">
        <v>10</v>
      </c>
      <c r="B4873" s="18" t="s">
        <v>3742</v>
      </c>
      <c r="C4873" s="18">
        <v>6</v>
      </c>
      <c r="D4873" s="18" t="s">
        <v>805</v>
      </c>
      <c r="E4873" s="18">
        <v>1</v>
      </c>
      <c r="F4873" s="18" t="s">
        <v>805</v>
      </c>
      <c r="G4873" s="18">
        <v>19</v>
      </c>
      <c r="H4873" s="18" t="s">
        <v>1056</v>
      </c>
      <c r="I4873" s="18">
        <v>11</v>
      </c>
      <c r="J4873" s="25" t="s">
        <v>1057</v>
      </c>
      <c r="K4873" s="99"/>
      <c r="L4873" s="99"/>
      <c r="M4873" s="99"/>
      <c r="N4873" s="28" t="s">
        <v>4414</v>
      </c>
      <c r="O4873" s="100"/>
      <c r="P4873" s="27"/>
      <c r="Q4873" s="100"/>
      <c r="R4873" s="101" t="s">
        <v>175</v>
      </c>
      <c r="S4873" s="94"/>
    </row>
    <row r="4874" spans="1:19" ht="18" customHeight="1">
      <c r="A4874" s="17">
        <v>10</v>
      </c>
      <c r="B4874" s="18" t="s">
        <v>3742</v>
      </c>
      <c r="C4874" s="18">
        <v>6</v>
      </c>
      <c r="D4874" s="18" t="s">
        <v>805</v>
      </c>
      <c r="E4874" s="18">
        <v>1</v>
      </c>
      <c r="F4874" s="18" t="s">
        <v>805</v>
      </c>
      <c r="G4874" s="18">
        <v>19</v>
      </c>
      <c r="H4874" s="18" t="s">
        <v>1056</v>
      </c>
      <c r="I4874" s="18">
        <v>11</v>
      </c>
      <c r="J4874" s="25" t="s">
        <v>1057</v>
      </c>
      <c r="K4874" s="99"/>
      <c r="L4874" s="99"/>
      <c r="M4874" s="99"/>
      <c r="N4874" s="28" t="s">
        <v>4415</v>
      </c>
      <c r="O4874" s="100">
        <v>5000</v>
      </c>
      <c r="P4874" s="27"/>
      <c r="Q4874" s="100"/>
      <c r="R4874" s="101" t="s">
        <v>175</v>
      </c>
      <c r="S4874" s="94"/>
    </row>
    <row r="4875" spans="1:19" ht="18" customHeight="1">
      <c r="A4875" s="17">
        <v>10</v>
      </c>
      <c r="B4875" s="18" t="s">
        <v>3742</v>
      </c>
      <c r="C4875" s="18">
        <v>6</v>
      </c>
      <c r="D4875" s="18" t="s">
        <v>805</v>
      </c>
      <c r="E4875" s="18">
        <v>1</v>
      </c>
      <c r="F4875" s="18" t="s">
        <v>805</v>
      </c>
      <c r="G4875" s="18">
        <v>19</v>
      </c>
      <c r="H4875" s="18" t="s">
        <v>1056</v>
      </c>
      <c r="I4875" s="18">
        <v>11</v>
      </c>
      <c r="J4875" s="25" t="s">
        <v>1057</v>
      </c>
      <c r="K4875" s="99"/>
      <c r="L4875" s="99"/>
      <c r="M4875" s="99"/>
      <c r="N4875" s="28" t="s">
        <v>4558</v>
      </c>
      <c r="O4875" s="100">
        <v>3600</v>
      </c>
      <c r="P4875" s="27"/>
      <c r="Q4875" s="100"/>
      <c r="R4875" s="101" t="s">
        <v>175</v>
      </c>
      <c r="S4875" s="94"/>
    </row>
    <row r="4876" spans="1:19" ht="18" customHeight="1">
      <c r="A4876" s="17">
        <v>10</v>
      </c>
      <c r="B4876" s="18" t="s">
        <v>3742</v>
      </c>
      <c r="C4876" s="18">
        <v>6</v>
      </c>
      <c r="D4876" s="18" t="s">
        <v>805</v>
      </c>
      <c r="E4876" s="18">
        <v>1</v>
      </c>
      <c r="F4876" s="18" t="s">
        <v>805</v>
      </c>
      <c r="G4876" s="18">
        <v>19</v>
      </c>
      <c r="H4876" s="18" t="s">
        <v>1056</v>
      </c>
      <c r="I4876" s="18">
        <v>11</v>
      </c>
      <c r="J4876" s="25" t="s">
        <v>1057</v>
      </c>
      <c r="K4876" s="99"/>
      <c r="L4876" s="99"/>
      <c r="M4876" s="99"/>
      <c r="N4876" s="28" t="s">
        <v>4417</v>
      </c>
      <c r="O4876" s="100"/>
      <c r="P4876" s="27"/>
      <c r="Q4876" s="100"/>
      <c r="R4876" s="101" t="s">
        <v>175</v>
      </c>
      <c r="S4876" s="94"/>
    </row>
    <row r="4877" spans="1:19" ht="18" customHeight="1">
      <c r="A4877" s="17">
        <v>10</v>
      </c>
      <c r="B4877" s="18" t="s">
        <v>3742</v>
      </c>
      <c r="C4877" s="18">
        <v>6</v>
      </c>
      <c r="D4877" s="18" t="s">
        <v>805</v>
      </c>
      <c r="E4877" s="18">
        <v>1</v>
      </c>
      <c r="F4877" s="18" t="s">
        <v>805</v>
      </c>
      <c r="G4877" s="18">
        <v>19</v>
      </c>
      <c r="H4877" s="18" t="s">
        <v>1056</v>
      </c>
      <c r="I4877" s="18">
        <v>11</v>
      </c>
      <c r="J4877" s="25" t="s">
        <v>1057</v>
      </c>
      <c r="K4877" s="99"/>
      <c r="L4877" s="99"/>
      <c r="M4877" s="99"/>
      <c r="N4877" s="28" t="s">
        <v>4418</v>
      </c>
      <c r="O4877" s="100">
        <v>1500</v>
      </c>
      <c r="P4877" s="27"/>
      <c r="Q4877" s="100"/>
      <c r="R4877" s="101" t="s">
        <v>175</v>
      </c>
      <c r="S4877" s="94"/>
    </row>
    <row r="4878" spans="1:19" ht="18" customHeight="1">
      <c r="A4878" s="17">
        <v>10</v>
      </c>
      <c r="B4878" s="18" t="s">
        <v>3742</v>
      </c>
      <c r="C4878" s="18">
        <v>6</v>
      </c>
      <c r="D4878" s="18" t="s">
        <v>805</v>
      </c>
      <c r="E4878" s="18">
        <v>1</v>
      </c>
      <c r="F4878" s="18" t="s">
        <v>805</v>
      </c>
      <c r="G4878" s="18">
        <v>19</v>
      </c>
      <c r="H4878" s="18" t="s">
        <v>1056</v>
      </c>
      <c r="I4878" s="18">
        <v>11</v>
      </c>
      <c r="J4878" s="25" t="s">
        <v>1057</v>
      </c>
      <c r="K4878" s="99"/>
      <c r="L4878" s="99"/>
      <c r="M4878" s="99"/>
      <c r="N4878" s="28" t="s">
        <v>4559</v>
      </c>
      <c r="O4878" s="100">
        <v>1800</v>
      </c>
      <c r="P4878" s="27"/>
      <c r="Q4878" s="100"/>
      <c r="R4878" s="101" t="s">
        <v>175</v>
      </c>
      <c r="S4878" s="94"/>
    </row>
    <row r="4879" spans="1:19" ht="18" customHeight="1">
      <c r="A4879" s="17">
        <v>10</v>
      </c>
      <c r="B4879" s="18" t="s">
        <v>3742</v>
      </c>
      <c r="C4879" s="18">
        <v>6</v>
      </c>
      <c r="D4879" s="18" t="s">
        <v>805</v>
      </c>
      <c r="E4879" s="18">
        <v>1</v>
      </c>
      <c r="F4879" s="18" t="s">
        <v>805</v>
      </c>
      <c r="G4879" s="18">
        <v>19</v>
      </c>
      <c r="H4879" s="18" t="s">
        <v>1056</v>
      </c>
      <c r="I4879" s="18">
        <v>11</v>
      </c>
      <c r="J4879" s="25" t="s">
        <v>1057</v>
      </c>
      <c r="K4879" s="99"/>
      <c r="L4879" s="99"/>
      <c r="M4879" s="99"/>
      <c r="N4879" s="28" t="s">
        <v>4560</v>
      </c>
      <c r="O4879" s="100">
        <v>6900</v>
      </c>
      <c r="P4879" s="27"/>
      <c r="Q4879" s="100"/>
      <c r="R4879" s="101" t="s">
        <v>175</v>
      </c>
      <c r="S4879" s="94"/>
    </row>
    <row r="4880" spans="1:19" ht="18" customHeight="1">
      <c r="A4880" s="17">
        <v>10</v>
      </c>
      <c r="B4880" s="18" t="s">
        <v>3742</v>
      </c>
      <c r="C4880" s="18">
        <v>6</v>
      </c>
      <c r="D4880" s="18" t="s">
        <v>805</v>
      </c>
      <c r="E4880" s="18">
        <v>1</v>
      </c>
      <c r="F4880" s="18" t="s">
        <v>805</v>
      </c>
      <c r="G4880" s="18">
        <v>19</v>
      </c>
      <c r="H4880" s="18" t="s">
        <v>1056</v>
      </c>
      <c r="I4880" s="18">
        <v>11</v>
      </c>
      <c r="J4880" s="25" t="s">
        <v>1057</v>
      </c>
      <c r="K4880" s="99"/>
      <c r="L4880" s="99"/>
      <c r="M4880" s="99"/>
      <c r="N4880" s="28" t="s">
        <v>4561</v>
      </c>
      <c r="O4880" s="100">
        <v>7375</v>
      </c>
      <c r="P4880" s="27"/>
      <c r="Q4880" s="100"/>
      <c r="R4880" s="101" t="s">
        <v>175</v>
      </c>
      <c r="S4880" s="94"/>
    </row>
    <row r="4881" spans="1:19" ht="18" customHeight="1">
      <c r="A4881" s="17">
        <v>10</v>
      </c>
      <c r="B4881" s="18" t="s">
        <v>3742</v>
      </c>
      <c r="C4881" s="18">
        <v>6</v>
      </c>
      <c r="D4881" s="18" t="s">
        <v>805</v>
      </c>
      <c r="E4881" s="18">
        <v>1</v>
      </c>
      <c r="F4881" s="18" t="s">
        <v>805</v>
      </c>
      <c r="G4881" s="18">
        <v>19</v>
      </c>
      <c r="H4881" s="18" t="s">
        <v>1056</v>
      </c>
      <c r="I4881" s="19">
        <v>41</v>
      </c>
      <c r="J4881" s="24" t="s">
        <v>1153</v>
      </c>
      <c r="K4881" s="99">
        <v>10</v>
      </c>
      <c r="L4881" s="99">
        <v>10</v>
      </c>
      <c r="M4881" s="99">
        <f>K4881-L4881</f>
        <v>0</v>
      </c>
      <c r="N4881" s="28" t="s">
        <v>4562</v>
      </c>
      <c r="O4881" s="100">
        <v>10000</v>
      </c>
      <c r="P4881" s="27"/>
      <c r="Q4881" s="100"/>
      <c r="R4881" s="101" t="s">
        <v>175</v>
      </c>
      <c r="S4881" s="94"/>
    </row>
    <row r="4882" spans="1:19" ht="18" customHeight="1">
      <c r="A4882" s="43">
        <v>10</v>
      </c>
      <c r="B4882" s="44" t="s">
        <v>3742</v>
      </c>
      <c r="C4882" s="45">
        <v>7</v>
      </c>
      <c r="D4882" s="45" t="s">
        <v>4563</v>
      </c>
      <c r="E4882" s="46"/>
      <c r="F4882" s="45"/>
      <c r="G4882" s="46"/>
      <c r="H4882" s="45"/>
      <c r="I4882" s="46"/>
      <c r="J4882" s="46"/>
      <c r="K4882" s="95">
        <f>IF(C4882="",SUMIFS($K4883:$K$5645,$A4883:$A$5645,A4882,$E4883:$E$5645,""),IF(E4882="",SUMIFS($K4883:$K$5645,$A4883:$A$5645,A4882,$C4883:$C$5645,C4882,$G4883:$G$5645,""),IF(G4882="",SUMIFS($K4883:$K$5645,$A4883:$A$5645,A4882,$C4883:$C$5645,C4882,$E4883:$E$5645,E4882,$R4883:$R$5645,R4882),0)))</f>
        <v>62657</v>
      </c>
      <c r="L4882" s="95">
        <f>IF(C4882="",SUMIFS($L4883:$L$5645,$A4883:$A$5645,A4882,$E4883:$E$5645,""),IF(E4882="",SUMIFS($L4883:$L$5645,$A4883:$A$5645,A4882,$C4883:$C$5645,C4882,$G4883:$G$5645,""),IF(G4882="",SUMIFS($L4883:$L$5645,$A4883:$A$5645,A4882,$C4883:$C$5645,C4882,$E4883:$E$5645,E4882,$R4883:$R$5645,R4882),0)))</f>
        <v>64752</v>
      </c>
      <c r="M4882" s="96">
        <f t="shared" ref="M4882:M4883" si="294">K4882-L4882</f>
        <v>-2095</v>
      </c>
      <c r="N4882" s="47"/>
      <c r="O4882" s="48"/>
      <c r="P4882" s="49"/>
      <c r="Q4882" s="50">
        <f>IF(C4882="",SUMIFS($Q$3:$Q$5514,$A$3:$A$5514,A4882,$C$3:$C$5514,"&gt;0",$E$3:$E$5514,""),IF(E4882="",SUMIFS($Q$3:$Q$5514,$A$3:$A$5514,A4882,$C$3:$C$5514,C4882,$E$3:$E$5514,"&gt;0",$G$3:$G$5514,""),IF(G4882="",SUMIFS($Q$3:$Q$5514,$A$3:$A$5514,A4882,$C$3:$C$5514,C4882,$E$3:$E$5514,E4882,$G$3:$G$5514,"&gt;0",$R$3:$R$5514,R4882))))</f>
        <v>640</v>
      </c>
      <c r="R4882" s="51"/>
      <c r="S4882" s="94"/>
    </row>
    <row r="4883" spans="1:19" ht="18" customHeight="1">
      <c r="A4883" s="43">
        <v>10</v>
      </c>
      <c r="B4883" s="44" t="s">
        <v>3742</v>
      </c>
      <c r="C4883" s="52">
        <v>7</v>
      </c>
      <c r="D4883" s="44" t="s">
        <v>4563</v>
      </c>
      <c r="E4883" s="53">
        <v>1</v>
      </c>
      <c r="F4883" s="54" t="s">
        <v>4564</v>
      </c>
      <c r="G4883" s="53"/>
      <c r="H4883" s="54"/>
      <c r="I4883" s="53"/>
      <c r="J4883" s="53"/>
      <c r="K4883" s="97">
        <f>IF(C4883="",SUMIFS($K4884:$K$5645,$A4884:$A$5645,A4883,$E4884:$E$5645,""),IF(E4883="",SUMIFS($K4884:$K$5645,$A4884:$A$5645,A4883,$C4884:$C$5645,C4883,$G4884:$G$5645,""),IF(G4883="",SUMIFS($K4884:$K$5645,$A4884:$A$5645,A4883,$C4884:$C$5645,C4883,$E4884:$E$5645,E4883,$R4884:$R$5645,R4883),0)))</f>
        <v>34322</v>
      </c>
      <c r="L4883" s="97">
        <f>IF(C4883="",SUMIFS($L4884:$L$5645,$A4884:$A$5645,A4883,$E4884:$E$5645,""),IF(E4883="",SUMIFS($L4884:$L$5645,$A4884:$A$5645,A4883,$C4884:$C$5645,C4883,$G4884:$G$5645,""),IF(G4883="",SUMIFS($L4884:$L$5645,$A4884:$A$5645,A4883,$C4884:$C$5645,C4883,$E4884:$E$5645,E4883,$R4884:$R$5645,R4883),0)))</f>
        <v>33379</v>
      </c>
      <c r="M4883" s="98">
        <f t="shared" si="294"/>
        <v>943</v>
      </c>
      <c r="N4883" s="55"/>
      <c r="O4883" s="56"/>
      <c r="P4883" s="57"/>
      <c r="Q4883" s="58">
        <f>IF(C4883="",SUMIFS($Q$3:$Q$5514,$A$3:$A$5514,A4883,$C$3:$C$5514,"&gt;0",$E$3:$E$5514,""),IF(E4883="",SUMIFS($Q$3:$Q$5514,$A$3:$A$5514,A4883,$C$3:$C$5514,C4883,$E$3:$E$5514,"&gt;0",$G$3:$G$5514,""),IF(G4883="",SUMIFS($Q$3:$Q$5514,$A$3:$A$5514,A4883,$C$3:$C$5514,C4883,$E$3:$E$5514,E4883,$G$3:$G$5514,"&gt;0",$R$3:$R$5514,R4883))))</f>
        <v>0</v>
      </c>
      <c r="R4883" s="59" t="s">
        <v>188</v>
      </c>
      <c r="S4883" s="94"/>
    </row>
    <row r="4884" spans="1:19" ht="18" customHeight="1">
      <c r="A4884" s="17">
        <v>10</v>
      </c>
      <c r="B4884" s="18" t="s">
        <v>3742</v>
      </c>
      <c r="C4884" s="18">
        <v>7</v>
      </c>
      <c r="D4884" s="18" t="s">
        <v>4563</v>
      </c>
      <c r="E4884" s="18">
        <v>1</v>
      </c>
      <c r="F4884" s="18" t="s">
        <v>4564</v>
      </c>
      <c r="G4884" s="19">
        <v>1</v>
      </c>
      <c r="H4884" s="19" t="s">
        <v>914</v>
      </c>
      <c r="I4884" s="19"/>
      <c r="J4884" s="24"/>
      <c r="K4884" s="99"/>
      <c r="L4884" s="99"/>
      <c r="M4884" s="99"/>
      <c r="N4884" s="28"/>
      <c r="O4884" s="100"/>
      <c r="P4884" s="27"/>
      <c r="Q4884" s="100"/>
      <c r="R4884" s="101" t="s">
        <v>188</v>
      </c>
      <c r="S4884" s="94"/>
    </row>
    <row r="4885" spans="1:19" ht="18" customHeight="1">
      <c r="A4885" s="17">
        <v>10</v>
      </c>
      <c r="B4885" s="18" t="s">
        <v>3742</v>
      </c>
      <c r="C4885" s="18">
        <v>7</v>
      </c>
      <c r="D4885" s="18" t="s">
        <v>4563</v>
      </c>
      <c r="E4885" s="18">
        <v>1</v>
      </c>
      <c r="F4885" s="18" t="s">
        <v>4564</v>
      </c>
      <c r="G4885" s="18">
        <v>1</v>
      </c>
      <c r="H4885" s="18" t="s">
        <v>914</v>
      </c>
      <c r="I4885" s="19">
        <v>11</v>
      </c>
      <c r="J4885" s="24" t="s">
        <v>4565</v>
      </c>
      <c r="K4885" s="99">
        <v>2168</v>
      </c>
      <c r="L4885" s="99">
        <v>2168</v>
      </c>
      <c r="M4885" s="99">
        <f t="shared" ref="M4885:M4886" si="295">K4885-L4885</f>
        <v>0</v>
      </c>
      <c r="N4885" s="339" t="s">
        <v>7281</v>
      </c>
      <c r="O4885" s="100">
        <v>2167200</v>
      </c>
      <c r="P4885" s="27"/>
      <c r="Q4885" s="100"/>
      <c r="R4885" s="101" t="s">
        <v>188</v>
      </c>
      <c r="S4885" s="94"/>
    </row>
    <row r="4886" spans="1:19" ht="18" customHeight="1">
      <c r="A4886" s="17">
        <v>10</v>
      </c>
      <c r="B4886" s="18" t="s">
        <v>3742</v>
      </c>
      <c r="C4886" s="18">
        <v>7</v>
      </c>
      <c r="D4886" s="18" t="s">
        <v>4563</v>
      </c>
      <c r="E4886" s="18">
        <v>1</v>
      </c>
      <c r="F4886" s="18" t="s">
        <v>4564</v>
      </c>
      <c r="G4886" s="18">
        <v>1</v>
      </c>
      <c r="H4886" s="18" t="s">
        <v>914</v>
      </c>
      <c r="I4886" s="19">
        <v>21</v>
      </c>
      <c r="J4886" s="24" t="s">
        <v>4566</v>
      </c>
      <c r="K4886" s="99">
        <v>114</v>
      </c>
      <c r="L4886" s="99">
        <v>93</v>
      </c>
      <c r="M4886" s="99">
        <f t="shared" si="295"/>
        <v>21</v>
      </c>
      <c r="N4886" s="28" t="s">
        <v>4567</v>
      </c>
      <c r="O4886" s="100">
        <v>42000</v>
      </c>
      <c r="P4886" s="27"/>
      <c r="Q4886" s="100"/>
      <c r="R4886" s="101" t="s">
        <v>188</v>
      </c>
      <c r="S4886" s="94"/>
    </row>
    <row r="4887" spans="1:19" ht="18" customHeight="1">
      <c r="A4887" s="17">
        <v>10</v>
      </c>
      <c r="B4887" s="18" t="s">
        <v>3742</v>
      </c>
      <c r="C4887" s="18">
        <v>7</v>
      </c>
      <c r="D4887" s="18" t="s">
        <v>4563</v>
      </c>
      <c r="E4887" s="18">
        <v>1</v>
      </c>
      <c r="F4887" s="18" t="s">
        <v>4564</v>
      </c>
      <c r="G4887" s="18">
        <v>1</v>
      </c>
      <c r="H4887" s="18" t="s">
        <v>914</v>
      </c>
      <c r="I4887" s="18">
        <v>21</v>
      </c>
      <c r="J4887" s="25" t="s">
        <v>4566</v>
      </c>
      <c r="K4887" s="99"/>
      <c r="L4887" s="99"/>
      <c r="M4887" s="99"/>
      <c r="N4887" s="28" t="s">
        <v>4568</v>
      </c>
      <c r="O4887" s="100">
        <v>42000</v>
      </c>
      <c r="P4887" s="27"/>
      <c r="Q4887" s="100"/>
      <c r="R4887" s="101" t="s">
        <v>188</v>
      </c>
      <c r="S4887" s="94"/>
    </row>
    <row r="4888" spans="1:19" ht="18" customHeight="1">
      <c r="A4888" s="17">
        <v>10</v>
      </c>
      <c r="B4888" s="18" t="s">
        <v>3742</v>
      </c>
      <c r="C4888" s="18">
        <v>7</v>
      </c>
      <c r="D4888" s="18" t="s">
        <v>4563</v>
      </c>
      <c r="E4888" s="18">
        <v>1</v>
      </c>
      <c r="F4888" s="18" t="s">
        <v>4564</v>
      </c>
      <c r="G4888" s="18">
        <v>1</v>
      </c>
      <c r="H4888" s="18" t="s">
        <v>914</v>
      </c>
      <c r="I4888" s="18">
        <v>21</v>
      </c>
      <c r="J4888" s="25" t="s">
        <v>4566</v>
      </c>
      <c r="K4888" s="99"/>
      <c r="L4888" s="99"/>
      <c r="M4888" s="99"/>
      <c r="N4888" s="28" t="s">
        <v>4569</v>
      </c>
      <c r="O4888" s="100">
        <v>21000</v>
      </c>
      <c r="P4888" s="27"/>
      <c r="Q4888" s="100"/>
      <c r="R4888" s="101" t="s">
        <v>188</v>
      </c>
      <c r="S4888" s="94"/>
    </row>
    <row r="4889" spans="1:19" ht="18" customHeight="1">
      <c r="A4889" s="17">
        <v>10</v>
      </c>
      <c r="B4889" s="18" t="s">
        <v>3742</v>
      </c>
      <c r="C4889" s="18">
        <v>7</v>
      </c>
      <c r="D4889" s="18" t="s">
        <v>4563</v>
      </c>
      <c r="E4889" s="18">
        <v>1</v>
      </c>
      <c r="F4889" s="18" t="s">
        <v>4564</v>
      </c>
      <c r="G4889" s="18">
        <v>1</v>
      </c>
      <c r="H4889" s="18" t="s">
        <v>914</v>
      </c>
      <c r="I4889" s="18">
        <v>21</v>
      </c>
      <c r="J4889" s="25" t="s">
        <v>4566</v>
      </c>
      <c r="K4889" s="99"/>
      <c r="L4889" s="99"/>
      <c r="M4889" s="99"/>
      <c r="N4889" s="28" t="s">
        <v>4570</v>
      </c>
      <c r="O4889" s="100">
        <v>8400</v>
      </c>
      <c r="P4889" s="27"/>
      <c r="Q4889" s="100"/>
      <c r="R4889" s="101" t="s">
        <v>188</v>
      </c>
      <c r="S4889" s="94"/>
    </row>
    <row r="4890" spans="1:19" ht="18" customHeight="1">
      <c r="A4890" s="17">
        <v>10</v>
      </c>
      <c r="B4890" s="18" t="s">
        <v>3742</v>
      </c>
      <c r="C4890" s="18">
        <v>7</v>
      </c>
      <c r="D4890" s="18" t="s">
        <v>4563</v>
      </c>
      <c r="E4890" s="18">
        <v>1</v>
      </c>
      <c r="F4890" s="18" t="s">
        <v>4564</v>
      </c>
      <c r="G4890" s="19">
        <v>2</v>
      </c>
      <c r="H4890" s="19" t="s">
        <v>916</v>
      </c>
      <c r="I4890" s="19"/>
      <c r="J4890" s="24"/>
      <c r="K4890" s="99"/>
      <c r="L4890" s="99"/>
      <c r="M4890" s="99"/>
      <c r="N4890" s="28"/>
      <c r="O4890" s="100"/>
      <c r="P4890" s="27"/>
      <c r="Q4890" s="100"/>
      <c r="R4890" s="101" t="s">
        <v>188</v>
      </c>
      <c r="S4890" s="94"/>
    </row>
    <row r="4891" spans="1:19" ht="18" customHeight="1">
      <c r="A4891" s="17">
        <v>10</v>
      </c>
      <c r="B4891" s="18" t="s">
        <v>3742</v>
      </c>
      <c r="C4891" s="18">
        <v>7</v>
      </c>
      <c r="D4891" s="18" t="s">
        <v>4563</v>
      </c>
      <c r="E4891" s="18">
        <v>1</v>
      </c>
      <c r="F4891" s="18" t="s">
        <v>4564</v>
      </c>
      <c r="G4891" s="18">
        <v>2</v>
      </c>
      <c r="H4891" s="18" t="s">
        <v>916</v>
      </c>
      <c r="I4891" s="19">
        <v>3</v>
      </c>
      <c r="J4891" s="24" t="s">
        <v>917</v>
      </c>
      <c r="K4891" s="99">
        <v>13337</v>
      </c>
      <c r="L4891" s="99">
        <v>12793</v>
      </c>
      <c r="M4891" s="99">
        <f>K4891-L4891</f>
        <v>544</v>
      </c>
      <c r="N4891" s="28" t="s">
        <v>1074</v>
      </c>
      <c r="O4891" s="100">
        <v>13336200</v>
      </c>
      <c r="P4891" s="27"/>
      <c r="Q4891" s="100"/>
      <c r="R4891" s="101" t="s">
        <v>188</v>
      </c>
      <c r="S4891" s="94"/>
    </row>
    <row r="4892" spans="1:19" ht="18" customHeight="1">
      <c r="A4892" s="17">
        <v>10</v>
      </c>
      <c r="B4892" s="18" t="s">
        <v>3742</v>
      </c>
      <c r="C4892" s="18">
        <v>7</v>
      </c>
      <c r="D4892" s="18" t="s">
        <v>4563</v>
      </c>
      <c r="E4892" s="18">
        <v>1</v>
      </c>
      <c r="F4892" s="18" t="s">
        <v>4564</v>
      </c>
      <c r="G4892" s="19">
        <v>3</v>
      </c>
      <c r="H4892" s="19" t="s">
        <v>919</v>
      </c>
      <c r="I4892" s="19"/>
      <c r="J4892" s="24"/>
      <c r="K4892" s="99"/>
      <c r="L4892" s="99"/>
      <c r="M4892" s="99"/>
      <c r="N4892" s="28"/>
      <c r="O4892" s="100"/>
      <c r="P4892" s="27"/>
      <c r="Q4892" s="100"/>
      <c r="R4892" s="101" t="s">
        <v>188</v>
      </c>
      <c r="S4892" s="94"/>
    </row>
    <row r="4893" spans="1:19" ht="18" customHeight="1">
      <c r="A4893" s="17">
        <v>10</v>
      </c>
      <c r="B4893" s="18" t="s">
        <v>3742</v>
      </c>
      <c r="C4893" s="18">
        <v>7</v>
      </c>
      <c r="D4893" s="18" t="s">
        <v>4563</v>
      </c>
      <c r="E4893" s="18">
        <v>1</v>
      </c>
      <c r="F4893" s="18" t="s">
        <v>4564</v>
      </c>
      <c r="G4893" s="18">
        <v>3</v>
      </c>
      <c r="H4893" s="18" t="s">
        <v>919</v>
      </c>
      <c r="I4893" s="19">
        <v>31</v>
      </c>
      <c r="J4893" s="24" t="s">
        <v>929</v>
      </c>
      <c r="K4893" s="99">
        <v>744</v>
      </c>
      <c r="L4893" s="99">
        <v>822</v>
      </c>
      <c r="M4893" s="99">
        <f t="shared" ref="M4893:M4895" si="296">K4893-L4893</f>
        <v>-78</v>
      </c>
      <c r="N4893" s="28" t="s">
        <v>918</v>
      </c>
      <c r="O4893" s="100">
        <v>744000</v>
      </c>
      <c r="P4893" s="27"/>
      <c r="Q4893" s="100"/>
      <c r="R4893" s="101" t="s">
        <v>188</v>
      </c>
      <c r="S4893" s="94"/>
    </row>
    <row r="4894" spans="1:19" ht="18" customHeight="1">
      <c r="A4894" s="17">
        <v>10</v>
      </c>
      <c r="B4894" s="18" t="s">
        <v>3742</v>
      </c>
      <c r="C4894" s="18">
        <v>7</v>
      </c>
      <c r="D4894" s="18" t="s">
        <v>4563</v>
      </c>
      <c r="E4894" s="18">
        <v>1</v>
      </c>
      <c r="F4894" s="18" t="s">
        <v>4564</v>
      </c>
      <c r="G4894" s="18">
        <v>3</v>
      </c>
      <c r="H4894" s="18" t="s">
        <v>919</v>
      </c>
      <c r="I4894" s="19">
        <v>33</v>
      </c>
      <c r="J4894" s="24" t="s">
        <v>1075</v>
      </c>
      <c r="K4894" s="99">
        <v>171</v>
      </c>
      <c r="L4894" s="99">
        <v>180</v>
      </c>
      <c r="M4894" s="99">
        <f t="shared" si="296"/>
        <v>-9</v>
      </c>
      <c r="N4894" s="28" t="s">
        <v>1078</v>
      </c>
      <c r="O4894" s="100">
        <v>170400</v>
      </c>
      <c r="P4894" s="27"/>
      <c r="Q4894" s="100"/>
      <c r="R4894" s="101" t="s">
        <v>188</v>
      </c>
      <c r="S4894" s="94"/>
    </row>
    <row r="4895" spans="1:19" ht="18" customHeight="1">
      <c r="A4895" s="17">
        <v>10</v>
      </c>
      <c r="B4895" s="18" t="s">
        <v>3742</v>
      </c>
      <c r="C4895" s="18">
        <v>7</v>
      </c>
      <c r="D4895" s="18" t="s">
        <v>4563</v>
      </c>
      <c r="E4895" s="18">
        <v>1</v>
      </c>
      <c r="F4895" s="18" t="s">
        <v>4564</v>
      </c>
      <c r="G4895" s="18">
        <v>3</v>
      </c>
      <c r="H4895" s="18" t="s">
        <v>919</v>
      </c>
      <c r="I4895" s="19">
        <v>35</v>
      </c>
      <c r="J4895" s="24" t="s">
        <v>930</v>
      </c>
      <c r="K4895" s="99">
        <v>1160</v>
      </c>
      <c r="L4895" s="99">
        <v>1280</v>
      </c>
      <c r="M4895" s="99">
        <f t="shared" si="296"/>
        <v>-120</v>
      </c>
      <c r="N4895" s="28" t="s">
        <v>4571</v>
      </c>
      <c r="O4895" s="100"/>
      <c r="P4895" s="27"/>
      <c r="Q4895" s="100"/>
      <c r="R4895" s="101" t="s">
        <v>188</v>
      </c>
      <c r="S4895" s="94"/>
    </row>
    <row r="4896" spans="1:19" ht="18" customHeight="1">
      <c r="A4896" s="17">
        <v>10</v>
      </c>
      <c r="B4896" s="18" t="s">
        <v>3742</v>
      </c>
      <c r="C4896" s="18">
        <v>7</v>
      </c>
      <c r="D4896" s="18" t="s">
        <v>4563</v>
      </c>
      <c r="E4896" s="18">
        <v>1</v>
      </c>
      <c r="F4896" s="18" t="s">
        <v>4564</v>
      </c>
      <c r="G4896" s="18">
        <v>3</v>
      </c>
      <c r="H4896" s="18" t="s">
        <v>919</v>
      </c>
      <c r="I4896" s="18">
        <v>35</v>
      </c>
      <c r="J4896" s="25" t="s">
        <v>930</v>
      </c>
      <c r="K4896" s="99"/>
      <c r="L4896" s="99"/>
      <c r="M4896" s="99"/>
      <c r="N4896" s="28" t="s">
        <v>4572</v>
      </c>
      <c r="O4896" s="100">
        <v>120000</v>
      </c>
      <c r="P4896" s="27"/>
      <c r="Q4896" s="100"/>
      <c r="R4896" s="101" t="s">
        <v>188</v>
      </c>
      <c r="S4896" s="94"/>
    </row>
    <row r="4897" spans="1:19" ht="18" customHeight="1">
      <c r="A4897" s="17">
        <v>10</v>
      </c>
      <c r="B4897" s="18" t="s">
        <v>3742</v>
      </c>
      <c r="C4897" s="18">
        <v>7</v>
      </c>
      <c r="D4897" s="18" t="s">
        <v>4563</v>
      </c>
      <c r="E4897" s="18">
        <v>1</v>
      </c>
      <c r="F4897" s="18" t="s">
        <v>4564</v>
      </c>
      <c r="G4897" s="18">
        <v>3</v>
      </c>
      <c r="H4897" s="18" t="s">
        <v>919</v>
      </c>
      <c r="I4897" s="18">
        <v>35</v>
      </c>
      <c r="J4897" s="25" t="s">
        <v>930</v>
      </c>
      <c r="K4897" s="99"/>
      <c r="L4897" s="99"/>
      <c r="M4897" s="99"/>
      <c r="N4897" s="28" t="s">
        <v>4573</v>
      </c>
      <c r="O4897" s="100">
        <v>60000</v>
      </c>
      <c r="P4897" s="27"/>
      <c r="Q4897" s="100"/>
      <c r="R4897" s="101" t="s">
        <v>188</v>
      </c>
      <c r="S4897" s="94"/>
    </row>
    <row r="4898" spans="1:19" ht="18" customHeight="1">
      <c r="A4898" s="17">
        <v>10</v>
      </c>
      <c r="B4898" s="18" t="s">
        <v>3742</v>
      </c>
      <c r="C4898" s="18">
        <v>7</v>
      </c>
      <c r="D4898" s="18" t="s">
        <v>4563</v>
      </c>
      <c r="E4898" s="18">
        <v>1</v>
      </c>
      <c r="F4898" s="18" t="s">
        <v>4564</v>
      </c>
      <c r="G4898" s="18">
        <v>3</v>
      </c>
      <c r="H4898" s="18" t="s">
        <v>919</v>
      </c>
      <c r="I4898" s="18">
        <v>35</v>
      </c>
      <c r="J4898" s="25" t="s">
        <v>930</v>
      </c>
      <c r="K4898" s="99"/>
      <c r="L4898" s="99"/>
      <c r="M4898" s="99"/>
      <c r="N4898" s="28" t="s">
        <v>4574</v>
      </c>
      <c r="O4898" s="100">
        <v>260000</v>
      </c>
      <c r="P4898" s="27"/>
      <c r="Q4898" s="100"/>
      <c r="R4898" s="101" t="s">
        <v>188</v>
      </c>
      <c r="S4898" s="94"/>
    </row>
    <row r="4899" spans="1:19" ht="18" customHeight="1">
      <c r="A4899" s="17">
        <v>10</v>
      </c>
      <c r="B4899" s="18" t="s">
        <v>3742</v>
      </c>
      <c r="C4899" s="18">
        <v>7</v>
      </c>
      <c r="D4899" s="18" t="s">
        <v>4563</v>
      </c>
      <c r="E4899" s="18">
        <v>1</v>
      </c>
      <c r="F4899" s="18" t="s">
        <v>4564</v>
      </c>
      <c r="G4899" s="18">
        <v>3</v>
      </c>
      <c r="H4899" s="18" t="s">
        <v>919</v>
      </c>
      <c r="I4899" s="18">
        <v>35</v>
      </c>
      <c r="J4899" s="25" t="s">
        <v>930</v>
      </c>
      <c r="K4899" s="99"/>
      <c r="L4899" s="99"/>
      <c r="M4899" s="99"/>
      <c r="N4899" s="28" t="s">
        <v>4575</v>
      </c>
      <c r="O4899" s="100">
        <v>120000</v>
      </c>
      <c r="P4899" s="27"/>
      <c r="Q4899" s="100"/>
      <c r="R4899" s="101" t="s">
        <v>188</v>
      </c>
      <c r="S4899" s="94"/>
    </row>
    <row r="4900" spans="1:19" ht="18" customHeight="1">
      <c r="A4900" s="17">
        <v>10</v>
      </c>
      <c r="B4900" s="18" t="s">
        <v>3742</v>
      </c>
      <c r="C4900" s="18">
        <v>7</v>
      </c>
      <c r="D4900" s="18" t="s">
        <v>4563</v>
      </c>
      <c r="E4900" s="18">
        <v>1</v>
      </c>
      <c r="F4900" s="18" t="s">
        <v>4564</v>
      </c>
      <c r="G4900" s="18">
        <v>3</v>
      </c>
      <c r="H4900" s="18" t="s">
        <v>919</v>
      </c>
      <c r="I4900" s="18">
        <v>35</v>
      </c>
      <c r="J4900" s="25" t="s">
        <v>930</v>
      </c>
      <c r="K4900" s="99"/>
      <c r="L4900" s="99"/>
      <c r="M4900" s="99"/>
      <c r="N4900" s="28" t="s">
        <v>4576</v>
      </c>
      <c r="O4900" s="100">
        <v>280000</v>
      </c>
      <c r="P4900" s="27"/>
      <c r="Q4900" s="100"/>
      <c r="R4900" s="101" t="s">
        <v>188</v>
      </c>
      <c r="S4900" s="94"/>
    </row>
    <row r="4901" spans="1:19" ht="18" customHeight="1">
      <c r="A4901" s="17">
        <v>10</v>
      </c>
      <c r="B4901" s="18" t="s">
        <v>3742</v>
      </c>
      <c r="C4901" s="18">
        <v>7</v>
      </c>
      <c r="D4901" s="18" t="s">
        <v>4563</v>
      </c>
      <c r="E4901" s="18">
        <v>1</v>
      </c>
      <c r="F4901" s="18" t="s">
        <v>4564</v>
      </c>
      <c r="G4901" s="18">
        <v>3</v>
      </c>
      <c r="H4901" s="18" t="s">
        <v>919</v>
      </c>
      <c r="I4901" s="18">
        <v>35</v>
      </c>
      <c r="J4901" s="25" t="s">
        <v>930</v>
      </c>
      <c r="K4901" s="99"/>
      <c r="L4901" s="99"/>
      <c r="M4901" s="99"/>
      <c r="N4901" s="28" t="s">
        <v>4577</v>
      </c>
      <c r="O4901" s="100">
        <v>140000</v>
      </c>
      <c r="P4901" s="27"/>
      <c r="Q4901" s="100"/>
      <c r="R4901" s="101" t="s">
        <v>188</v>
      </c>
      <c r="S4901" s="94"/>
    </row>
    <row r="4902" spans="1:19" ht="18" customHeight="1">
      <c r="A4902" s="17">
        <v>10</v>
      </c>
      <c r="B4902" s="18" t="s">
        <v>3742</v>
      </c>
      <c r="C4902" s="18">
        <v>7</v>
      </c>
      <c r="D4902" s="18" t="s">
        <v>4563</v>
      </c>
      <c r="E4902" s="18">
        <v>1</v>
      </c>
      <c r="F4902" s="18" t="s">
        <v>4564</v>
      </c>
      <c r="G4902" s="18">
        <v>3</v>
      </c>
      <c r="H4902" s="18" t="s">
        <v>919</v>
      </c>
      <c r="I4902" s="18">
        <v>35</v>
      </c>
      <c r="J4902" s="25" t="s">
        <v>930</v>
      </c>
      <c r="K4902" s="99"/>
      <c r="L4902" s="99"/>
      <c r="M4902" s="99"/>
      <c r="N4902" s="28" t="s">
        <v>4578</v>
      </c>
      <c r="O4902" s="100">
        <v>60000</v>
      </c>
      <c r="P4902" s="27"/>
      <c r="Q4902" s="100"/>
      <c r="R4902" s="101" t="s">
        <v>188</v>
      </c>
      <c r="S4902" s="94"/>
    </row>
    <row r="4903" spans="1:19" ht="18" customHeight="1">
      <c r="A4903" s="17">
        <v>10</v>
      </c>
      <c r="B4903" s="18" t="s">
        <v>3742</v>
      </c>
      <c r="C4903" s="18">
        <v>7</v>
      </c>
      <c r="D4903" s="18" t="s">
        <v>4563</v>
      </c>
      <c r="E4903" s="18">
        <v>1</v>
      </c>
      <c r="F4903" s="18" t="s">
        <v>4564</v>
      </c>
      <c r="G4903" s="18">
        <v>3</v>
      </c>
      <c r="H4903" s="18" t="s">
        <v>919</v>
      </c>
      <c r="I4903" s="18">
        <v>35</v>
      </c>
      <c r="J4903" s="25" t="s">
        <v>930</v>
      </c>
      <c r="K4903" s="99"/>
      <c r="L4903" s="99"/>
      <c r="M4903" s="99"/>
      <c r="N4903" s="28" t="s">
        <v>4579</v>
      </c>
      <c r="O4903" s="100">
        <v>120000</v>
      </c>
      <c r="P4903" s="27"/>
      <c r="Q4903" s="100"/>
      <c r="R4903" s="101" t="s">
        <v>188</v>
      </c>
      <c r="S4903" s="94"/>
    </row>
    <row r="4904" spans="1:19" ht="18" customHeight="1">
      <c r="A4904" s="17">
        <v>10</v>
      </c>
      <c r="B4904" s="18" t="s">
        <v>3742</v>
      </c>
      <c r="C4904" s="18">
        <v>7</v>
      </c>
      <c r="D4904" s="18" t="s">
        <v>4563</v>
      </c>
      <c r="E4904" s="18">
        <v>1</v>
      </c>
      <c r="F4904" s="18" t="s">
        <v>4564</v>
      </c>
      <c r="G4904" s="18">
        <v>3</v>
      </c>
      <c r="H4904" s="18" t="s">
        <v>919</v>
      </c>
      <c r="I4904" s="19">
        <v>38</v>
      </c>
      <c r="J4904" s="24" t="s">
        <v>932</v>
      </c>
      <c r="K4904" s="99">
        <v>714</v>
      </c>
      <c r="L4904" s="99">
        <v>714</v>
      </c>
      <c r="M4904" s="99">
        <f t="shared" ref="M4904:M4907" si="297">K4904-L4904</f>
        <v>0</v>
      </c>
      <c r="N4904" s="28" t="s">
        <v>933</v>
      </c>
      <c r="O4904" s="100">
        <v>714000</v>
      </c>
      <c r="P4904" s="27"/>
      <c r="Q4904" s="100"/>
      <c r="R4904" s="101" t="s">
        <v>188</v>
      </c>
      <c r="S4904" s="94"/>
    </row>
    <row r="4905" spans="1:19" ht="18" customHeight="1">
      <c r="A4905" s="17">
        <v>10</v>
      </c>
      <c r="B4905" s="18" t="s">
        <v>3742</v>
      </c>
      <c r="C4905" s="18">
        <v>7</v>
      </c>
      <c r="D4905" s="18" t="s">
        <v>4563</v>
      </c>
      <c r="E4905" s="18">
        <v>1</v>
      </c>
      <c r="F4905" s="18" t="s">
        <v>4564</v>
      </c>
      <c r="G4905" s="18">
        <v>3</v>
      </c>
      <c r="H4905" s="18" t="s">
        <v>919</v>
      </c>
      <c r="I4905" s="19">
        <v>39</v>
      </c>
      <c r="J4905" s="24" t="s">
        <v>934</v>
      </c>
      <c r="K4905" s="99">
        <v>3296</v>
      </c>
      <c r="L4905" s="99">
        <v>3071</v>
      </c>
      <c r="M4905" s="99">
        <f t="shared" si="297"/>
        <v>225</v>
      </c>
      <c r="N4905" s="28" t="s">
        <v>1074</v>
      </c>
      <c r="O4905" s="100">
        <v>3295446</v>
      </c>
      <c r="P4905" s="27"/>
      <c r="Q4905" s="100"/>
      <c r="R4905" s="101" t="s">
        <v>188</v>
      </c>
      <c r="S4905" s="94"/>
    </row>
    <row r="4906" spans="1:19" ht="18" customHeight="1">
      <c r="A4906" s="17">
        <v>10</v>
      </c>
      <c r="B4906" s="18" t="s">
        <v>3742</v>
      </c>
      <c r="C4906" s="18">
        <v>7</v>
      </c>
      <c r="D4906" s="18" t="s">
        <v>4563</v>
      </c>
      <c r="E4906" s="18">
        <v>1</v>
      </c>
      <c r="F4906" s="18" t="s">
        <v>4564</v>
      </c>
      <c r="G4906" s="18">
        <v>3</v>
      </c>
      <c r="H4906" s="18" t="s">
        <v>919</v>
      </c>
      <c r="I4906" s="19">
        <v>40</v>
      </c>
      <c r="J4906" s="24" t="s">
        <v>935</v>
      </c>
      <c r="K4906" s="99">
        <v>1902</v>
      </c>
      <c r="L4906" s="99">
        <v>1768</v>
      </c>
      <c r="M4906" s="99">
        <f t="shared" si="297"/>
        <v>134</v>
      </c>
      <c r="N4906" s="28" t="s">
        <v>1074</v>
      </c>
      <c r="O4906" s="100">
        <v>1901218</v>
      </c>
      <c r="P4906" s="27"/>
      <c r="Q4906" s="100"/>
      <c r="R4906" s="101" t="s">
        <v>188</v>
      </c>
      <c r="S4906" s="94"/>
    </row>
    <row r="4907" spans="1:19" ht="18" customHeight="1">
      <c r="A4907" s="17">
        <v>10</v>
      </c>
      <c r="B4907" s="18" t="s">
        <v>3742</v>
      </c>
      <c r="C4907" s="18">
        <v>7</v>
      </c>
      <c r="D4907" s="18" t="s">
        <v>4563</v>
      </c>
      <c r="E4907" s="18">
        <v>1</v>
      </c>
      <c r="F4907" s="18" t="s">
        <v>4564</v>
      </c>
      <c r="G4907" s="18">
        <v>3</v>
      </c>
      <c r="H4907" s="18" t="s">
        <v>919</v>
      </c>
      <c r="I4907" s="19">
        <v>41</v>
      </c>
      <c r="J4907" s="24" t="s">
        <v>936</v>
      </c>
      <c r="K4907" s="99">
        <v>252</v>
      </c>
      <c r="L4907" s="99">
        <v>252</v>
      </c>
      <c r="M4907" s="99">
        <f t="shared" si="297"/>
        <v>0</v>
      </c>
      <c r="N4907" s="28" t="s">
        <v>1074</v>
      </c>
      <c r="O4907" s="100">
        <v>251600</v>
      </c>
      <c r="P4907" s="27"/>
      <c r="Q4907" s="100"/>
      <c r="R4907" s="101" t="s">
        <v>188</v>
      </c>
      <c r="S4907" s="94"/>
    </row>
    <row r="4908" spans="1:19" ht="18" customHeight="1">
      <c r="A4908" s="17">
        <v>10</v>
      </c>
      <c r="B4908" s="18" t="s">
        <v>3742</v>
      </c>
      <c r="C4908" s="18">
        <v>7</v>
      </c>
      <c r="D4908" s="18" t="s">
        <v>4563</v>
      </c>
      <c r="E4908" s="18">
        <v>1</v>
      </c>
      <c r="F4908" s="18" t="s">
        <v>4564</v>
      </c>
      <c r="G4908" s="19">
        <v>4</v>
      </c>
      <c r="H4908" s="19" t="s">
        <v>937</v>
      </c>
      <c r="I4908" s="19"/>
      <c r="J4908" s="24"/>
      <c r="K4908" s="99"/>
      <c r="L4908" s="99"/>
      <c r="M4908" s="99"/>
      <c r="N4908" s="28"/>
      <c r="O4908" s="100"/>
      <c r="P4908" s="27"/>
      <c r="Q4908" s="100"/>
      <c r="R4908" s="101" t="s">
        <v>188</v>
      </c>
      <c r="S4908" s="94"/>
    </row>
    <row r="4909" spans="1:19" ht="18" customHeight="1">
      <c r="A4909" s="17">
        <v>10</v>
      </c>
      <c r="B4909" s="18" t="s">
        <v>3742</v>
      </c>
      <c r="C4909" s="18">
        <v>7</v>
      </c>
      <c r="D4909" s="18" t="s">
        <v>4563</v>
      </c>
      <c r="E4909" s="18">
        <v>1</v>
      </c>
      <c r="F4909" s="18" t="s">
        <v>4564</v>
      </c>
      <c r="G4909" s="18">
        <v>4</v>
      </c>
      <c r="H4909" s="18" t="s">
        <v>937</v>
      </c>
      <c r="I4909" s="19">
        <v>31</v>
      </c>
      <c r="J4909" s="24" t="s">
        <v>940</v>
      </c>
      <c r="K4909" s="99">
        <v>4451</v>
      </c>
      <c r="L4909" s="99">
        <v>4233</v>
      </c>
      <c r="M4909" s="99">
        <f t="shared" ref="M4909:M4910" si="298">K4909-L4909</f>
        <v>218</v>
      </c>
      <c r="N4909" s="28" t="s">
        <v>1074</v>
      </c>
      <c r="O4909" s="100">
        <v>4450690</v>
      </c>
      <c r="P4909" s="27"/>
      <c r="Q4909" s="100"/>
      <c r="R4909" s="101" t="s">
        <v>188</v>
      </c>
      <c r="S4909" s="94"/>
    </row>
    <row r="4910" spans="1:19" ht="18" customHeight="1">
      <c r="A4910" s="17">
        <v>10</v>
      </c>
      <c r="B4910" s="18" t="s">
        <v>3742</v>
      </c>
      <c r="C4910" s="18">
        <v>7</v>
      </c>
      <c r="D4910" s="18" t="s">
        <v>4563</v>
      </c>
      <c r="E4910" s="18">
        <v>1</v>
      </c>
      <c r="F4910" s="18" t="s">
        <v>4564</v>
      </c>
      <c r="G4910" s="18">
        <v>4</v>
      </c>
      <c r="H4910" s="18" t="s">
        <v>937</v>
      </c>
      <c r="I4910" s="19">
        <v>41</v>
      </c>
      <c r="J4910" s="24" t="s">
        <v>1088</v>
      </c>
      <c r="K4910" s="99">
        <v>324</v>
      </c>
      <c r="L4910" s="99">
        <v>308</v>
      </c>
      <c r="M4910" s="99">
        <f t="shared" si="298"/>
        <v>16</v>
      </c>
      <c r="N4910" s="339" t="s">
        <v>7282</v>
      </c>
      <c r="O4910" s="100">
        <v>324000</v>
      </c>
      <c r="P4910" s="27"/>
      <c r="Q4910" s="100"/>
      <c r="R4910" s="101" t="s">
        <v>188</v>
      </c>
      <c r="S4910" s="94"/>
    </row>
    <row r="4911" spans="1:19" ht="18" customHeight="1">
      <c r="A4911" s="17">
        <v>10</v>
      </c>
      <c r="B4911" s="18" t="s">
        <v>3742</v>
      </c>
      <c r="C4911" s="18">
        <v>7</v>
      </c>
      <c r="D4911" s="18" t="s">
        <v>4563</v>
      </c>
      <c r="E4911" s="18">
        <v>1</v>
      </c>
      <c r="F4911" s="18" t="s">
        <v>4564</v>
      </c>
      <c r="G4911" s="19">
        <v>7</v>
      </c>
      <c r="H4911" s="19" t="s">
        <v>1093</v>
      </c>
      <c r="I4911" s="19"/>
      <c r="J4911" s="24"/>
      <c r="K4911" s="99"/>
      <c r="L4911" s="99"/>
      <c r="M4911" s="99"/>
      <c r="N4911" s="28"/>
      <c r="O4911" s="100"/>
      <c r="P4911" s="27"/>
      <c r="Q4911" s="100"/>
      <c r="R4911" s="101" t="s">
        <v>188</v>
      </c>
      <c r="S4911" s="94"/>
    </row>
    <row r="4912" spans="1:19" ht="18" customHeight="1">
      <c r="A4912" s="17">
        <v>10</v>
      </c>
      <c r="B4912" s="18" t="s">
        <v>3742</v>
      </c>
      <c r="C4912" s="18">
        <v>7</v>
      </c>
      <c r="D4912" s="18" t="s">
        <v>4563</v>
      </c>
      <c r="E4912" s="18">
        <v>1</v>
      </c>
      <c r="F4912" s="18" t="s">
        <v>4564</v>
      </c>
      <c r="G4912" s="18">
        <v>7</v>
      </c>
      <c r="H4912" s="18" t="s">
        <v>1093</v>
      </c>
      <c r="I4912" s="19">
        <v>1</v>
      </c>
      <c r="J4912" s="24" t="s">
        <v>1094</v>
      </c>
      <c r="K4912" s="99">
        <v>768</v>
      </c>
      <c r="L4912" s="99">
        <v>768</v>
      </c>
      <c r="M4912" s="99">
        <f>K4912-L4912</f>
        <v>0</v>
      </c>
      <c r="N4912" s="339" t="s">
        <v>7283</v>
      </c>
      <c r="O4912" s="100">
        <v>768000</v>
      </c>
      <c r="P4912" s="27"/>
      <c r="Q4912" s="100"/>
      <c r="R4912" s="101" t="s">
        <v>188</v>
      </c>
      <c r="S4912" s="94"/>
    </row>
    <row r="4913" spans="1:19" ht="18" customHeight="1">
      <c r="A4913" s="17">
        <v>10</v>
      </c>
      <c r="B4913" s="18" t="s">
        <v>3742</v>
      </c>
      <c r="C4913" s="18">
        <v>7</v>
      </c>
      <c r="D4913" s="18" t="s">
        <v>4563</v>
      </c>
      <c r="E4913" s="18">
        <v>1</v>
      </c>
      <c r="F4913" s="18" t="s">
        <v>4564</v>
      </c>
      <c r="G4913" s="19">
        <v>8</v>
      </c>
      <c r="H4913" s="19" t="s">
        <v>941</v>
      </c>
      <c r="I4913" s="19"/>
      <c r="J4913" s="24"/>
      <c r="K4913" s="99"/>
      <c r="L4913" s="99"/>
      <c r="M4913" s="99"/>
      <c r="N4913" s="28"/>
      <c r="O4913" s="100"/>
      <c r="P4913" s="27"/>
      <c r="Q4913" s="100"/>
      <c r="R4913" s="101" t="s">
        <v>188</v>
      </c>
      <c r="S4913" s="94"/>
    </row>
    <row r="4914" spans="1:19" ht="18" customHeight="1">
      <c r="A4914" s="17">
        <v>10</v>
      </c>
      <c r="B4914" s="18" t="s">
        <v>3742</v>
      </c>
      <c r="C4914" s="18">
        <v>7</v>
      </c>
      <c r="D4914" s="18" t="s">
        <v>4563</v>
      </c>
      <c r="E4914" s="18">
        <v>1</v>
      </c>
      <c r="F4914" s="18" t="s">
        <v>4564</v>
      </c>
      <c r="G4914" s="18">
        <v>8</v>
      </c>
      <c r="H4914" s="18" t="s">
        <v>941</v>
      </c>
      <c r="I4914" s="19">
        <v>11</v>
      </c>
      <c r="J4914" s="24" t="s">
        <v>942</v>
      </c>
      <c r="K4914" s="99">
        <v>269</v>
      </c>
      <c r="L4914" s="99">
        <v>453</v>
      </c>
      <c r="M4914" s="99">
        <f>K4914-L4914</f>
        <v>-184</v>
      </c>
      <c r="N4914" s="28" t="s">
        <v>4580</v>
      </c>
      <c r="O4914" s="100">
        <v>118800</v>
      </c>
      <c r="P4914" s="27"/>
      <c r="Q4914" s="100"/>
      <c r="R4914" s="101" t="s">
        <v>188</v>
      </c>
      <c r="S4914" s="94"/>
    </row>
    <row r="4915" spans="1:19" ht="18" customHeight="1">
      <c r="A4915" s="17">
        <v>10</v>
      </c>
      <c r="B4915" s="18" t="s">
        <v>3742</v>
      </c>
      <c r="C4915" s="18">
        <v>7</v>
      </c>
      <c r="D4915" s="18" t="s">
        <v>4563</v>
      </c>
      <c r="E4915" s="18">
        <v>1</v>
      </c>
      <c r="F4915" s="18" t="s">
        <v>4564</v>
      </c>
      <c r="G4915" s="18">
        <v>8</v>
      </c>
      <c r="H4915" s="18" t="s">
        <v>941</v>
      </c>
      <c r="I4915" s="18">
        <v>11</v>
      </c>
      <c r="J4915" s="25" t="s">
        <v>942</v>
      </c>
      <c r="K4915" s="99"/>
      <c r="L4915" s="99"/>
      <c r="M4915" s="99"/>
      <c r="N4915" s="28" t="s">
        <v>4581</v>
      </c>
      <c r="O4915" s="100">
        <v>150000</v>
      </c>
      <c r="P4915" s="27"/>
      <c r="Q4915" s="100"/>
      <c r="R4915" s="101" t="s">
        <v>188</v>
      </c>
      <c r="S4915" s="94"/>
    </row>
    <row r="4916" spans="1:19" ht="18" customHeight="1">
      <c r="A4916" s="17">
        <v>10</v>
      </c>
      <c r="B4916" s="18" t="s">
        <v>3742</v>
      </c>
      <c r="C4916" s="18">
        <v>7</v>
      </c>
      <c r="D4916" s="18" t="s">
        <v>4563</v>
      </c>
      <c r="E4916" s="18">
        <v>1</v>
      </c>
      <c r="F4916" s="18" t="s">
        <v>4564</v>
      </c>
      <c r="G4916" s="18">
        <v>8</v>
      </c>
      <c r="H4916" s="18" t="s">
        <v>941</v>
      </c>
      <c r="I4916" s="19">
        <v>31</v>
      </c>
      <c r="J4916" s="24" t="s">
        <v>1306</v>
      </c>
      <c r="K4916" s="99">
        <v>20</v>
      </c>
      <c r="L4916" s="99">
        <v>20</v>
      </c>
      <c r="M4916" s="99">
        <f>K4916-L4916</f>
        <v>0</v>
      </c>
      <c r="N4916" s="28" t="s">
        <v>4582</v>
      </c>
      <c r="O4916" s="100">
        <v>20000</v>
      </c>
      <c r="P4916" s="27"/>
      <c r="Q4916" s="100"/>
      <c r="R4916" s="101" t="s">
        <v>188</v>
      </c>
      <c r="S4916" s="94"/>
    </row>
    <row r="4917" spans="1:19" ht="18" customHeight="1">
      <c r="A4917" s="17">
        <v>10</v>
      </c>
      <c r="B4917" s="18" t="s">
        <v>3742</v>
      </c>
      <c r="C4917" s="18">
        <v>7</v>
      </c>
      <c r="D4917" s="18" t="s">
        <v>4563</v>
      </c>
      <c r="E4917" s="18">
        <v>1</v>
      </c>
      <c r="F4917" s="18" t="s">
        <v>4564</v>
      </c>
      <c r="G4917" s="19">
        <v>9</v>
      </c>
      <c r="H4917" s="19" t="s">
        <v>944</v>
      </c>
      <c r="I4917" s="19"/>
      <c r="J4917" s="24"/>
      <c r="K4917" s="99"/>
      <c r="L4917" s="99"/>
      <c r="M4917" s="99"/>
      <c r="N4917" s="28"/>
      <c r="O4917" s="100"/>
      <c r="P4917" s="27"/>
      <c r="Q4917" s="100"/>
      <c r="R4917" s="101" t="s">
        <v>188</v>
      </c>
      <c r="S4917" s="94"/>
    </row>
    <row r="4918" spans="1:19" ht="18" customHeight="1">
      <c r="A4918" s="17">
        <v>10</v>
      </c>
      <c r="B4918" s="18" t="s">
        <v>3742</v>
      </c>
      <c r="C4918" s="18">
        <v>7</v>
      </c>
      <c r="D4918" s="18" t="s">
        <v>4563</v>
      </c>
      <c r="E4918" s="18">
        <v>1</v>
      </c>
      <c r="F4918" s="18" t="s">
        <v>4564</v>
      </c>
      <c r="G4918" s="18">
        <v>9</v>
      </c>
      <c r="H4918" s="18" t="s">
        <v>944</v>
      </c>
      <c r="I4918" s="19">
        <v>1</v>
      </c>
      <c r="J4918" s="24" t="s">
        <v>945</v>
      </c>
      <c r="K4918" s="99">
        <v>20</v>
      </c>
      <c r="L4918" s="99">
        <v>20</v>
      </c>
      <c r="M4918" s="99">
        <f>K4918-L4918</f>
        <v>0</v>
      </c>
      <c r="N4918" s="28" t="s">
        <v>4583</v>
      </c>
      <c r="O4918" s="100">
        <v>9000</v>
      </c>
      <c r="P4918" s="27"/>
      <c r="Q4918" s="100"/>
      <c r="R4918" s="101" t="s">
        <v>188</v>
      </c>
      <c r="S4918" s="94"/>
    </row>
    <row r="4919" spans="1:19" ht="18" customHeight="1">
      <c r="A4919" s="17">
        <v>10</v>
      </c>
      <c r="B4919" s="18" t="s">
        <v>3742</v>
      </c>
      <c r="C4919" s="18">
        <v>7</v>
      </c>
      <c r="D4919" s="18" t="s">
        <v>4563</v>
      </c>
      <c r="E4919" s="18">
        <v>1</v>
      </c>
      <c r="F4919" s="18" t="s">
        <v>4564</v>
      </c>
      <c r="G4919" s="18">
        <v>9</v>
      </c>
      <c r="H4919" s="18" t="s">
        <v>944</v>
      </c>
      <c r="I4919" s="18">
        <v>1</v>
      </c>
      <c r="J4919" s="25" t="s">
        <v>945</v>
      </c>
      <c r="K4919" s="99"/>
      <c r="L4919" s="99"/>
      <c r="M4919" s="99"/>
      <c r="N4919" s="28" t="s">
        <v>4584</v>
      </c>
      <c r="O4919" s="100">
        <v>10800</v>
      </c>
      <c r="P4919" s="27"/>
      <c r="Q4919" s="100"/>
      <c r="R4919" s="101" t="s">
        <v>188</v>
      </c>
      <c r="S4919" s="94"/>
    </row>
    <row r="4920" spans="1:19" ht="18" customHeight="1">
      <c r="A4920" s="17">
        <v>10</v>
      </c>
      <c r="B4920" s="18" t="s">
        <v>3742</v>
      </c>
      <c r="C4920" s="18">
        <v>7</v>
      </c>
      <c r="D4920" s="18" t="s">
        <v>4563</v>
      </c>
      <c r="E4920" s="18">
        <v>1</v>
      </c>
      <c r="F4920" s="18" t="s">
        <v>4564</v>
      </c>
      <c r="G4920" s="18">
        <v>9</v>
      </c>
      <c r="H4920" s="18" t="s">
        <v>944</v>
      </c>
      <c r="I4920" s="19">
        <v>2</v>
      </c>
      <c r="J4920" s="24" t="s">
        <v>978</v>
      </c>
      <c r="K4920" s="99">
        <v>16</v>
      </c>
      <c r="L4920" s="99">
        <v>16</v>
      </c>
      <c r="M4920" s="99">
        <f>K4920-L4920</f>
        <v>0</v>
      </c>
      <c r="N4920" s="28" t="s">
        <v>4585</v>
      </c>
      <c r="O4920" s="100">
        <v>8000</v>
      </c>
      <c r="P4920" s="27"/>
      <c r="Q4920" s="100"/>
      <c r="R4920" s="101" t="s">
        <v>188</v>
      </c>
      <c r="S4920" s="94"/>
    </row>
    <row r="4921" spans="1:19" ht="18" customHeight="1">
      <c r="A4921" s="17">
        <v>10</v>
      </c>
      <c r="B4921" s="18" t="s">
        <v>3742</v>
      </c>
      <c r="C4921" s="18">
        <v>7</v>
      </c>
      <c r="D4921" s="18" t="s">
        <v>4563</v>
      </c>
      <c r="E4921" s="18">
        <v>1</v>
      </c>
      <c r="F4921" s="18" t="s">
        <v>4564</v>
      </c>
      <c r="G4921" s="18">
        <v>9</v>
      </c>
      <c r="H4921" s="18" t="s">
        <v>944</v>
      </c>
      <c r="I4921" s="18">
        <v>2</v>
      </c>
      <c r="J4921" s="25" t="s">
        <v>978</v>
      </c>
      <c r="K4921" s="99"/>
      <c r="L4921" s="99"/>
      <c r="M4921" s="99"/>
      <c r="N4921" s="28" t="s">
        <v>4586</v>
      </c>
      <c r="O4921" s="100">
        <v>7200</v>
      </c>
      <c r="P4921" s="27"/>
      <c r="Q4921" s="100"/>
      <c r="R4921" s="101" t="s">
        <v>188</v>
      </c>
      <c r="S4921" s="94"/>
    </row>
    <row r="4922" spans="1:19" ht="18" customHeight="1">
      <c r="A4922" s="17">
        <v>10</v>
      </c>
      <c r="B4922" s="18" t="s">
        <v>3742</v>
      </c>
      <c r="C4922" s="18">
        <v>7</v>
      </c>
      <c r="D4922" s="18" t="s">
        <v>4563</v>
      </c>
      <c r="E4922" s="18">
        <v>1</v>
      </c>
      <c r="F4922" s="18" t="s">
        <v>4564</v>
      </c>
      <c r="G4922" s="18">
        <v>9</v>
      </c>
      <c r="H4922" s="18" t="s">
        <v>944</v>
      </c>
      <c r="I4922" s="19">
        <v>3</v>
      </c>
      <c r="J4922" s="24" t="s">
        <v>987</v>
      </c>
      <c r="K4922" s="99">
        <v>14</v>
      </c>
      <c r="L4922" s="99">
        <v>14</v>
      </c>
      <c r="M4922" s="99">
        <f>K4922-L4922</f>
        <v>0</v>
      </c>
      <c r="N4922" s="28" t="s">
        <v>4587</v>
      </c>
      <c r="O4922" s="100">
        <v>7200</v>
      </c>
      <c r="P4922" s="27"/>
      <c r="Q4922" s="100"/>
      <c r="R4922" s="101" t="s">
        <v>188</v>
      </c>
      <c r="S4922" s="94"/>
    </row>
    <row r="4923" spans="1:19" ht="18" customHeight="1">
      <c r="A4923" s="17">
        <v>10</v>
      </c>
      <c r="B4923" s="18" t="s">
        <v>3742</v>
      </c>
      <c r="C4923" s="18">
        <v>7</v>
      </c>
      <c r="D4923" s="18" t="s">
        <v>4563</v>
      </c>
      <c r="E4923" s="18">
        <v>1</v>
      </c>
      <c r="F4923" s="18" t="s">
        <v>4564</v>
      </c>
      <c r="G4923" s="18">
        <v>9</v>
      </c>
      <c r="H4923" s="18" t="s">
        <v>944</v>
      </c>
      <c r="I4923" s="18">
        <v>3</v>
      </c>
      <c r="J4923" s="25" t="s">
        <v>987</v>
      </c>
      <c r="K4923" s="99"/>
      <c r="L4923" s="99"/>
      <c r="M4923" s="99"/>
      <c r="N4923" s="28" t="s">
        <v>4588</v>
      </c>
      <c r="O4923" s="100">
        <v>6300</v>
      </c>
      <c r="P4923" s="27"/>
      <c r="Q4923" s="100"/>
      <c r="R4923" s="101" t="s">
        <v>188</v>
      </c>
      <c r="S4923" s="94"/>
    </row>
    <row r="4924" spans="1:19" ht="18" customHeight="1">
      <c r="A4924" s="17">
        <v>10</v>
      </c>
      <c r="B4924" s="18" t="s">
        <v>3742</v>
      </c>
      <c r="C4924" s="18">
        <v>7</v>
      </c>
      <c r="D4924" s="18" t="s">
        <v>4563</v>
      </c>
      <c r="E4924" s="18">
        <v>1</v>
      </c>
      <c r="F4924" s="18" t="s">
        <v>4564</v>
      </c>
      <c r="G4924" s="19">
        <v>11</v>
      </c>
      <c r="H4924" s="19" t="s">
        <v>1002</v>
      </c>
      <c r="I4924" s="19"/>
      <c r="J4924" s="24"/>
      <c r="K4924" s="99"/>
      <c r="L4924" s="99"/>
      <c r="M4924" s="99"/>
      <c r="N4924" s="28"/>
      <c r="O4924" s="100"/>
      <c r="P4924" s="27"/>
      <c r="Q4924" s="100"/>
      <c r="R4924" s="101" t="s">
        <v>188</v>
      </c>
      <c r="S4924" s="94"/>
    </row>
    <row r="4925" spans="1:19" ht="18" customHeight="1">
      <c r="A4925" s="17">
        <v>10</v>
      </c>
      <c r="B4925" s="18" t="s">
        <v>3742</v>
      </c>
      <c r="C4925" s="18">
        <v>7</v>
      </c>
      <c r="D4925" s="18" t="s">
        <v>4563</v>
      </c>
      <c r="E4925" s="18">
        <v>1</v>
      </c>
      <c r="F4925" s="18" t="s">
        <v>4564</v>
      </c>
      <c r="G4925" s="18">
        <v>11</v>
      </c>
      <c r="H4925" s="18" t="s">
        <v>1002</v>
      </c>
      <c r="I4925" s="19">
        <v>1</v>
      </c>
      <c r="J4925" s="24" t="s">
        <v>1003</v>
      </c>
      <c r="K4925" s="99">
        <v>1064</v>
      </c>
      <c r="L4925" s="99">
        <v>1064</v>
      </c>
      <c r="M4925" s="99">
        <f>K4925-L4925</f>
        <v>0</v>
      </c>
      <c r="N4925" s="28" t="s">
        <v>4589</v>
      </c>
      <c r="O4925" s="100">
        <v>30000</v>
      </c>
      <c r="P4925" s="27"/>
      <c r="Q4925" s="100"/>
      <c r="R4925" s="101" t="s">
        <v>188</v>
      </c>
      <c r="S4925" s="94"/>
    </row>
    <row r="4926" spans="1:19" ht="18" customHeight="1">
      <c r="A4926" s="17">
        <v>10</v>
      </c>
      <c r="B4926" s="18" t="s">
        <v>3742</v>
      </c>
      <c r="C4926" s="18">
        <v>7</v>
      </c>
      <c r="D4926" s="18" t="s">
        <v>4563</v>
      </c>
      <c r="E4926" s="18">
        <v>1</v>
      </c>
      <c r="F4926" s="18" t="s">
        <v>4564</v>
      </c>
      <c r="G4926" s="18">
        <v>11</v>
      </c>
      <c r="H4926" s="18" t="s">
        <v>1002</v>
      </c>
      <c r="I4926" s="18">
        <v>1</v>
      </c>
      <c r="J4926" s="25" t="s">
        <v>1003</v>
      </c>
      <c r="K4926" s="99"/>
      <c r="L4926" s="99"/>
      <c r="M4926" s="99"/>
      <c r="N4926" s="28" t="s">
        <v>4590</v>
      </c>
      <c r="O4926" s="100">
        <v>54900</v>
      </c>
      <c r="P4926" s="27"/>
      <c r="Q4926" s="100"/>
      <c r="R4926" s="101" t="s">
        <v>188</v>
      </c>
      <c r="S4926" s="94"/>
    </row>
    <row r="4927" spans="1:19" ht="18" customHeight="1">
      <c r="A4927" s="17">
        <v>10</v>
      </c>
      <c r="B4927" s="18" t="s">
        <v>3742</v>
      </c>
      <c r="C4927" s="18">
        <v>7</v>
      </c>
      <c r="D4927" s="18" t="s">
        <v>4563</v>
      </c>
      <c r="E4927" s="18">
        <v>1</v>
      </c>
      <c r="F4927" s="18" t="s">
        <v>4564</v>
      </c>
      <c r="G4927" s="18">
        <v>11</v>
      </c>
      <c r="H4927" s="18" t="s">
        <v>1002</v>
      </c>
      <c r="I4927" s="18">
        <v>1</v>
      </c>
      <c r="J4927" s="25" t="s">
        <v>1003</v>
      </c>
      <c r="K4927" s="99"/>
      <c r="L4927" s="99"/>
      <c r="M4927" s="99"/>
      <c r="N4927" s="28" t="s">
        <v>4591</v>
      </c>
      <c r="O4927" s="100">
        <v>105000</v>
      </c>
      <c r="P4927" s="27"/>
      <c r="Q4927" s="100"/>
      <c r="R4927" s="101" t="s">
        <v>188</v>
      </c>
      <c r="S4927" s="94"/>
    </row>
    <row r="4928" spans="1:19" ht="18" customHeight="1">
      <c r="A4928" s="17">
        <v>10</v>
      </c>
      <c r="B4928" s="18" t="s">
        <v>3742</v>
      </c>
      <c r="C4928" s="18">
        <v>7</v>
      </c>
      <c r="D4928" s="18" t="s">
        <v>4563</v>
      </c>
      <c r="E4928" s="18">
        <v>1</v>
      </c>
      <c r="F4928" s="18" t="s">
        <v>4564</v>
      </c>
      <c r="G4928" s="18">
        <v>11</v>
      </c>
      <c r="H4928" s="18" t="s">
        <v>1002</v>
      </c>
      <c r="I4928" s="18">
        <v>1</v>
      </c>
      <c r="J4928" s="25" t="s">
        <v>1003</v>
      </c>
      <c r="K4928" s="99"/>
      <c r="L4928" s="99"/>
      <c r="M4928" s="99"/>
      <c r="N4928" s="339" t="s">
        <v>7284</v>
      </c>
      <c r="O4928" s="100">
        <v>240000</v>
      </c>
      <c r="P4928" s="27"/>
      <c r="Q4928" s="100"/>
      <c r="R4928" s="101" t="s">
        <v>188</v>
      </c>
      <c r="S4928" s="94"/>
    </row>
    <row r="4929" spans="1:19" ht="18" customHeight="1">
      <c r="A4929" s="17">
        <v>10</v>
      </c>
      <c r="B4929" s="18" t="s">
        <v>3742</v>
      </c>
      <c r="C4929" s="18">
        <v>7</v>
      </c>
      <c r="D4929" s="18" t="s">
        <v>4563</v>
      </c>
      <c r="E4929" s="18">
        <v>1</v>
      </c>
      <c r="F4929" s="18" t="s">
        <v>4564</v>
      </c>
      <c r="G4929" s="18">
        <v>11</v>
      </c>
      <c r="H4929" s="18" t="s">
        <v>1002</v>
      </c>
      <c r="I4929" s="18">
        <v>1</v>
      </c>
      <c r="J4929" s="25" t="s">
        <v>1003</v>
      </c>
      <c r="K4929" s="99"/>
      <c r="L4929" s="99"/>
      <c r="M4929" s="99"/>
      <c r="N4929" s="28" t="s">
        <v>4592</v>
      </c>
      <c r="O4929" s="100">
        <v>30000</v>
      </c>
      <c r="P4929" s="27"/>
      <c r="Q4929" s="100"/>
      <c r="R4929" s="101" t="s">
        <v>188</v>
      </c>
      <c r="S4929" s="94"/>
    </row>
    <row r="4930" spans="1:19" ht="18" customHeight="1">
      <c r="A4930" s="17">
        <v>10</v>
      </c>
      <c r="B4930" s="18" t="s">
        <v>3742</v>
      </c>
      <c r="C4930" s="18">
        <v>7</v>
      </c>
      <c r="D4930" s="18" t="s">
        <v>4563</v>
      </c>
      <c r="E4930" s="18">
        <v>1</v>
      </c>
      <c r="F4930" s="18" t="s">
        <v>4564</v>
      </c>
      <c r="G4930" s="18">
        <v>11</v>
      </c>
      <c r="H4930" s="18" t="s">
        <v>1002</v>
      </c>
      <c r="I4930" s="18">
        <v>1</v>
      </c>
      <c r="J4930" s="25" t="s">
        <v>1003</v>
      </c>
      <c r="K4930" s="99"/>
      <c r="L4930" s="99"/>
      <c r="M4930" s="99"/>
      <c r="N4930" s="28" t="s">
        <v>4593</v>
      </c>
      <c r="O4930" s="100">
        <v>37800</v>
      </c>
      <c r="P4930" s="27"/>
      <c r="Q4930" s="100"/>
      <c r="R4930" s="101" t="s">
        <v>188</v>
      </c>
      <c r="S4930" s="94"/>
    </row>
    <row r="4931" spans="1:19" ht="18" customHeight="1">
      <c r="A4931" s="17">
        <v>10</v>
      </c>
      <c r="B4931" s="18" t="s">
        <v>3742</v>
      </c>
      <c r="C4931" s="18">
        <v>7</v>
      </c>
      <c r="D4931" s="18" t="s">
        <v>4563</v>
      </c>
      <c r="E4931" s="18">
        <v>1</v>
      </c>
      <c r="F4931" s="18" t="s">
        <v>4564</v>
      </c>
      <c r="G4931" s="18">
        <v>11</v>
      </c>
      <c r="H4931" s="18" t="s">
        <v>1002</v>
      </c>
      <c r="I4931" s="18">
        <v>1</v>
      </c>
      <c r="J4931" s="25" t="s">
        <v>1003</v>
      </c>
      <c r="K4931" s="99"/>
      <c r="L4931" s="99"/>
      <c r="M4931" s="99"/>
      <c r="N4931" s="28" t="s">
        <v>4594</v>
      </c>
      <c r="O4931" s="100">
        <v>40000</v>
      </c>
      <c r="P4931" s="27"/>
      <c r="Q4931" s="100"/>
      <c r="R4931" s="101" t="s">
        <v>188</v>
      </c>
      <c r="S4931" s="94"/>
    </row>
    <row r="4932" spans="1:19" ht="18" customHeight="1">
      <c r="A4932" s="17">
        <v>10</v>
      </c>
      <c r="B4932" s="18" t="s">
        <v>3742</v>
      </c>
      <c r="C4932" s="18">
        <v>7</v>
      </c>
      <c r="D4932" s="18" t="s">
        <v>4563</v>
      </c>
      <c r="E4932" s="18">
        <v>1</v>
      </c>
      <c r="F4932" s="18" t="s">
        <v>4564</v>
      </c>
      <c r="G4932" s="18">
        <v>11</v>
      </c>
      <c r="H4932" s="18" t="s">
        <v>1002</v>
      </c>
      <c r="I4932" s="18">
        <v>1</v>
      </c>
      <c r="J4932" s="25" t="s">
        <v>1003</v>
      </c>
      <c r="K4932" s="99"/>
      <c r="L4932" s="99"/>
      <c r="M4932" s="99"/>
      <c r="N4932" s="28" t="s">
        <v>4595</v>
      </c>
      <c r="O4932" s="100">
        <v>100000</v>
      </c>
      <c r="P4932" s="27"/>
      <c r="Q4932" s="100"/>
      <c r="R4932" s="101" t="s">
        <v>188</v>
      </c>
      <c r="S4932" s="94"/>
    </row>
    <row r="4933" spans="1:19" ht="18" customHeight="1">
      <c r="A4933" s="17">
        <v>10</v>
      </c>
      <c r="B4933" s="18" t="s">
        <v>3742</v>
      </c>
      <c r="C4933" s="18">
        <v>7</v>
      </c>
      <c r="D4933" s="18" t="s">
        <v>4563</v>
      </c>
      <c r="E4933" s="18">
        <v>1</v>
      </c>
      <c r="F4933" s="18" t="s">
        <v>4564</v>
      </c>
      <c r="G4933" s="18">
        <v>11</v>
      </c>
      <c r="H4933" s="18" t="s">
        <v>1002</v>
      </c>
      <c r="I4933" s="18">
        <v>1</v>
      </c>
      <c r="J4933" s="25" t="s">
        <v>1003</v>
      </c>
      <c r="K4933" s="99"/>
      <c r="L4933" s="99"/>
      <c r="M4933" s="99"/>
      <c r="N4933" s="28" t="s">
        <v>4596</v>
      </c>
      <c r="O4933" s="100">
        <v>148000</v>
      </c>
      <c r="P4933" s="27"/>
      <c r="Q4933" s="100"/>
      <c r="R4933" s="101" t="s">
        <v>188</v>
      </c>
      <c r="S4933" s="94"/>
    </row>
    <row r="4934" spans="1:19" ht="18" customHeight="1">
      <c r="A4934" s="17">
        <v>10</v>
      </c>
      <c r="B4934" s="18" t="s">
        <v>3742</v>
      </c>
      <c r="C4934" s="18">
        <v>7</v>
      </c>
      <c r="D4934" s="18" t="s">
        <v>4563</v>
      </c>
      <c r="E4934" s="18">
        <v>1</v>
      </c>
      <c r="F4934" s="18" t="s">
        <v>4564</v>
      </c>
      <c r="G4934" s="18">
        <v>11</v>
      </c>
      <c r="H4934" s="18" t="s">
        <v>1002</v>
      </c>
      <c r="I4934" s="18">
        <v>1</v>
      </c>
      <c r="J4934" s="25" t="s">
        <v>1003</v>
      </c>
      <c r="K4934" s="99"/>
      <c r="L4934" s="99"/>
      <c r="M4934" s="99"/>
      <c r="N4934" s="28" t="s">
        <v>4597</v>
      </c>
      <c r="O4934" s="100">
        <v>122480</v>
      </c>
      <c r="P4934" s="27"/>
      <c r="Q4934" s="100"/>
      <c r="R4934" s="101" t="s">
        <v>188</v>
      </c>
      <c r="S4934" s="94"/>
    </row>
    <row r="4935" spans="1:19" ht="18" customHeight="1">
      <c r="A4935" s="17">
        <v>10</v>
      </c>
      <c r="B4935" s="18" t="s">
        <v>3742</v>
      </c>
      <c r="C4935" s="18">
        <v>7</v>
      </c>
      <c r="D4935" s="18" t="s">
        <v>4563</v>
      </c>
      <c r="E4935" s="18">
        <v>1</v>
      </c>
      <c r="F4935" s="18" t="s">
        <v>4564</v>
      </c>
      <c r="G4935" s="18">
        <v>11</v>
      </c>
      <c r="H4935" s="18" t="s">
        <v>1002</v>
      </c>
      <c r="I4935" s="18">
        <v>1</v>
      </c>
      <c r="J4935" s="25" t="s">
        <v>1003</v>
      </c>
      <c r="K4935" s="99"/>
      <c r="L4935" s="99"/>
      <c r="M4935" s="99"/>
      <c r="N4935" s="28" t="s">
        <v>4598</v>
      </c>
      <c r="O4935" s="100">
        <v>155520</v>
      </c>
      <c r="P4935" s="27"/>
      <c r="Q4935" s="100"/>
      <c r="R4935" s="101" t="s">
        <v>188</v>
      </c>
      <c r="S4935" s="94"/>
    </row>
    <row r="4936" spans="1:19" ht="18" customHeight="1">
      <c r="A4936" s="17">
        <v>10</v>
      </c>
      <c r="B4936" s="18" t="s">
        <v>3742</v>
      </c>
      <c r="C4936" s="18">
        <v>7</v>
      </c>
      <c r="D4936" s="18" t="s">
        <v>4563</v>
      </c>
      <c r="E4936" s="18">
        <v>1</v>
      </c>
      <c r="F4936" s="18" t="s">
        <v>4564</v>
      </c>
      <c r="G4936" s="18">
        <v>11</v>
      </c>
      <c r="H4936" s="18" t="s">
        <v>1002</v>
      </c>
      <c r="I4936" s="19">
        <v>3</v>
      </c>
      <c r="J4936" s="24" t="s">
        <v>1021</v>
      </c>
      <c r="K4936" s="99">
        <v>100</v>
      </c>
      <c r="L4936" s="99">
        <v>100</v>
      </c>
      <c r="M4936" s="99">
        <f>K4936-L4936</f>
        <v>0</v>
      </c>
      <c r="N4936" s="28" t="s">
        <v>4599</v>
      </c>
      <c r="O4936" s="100">
        <v>50000</v>
      </c>
      <c r="P4936" s="27"/>
      <c r="Q4936" s="100"/>
      <c r="R4936" s="101" t="s">
        <v>188</v>
      </c>
      <c r="S4936" s="94"/>
    </row>
    <row r="4937" spans="1:19" ht="18" customHeight="1">
      <c r="A4937" s="17">
        <v>10</v>
      </c>
      <c r="B4937" s="18" t="s">
        <v>3742</v>
      </c>
      <c r="C4937" s="18">
        <v>7</v>
      </c>
      <c r="D4937" s="18" t="s">
        <v>4563</v>
      </c>
      <c r="E4937" s="18">
        <v>1</v>
      </c>
      <c r="F4937" s="18" t="s">
        <v>4564</v>
      </c>
      <c r="G4937" s="18">
        <v>11</v>
      </c>
      <c r="H4937" s="18" t="s">
        <v>1002</v>
      </c>
      <c r="I4937" s="18">
        <v>3</v>
      </c>
      <c r="J4937" s="25" t="s">
        <v>1021</v>
      </c>
      <c r="K4937" s="99"/>
      <c r="L4937" s="99"/>
      <c r="M4937" s="99"/>
      <c r="N4937" s="28" t="s">
        <v>4600</v>
      </c>
      <c r="O4937" s="100">
        <v>50000</v>
      </c>
      <c r="P4937" s="27"/>
      <c r="Q4937" s="100"/>
      <c r="R4937" s="101" t="s">
        <v>188</v>
      </c>
      <c r="S4937" s="94"/>
    </row>
    <row r="4938" spans="1:19" ht="18" customHeight="1">
      <c r="A4938" s="17">
        <v>10</v>
      </c>
      <c r="B4938" s="18" t="s">
        <v>3742</v>
      </c>
      <c r="C4938" s="18">
        <v>7</v>
      </c>
      <c r="D4938" s="18" t="s">
        <v>4563</v>
      </c>
      <c r="E4938" s="18">
        <v>1</v>
      </c>
      <c r="F4938" s="18" t="s">
        <v>4564</v>
      </c>
      <c r="G4938" s="18">
        <v>11</v>
      </c>
      <c r="H4938" s="18" t="s">
        <v>1002</v>
      </c>
      <c r="I4938" s="19">
        <v>4</v>
      </c>
      <c r="J4938" s="24" t="s">
        <v>1023</v>
      </c>
      <c r="K4938" s="99">
        <v>544</v>
      </c>
      <c r="L4938" s="99">
        <v>532</v>
      </c>
      <c r="M4938" s="99">
        <f>K4938-L4938</f>
        <v>12</v>
      </c>
      <c r="N4938" s="28" t="s">
        <v>4601</v>
      </c>
      <c r="O4938" s="100">
        <v>163800</v>
      </c>
      <c r="P4938" s="27"/>
      <c r="Q4938" s="100"/>
      <c r="R4938" s="101" t="s">
        <v>188</v>
      </c>
      <c r="S4938" s="94"/>
    </row>
    <row r="4939" spans="1:19" ht="18" customHeight="1">
      <c r="A4939" s="17">
        <v>10</v>
      </c>
      <c r="B4939" s="18" t="s">
        <v>3742</v>
      </c>
      <c r="C4939" s="18">
        <v>7</v>
      </c>
      <c r="D4939" s="18" t="s">
        <v>4563</v>
      </c>
      <c r="E4939" s="18">
        <v>1</v>
      </c>
      <c r="F4939" s="18" t="s">
        <v>4564</v>
      </c>
      <c r="G4939" s="18">
        <v>11</v>
      </c>
      <c r="H4939" s="18" t="s">
        <v>1002</v>
      </c>
      <c r="I4939" s="18">
        <v>4</v>
      </c>
      <c r="J4939" s="25" t="s">
        <v>1023</v>
      </c>
      <c r="K4939" s="99"/>
      <c r="L4939" s="99"/>
      <c r="M4939" s="99"/>
      <c r="N4939" s="28" t="s">
        <v>4602</v>
      </c>
      <c r="O4939" s="100">
        <v>160000</v>
      </c>
      <c r="P4939" s="27"/>
      <c r="Q4939" s="100"/>
      <c r="R4939" s="101" t="s">
        <v>188</v>
      </c>
      <c r="S4939" s="94"/>
    </row>
    <row r="4940" spans="1:19" ht="18" customHeight="1">
      <c r="A4940" s="17">
        <v>10</v>
      </c>
      <c r="B4940" s="18" t="s">
        <v>3742</v>
      </c>
      <c r="C4940" s="18">
        <v>7</v>
      </c>
      <c r="D4940" s="18" t="s">
        <v>4563</v>
      </c>
      <c r="E4940" s="18">
        <v>1</v>
      </c>
      <c r="F4940" s="18" t="s">
        <v>4564</v>
      </c>
      <c r="G4940" s="18">
        <v>11</v>
      </c>
      <c r="H4940" s="18" t="s">
        <v>1002</v>
      </c>
      <c r="I4940" s="18">
        <v>4</v>
      </c>
      <c r="J4940" s="25" t="s">
        <v>1023</v>
      </c>
      <c r="K4940" s="99"/>
      <c r="L4940" s="99"/>
      <c r="M4940" s="99"/>
      <c r="N4940" s="28" t="s">
        <v>4603</v>
      </c>
      <c r="O4940" s="100">
        <v>30000</v>
      </c>
      <c r="P4940" s="27"/>
      <c r="Q4940" s="100"/>
      <c r="R4940" s="101" t="s">
        <v>188</v>
      </c>
      <c r="S4940" s="94"/>
    </row>
    <row r="4941" spans="1:19" ht="18" customHeight="1">
      <c r="A4941" s="17">
        <v>10</v>
      </c>
      <c r="B4941" s="18" t="s">
        <v>3742</v>
      </c>
      <c r="C4941" s="18">
        <v>7</v>
      </c>
      <c r="D4941" s="18" t="s">
        <v>4563</v>
      </c>
      <c r="E4941" s="18">
        <v>1</v>
      </c>
      <c r="F4941" s="18" t="s">
        <v>4564</v>
      </c>
      <c r="G4941" s="18">
        <v>11</v>
      </c>
      <c r="H4941" s="18" t="s">
        <v>1002</v>
      </c>
      <c r="I4941" s="18">
        <v>4</v>
      </c>
      <c r="J4941" s="25" t="s">
        <v>1023</v>
      </c>
      <c r="K4941" s="99"/>
      <c r="L4941" s="99"/>
      <c r="M4941" s="99"/>
      <c r="N4941" s="28" t="s">
        <v>4604</v>
      </c>
      <c r="O4941" s="100">
        <v>60000</v>
      </c>
      <c r="P4941" s="27"/>
      <c r="Q4941" s="100"/>
      <c r="R4941" s="101" t="s">
        <v>188</v>
      </c>
      <c r="S4941" s="94"/>
    </row>
    <row r="4942" spans="1:19" ht="18" customHeight="1">
      <c r="A4942" s="17">
        <v>10</v>
      </c>
      <c r="B4942" s="18" t="s">
        <v>3742</v>
      </c>
      <c r="C4942" s="18">
        <v>7</v>
      </c>
      <c r="D4942" s="18" t="s">
        <v>4563</v>
      </c>
      <c r="E4942" s="18">
        <v>1</v>
      </c>
      <c r="F4942" s="18" t="s">
        <v>4564</v>
      </c>
      <c r="G4942" s="18">
        <v>11</v>
      </c>
      <c r="H4942" s="18" t="s">
        <v>1002</v>
      </c>
      <c r="I4942" s="18">
        <v>4</v>
      </c>
      <c r="J4942" s="25" t="s">
        <v>1023</v>
      </c>
      <c r="K4942" s="99"/>
      <c r="L4942" s="99"/>
      <c r="M4942" s="99"/>
      <c r="N4942" s="28" t="s">
        <v>4605</v>
      </c>
      <c r="O4942" s="100">
        <v>129600</v>
      </c>
      <c r="P4942" s="27"/>
      <c r="Q4942" s="100"/>
      <c r="R4942" s="101" t="s">
        <v>188</v>
      </c>
      <c r="S4942" s="94"/>
    </row>
    <row r="4943" spans="1:19" ht="18" customHeight="1">
      <c r="A4943" s="17">
        <v>10</v>
      </c>
      <c r="B4943" s="18" t="s">
        <v>3742</v>
      </c>
      <c r="C4943" s="18">
        <v>7</v>
      </c>
      <c r="D4943" s="18" t="s">
        <v>4563</v>
      </c>
      <c r="E4943" s="18">
        <v>1</v>
      </c>
      <c r="F4943" s="18" t="s">
        <v>4564</v>
      </c>
      <c r="G4943" s="18">
        <v>11</v>
      </c>
      <c r="H4943" s="18" t="s">
        <v>1002</v>
      </c>
      <c r="I4943" s="19">
        <v>6</v>
      </c>
      <c r="J4943" s="24" t="s">
        <v>1215</v>
      </c>
      <c r="K4943" s="99">
        <v>127</v>
      </c>
      <c r="L4943" s="99">
        <v>127</v>
      </c>
      <c r="M4943" s="99">
        <f>K4943-L4943</f>
        <v>0</v>
      </c>
      <c r="N4943" s="28" t="s">
        <v>4606</v>
      </c>
      <c r="O4943" s="100">
        <v>50000</v>
      </c>
      <c r="P4943" s="27"/>
      <c r="Q4943" s="100"/>
      <c r="R4943" s="101" t="s">
        <v>188</v>
      </c>
      <c r="S4943" s="94"/>
    </row>
    <row r="4944" spans="1:19" ht="18" customHeight="1">
      <c r="A4944" s="17">
        <v>10</v>
      </c>
      <c r="B4944" s="18" t="s">
        <v>3742</v>
      </c>
      <c r="C4944" s="18">
        <v>7</v>
      </c>
      <c r="D4944" s="18" t="s">
        <v>4563</v>
      </c>
      <c r="E4944" s="18">
        <v>1</v>
      </c>
      <c r="F4944" s="18" t="s">
        <v>4564</v>
      </c>
      <c r="G4944" s="18">
        <v>11</v>
      </c>
      <c r="H4944" s="18" t="s">
        <v>1002</v>
      </c>
      <c r="I4944" s="18">
        <v>6</v>
      </c>
      <c r="J4944" s="25" t="s">
        <v>1215</v>
      </c>
      <c r="K4944" s="99"/>
      <c r="L4944" s="99"/>
      <c r="M4944" s="99"/>
      <c r="N4944" s="28" t="s">
        <v>4607</v>
      </c>
      <c r="O4944" s="100">
        <v>46933</v>
      </c>
      <c r="P4944" s="27"/>
      <c r="Q4944" s="100"/>
      <c r="R4944" s="101" t="s">
        <v>188</v>
      </c>
      <c r="S4944" s="94"/>
    </row>
    <row r="4945" spans="1:19" ht="18" customHeight="1">
      <c r="A4945" s="17">
        <v>10</v>
      </c>
      <c r="B4945" s="18" t="s">
        <v>3742</v>
      </c>
      <c r="C4945" s="18">
        <v>7</v>
      </c>
      <c r="D4945" s="18" t="s">
        <v>4563</v>
      </c>
      <c r="E4945" s="18">
        <v>1</v>
      </c>
      <c r="F4945" s="18" t="s">
        <v>4564</v>
      </c>
      <c r="G4945" s="18">
        <v>11</v>
      </c>
      <c r="H4945" s="18" t="s">
        <v>1002</v>
      </c>
      <c r="I4945" s="18">
        <v>6</v>
      </c>
      <c r="J4945" s="25" t="s">
        <v>1215</v>
      </c>
      <c r="K4945" s="99"/>
      <c r="L4945" s="99"/>
      <c r="M4945" s="99"/>
      <c r="N4945" s="28" t="s">
        <v>4608</v>
      </c>
      <c r="O4945" s="100">
        <v>30000</v>
      </c>
      <c r="P4945" s="27"/>
      <c r="Q4945" s="100"/>
      <c r="R4945" s="101" t="s">
        <v>188</v>
      </c>
      <c r="S4945" s="94"/>
    </row>
    <row r="4946" spans="1:19" ht="18" customHeight="1">
      <c r="A4946" s="17">
        <v>10</v>
      </c>
      <c r="B4946" s="18" t="s">
        <v>3742</v>
      </c>
      <c r="C4946" s="18">
        <v>7</v>
      </c>
      <c r="D4946" s="18" t="s">
        <v>4563</v>
      </c>
      <c r="E4946" s="18">
        <v>1</v>
      </c>
      <c r="F4946" s="18" t="s">
        <v>4564</v>
      </c>
      <c r="G4946" s="19">
        <v>12</v>
      </c>
      <c r="H4946" s="19" t="s">
        <v>1026</v>
      </c>
      <c r="I4946" s="19"/>
      <c r="J4946" s="24"/>
      <c r="K4946" s="99"/>
      <c r="L4946" s="99"/>
      <c r="M4946" s="99"/>
      <c r="N4946" s="28"/>
      <c r="O4946" s="100"/>
      <c r="P4946" s="27"/>
      <c r="Q4946" s="100"/>
      <c r="R4946" s="101" t="s">
        <v>188</v>
      </c>
      <c r="S4946" s="94"/>
    </row>
    <row r="4947" spans="1:19" ht="18" customHeight="1">
      <c r="A4947" s="17">
        <v>10</v>
      </c>
      <c r="B4947" s="18" t="s">
        <v>3742</v>
      </c>
      <c r="C4947" s="18">
        <v>7</v>
      </c>
      <c r="D4947" s="18" t="s">
        <v>4563</v>
      </c>
      <c r="E4947" s="18">
        <v>1</v>
      </c>
      <c r="F4947" s="18" t="s">
        <v>4564</v>
      </c>
      <c r="G4947" s="18">
        <v>12</v>
      </c>
      <c r="H4947" s="18" t="s">
        <v>1026</v>
      </c>
      <c r="I4947" s="19">
        <v>1</v>
      </c>
      <c r="J4947" s="24" t="s">
        <v>1027</v>
      </c>
      <c r="K4947" s="99">
        <v>37</v>
      </c>
      <c r="L4947" s="99">
        <v>37</v>
      </c>
      <c r="M4947" s="99">
        <f>K4947-L4947</f>
        <v>0</v>
      </c>
      <c r="N4947" s="28" t="s">
        <v>4609</v>
      </c>
      <c r="O4947" s="100">
        <v>16400</v>
      </c>
      <c r="P4947" s="27"/>
      <c r="Q4947" s="100"/>
      <c r="R4947" s="101" t="s">
        <v>188</v>
      </c>
      <c r="S4947" s="94"/>
    </row>
    <row r="4948" spans="1:19" ht="18" customHeight="1">
      <c r="A4948" s="17">
        <v>10</v>
      </c>
      <c r="B4948" s="18" t="s">
        <v>3742</v>
      </c>
      <c r="C4948" s="18">
        <v>7</v>
      </c>
      <c r="D4948" s="18" t="s">
        <v>4563</v>
      </c>
      <c r="E4948" s="18">
        <v>1</v>
      </c>
      <c r="F4948" s="18" t="s">
        <v>4564</v>
      </c>
      <c r="G4948" s="18">
        <v>12</v>
      </c>
      <c r="H4948" s="18" t="s">
        <v>1026</v>
      </c>
      <c r="I4948" s="18">
        <v>1</v>
      </c>
      <c r="J4948" s="25" t="s">
        <v>1027</v>
      </c>
      <c r="K4948" s="99"/>
      <c r="L4948" s="99"/>
      <c r="M4948" s="99"/>
      <c r="N4948" s="28" t="s">
        <v>4610</v>
      </c>
      <c r="O4948" s="100">
        <v>5200</v>
      </c>
      <c r="P4948" s="27"/>
      <c r="Q4948" s="100"/>
      <c r="R4948" s="101" t="s">
        <v>188</v>
      </c>
      <c r="S4948" s="94"/>
    </row>
    <row r="4949" spans="1:19" ht="18" customHeight="1">
      <c r="A4949" s="17">
        <v>10</v>
      </c>
      <c r="B4949" s="18" t="s">
        <v>3742</v>
      </c>
      <c r="C4949" s="18">
        <v>7</v>
      </c>
      <c r="D4949" s="18" t="s">
        <v>4563</v>
      </c>
      <c r="E4949" s="18">
        <v>1</v>
      </c>
      <c r="F4949" s="18" t="s">
        <v>4564</v>
      </c>
      <c r="G4949" s="18">
        <v>12</v>
      </c>
      <c r="H4949" s="18" t="s">
        <v>1026</v>
      </c>
      <c r="I4949" s="18">
        <v>1</v>
      </c>
      <c r="J4949" s="25" t="s">
        <v>1027</v>
      </c>
      <c r="K4949" s="99"/>
      <c r="L4949" s="99"/>
      <c r="M4949" s="99"/>
      <c r="N4949" s="28" t="s">
        <v>4611</v>
      </c>
      <c r="O4949" s="100">
        <v>14500</v>
      </c>
      <c r="P4949" s="27"/>
      <c r="Q4949" s="100"/>
      <c r="R4949" s="101" t="s">
        <v>188</v>
      </c>
      <c r="S4949" s="94"/>
    </row>
    <row r="4950" spans="1:19" ht="18" customHeight="1">
      <c r="A4950" s="17">
        <v>10</v>
      </c>
      <c r="B4950" s="18" t="s">
        <v>3742</v>
      </c>
      <c r="C4950" s="18">
        <v>7</v>
      </c>
      <c r="D4950" s="18" t="s">
        <v>4563</v>
      </c>
      <c r="E4950" s="18">
        <v>1</v>
      </c>
      <c r="F4950" s="18" t="s">
        <v>4564</v>
      </c>
      <c r="G4950" s="18">
        <v>12</v>
      </c>
      <c r="H4950" s="18" t="s">
        <v>1026</v>
      </c>
      <c r="I4950" s="19">
        <v>3</v>
      </c>
      <c r="J4950" s="24" t="s">
        <v>202</v>
      </c>
      <c r="K4950" s="99">
        <v>54</v>
      </c>
      <c r="L4950" s="99">
        <v>54</v>
      </c>
      <c r="M4950" s="99">
        <f>K4950-L4950</f>
        <v>0</v>
      </c>
      <c r="N4950" s="28" t="s">
        <v>4612</v>
      </c>
      <c r="O4950" s="100">
        <v>30000</v>
      </c>
      <c r="P4950" s="27"/>
      <c r="Q4950" s="100"/>
      <c r="R4950" s="101" t="s">
        <v>188</v>
      </c>
      <c r="S4950" s="94"/>
    </row>
    <row r="4951" spans="1:19" ht="18" customHeight="1">
      <c r="A4951" s="17">
        <v>10</v>
      </c>
      <c r="B4951" s="18" t="s">
        <v>3742</v>
      </c>
      <c r="C4951" s="18">
        <v>7</v>
      </c>
      <c r="D4951" s="18" t="s">
        <v>4563</v>
      </c>
      <c r="E4951" s="18">
        <v>1</v>
      </c>
      <c r="F4951" s="18" t="s">
        <v>4564</v>
      </c>
      <c r="G4951" s="18">
        <v>12</v>
      </c>
      <c r="H4951" s="18" t="s">
        <v>1026</v>
      </c>
      <c r="I4951" s="18">
        <v>3</v>
      </c>
      <c r="J4951" s="25" t="s">
        <v>202</v>
      </c>
      <c r="K4951" s="99"/>
      <c r="L4951" s="99"/>
      <c r="M4951" s="99"/>
      <c r="N4951" s="28" t="s">
        <v>4613</v>
      </c>
      <c r="O4951" s="100">
        <v>15000</v>
      </c>
      <c r="P4951" s="27"/>
      <c r="Q4951" s="100"/>
      <c r="R4951" s="101" t="s">
        <v>188</v>
      </c>
      <c r="S4951" s="94"/>
    </row>
    <row r="4952" spans="1:19" ht="18" customHeight="1">
      <c r="A4952" s="17">
        <v>10</v>
      </c>
      <c r="B4952" s="18" t="s">
        <v>3742</v>
      </c>
      <c r="C4952" s="18">
        <v>7</v>
      </c>
      <c r="D4952" s="18" t="s">
        <v>4563</v>
      </c>
      <c r="E4952" s="18">
        <v>1</v>
      </c>
      <c r="F4952" s="18" t="s">
        <v>4564</v>
      </c>
      <c r="G4952" s="18">
        <v>12</v>
      </c>
      <c r="H4952" s="18" t="s">
        <v>1026</v>
      </c>
      <c r="I4952" s="18">
        <v>3</v>
      </c>
      <c r="J4952" s="25" t="s">
        <v>202</v>
      </c>
      <c r="K4952" s="99"/>
      <c r="L4952" s="99"/>
      <c r="M4952" s="99"/>
      <c r="N4952" s="28" t="s">
        <v>4614</v>
      </c>
      <c r="O4952" s="100">
        <v>7560</v>
      </c>
      <c r="P4952" s="27"/>
      <c r="Q4952" s="100"/>
      <c r="R4952" s="101" t="s">
        <v>188</v>
      </c>
      <c r="S4952" s="94"/>
    </row>
    <row r="4953" spans="1:19" ht="18" customHeight="1">
      <c r="A4953" s="17">
        <v>10</v>
      </c>
      <c r="B4953" s="18" t="s">
        <v>3742</v>
      </c>
      <c r="C4953" s="18">
        <v>7</v>
      </c>
      <c r="D4953" s="18" t="s">
        <v>4563</v>
      </c>
      <c r="E4953" s="18">
        <v>1</v>
      </c>
      <c r="F4953" s="18" t="s">
        <v>4564</v>
      </c>
      <c r="G4953" s="18">
        <v>12</v>
      </c>
      <c r="H4953" s="18" t="s">
        <v>1026</v>
      </c>
      <c r="I4953" s="18">
        <v>3</v>
      </c>
      <c r="J4953" s="25" t="s">
        <v>202</v>
      </c>
      <c r="K4953" s="99"/>
      <c r="L4953" s="99"/>
      <c r="M4953" s="99"/>
      <c r="N4953" s="28" t="s">
        <v>4615</v>
      </c>
      <c r="O4953" s="100">
        <v>1100</v>
      </c>
      <c r="P4953" s="27"/>
      <c r="Q4953" s="100"/>
      <c r="R4953" s="101" t="s">
        <v>188</v>
      </c>
      <c r="S4953" s="94"/>
    </row>
    <row r="4954" spans="1:19" ht="18" customHeight="1">
      <c r="A4954" s="17">
        <v>10</v>
      </c>
      <c r="B4954" s="18" t="s">
        <v>3742</v>
      </c>
      <c r="C4954" s="18">
        <v>7</v>
      </c>
      <c r="D4954" s="18" t="s">
        <v>4563</v>
      </c>
      <c r="E4954" s="18">
        <v>1</v>
      </c>
      <c r="F4954" s="18" t="s">
        <v>4564</v>
      </c>
      <c r="G4954" s="18">
        <v>12</v>
      </c>
      <c r="H4954" s="18" t="s">
        <v>1026</v>
      </c>
      <c r="I4954" s="19">
        <v>11</v>
      </c>
      <c r="J4954" s="24" t="s">
        <v>1039</v>
      </c>
      <c r="K4954" s="99">
        <v>127</v>
      </c>
      <c r="L4954" s="99">
        <v>128</v>
      </c>
      <c r="M4954" s="99">
        <f>K4954-L4954</f>
        <v>-1</v>
      </c>
      <c r="N4954" s="28" t="s">
        <v>4616</v>
      </c>
      <c r="O4954" s="100">
        <v>75000</v>
      </c>
      <c r="P4954" s="27"/>
      <c r="Q4954" s="100"/>
      <c r="R4954" s="101" t="s">
        <v>188</v>
      </c>
      <c r="S4954" s="94"/>
    </row>
    <row r="4955" spans="1:19" ht="18" customHeight="1">
      <c r="A4955" s="17">
        <v>10</v>
      </c>
      <c r="B4955" s="18" t="s">
        <v>3742</v>
      </c>
      <c r="C4955" s="18">
        <v>7</v>
      </c>
      <c r="D4955" s="18" t="s">
        <v>4563</v>
      </c>
      <c r="E4955" s="18">
        <v>1</v>
      </c>
      <c r="F4955" s="18" t="s">
        <v>4564</v>
      </c>
      <c r="G4955" s="18">
        <v>12</v>
      </c>
      <c r="H4955" s="18" t="s">
        <v>1026</v>
      </c>
      <c r="I4955" s="18">
        <v>11</v>
      </c>
      <c r="J4955" s="25" t="s">
        <v>1039</v>
      </c>
      <c r="K4955" s="99"/>
      <c r="L4955" s="99"/>
      <c r="M4955" s="99"/>
      <c r="N4955" s="28" t="s">
        <v>4478</v>
      </c>
      <c r="O4955" s="100">
        <v>34010</v>
      </c>
      <c r="P4955" s="27"/>
      <c r="Q4955" s="100"/>
      <c r="R4955" s="101" t="s">
        <v>188</v>
      </c>
      <c r="S4955" s="94"/>
    </row>
    <row r="4956" spans="1:19" ht="18" customHeight="1">
      <c r="A4956" s="17">
        <v>10</v>
      </c>
      <c r="B4956" s="18" t="s">
        <v>3742</v>
      </c>
      <c r="C4956" s="18">
        <v>7</v>
      </c>
      <c r="D4956" s="18" t="s">
        <v>4563</v>
      </c>
      <c r="E4956" s="18">
        <v>1</v>
      </c>
      <c r="F4956" s="18" t="s">
        <v>4564</v>
      </c>
      <c r="G4956" s="18">
        <v>12</v>
      </c>
      <c r="H4956" s="18" t="s">
        <v>1026</v>
      </c>
      <c r="I4956" s="18">
        <v>11</v>
      </c>
      <c r="J4956" s="25" t="s">
        <v>1039</v>
      </c>
      <c r="K4956" s="99"/>
      <c r="L4956" s="99"/>
      <c r="M4956" s="99"/>
      <c r="N4956" s="28" t="s">
        <v>4479</v>
      </c>
      <c r="O4956" s="100">
        <v>17270</v>
      </c>
      <c r="P4956" s="27"/>
      <c r="Q4956" s="100"/>
      <c r="R4956" s="101" t="s">
        <v>188</v>
      </c>
      <c r="S4956" s="94"/>
    </row>
    <row r="4957" spans="1:19" ht="18" customHeight="1">
      <c r="A4957" s="17">
        <v>10</v>
      </c>
      <c r="B4957" s="18" t="s">
        <v>3742</v>
      </c>
      <c r="C4957" s="18">
        <v>7</v>
      </c>
      <c r="D4957" s="18" t="s">
        <v>4563</v>
      </c>
      <c r="E4957" s="18">
        <v>1</v>
      </c>
      <c r="F4957" s="18" t="s">
        <v>4564</v>
      </c>
      <c r="G4957" s="19">
        <v>14</v>
      </c>
      <c r="H4957" s="19" t="s">
        <v>1050</v>
      </c>
      <c r="I4957" s="19"/>
      <c r="J4957" s="24"/>
      <c r="K4957" s="99"/>
      <c r="L4957" s="99"/>
      <c r="M4957" s="99"/>
      <c r="N4957" s="28"/>
      <c r="O4957" s="100"/>
      <c r="P4957" s="27"/>
      <c r="Q4957" s="100"/>
      <c r="R4957" s="101" t="s">
        <v>188</v>
      </c>
      <c r="S4957" s="94"/>
    </row>
    <row r="4958" spans="1:19" ht="18" customHeight="1">
      <c r="A4958" s="17">
        <v>10</v>
      </c>
      <c r="B4958" s="18" t="s">
        <v>3742</v>
      </c>
      <c r="C4958" s="18">
        <v>7</v>
      </c>
      <c r="D4958" s="18" t="s">
        <v>4563</v>
      </c>
      <c r="E4958" s="18">
        <v>1</v>
      </c>
      <c r="F4958" s="18" t="s">
        <v>4564</v>
      </c>
      <c r="G4958" s="18">
        <v>14</v>
      </c>
      <c r="H4958" s="18" t="s">
        <v>1050</v>
      </c>
      <c r="I4958" s="19">
        <v>1</v>
      </c>
      <c r="J4958" s="24" t="s">
        <v>1051</v>
      </c>
      <c r="K4958" s="99">
        <v>110</v>
      </c>
      <c r="L4958" s="99">
        <v>110</v>
      </c>
      <c r="M4958" s="99">
        <f>K4958-L4958</f>
        <v>0</v>
      </c>
      <c r="N4958" s="28" t="s">
        <v>4617</v>
      </c>
      <c r="O4958" s="100">
        <v>90000</v>
      </c>
      <c r="P4958" s="27"/>
      <c r="Q4958" s="100"/>
      <c r="R4958" s="101" t="s">
        <v>188</v>
      </c>
      <c r="S4958" s="94"/>
    </row>
    <row r="4959" spans="1:19" ht="18" customHeight="1">
      <c r="A4959" s="17">
        <v>10</v>
      </c>
      <c r="B4959" s="18" t="s">
        <v>3742</v>
      </c>
      <c r="C4959" s="18">
        <v>7</v>
      </c>
      <c r="D4959" s="18" t="s">
        <v>4563</v>
      </c>
      <c r="E4959" s="18">
        <v>1</v>
      </c>
      <c r="F4959" s="18" t="s">
        <v>4564</v>
      </c>
      <c r="G4959" s="18">
        <v>14</v>
      </c>
      <c r="H4959" s="18" t="s">
        <v>1050</v>
      </c>
      <c r="I4959" s="18">
        <v>1</v>
      </c>
      <c r="J4959" s="25" t="s">
        <v>1051</v>
      </c>
      <c r="K4959" s="99"/>
      <c r="L4959" s="99"/>
      <c r="M4959" s="99"/>
      <c r="N4959" s="28" t="s">
        <v>4618</v>
      </c>
      <c r="O4959" s="100">
        <v>20000</v>
      </c>
      <c r="P4959" s="27"/>
      <c r="Q4959" s="100"/>
      <c r="R4959" s="101" t="s">
        <v>188</v>
      </c>
      <c r="S4959" s="94"/>
    </row>
    <row r="4960" spans="1:19" ht="18" customHeight="1">
      <c r="A4960" s="17">
        <v>10</v>
      </c>
      <c r="B4960" s="18" t="s">
        <v>3742</v>
      </c>
      <c r="C4960" s="18">
        <v>7</v>
      </c>
      <c r="D4960" s="18" t="s">
        <v>4563</v>
      </c>
      <c r="E4960" s="18">
        <v>1</v>
      </c>
      <c r="F4960" s="18" t="s">
        <v>4564</v>
      </c>
      <c r="G4960" s="19">
        <v>19</v>
      </c>
      <c r="H4960" s="19" t="s">
        <v>1056</v>
      </c>
      <c r="I4960" s="19"/>
      <c r="J4960" s="24"/>
      <c r="K4960" s="99"/>
      <c r="L4960" s="99"/>
      <c r="M4960" s="99"/>
      <c r="N4960" s="28"/>
      <c r="O4960" s="100"/>
      <c r="P4960" s="27"/>
      <c r="Q4960" s="100"/>
      <c r="R4960" s="101" t="s">
        <v>188</v>
      </c>
      <c r="S4960" s="94"/>
    </row>
    <row r="4961" spans="1:19" ht="18" customHeight="1">
      <c r="A4961" s="17">
        <v>10</v>
      </c>
      <c r="B4961" s="18" t="s">
        <v>3742</v>
      </c>
      <c r="C4961" s="18">
        <v>7</v>
      </c>
      <c r="D4961" s="18" t="s">
        <v>4563</v>
      </c>
      <c r="E4961" s="18">
        <v>1</v>
      </c>
      <c r="F4961" s="18" t="s">
        <v>4564</v>
      </c>
      <c r="G4961" s="18">
        <v>19</v>
      </c>
      <c r="H4961" s="18" t="s">
        <v>1056</v>
      </c>
      <c r="I4961" s="19">
        <v>2</v>
      </c>
      <c r="J4961" s="24" t="s">
        <v>4619</v>
      </c>
      <c r="K4961" s="99">
        <v>1917</v>
      </c>
      <c r="L4961" s="99">
        <v>1772</v>
      </c>
      <c r="M4961" s="99">
        <f t="shared" ref="M4961:M4963" si="299">K4961-L4961</f>
        <v>145</v>
      </c>
      <c r="N4961" s="28" t="s">
        <v>4620</v>
      </c>
      <c r="O4961" s="100">
        <v>1917000</v>
      </c>
      <c r="P4961" s="27"/>
      <c r="Q4961" s="100"/>
      <c r="R4961" s="101" t="s">
        <v>188</v>
      </c>
      <c r="S4961" s="94"/>
    </row>
    <row r="4962" spans="1:19" ht="18" customHeight="1">
      <c r="A4962" s="17">
        <v>10</v>
      </c>
      <c r="B4962" s="18" t="s">
        <v>3742</v>
      </c>
      <c r="C4962" s="18">
        <v>7</v>
      </c>
      <c r="D4962" s="18" t="s">
        <v>4563</v>
      </c>
      <c r="E4962" s="18">
        <v>1</v>
      </c>
      <c r="F4962" s="18" t="s">
        <v>4564</v>
      </c>
      <c r="G4962" s="18">
        <v>19</v>
      </c>
      <c r="H4962" s="18" t="s">
        <v>1056</v>
      </c>
      <c r="I4962" s="19">
        <v>11</v>
      </c>
      <c r="J4962" s="24" t="s">
        <v>1057</v>
      </c>
      <c r="K4962" s="99">
        <v>6</v>
      </c>
      <c r="L4962" s="99">
        <v>6</v>
      </c>
      <c r="M4962" s="99">
        <f t="shared" si="299"/>
        <v>0</v>
      </c>
      <c r="N4962" s="28" t="s">
        <v>4621</v>
      </c>
      <c r="O4962" s="100">
        <v>5200</v>
      </c>
      <c r="P4962" s="27"/>
      <c r="Q4962" s="100"/>
      <c r="R4962" s="101" t="s">
        <v>188</v>
      </c>
      <c r="S4962" s="94"/>
    </row>
    <row r="4963" spans="1:19" ht="18" customHeight="1">
      <c r="A4963" s="17">
        <v>10</v>
      </c>
      <c r="B4963" s="18" t="s">
        <v>3742</v>
      </c>
      <c r="C4963" s="18">
        <v>7</v>
      </c>
      <c r="D4963" s="18" t="s">
        <v>4563</v>
      </c>
      <c r="E4963" s="18">
        <v>1</v>
      </c>
      <c r="F4963" s="18" t="s">
        <v>4564</v>
      </c>
      <c r="G4963" s="18">
        <v>19</v>
      </c>
      <c r="H4963" s="18" t="s">
        <v>1056</v>
      </c>
      <c r="I4963" s="19">
        <v>31</v>
      </c>
      <c r="J4963" s="24" t="s">
        <v>1366</v>
      </c>
      <c r="K4963" s="99">
        <v>477</v>
      </c>
      <c r="L4963" s="99">
        <v>447</v>
      </c>
      <c r="M4963" s="99">
        <f t="shared" si="299"/>
        <v>30</v>
      </c>
      <c r="N4963" s="28" t="s">
        <v>4622</v>
      </c>
      <c r="O4963" s="100">
        <v>427000</v>
      </c>
      <c r="P4963" s="27"/>
      <c r="Q4963" s="100"/>
      <c r="R4963" s="101" t="s">
        <v>188</v>
      </c>
      <c r="S4963" s="94"/>
    </row>
    <row r="4964" spans="1:19" ht="18" customHeight="1">
      <c r="A4964" s="17">
        <v>10</v>
      </c>
      <c r="B4964" s="18" t="s">
        <v>3742</v>
      </c>
      <c r="C4964" s="18">
        <v>7</v>
      </c>
      <c r="D4964" s="18" t="s">
        <v>4563</v>
      </c>
      <c r="E4964" s="18">
        <v>1</v>
      </c>
      <c r="F4964" s="18" t="s">
        <v>4564</v>
      </c>
      <c r="G4964" s="18">
        <v>19</v>
      </c>
      <c r="H4964" s="18" t="s">
        <v>1056</v>
      </c>
      <c r="I4964" s="18">
        <v>31</v>
      </c>
      <c r="J4964" s="25" t="s">
        <v>1366</v>
      </c>
      <c r="K4964" s="99"/>
      <c r="L4964" s="99"/>
      <c r="M4964" s="99"/>
      <c r="N4964" s="28" t="s">
        <v>4623</v>
      </c>
      <c r="O4964" s="100">
        <v>20000</v>
      </c>
      <c r="P4964" s="27"/>
      <c r="Q4964" s="100"/>
      <c r="R4964" s="101" t="s">
        <v>188</v>
      </c>
      <c r="S4964" s="94"/>
    </row>
    <row r="4965" spans="1:19" ht="18" customHeight="1">
      <c r="A4965" s="17">
        <v>10</v>
      </c>
      <c r="B4965" s="18" t="s">
        <v>3742</v>
      </c>
      <c r="C4965" s="18">
        <v>7</v>
      </c>
      <c r="D4965" s="18" t="s">
        <v>4563</v>
      </c>
      <c r="E4965" s="18">
        <v>1</v>
      </c>
      <c r="F4965" s="18" t="s">
        <v>4564</v>
      </c>
      <c r="G4965" s="18">
        <v>19</v>
      </c>
      <c r="H4965" s="18" t="s">
        <v>1056</v>
      </c>
      <c r="I4965" s="18">
        <v>31</v>
      </c>
      <c r="J4965" s="25" t="s">
        <v>1366</v>
      </c>
      <c r="K4965" s="99"/>
      <c r="L4965" s="99"/>
      <c r="M4965" s="99"/>
      <c r="N4965" s="28" t="s">
        <v>4624</v>
      </c>
      <c r="O4965" s="100">
        <v>30000</v>
      </c>
      <c r="P4965" s="27"/>
      <c r="Q4965" s="100"/>
      <c r="R4965" s="101" t="s">
        <v>188</v>
      </c>
      <c r="S4965" s="94"/>
    </row>
    <row r="4966" spans="1:19" ht="18" customHeight="1">
      <c r="A4966" s="17">
        <v>10</v>
      </c>
      <c r="B4966" s="18" t="s">
        <v>3742</v>
      </c>
      <c r="C4966" s="18">
        <v>7</v>
      </c>
      <c r="D4966" s="18" t="s">
        <v>4563</v>
      </c>
      <c r="E4966" s="18">
        <v>1</v>
      </c>
      <c r="F4966" s="18" t="s">
        <v>4564</v>
      </c>
      <c r="G4966" s="18">
        <v>19</v>
      </c>
      <c r="H4966" s="18" t="s">
        <v>1056</v>
      </c>
      <c r="I4966" s="19">
        <v>41</v>
      </c>
      <c r="J4966" s="24" t="s">
        <v>1153</v>
      </c>
      <c r="K4966" s="99">
        <v>2</v>
      </c>
      <c r="L4966" s="99">
        <v>2</v>
      </c>
      <c r="M4966" s="99">
        <f t="shared" ref="M4966:M4968" si="300">K4966-L4966</f>
        <v>0</v>
      </c>
      <c r="N4966" s="28" t="s">
        <v>4625</v>
      </c>
      <c r="O4966" s="100">
        <v>2000</v>
      </c>
      <c r="P4966" s="27"/>
      <c r="Q4966" s="100"/>
      <c r="R4966" s="101" t="s">
        <v>188</v>
      </c>
      <c r="S4966" s="94"/>
    </row>
    <row r="4967" spans="1:19" ht="18" customHeight="1">
      <c r="A4967" s="17">
        <v>10</v>
      </c>
      <c r="B4967" s="18" t="s">
        <v>3742</v>
      </c>
      <c r="C4967" s="18">
        <v>7</v>
      </c>
      <c r="D4967" s="18" t="s">
        <v>4563</v>
      </c>
      <c r="E4967" s="18">
        <v>1</v>
      </c>
      <c r="F4967" s="18" t="s">
        <v>4564</v>
      </c>
      <c r="G4967" s="18">
        <v>19</v>
      </c>
      <c r="H4967" s="18" t="s">
        <v>1056</v>
      </c>
      <c r="I4967" s="19">
        <v>41</v>
      </c>
      <c r="J4967" s="24" t="s">
        <v>1153</v>
      </c>
      <c r="K4967" s="99">
        <v>7</v>
      </c>
      <c r="L4967" s="99">
        <v>7</v>
      </c>
      <c r="M4967" s="99">
        <f t="shared" si="300"/>
        <v>0</v>
      </c>
      <c r="N4967" s="28" t="s">
        <v>4626</v>
      </c>
      <c r="O4967" s="100">
        <v>7000</v>
      </c>
      <c r="P4967" s="27"/>
      <c r="Q4967" s="100"/>
      <c r="R4967" s="101" t="s">
        <v>188</v>
      </c>
      <c r="S4967" s="94"/>
    </row>
    <row r="4968" spans="1:19" ht="18" customHeight="1">
      <c r="A4968" s="17">
        <v>10</v>
      </c>
      <c r="B4968" s="18" t="s">
        <v>3742</v>
      </c>
      <c r="C4968" s="18">
        <v>7</v>
      </c>
      <c r="D4968" s="18" t="s">
        <v>4563</v>
      </c>
      <c r="E4968" s="18">
        <v>1</v>
      </c>
      <c r="F4968" s="18" t="s">
        <v>4564</v>
      </c>
      <c r="G4968" s="18">
        <v>19</v>
      </c>
      <c r="H4968" s="18" t="s">
        <v>1056</v>
      </c>
      <c r="I4968" s="19">
        <v>41</v>
      </c>
      <c r="J4968" s="24" t="s">
        <v>1153</v>
      </c>
      <c r="K4968" s="99">
        <v>0</v>
      </c>
      <c r="L4968" s="99">
        <v>10</v>
      </c>
      <c r="M4968" s="99">
        <f t="shared" si="300"/>
        <v>-10</v>
      </c>
      <c r="N4968" s="28"/>
      <c r="O4968" s="100"/>
      <c r="P4968" s="27"/>
      <c r="Q4968" s="100"/>
      <c r="R4968" s="101" t="s">
        <v>188</v>
      </c>
      <c r="S4968" s="94"/>
    </row>
    <row r="4969" spans="1:19" ht="18" customHeight="1">
      <c r="A4969" s="17">
        <v>10</v>
      </c>
      <c r="B4969" s="18" t="s">
        <v>3742</v>
      </c>
      <c r="C4969" s="18">
        <v>7</v>
      </c>
      <c r="D4969" s="18" t="s">
        <v>4563</v>
      </c>
      <c r="E4969" s="18">
        <v>1</v>
      </c>
      <c r="F4969" s="18" t="s">
        <v>4564</v>
      </c>
      <c r="G4969" s="19">
        <v>27</v>
      </c>
      <c r="H4969" s="19" t="s">
        <v>1273</v>
      </c>
      <c r="I4969" s="19"/>
      <c r="J4969" s="24"/>
      <c r="K4969" s="99"/>
      <c r="L4969" s="99"/>
      <c r="M4969" s="99"/>
      <c r="N4969" s="28"/>
      <c r="O4969" s="100"/>
      <c r="P4969" s="27"/>
      <c r="Q4969" s="100"/>
      <c r="R4969" s="101" t="s">
        <v>188</v>
      </c>
      <c r="S4969" s="94"/>
    </row>
    <row r="4970" spans="1:19" ht="18" customHeight="1">
      <c r="A4970" s="17">
        <v>10</v>
      </c>
      <c r="B4970" s="18" t="s">
        <v>3742</v>
      </c>
      <c r="C4970" s="18">
        <v>7</v>
      </c>
      <c r="D4970" s="18" t="s">
        <v>4563</v>
      </c>
      <c r="E4970" s="18">
        <v>1</v>
      </c>
      <c r="F4970" s="18" t="s">
        <v>4564</v>
      </c>
      <c r="G4970" s="18">
        <v>27</v>
      </c>
      <c r="H4970" s="18" t="s">
        <v>1273</v>
      </c>
      <c r="I4970" s="19">
        <v>1</v>
      </c>
      <c r="J4970" s="24" t="s">
        <v>1274</v>
      </c>
      <c r="K4970" s="99">
        <v>10</v>
      </c>
      <c r="L4970" s="99">
        <v>10</v>
      </c>
      <c r="M4970" s="99">
        <f>K4970-L4970</f>
        <v>0</v>
      </c>
      <c r="N4970" s="28" t="s">
        <v>4627</v>
      </c>
      <c r="O4970" s="100">
        <v>9900</v>
      </c>
      <c r="P4970" s="27"/>
      <c r="Q4970" s="100"/>
      <c r="R4970" s="101" t="s">
        <v>188</v>
      </c>
      <c r="S4970" s="94"/>
    </row>
    <row r="4971" spans="1:19" ht="18" customHeight="1">
      <c r="A4971" s="43">
        <v>10</v>
      </c>
      <c r="B4971" s="44" t="s">
        <v>3742</v>
      </c>
      <c r="C4971" s="52">
        <v>7</v>
      </c>
      <c r="D4971" s="44" t="s">
        <v>4563</v>
      </c>
      <c r="E4971" s="53">
        <v>2</v>
      </c>
      <c r="F4971" s="54" t="s">
        <v>4628</v>
      </c>
      <c r="G4971" s="53"/>
      <c r="H4971" s="54"/>
      <c r="I4971" s="53"/>
      <c r="J4971" s="53"/>
      <c r="K4971" s="97">
        <f>IF(C4971="",SUMIFS($K4972:$K$5645,$A4972:$A$5645,A4971,$E4972:$E$5645,""),IF(E4971="",SUMIFS($K4972:$K$5645,$A4972:$A$5645,A4971,$C4972:$C$5645,C4971,$G4972:$G$5645,""),IF(G4971="",SUMIFS($K4972:$K$5645,$A4972:$A$5645,A4971,$C4972:$C$5645,C4971,$E4972:$E$5645,E4971,$R4972:$R$5645,R4971),0)))</f>
        <v>2874</v>
      </c>
      <c r="L4971" s="97">
        <f>IF(C4971="",SUMIFS($L4972:$L$5645,$A4972:$A$5645,A4971,$E4972:$E$5645,""),IF(E4971="",SUMIFS($L4972:$L$5645,$A4972:$A$5645,A4971,$C4972:$C$5645,C4971,$G4972:$G$5645,""),IF(G4971="",SUMIFS($L4972:$L$5645,$A4972:$A$5645,A4971,$C4972:$C$5645,C4971,$E4972:$E$5645,E4971,$R4972:$R$5645,R4971),0)))</f>
        <v>3683</v>
      </c>
      <c r="M4971" s="98">
        <f t="shared" ref="M4971" si="301">K4971-L4971</f>
        <v>-809</v>
      </c>
      <c r="N4971" s="55"/>
      <c r="O4971" s="56"/>
      <c r="P4971" s="57"/>
      <c r="Q4971" s="58">
        <f>IF(C4971="",SUMIFS($Q$3:$Q$5514,$A$3:$A$5514,A4971,$C$3:$C$5514,"&gt;0",$E$3:$E$5514,""),IF(E4971="",SUMIFS($Q$3:$Q$5514,$A$3:$A$5514,A4971,$C$3:$C$5514,C4971,$E$3:$E$5514,"&gt;0",$G$3:$G$5514,""),IF(G4971="",SUMIFS($Q$3:$Q$5514,$A$3:$A$5514,A4971,$C$3:$C$5514,C4971,$E$3:$E$5514,E4971,$G$3:$G$5514,"&gt;0",$R$3:$R$5514,R4971))))</f>
        <v>0</v>
      </c>
      <c r="R4971" s="59" t="s">
        <v>188</v>
      </c>
      <c r="S4971" s="94"/>
    </row>
    <row r="4972" spans="1:19" ht="18" customHeight="1">
      <c r="A4972" s="17">
        <v>10</v>
      </c>
      <c r="B4972" s="18" t="s">
        <v>3742</v>
      </c>
      <c r="C4972" s="18">
        <v>7</v>
      </c>
      <c r="D4972" s="18" t="s">
        <v>4563</v>
      </c>
      <c r="E4972" s="18">
        <v>2</v>
      </c>
      <c r="F4972" s="18" t="s">
        <v>4628</v>
      </c>
      <c r="G4972" s="19">
        <v>8</v>
      </c>
      <c r="H4972" s="19" t="s">
        <v>941</v>
      </c>
      <c r="I4972" s="19"/>
      <c r="J4972" s="24"/>
      <c r="K4972" s="99"/>
      <c r="L4972" s="99"/>
      <c r="M4972" s="99"/>
      <c r="N4972" s="28"/>
      <c r="O4972" s="100"/>
      <c r="P4972" s="27"/>
      <c r="Q4972" s="100"/>
      <c r="R4972" s="101" t="s">
        <v>188</v>
      </c>
      <c r="S4972" s="94"/>
    </row>
    <row r="4973" spans="1:19" ht="18" customHeight="1">
      <c r="A4973" s="17">
        <v>10</v>
      </c>
      <c r="B4973" s="18" t="s">
        <v>3742</v>
      </c>
      <c r="C4973" s="18">
        <v>7</v>
      </c>
      <c r="D4973" s="18" t="s">
        <v>4563</v>
      </c>
      <c r="E4973" s="18">
        <v>2</v>
      </c>
      <c r="F4973" s="18" t="s">
        <v>4628</v>
      </c>
      <c r="G4973" s="18">
        <v>8</v>
      </c>
      <c r="H4973" s="18" t="s">
        <v>941</v>
      </c>
      <c r="I4973" s="19">
        <v>1</v>
      </c>
      <c r="J4973" s="24" t="s">
        <v>2898</v>
      </c>
      <c r="K4973" s="99">
        <v>250</v>
      </c>
      <c r="L4973" s="99">
        <v>240</v>
      </c>
      <c r="M4973" s="99">
        <f>K4973-L4973</f>
        <v>10</v>
      </c>
      <c r="N4973" s="28" t="s">
        <v>4629</v>
      </c>
      <c r="O4973" s="100">
        <v>200000</v>
      </c>
      <c r="P4973" s="27"/>
      <c r="Q4973" s="100"/>
      <c r="R4973" s="101" t="s">
        <v>188</v>
      </c>
      <c r="S4973" s="94"/>
    </row>
    <row r="4974" spans="1:19" ht="18" customHeight="1">
      <c r="A4974" s="17">
        <v>10</v>
      </c>
      <c r="B4974" s="18" t="s">
        <v>3742</v>
      </c>
      <c r="C4974" s="18">
        <v>7</v>
      </c>
      <c r="D4974" s="18" t="s">
        <v>4563</v>
      </c>
      <c r="E4974" s="18">
        <v>2</v>
      </c>
      <c r="F4974" s="18" t="s">
        <v>4628</v>
      </c>
      <c r="G4974" s="18">
        <v>8</v>
      </c>
      <c r="H4974" s="18" t="s">
        <v>941</v>
      </c>
      <c r="I4974" s="18">
        <v>1</v>
      </c>
      <c r="J4974" s="25" t="s">
        <v>2898</v>
      </c>
      <c r="K4974" s="99"/>
      <c r="L4974" s="99"/>
      <c r="M4974" s="99"/>
      <c r="N4974" s="28" t="s">
        <v>4630</v>
      </c>
      <c r="O4974" s="100">
        <v>50000</v>
      </c>
      <c r="P4974" s="27"/>
      <c r="Q4974" s="100"/>
      <c r="R4974" s="101" t="s">
        <v>188</v>
      </c>
      <c r="S4974" s="94"/>
    </row>
    <row r="4975" spans="1:19" ht="18" customHeight="1">
      <c r="A4975" s="17">
        <v>10</v>
      </c>
      <c r="B4975" s="18" t="s">
        <v>3742</v>
      </c>
      <c r="C4975" s="18">
        <v>7</v>
      </c>
      <c r="D4975" s="18" t="s">
        <v>4563</v>
      </c>
      <c r="E4975" s="18">
        <v>2</v>
      </c>
      <c r="F4975" s="18" t="s">
        <v>4628</v>
      </c>
      <c r="G4975" s="18">
        <v>8</v>
      </c>
      <c r="H4975" s="18" t="s">
        <v>941</v>
      </c>
      <c r="I4975" s="19">
        <v>31</v>
      </c>
      <c r="J4975" s="24" t="s">
        <v>1306</v>
      </c>
      <c r="K4975" s="99">
        <v>85</v>
      </c>
      <c r="L4975" s="99">
        <v>85</v>
      </c>
      <c r="M4975" s="99">
        <f>K4975-L4975</f>
        <v>0</v>
      </c>
      <c r="N4975" s="28" t="s">
        <v>4631</v>
      </c>
      <c r="O4975" s="100">
        <v>55000</v>
      </c>
      <c r="P4975" s="27"/>
      <c r="Q4975" s="100"/>
      <c r="R4975" s="101" t="s">
        <v>188</v>
      </c>
      <c r="S4975" s="94"/>
    </row>
    <row r="4976" spans="1:19" ht="18" customHeight="1">
      <c r="A4976" s="17">
        <v>10</v>
      </c>
      <c r="B4976" s="18" t="s">
        <v>3742</v>
      </c>
      <c r="C4976" s="18">
        <v>7</v>
      </c>
      <c r="D4976" s="18" t="s">
        <v>4563</v>
      </c>
      <c r="E4976" s="18">
        <v>2</v>
      </c>
      <c r="F4976" s="18" t="s">
        <v>4628</v>
      </c>
      <c r="G4976" s="18">
        <v>8</v>
      </c>
      <c r="H4976" s="18" t="s">
        <v>941</v>
      </c>
      <c r="I4976" s="18">
        <v>31</v>
      </c>
      <c r="J4976" s="25" t="s">
        <v>1306</v>
      </c>
      <c r="K4976" s="99"/>
      <c r="L4976" s="99"/>
      <c r="M4976" s="99"/>
      <c r="N4976" s="28" t="s">
        <v>4632</v>
      </c>
      <c r="O4976" s="100">
        <v>30000</v>
      </c>
      <c r="P4976" s="27"/>
      <c r="Q4976" s="100"/>
      <c r="R4976" s="101" t="s">
        <v>188</v>
      </c>
      <c r="S4976" s="94"/>
    </row>
    <row r="4977" spans="1:19" ht="18" customHeight="1">
      <c r="A4977" s="17">
        <v>10</v>
      </c>
      <c r="B4977" s="18" t="s">
        <v>3742</v>
      </c>
      <c r="C4977" s="18">
        <v>7</v>
      </c>
      <c r="D4977" s="18" t="s">
        <v>4563</v>
      </c>
      <c r="E4977" s="18">
        <v>2</v>
      </c>
      <c r="F4977" s="18" t="s">
        <v>4628</v>
      </c>
      <c r="G4977" s="19">
        <v>11</v>
      </c>
      <c r="H4977" s="19" t="s">
        <v>1002</v>
      </c>
      <c r="I4977" s="19"/>
      <c r="J4977" s="24"/>
      <c r="K4977" s="99"/>
      <c r="L4977" s="99"/>
      <c r="M4977" s="99"/>
      <c r="N4977" s="28"/>
      <c r="O4977" s="100"/>
      <c r="P4977" s="27"/>
      <c r="Q4977" s="100"/>
      <c r="R4977" s="101" t="s">
        <v>188</v>
      </c>
      <c r="S4977" s="94"/>
    </row>
    <row r="4978" spans="1:19" ht="18" customHeight="1">
      <c r="A4978" s="17">
        <v>10</v>
      </c>
      <c r="B4978" s="18" t="s">
        <v>3742</v>
      </c>
      <c r="C4978" s="18">
        <v>7</v>
      </c>
      <c r="D4978" s="18" t="s">
        <v>4563</v>
      </c>
      <c r="E4978" s="18">
        <v>2</v>
      </c>
      <c r="F4978" s="18" t="s">
        <v>4628</v>
      </c>
      <c r="G4978" s="18">
        <v>11</v>
      </c>
      <c r="H4978" s="18" t="s">
        <v>1002</v>
      </c>
      <c r="I4978" s="19">
        <v>1</v>
      </c>
      <c r="J4978" s="24" t="s">
        <v>1003</v>
      </c>
      <c r="K4978" s="99">
        <v>2110</v>
      </c>
      <c r="L4978" s="99">
        <v>2806</v>
      </c>
      <c r="M4978" s="99">
        <f>K4978-L4978</f>
        <v>-696</v>
      </c>
      <c r="N4978" s="28" t="s">
        <v>4633</v>
      </c>
      <c r="O4978" s="100">
        <v>1821600</v>
      </c>
      <c r="P4978" s="27"/>
      <c r="Q4978" s="100"/>
      <c r="R4978" s="101" t="s">
        <v>188</v>
      </c>
      <c r="S4978" s="94"/>
    </row>
    <row r="4979" spans="1:19" ht="18" customHeight="1">
      <c r="A4979" s="17">
        <v>10</v>
      </c>
      <c r="B4979" s="18" t="s">
        <v>3742</v>
      </c>
      <c r="C4979" s="18">
        <v>7</v>
      </c>
      <c r="D4979" s="18" t="s">
        <v>4563</v>
      </c>
      <c r="E4979" s="18">
        <v>2</v>
      </c>
      <c r="F4979" s="18" t="s">
        <v>4628</v>
      </c>
      <c r="G4979" s="18">
        <v>11</v>
      </c>
      <c r="H4979" s="18" t="s">
        <v>1002</v>
      </c>
      <c r="I4979" s="18">
        <v>1</v>
      </c>
      <c r="J4979" s="25" t="s">
        <v>1003</v>
      </c>
      <c r="K4979" s="99"/>
      <c r="L4979" s="99"/>
      <c r="M4979" s="99"/>
      <c r="N4979" s="28" t="s">
        <v>4634</v>
      </c>
      <c r="O4979" s="100">
        <v>48000</v>
      </c>
      <c r="P4979" s="27"/>
      <c r="Q4979" s="100"/>
      <c r="R4979" s="101" t="s">
        <v>188</v>
      </c>
      <c r="S4979" s="94"/>
    </row>
    <row r="4980" spans="1:19" ht="18" customHeight="1">
      <c r="A4980" s="17">
        <v>10</v>
      </c>
      <c r="B4980" s="18" t="s">
        <v>3742</v>
      </c>
      <c r="C4980" s="18">
        <v>7</v>
      </c>
      <c r="D4980" s="18" t="s">
        <v>4563</v>
      </c>
      <c r="E4980" s="18">
        <v>2</v>
      </c>
      <c r="F4980" s="18" t="s">
        <v>4628</v>
      </c>
      <c r="G4980" s="18">
        <v>11</v>
      </c>
      <c r="H4980" s="18" t="s">
        <v>1002</v>
      </c>
      <c r="I4980" s="18">
        <v>1</v>
      </c>
      <c r="J4980" s="25" t="s">
        <v>1003</v>
      </c>
      <c r="K4980" s="99"/>
      <c r="L4980" s="99"/>
      <c r="M4980" s="99"/>
      <c r="N4980" s="28" t="s">
        <v>4635</v>
      </c>
      <c r="O4980" s="100">
        <v>126000</v>
      </c>
      <c r="P4980" s="27"/>
      <c r="Q4980" s="100"/>
      <c r="R4980" s="101" t="s">
        <v>188</v>
      </c>
      <c r="S4980" s="94"/>
    </row>
    <row r="4981" spans="1:19" ht="18" customHeight="1">
      <c r="A4981" s="17">
        <v>10</v>
      </c>
      <c r="B4981" s="18" t="s">
        <v>3742</v>
      </c>
      <c r="C4981" s="18">
        <v>7</v>
      </c>
      <c r="D4981" s="18" t="s">
        <v>4563</v>
      </c>
      <c r="E4981" s="18">
        <v>2</v>
      </c>
      <c r="F4981" s="18" t="s">
        <v>4628</v>
      </c>
      <c r="G4981" s="18">
        <v>11</v>
      </c>
      <c r="H4981" s="18" t="s">
        <v>1002</v>
      </c>
      <c r="I4981" s="18">
        <v>1</v>
      </c>
      <c r="J4981" s="25" t="s">
        <v>1003</v>
      </c>
      <c r="K4981" s="99"/>
      <c r="L4981" s="99"/>
      <c r="M4981" s="99"/>
      <c r="N4981" s="28" t="s">
        <v>4636</v>
      </c>
      <c r="O4981" s="100">
        <v>9000</v>
      </c>
      <c r="P4981" s="27"/>
      <c r="Q4981" s="100"/>
      <c r="R4981" s="101" t="s">
        <v>188</v>
      </c>
      <c r="S4981" s="94"/>
    </row>
    <row r="4982" spans="1:19" ht="18" customHeight="1">
      <c r="A4982" s="17">
        <v>10</v>
      </c>
      <c r="B4982" s="18" t="s">
        <v>3742</v>
      </c>
      <c r="C4982" s="18">
        <v>7</v>
      </c>
      <c r="D4982" s="18" t="s">
        <v>4563</v>
      </c>
      <c r="E4982" s="18">
        <v>2</v>
      </c>
      <c r="F4982" s="18" t="s">
        <v>4628</v>
      </c>
      <c r="G4982" s="18">
        <v>11</v>
      </c>
      <c r="H4982" s="18" t="s">
        <v>1002</v>
      </c>
      <c r="I4982" s="18">
        <v>1</v>
      </c>
      <c r="J4982" s="25" t="s">
        <v>1003</v>
      </c>
      <c r="K4982" s="99"/>
      <c r="L4982" s="99"/>
      <c r="M4982" s="99"/>
      <c r="N4982" s="28" t="s">
        <v>4637</v>
      </c>
      <c r="O4982" s="100">
        <v>36000</v>
      </c>
      <c r="P4982" s="27"/>
      <c r="Q4982" s="100"/>
      <c r="R4982" s="101" t="s">
        <v>188</v>
      </c>
      <c r="S4982" s="94"/>
    </row>
    <row r="4983" spans="1:19" ht="18" customHeight="1">
      <c r="A4983" s="17">
        <v>10</v>
      </c>
      <c r="B4983" s="18" t="s">
        <v>3742</v>
      </c>
      <c r="C4983" s="18">
        <v>7</v>
      </c>
      <c r="D4983" s="18" t="s">
        <v>4563</v>
      </c>
      <c r="E4983" s="18">
        <v>2</v>
      </c>
      <c r="F4983" s="18" t="s">
        <v>4628</v>
      </c>
      <c r="G4983" s="18">
        <v>11</v>
      </c>
      <c r="H4983" s="18" t="s">
        <v>1002</v>
      </c>
      <c r="I4983" s="18">
        <v>1</v>
      </c>
      <c r="J4983" s="25" t="s">
        <v>1003</v>
      </c>
      <c r="K4983" s="99"/>
      <c r="L4983" s="99"/>
      <c r="M4983" s="99"/>
      <c r="N4983" s="28" t="s">
        <v>4638</v>
      </c>
      <c r="O4983" s="100">
        <v>9000</v>
      </c>
      <c r="P4983" s="27"/>
      <c r="Q4983" s="100"/>
      <c r="R4983" s="101" t="s">
        <v>188</v>
      </c>
      <c r="S4983" s="94"/>
    </row>
    <row r="4984" spans="1:19" ht="18" customHeight="1">
      <c r="A4984" s="17">
        <v>10</v>
      </c>
      <c r="B4984" s="18" t="s">
        <v>3742</v>
      </c>
      <c r="C4984" s="18">
        <v>7</v>
      </c>
      <c r="D4984" s="18" t="s">
        <v>4563</v>
      </c>
      <c r="E4984" s="18">
        <v>2</v>
      </c>
      <c r="F4984" s="18" t="s">
        <v>4628</v>
      </c>
      <c r="G4984" s="18">
        <v>11</v>
      </c>
      <c r="H4984" s="18" t="s">
        <v>1002</v>
      </c>
      <c r="I4984" s="18">
        <v>1</v>
      </c>
      <c r="J4984" s="25" t="s">
        <v>1003</v>
      </c>
      <c r="K4984" s="99"/>
      <c r="L4984" s="99"/>
      <c r="M4984" s="99"/>
      <c r="N4984" s="28" t="s">
        <v>4639</v>
      </c>
      <c r="O4984" s="100">
        <v>30000</v>
      </c>
      <c r="P4984" s="27"/>
      <c r="Q4984" s="100"/>
      <c r="R4984" s="101" t="s">
        <v>188</v>
      </c>
      <c r="S4984" s="94"/>
    </row>
    <row r="4985" spans="1:19" ht="18" customHeight="1">
      <c r="A4985" s="17">
        <v>10</v>
      </c>
      <c r="B4985" s="18" t="s">
        <v>3742</v>
      </c>
      <c r="C4985" s="18">
        <v>7</v>
      </c>
      <c r="D4985" s="18" t="s">
        <v>4563</v>
      </c>
      <c r="E4985" s="18">
        <v>2</v>
      </c>
      <c r="F4985" s="18" t="s">
        <v>4628</v>
      </c>
      <c r="G4985" s="18">
        <v>11</v>
      </c>
      <c r="H4985" s="18" t="s">
        <v>1002</v>
      </c>
      <c r="I4985" s="18">
        <v>1</v>
      </c>
      <c r="J4985" s="25" t="s">
        <v>1003</v>
      </c>
      <c r="K4985" s="99"/>
      <c r="L4985" s="99"/>
      <c r="M4985" s="99"/>
      <c r="N4985" s="28" t="s">
        <v>4640</v>
      </c>
      <c r="O4985" s="100">
        <v>30000</v>
      </c>
      <c r="P4985" s="27"/>
      <c r="Q4985" s="100"/>
      <c r="R4985" s="101" t="s">
        <v>188</v>
      </c>
      <c r="S4985" s="94"/>
    </row>
    <row r="4986" spans="1:19" ht="18" customHeight="1">
      <c r="A4986" s="17">
        <v>10</v>
      </c>
      <c r="B4986" s="18" t="s">
        <v>3742</v>
      </c>
      <c r="C4986" s="18">
        <v>7</v>
      </c>
      <c r="D4986" s="18" t="s">
        <v>4563</v>
      </c>
      <c r="E4986" s="18">
        <v>2</v>
      </c>
      <c r="F4986" s="18" t="s">
        <v>4628</v>
      </c>
      <c r="G4986" s="19">
        <v>12</v>
      </c>
      <c r="H4986" s="19" t="s">
        <v>1026</v>
      </c>
      <c r="I4986" s="19"/>
      <c r="J4986" s="24"/>
      <c r="K4986" s="99"/>
      <c r="L4986" s="99"/>
      <c r="M4986" s="99"/>
      <c r="N4986" s="28"/>
      <c r="O4986" s="100"/>
      <c r="P4986" s="27"/>
      <c r="Q4986" s="100"/>
      <c r="R4986" s="101" t="s">
        <v>188</v>
      </c>
      <c r="S4986" s="94"/>
    </row>
    <row r="4987" spans="1:19" ht="18" customHeight="1">
      <c r="A4987" s="17">
        <v>10</v>
      </c>
      <c r="B4987" s="18" t="s">
        <v>3742</v>
      </c>
      <c r="C4987" s="18">
        <v>7</v>
      </c>
      <c r="D4987" s="18" t="s">
        <v>4563</v>
      </c>
      <c r="E4987" s="18">
        <v>2</v>
      </c>
      <c r="F4987" s="18" t="s">
        <v>4628</v>
      </c>
      <c r="G4987" s="18">
        <v>12</v>
      </c>
      <c r="H4987" s="18" t="s">
        <v>1026</v>
      </c>
      <c r="I4987" s="19">
        <v>1</v>
      </c>
      <c r="J4987" s="24" t="s">
        <v>1027</v>
      </c>
      <c r="K4987" s="99">
        <v>9</v>
      </c>
      <c r="L4987" s="99">
        <v>9</v>
      </c>
      <c r="M4987" s="99">
        <f t="shared" ref="M4987:M4988" si="302">K4987-L4987</f>
        <v>0</v>
      </c>
      <c r="N4987" s="28" t="s">
        <v>2378</v>
      </c>
      <c r="O4987" s="100">
        <v>8200</v>
      </c>
      <c r="P4987" s="27"/>
      <c r="Q4987" s="100"/>
      <c r="R4987" s="101" t="s">
        <v>188</v>
      </c>
      <c r="S4987" s="94"/>
    </row>
    <row r="4988" spans="1:19" ht="18" customHeight="1">
      <c r="A4988" s="17">
        <v>10</v>
      </c>
      <c r="B4988" s="18" t="s">
        <v>3742</v>
      </c>
      <c r="C4988" s="18">
        <v>7</v>
      </c>
      <c r="D4988" s="18" t="s">
        <v>4563</v>
      </c>
      <c r="E4988" s="18">
        <v>2</v>
      </c>
      <c r="F4988" s="18" t="s">
        <v>4628</v>
      </c>
      <c r="G4988" s="18">
        <v>12</v>
      </c>
      <c r="H4988" s="18" t="s">
        <v>1026</v>
      </c>
      <c r="I4988" s="19">
        <v>11</v>
      </c>
      <c r="J4988" s="24" t="s">
        <v>1039</v>
      </c>
      <c r="K4988" s="99">
        <v>50</v>
      </c>
      <c r="L4988" s="99">
        <v>50</v>
      </c>
      <c r="M4988" s="99">
        <f t="shared" si="302"/>
        <v>0</v>
      </c>
      <c r="N4988" s="28" t="s">
        <v>4641</v>
      </c>
      <c r="O4988" s="100">
        <v>50000</v>
      </c>
      <c r="P4988" s="27"/>
      <c r="Q4988" s="100"/>
      <c r="R4988" s="101" t="s">
        <v>188</v>
      </c>
      <c r="S4988" s="94"/>
    </row>
    <row r="4989" spans="1:19" ht="18" customHeight="1">
      <c r="A4989" s="17">
        <v>10</v>
      </c>
      <c r="B4989" s="18" t="s">
        <v>3742</v>
      </c>
      <c r="C4989" s="18">
        <v>7</v>
      </c>
      <c r="D4989" s="18" t="s">
        <v>4563</v>
      </c>
      <c r="E4989" s="18">
        <v>2</v>
      </c>
      <c r="F4989" s="18" t="s">
        <v>4628</v>
      </c>
      <c r="G4989" s="19">
        <v>13</v>
      </c>
      <c r="H4989" s="19" t="s">
        <v>1045</v>
      </c>
      <c r="I4989" s="19"/>
      <c r="J4989" s="24"/>
      <c r="K4989" s="99"/>
      <c r="L4989" s="99"/>
      <c r="M4989" s="99"/>
      <c r="N4989" s="28"/>
      <c r="O4989" s="100"/>
      <c r="P4989" s="27"/>
      <c r="Q4989" s="100"/>
      <c r="R4989" s="101" t="s">
        <v>188</v>
      </c>
      <c r="S4989" s="94"/>
    </row>
    <row r="4990" spans="1:19" ht="18" customHeight="1">
      <c r="A4990" s="17">
        <v>10</v>
      </c>
      <c r="B4990" s="18" t="s">
        <v>3742</v>
      </c>
      <c r="C4990" s="18">
        <v>7</v>
      </c>
      <c r="D4990" s="18" t="s">
        <v>4563</v>
      </c>
      <c r="E4990" s="18">
        <v>2</v>
      </c>
      <c r="F4990" s="18" t="s">
        <v>4628</v>
      </c>
      <c r="G4990" s="18">
        <v>13</v>
      </c>
      <c r="H4990" s="18" t="s">
        <v>1045</v>
      </c>
      <c r="I4990" s="19">
        <v>21</v>
      </c>
      <c r="J4990" s="24" t="s">
        <v>1046</v>
      </c>
      <c r="K4990" s="99">
        <v>297</v>
      </c>
      <c r="L4990" s="99">
        <v>420</v>
      </c>
      <c r="M4990" s="99">
        <f>K4990-L4990</f>
        <v>-123</v>
      </c>
      <c r="N4990" s="28" t="s">
        <v>4642</v>
      </c>
      <c r="O4990" s="100">
        <v>296750</v>
      </c>
      <c r="P4990" s="27"/>
      <c r="Q4990" s="100"/>
      <c r="R4990" s="101" t="s">
        <v>188</v>
      </c>
      <c r="S4990" s="94"/>
    </row>
    <row r="4991" spans="1:19" ht="18" customHeight="1">
      <c r="A4991" s="17">
        <v>10</v>
      </c>
      <c r="B4991" s="18" t="s">
        <v>3742</v>
      </c>
      <c r="C4991" s="18">
        <v>7</v>
      </c>
      <c r="D4991" s="18" t="s">
        <v>4563</v>
      </c>
      <c r="E4991" s="18">
        <v>2</v>
      </c>
      <c r="F4991" s="18" t="s">
        <v>4628</v>
      </c>
      <c r="G4991" s="18">
        <v>13</v>
      </c>
      <c r="H4991" s="18" t="s">
        <v>1045</v>
      </c>
      <c r="I4991" s="18">
        <v>21</v>
      </c>
      <c r="J4991" s="25" t="s">
        <v>1046</v>
      </c>
      <c r="K4991" s="99"/>
      <c r="L4991" s="99"/>
      <c r="M4991" s="99"/>
      <c r="N4991" s="28" t="s">
        <v>4643</v>
      </c>
      <c r="O4991" s="100"/>
      <c r="P4991" s="27"/>
      <c r="Q4991" s="100"/>
      <c r="R4991" s="101" t="s">
        <v>188</v>
      </c>
      <c r="S4991" s="94"/>
    </row>
    <row r="4992" spans="1:19" ht="18" customHeight="1">
      <c r="A4992" s="17">
        <v>10</v>
      </c>
      <c r="B4992" s="18" t="s">
        <v>3742</v>
      </c>
      <c r="C4992" s="18">
        <v>7</v>
      </c>
      <c r="D4992" s="18" t="s">
        <v>4563</v>
      </c>
      <c r="E4992" s="18">
        <v>2</v>
      </c>
      <c r="F4992" s="18" t="s">
        <v>4628</v>
      </c>
      <c r="G4992" s="19">
        <v>19</v>
      </c>
      <c r="H4992" s="19" t="s">
        <v>1056</v>
      </c>
      <c r="I4992" s="19"/>
      <c r="J4992" s="24"/>
      <c r="K4992" s="99"/>
      <c r="L4992" s="99"/>
      <c r="M4992" s="99"/>
      <c r="N4992" s="28"/>
      <c r="O4992" s="100"/>
      <c r="P4992" s="27"/>
      <c r="Q4992" s="100"/>
      <c r="R4992" s="101" t="s">
        <v>188</v>
      </c>
      <c r="S4992" s="94"/>
    </row>
    <row r="4993" spans="1:19" ht="18" customHeight="1">
      <c r="A4993" s="17">
        <v>10</v>
      </c>
      <c r="B4993" s="18" t="s">
        <v>3742</v>
      </c>
      <c r="C4993" s="18">
        <v>7</v>
      </c>
      <c r="D4993" s="18" t="s">
        <v>4563</v>
      </c>
      <c r="E4993" s="18">
        <v>2</v>
      </c>
      <c r="F4993" s="18" t="s">
        <v>4628</v>
      </c>
      <c r="G4993" s="18">
        <v>19</v>
      </c>
      <c r="H4993" s="18" t="s">
        <v>1056</v>
      </c>
      <c r="I4993" s="19">
        <v>31</v>
      </c>
      <c r="J4993" s="24" t="s">
        <v>1366</v>
      </c>
      <c r="K4993" s="99">
        <v>73</v>
      </c>
      <c r="L4993" s="99">
        <v>73</v>
      </c>
      <c r="M4993" s="99">
        <f>K4993-L4993</f>
        <v>0</v>
      </c>
      <c r="N4993" s="28" t="s">
        <v>4644</v>
      </c>
      <c r="O4993" s="100">
        <v>43000</v>
      </c>
      <c r="P4993" s="27"/>
      <c r="Q4993" s="100"/>
      <c r="R4993" s="101" t="s">
        <v>188</v>
      </c>
      <c r="S4993" s="94"/>
    </row>
    <row r="4994" spans="1:19" ht="18" customHeight="1">
      <c r="A4994" s="17">
        <v>10</v>
      </c>
      <c r="B4994" s="18" t="s">
        <v>3742</v>
      </c>
      <c r="C4994" s="18">
        <v>7</v>
      </c>
      <c r="D4994" s="18" t="s">
        <v>4563</v>
      </c>
      <c r="E4994" s="18">
        <v>2</v>
      </c>
      <c r="F4994" s="18" t="s">
        <v>4628</v>
      </c>
      <c r="G4994" s="18">
        <v>19</v>
      </c>
      <c r="H4994" s="18" t="s">
        <v>1056</v>
      </c>
      <c r="I4994" s="18">
        <v>31</v>
      </c>
      <c r="J4994" s="25" t="s">
        <v>1366</v>
      </c>
      <c r="K4994" s="99"/>
      <c r="L4994" s="99"/>
      <c r="M4994" s="99"/>
      <c r="N4994" s="28" t="s">
        <v>4645</v>
      </c>
      <c r="O4994" s="100">
        <v>30000</v>
      </c>
      <c r="P4994" s="27"/>
      <c r="Q4994" s="100"/>
      <c r="R4994" s="101" t="s">
        <v>188</v>
      </c>
      <c r="S4994" s="94"/>
    </row>
    <row r="4995" spans="1:19" ht="18" customHeight="1">
      <c r="A4995" s="43">
        <v>10</v>
      </c>
      <c r="B4995" s="44" t="s">
        <v>3742</v>
      </c>
      <c r="C4995" s="52">
        <v>7</v>
      </c>
      <c r="D4995" s="44" t="s">
        <v>4563</v>
      </c>
      <c r="E4995" s="53">
        <v>3</v>
      </c>
      <c r="F4995" s="54" t="s">
        <v>806</v>
      </c>
      <c r="G4995" s="53"/>
      <c r="H4995" s="54"/>
      <c r="I4995" s="53"/>
      <c r="J4995" s="53"/>
      <c r="K4995" s="97">
        <f>IF(C4995="",SUMIFS($K4996:$K$5645,$A4996:$A$5645,A4995,$E4996:$E$5645,""),IF(E4995="",SUMIFS($K4996:$K$5645,$A4996:$A$5645,A4995,$C4996:$C$5645,C4995,$G4996:$G$5645,""),IF(G4995="",SUMIFS($K4996:$K$5645,$A4996:$A$5645,A4995,$C4996:$C$5645,C4995,$E4996:$E$5645,E4995,$R4996:$R$5645,R4995),0)))</f>
        <v>1091</v>
      </c>
      <c r="L4995" s="97">
        <f>IF(C4995="",SUMIFS($L4996:$L$5645,$A4996:$A$5645,A4995,$E4996:$E$5645,""),IF(E4995="",SUMIFS($L4996:$L$5645,$A4996:$A$5645,A4995,$C4996:$C$5645,C4995,$G4996:$G$5645,""),IF(G4995="",SUMIFS($L4996:$L$5645,$A4996:$A$5645,A4995,$C4996:$C$5645,C4995,$E4996:$E$5645,E4995,$R4996:$R$5645,R4995),0)))</f>
        <v>1204</v>
      </c>
      <c r="M4995" s="98">
        <f t="shared" ref="M4995" si="303">K4995-L4995</f>
        <v>-113</v>
      </c>
      <c r="N4995" s="55"/>
      <c r="O4995" s="56"/>
      <c r="P4995" s="57"/>
      <c r="Q4995" s="58">
        <f>IF(C4995="",SUMIFS($Q$3:$Q$5514,$A$3:$A$5514,A4995,$C$3:$C$5514,"&gt;0",$E$3:$E$5514,""),IF(E4995="",SUMIFS($Q$3:$Q$5514,$A$3:$A$5514,A4995,$C$3:$C$5514,C4995,$E$3:$E$5514,"&gt;0",$G$3:$G$5514,""),IF(G4995="",SUMIFS($Q$3:$Q$5514,$A$3:$A$5514,A4995,$C$3:$C$5514,C4995,$E$3:$E$5514,E4995,$G$3:$G$5514,"&gt;0",$R$3:$R$5514,R4995))))</f>
        <v>40</v>
      </c>
      <c r="R4995" s="59" t="s">
        <v>188</v>
      </c>
      <c r="S4995" s="94"/>
    </row>
    <row r="4996" spans="1:19" ht="18" customHeight="1">
      <c r="A4996" s="17">
        <v>10</v>
      </c>
      <c r="B4996" s="18" t="s">
        <v>3742</v>
      </c>
      <c r="C4996" s="18">
        <v>7</v>
      </c>
      <c r="D4996" s="18" t="s">
        <v>4563</v>
      </c>
      <c r="E4996" s="18">
        <v>3</v>
      </c>
      <c r="F4996" s="18" t="s">
        <v>806</v>
      </c>
      <c r="G4996" s="19">
        <v>7</v>
      </c>
      <c r="H4996" s="19" t="s">
        <v>1093</v>
      </c>
      <c r="I4996" s="19"/>
      <c r="J4996" s="24"/>
      <c r="K4996" s="99"/>
      <c r="L4996" s="99"/>
      <c r="M4996" s="99"/>
      <c r="N4996" s="28"/>
      <c r="O4996" s="100"/>
      <c r="P4996" s="27" t="s">
        <v>641</v>
      </c>
      <c r="Q4996" s="100">
        <v>40</v>
      </c>
      <c r="R4996" s="101" t="s">
        <v>188</v>
      </c>
      <c r="S4996" s="94"/>
    </row>
    <row r="4997" spans="1:19" ht="18" customHeight="1">
      <c r="A4997" s="17">
        <v>10</v>
      </c>
      <c r="B4997" s="18" t="s">
        <v>3742</v>
      </c>
      <c r="C4997" s="18">
        <v>7</v>
      </c>
      <c r="D4997" s="18" t="s">
        <v>4563</v>
      </c>
      <c r="E4997" s="18">
        <v>3</v>
      </c>
      <c r="F4997" s="18" t="s">
        <v>806</v>
      </c>
      <c r="G4997" s="18">
        <v>7</v>
      </c>
      <c r="H4997" s="18" t="s">
        <v>1093</v>
      </c>
      <c r="I4997" s="19">
        <v>32</v>
      </c>
      <c r="J4997" s="24" t="s">
        <v>4646</v>
      </c>
      <c r="K4997" s="99">
        <v>12</v>
      </c>
      <c r="L4997" s="99">
        <v>10</v>
      </c>
      <c r="M4997" s="99">
        <f>K4997-L4997</f>
        <v>2</v>
      </c>
      <c r="N4997" s="28" t="s">
        <v>4647</v>
      </c>
      <c r="O4997" s="100">
        <v>11400</v>
      </c>
      <c r="P4997" s="27"/>
      <c r="Q4997" s="100"/>
      <c r="R4997" s="101" t="s">
        <v>188</v>
      </c>
      <c r="S4997" s="94"/>
    </row>
    <row r="4998" spans="1:19" ht="18" customHeight="1">
      <c r="A4998" s="17">
        <v>10</v>
      </c>
      <c r="B4998" s="18" t="s">
        <v>3742</v>
      </c>
      <c r="C4998" s="18">
        <v>7</v>
      </c>
      <c r="D4998" s="18" t="s">
        <v>4563</v>
      </c>
      <c r="E4998" s="18">
        <v>3</v>
      </c>
      <c r="F4998" s="18" t="s">
        <v>806</v>
      </c>
      <c r="G4998" s="19">
        <v>8</v>
      </c>
      <c r="H4998" s="19" t="s">
        <v>941</v>
      </c>
      <c r="I4998" s="19"/>
      <c r="J4998" s="24"/>
      <c r="K4998" s="99"/>
      <c r="L4998" s="99"/>
      <c r="M4998" s="99"/>
      <c r="N4998" s="28"/>
      <c r="O4998" s="100"/>
      <c r="P4998" s="27"/>
      <c r="Q4998" s="100"/>
      <c r="R4998" s="101" t="s">
        <v>188</v>
      </c>
      <c r="S4998" s="94"/>
    </row>
    <row r="4999" spans="1:19" ht="18" customHeight="1">
      <c r="A4999" s="17">
        <v>10</v>
      </c>
      <c r="B4999" s="18" t="s">
        <v>3742</v>
      </c>
      <c r="C4999" s="18">
        <v>7</v>
      </c>
      <c r="D4999" s="18" t="s">
        <v>4563</v>
      </c>
      <c r="E4999" s="18">
        <v>3</v>
      </c>
      <c r="F4999" s="18" t="s">
        <v>806</v>
      </c>
      <c r="G4999" s="18">
        <v>8</v>
      </c>
      <c r="H4999" s="18" t="s">
        <v>941</v>
      </c>
      <c r="I4999" s="19">
        <v>1</v>
      </c>
      <c r="J4999" s="24" t="s">
        <v>4648</v>
      </c>
      <c r="K4999" s="99">
        <v>40</v>
      </c>
      <c r="L4999" s="99">
        <v>40</v>
      </c>
      <c r="M4999" s="99">
        <f>K4999-L4999</f>
        <v>0</v>
      </c>
      <c r="N4999" s="28" t="s">
        <v>4649</v>
      </c>
      <c r="O4999" s="100">
        <v>20000</v>
      </c>
      <c r="P4999" s="27"/>
      <c r="Q4999" s="100"/>
      <c r="R4999" s="101" t="s">
        <v>188</v>
      </c>
      <c r="S4999" s="94"/>
    </row>
    <row r="5000" spans="1:19" ht="18" customHeight="1">
      <c r="A5000" s="17">
        <v>10</v>
      </c>
      <c r="B5000" s="18" t="s">
        <v>3742</v>
      </c>
      <c r="C5000" s="18">
        <v>7</v>
      </c>
      <c r="D5000" s="18" t="s">
        <v>4563</v>
      </c>
      <c r="E5000" s="18">
        <v>3</v>
      </c>
      <c r="F5000" s="18" t="s">
        <v>806</v>
      </c>
      <c r="G5000" s="18">
        <v>8</v>
      </c>
      <c r="H5000" s="18" t="s">
        <v>941</v>
      </c>
      <c r="I5000" s="18">
        <v>1</v>
      </c>
      <c r="J5000" s="25" t="s">
        <v>4648</v>
      </c>
      <c r="K5000" s="99"/>
      <c r="L5000" s="99"/>
      <c r="M5000" s="99"/>
      <c r="N5000" s="28" t="s">
        <v>4650</v>
      </c>
      <c r="O5000" s="100">
        <v>20000</v>
      </c>
      <c r="P5000" s="27"/>
      <c r="Q5000" s="100"/>
      <c r="R5000" s="101" t="s">
        <v>188</v>
      </c>
      <c r="S5000" s="94"/>
    </row>
    <row r="5001" spans="1:19" ht="18" customHeight="1">
      <c r="A5001" s="17">
        <v>10</v>
      </c>
      <c r="B5001" s="18" t="s">
        <v>3742</v>
      </c>
      <c r="C5001" s="18">
        <v>7</v>
      </c>
      <c r="D5001" s="18" t="s">
        <v>4563</v>
      </c>
      <c r="E5001" s="18">
        <v>3</v>
      </c>
      <c r="F5001" s="18" t="s">
        <v>806</v>
      </c>
      <c r="G5001" s="18">
        <v>8</v>
      </c>
      <c r="H5001" s="18" t="s">
        <v>941</v>
      </c>
      <c r="I5001" s="19">
        <v>31</v>
      </c>
      <c r="J5001" s="24" t="s">
        <v>1306</v>
      </c>
      <c r="K5001" s="99">
        <v>38</v>
      </c>
      <c r="L5001" s="99">
        <v>70</v>
      </c>
      <c r="M5001" s="99">
        <f>K5001-L5001</f>
        <v>-32</v>
      </c>
      <c r="N5001" s="28" t="s">
        <v>4651</v>
      </c>
      <c r="O5001" s="100">
        <v>37800</v>
      </c>
      <c r="P5001" s="27"/>
      <c r="Q5001" s="100"/>
      <c r="R5001" s="101" t="s">
        <v>188</v>
      </c>
      <c r="S5001" s="94"/>
    </row>
    <row r="5002" spans="1:19" ht="18" customHeight="1">
      <c r="A5002" s="17">
        <v>10</v>
      </c>
      <c r="B5002" s="18" t="s">
        <v>3742</v>
      </c>
      <c r="C5002" s="18">
        <v>7</v>
      </c>
      <c r="D5002" s="18" t="s">
        <v>4563</v>
      </c>
      <c r="E5002" s="18">
        <v>3</v>
      </c>
      <c r="F5002" s="18" t="s">
        <v>806</v>
      </c>
      <c r="G5002" s="19">
        <v>9</v>
      </c>
      <c r="H5002" s="19" t="s">
        <v>944</v>
      </c>
      <c r="I5002" s="19"/>
      <c r="J5002" s="24"/>
      <c r="K5002" s="99"/>
      <c r="L5002" s="99"/>
      <c r="M5002" s="99"/>
      <c r="N5002" s="28"/>
      <c r="O5002" s="100"/>
      <c r="P5002" s="27"/>
      <c r="Q5002" s="100"/>
      <c r="R5002" s="101" t="s">
        <v>188</v>
      </c>
      <c r="S5002" s="94"/>
    </row>
    <row r="5003" spans="1:19" ht="18" customHeight="1">
      <c r="A5003" s="17">
        <v>10</v>
      </c>
      <c r="B5003" s="18" t="s">
        <v>3742</v>
      </c>
      <c r="C5003" s="18">
        <v>7</v>
      </c>
      <c r="D5003" s="18" t="s">
        <v>4563</v>
      </c>
      <c r="E5003" s="18">
        <v>3</v>
      </c>
      <c r="F5003" s="18" t="s">
        <v>806</v>
      </c>
      <c r="G5003" s="18">
        <v>9</v>
      </c>
      <c r="H5003" s="18" t="s">
        <v>944</v>
      </c>
      <c r="I5003" s="19">
        <v>1</v>
      </c>
      <c r="J5003" s="24" t="s">
        <v>945</v>
      </c>
      <c r="K5003" s="99">
        <v>6</v>
      </c>
      <c r="L5003" s="99">
        <v>6</v>
      </c>
      <c r="M5003" s="99">
        <f t="shared" ref="M5003:M5004" si="304">K5003-L5003</f>
        <v>0</v>
      </c>
      <c r="N5003" s="28" t="s">
        <v>4652</v>
      </c>
      <c r="O5003" s="100">
        <v>5670</v>
      </c>
      <c r="P5003" s="27"/>
      <c r="Q5003" s="100"/>
      <c r="R5003" s="101" t="s">
        <v>188</v>
      </c>
      <c r="S5003" s="94"/>
    </row>
    <row r="5004" spans="1:19" ht="18" customHeight="1">
      <c r="A5004" s="17">
        <v>10</v>
      </c>
      <c r="B5004" s="18" t="s">
        <v>3742</v>
      </c>
      <c r="C5004" s="18">
        <v>7</v>
      </c>
      <c r="D5004" s="18" t="s">
        <v>4563</v>
      </c>
      <c r="E5004" s="18">
        <v>3</v>
      </c>
      <c r="F5004" s="18" t="s">
        <v>806</v>
      </c>
      <c r="G5004" s="18">
        <v>9</v>
      </c>
      <c r="H5004" s="18" t="s">
        <v>944</v>
      </c>
      <c r="I5004" s="19">
        <v>2</v>
      </c>
      <c r="J5004" s="24" t="s">
        <v>978</v>
      </c>
      <c r="K5004" s="99">
        <v>6</v>
      </c>
      <c r="L5004" s="99">
        <v>6</v>
      </c>
      <c r="M5004" s="99">
        <f t="shared" si="304"/>
        <v>0</v>
      </c>
      <c r="N5004" s="28" t="s">
        <v>4652</v>
      </c>
      <c r="O5004" s="100">
        <v>5670</v>
      </c>
      <c r="P5004" s="27"/>
      <c r="Q5004" s="100"/>
      <c r="R5004" s="101" t="s">
        <v>188</v>
      </c>
      <c r="S5004" s="94"/>
    </row>
    <row r="5005" spans="1:19" ht="18" customHeight="1">
      <c r="A5005" s="17">
        <v>10</v>
      </c>
      <c r="B5005" s="18" t="s">
        <v>3742</v>
      </c>
      <c r="C5005" s="18">
        <v>7</v>
      </c>
      <c r="D5005" s="18" t="s">
        <v>4563</v>
      </c>
      <c r="E5005" s="18">
        <v>3</v>
      </c>
      <c r="F5005" s="18" t="s">
        <v>806</v>
      </c>
      <c r="G5005" s="19">
        <v>11</v>
      </c>
      <c r="H5005" s="19" t="s">
        <v>1002</v>
      </c>
      <c r="I5005" s="19"/>
      <c r="J5005" s="24"/>
      <c r="K5005" s="99"/>
      <c r="L5005" s="99"/>
      <c r="M5005" s="99"/>
      <c r="N5005" s="28"/>
      <c r="O5005" s="100"/>
      <c r="P5005" s="27"/>
      <c r="Q5005" s="100"/>
      <c r="R5005" s="101" t="s">
        <v>188</v>
      </c>
      <c r="S5005" s="94"/>
    </row>
    <row r="5006" spans="1:19" ht="18" customHeight="1">
      <c r="A5006" s="17">
        <v>10</v>
      </c>
      <c r="B5006" s="18" t="s">
        <v>3742</v>
      </c>
      <c r="C5006" s="18">
        <v>7</v>
      </c>
      <c r="D5006" s="18" t="s">
        <v>4563</v>
      </c>
      <c r="E5006" s="18">
        <v>3</v>
      </c>
      <c r="F5006" s="18" t="s">
        <v>806</v>
      </c>
      <c r="G5006" s="18">
        <v>11</v>
      </c>
      <c r="H5006" s="18" t="s">
        <v>1002</v>
      </c>
      <c r="I5006" s="19">
        <v>1</v>
      </c>
      <c r="J5006" s="24" t="s">
        <v>1003</v>
      </c>
      <c r="K5006" s="99">
        <v>185</v>
      </c>
      <c r="L5006" s="99">
        <v>245</v>
      </c>
      <c r="M5006" s="99">
        <f>K5006-L5006</f>
        <v>-60</v>
      </c>
      <c r="N5006" s="28" t="s">
        <v>4653</v>
      </c>
      <c r="O5006" s="100">
        <v>40000</v>
      </c>
      <c r="P5006" s="27"/>
      <c r="Q5006" s="100"/>
      <c r="R5006" s="101" t="s">
        <v>188</v>
      </c>
      <c r="S5006" s="94"/>
    </row>
    <row r="5007" spans="1:19" ht="18" customHeight="1">
      <c r="A5007" s="17">
        <v>10</v>
      </c>
      <c r="B5007" s="18" t="s">
        <v>3742</v>
      </c>
      <c r="C5007" s="18">
        <v>7</v>
      </c>
      <c r="D5007" s="18" t="s">
        <v>4563</v>
      </c>
      <c r="E5007" s="18">
        <v>3</v>
      </c>
      <c r="F5007" s="18" t="s">
        <v>806</v>
      </c>
      <c r="G5007" s="18">
        <v>11</v>
      </c>
      <c r="H5007" s="18" t="s">
        <v>1002</v>
      </c>
      <c r="I5007" s="18">
        <v>1</v>
      </c>
      <c r="J5007" s="25" t="s">
        <v>1003</v>
      </c>
      <c r="K5007" s="99"/>
      <c r="L5007" s="99"/>
      <c r="M5007" s="99"/>
      <c r="N5007" s="28" t="s">
        <v>4654</v>
      </c>
      <c r="O5007" s="100">
        <v>15000</v>
      </c>
      <c r="P5007" s="27"/>
      <c r="Q5007" s="100"/>
      <c r="R5007" s="101" t="s">
        <v>188</v>
      </c>
      <c r="S5007" s="94"/>
    </row>
    <row r="5008" spans="1:19" ht="18" customHeight="1">
      <c r="A5008" s="17">
        <v>10</v>
      </c>
      <c r="B5008" s="18" t="s">
        <v>3742</v>
      </c>
      <c r="C5008" s="18">
        <v>7</v>
      </c>
      <c r="D5008" s="18" t="s">
        <v>4563</v>
      </c>
      <c r="E5008" s="18">
        <v>3</v>
      </c>
      <c r="F5008" s="18" t="s">
        <v>806</v>
      </c>
      <c r="G5008" s="18">
        <v>11</v>
      </c>
      <c r="H5008" s="18" t="s">
        <v>1002</v>
      </c>
      <c r="I5008" s="18">
        <v>1</v>
      </c>
      <c r="J5008" s="25" t="s">
        <v>1003</v>
      </c>
      <c r="K5008" s="99"/>
      <c r="L5008" s="99"/>
      <c r="M5008" s="99"/>
      <c r="N5008" s="28" t="s">
        <v>4655</v>
      </c>
      <c r="O5008" s="100">
        <v>30000</v>
      </c>
      <c r="P5008" s="27"/>
      <c r="Q5008" s="100"/>
      <c r="R5008" s="101" t="s">
        <v>188</v>
      </c>
      <c r="S5008" s="94"/>
    </row>
    <row r="5009" spans="1:19" ht="18" customHeight="1">
      <c r="A5009" s="17">
        <v>10</v>
      </c>
      <c r="B5009" s="18" t="s">
        <v>3742</v>
      </c>
      <c r="C5009" s="18">
        <v>7</v>
      </c>
      <c r="D5009" s="18" t="s">
        <v>4563</v>
      </c>
      <c r="E5009" s="18">
        <v>3</v>
      </c>
      <c r="F5009" s="18" t="s">
        <v>806</v>
      </c>
      <c r="G5009" s="18">
        <v>11</v>
      </c>
      <c r="H5009" s="18" t="s">
        <v>1002</v>
      </c>
      <c r="I5009" s="18">
        <v>1</v>
      </c>
      <c r="J5009" s="25" t="s">
        <v>1003</v>
      </c>
      <c r="K5009" s="99"/>
      <c r="L5009" s="99"/>
      <c r="M5009" s="99"/>
      <c r="N5009" s="28" t="s">
        <v>4656</v>
      </c>
      <c r="O5009" s="100">
        <v>20000</v>
      </c>
      <c r="P5009" s="27"/>
      <c r="Q5009" s="100"/>
      <c r="R5009" s="101" t="s">
        <v>188</v>
      </c>
      <c r="S5009" s="94"/>
    </row>
    <row r="5010" spans="1:19" ht="18" customHeight="1">
      <c r="A5010" s="17">
        <v>10</v>
      </c>
      <c r="B5010" s="18" t="s">
        <v>3742</v>
      </c>
      <c r="C5010" s="18">
        <v>7</v>
      </c>
      <c r="D5010" s="18" t="s">
        <v>4563</v>
      </c>
      <c r="E5010" s="18">
        <v>3</v>
      </c>
      <c r="F5010" s="18" t="s">
        <v>806</v>
      </c>
      <c r="G5010" s="18">
        <v>11</v>
      </c>
      <c r="H5010" s="18" t="s">
        <v>1002</v>
      </c>
      <c r="I5010" s="18">
        <v>1</v>
      </c>
      <c r="J5010" s="25" t="s">
        <v>1003</v>
      </c>
      <c r="K5010" s="99"/>
      <c r="L5010" s="99"/>
      <c r="M5010" s="99"/>
      <c r="N5010" s="28" t="s">
        <v>4657</v>
      </c>
      <c r="O5010" s="100">
        <v>30000</v>
      </c>
      <c r="P5010" s="27"/>
      <c r="Q5010" s="100"/>
      <c r="R5010" s="101" t="s">
        <v>188</v>
      </c>
      <c r="S5010" s="94"/>
    </row>
    <row r="5011" spans="1:19" ht="18" customHeight="1">
      <c r="A5011" s="17">
        <v>10</v>
      </c>
      <c r="B5011" s="18" t="s">
        <v>3742</v>
      </c>
      <c r="C5011" s="18">
        <v>7</v>
      </c>
      <c r="D5011" s="18" t="s">
        <v>4563</v>
      </c>
      <c r="E5011" s="18">
        <v>3</v>
      </c>
      <c r="F5011" s="18" t="s">
        <v>806</v>
      </c>
      <c r="G5011" s="18">
        <v>11</v>
      </c>
      <c r="H5011" s="18" t="s">
        <v>1002</v>
      </c>
      <c r="I5011" s="18">
        <v>1</v>
      </c>
      <c r="J5011" s="25" t="s">
        <v>1003</v>
      </c>
      <c r="K5011" s="99"/>
      <c r="L5011" s="99"/>
      <c r="M5011" s="99"/>
      <c r="N5011" s="28" t="s">
        <v>4658</v>
      </c>
      <c r="O5011" s="100">
        <v>50000</v>
      </c>
      <c r="P5011" s="27"/>
      <c r="Q5011" s="100"/>
      <c r="R5011" s="101" t="s">
        <v>188</v>
      </c>
      <c r="S5011" s="94"/>
    </row>
    <row r="5012" spans="1:19" ht="18" customHeight="1">
      <c r="A5012" s="17">
        <v>10</v>
      </c>
      <c r="B5012" s="18" t="s">
        <v>3742</v>
      </c>
      <c r="C5012" s="18">
        <v>7</v>
      </c>
      <c r="D5012" s="18" t="s">
        <v>4563</v>
      </c>
      <c r="E5012" s="18">
        <v>3</v>
      </c>
      <c r="F5012" s="18" t="s">
        <v>806</v>
      </c>
      <c r="G5012" s="18">
        <v>11</v>
      </c>
      <c r="H5012" s="18" t="s">
        <v>1002</v>
      </c>
      <c r="I5012" s="19">
        <v>2</v>
      </c>
      <c r="J5012" s="24" t="s">
        <v>1208</v>
      </c>
      <c r="K5012" s="99">
        <v>20</v>
      </c>
      <c r="L5012" s="99">
        <v>20</v>
      </c>
      <c r="M5012" s="99">
        <f t="shared" ref="M5012:M5014" si="305">K5012-L5012</f>
        <v>0</v>
      </c>
      <c r="N5012" s="28" t="s">
        <v>4659</v>
      </c>
      <c r="O5012" s="100">
        <v>20000</v>
      </c>
      <c r="P5012" s="27"/>
      <c r="Q5012" s="100"/>
      <c r="R5012" s="101" t="s">
        <v>188</v>
      </c>
      <c r="S5012" s="94"/>
    </row>
    <row r="5013" spans="1:19" ht="18" customHeight="1">
      <c r="A5013" s="17">
        <v>10</v>
      </c>
      <c r="B5013" s="18" t="s">
        <v>3742</v>
      </c>
      <c r="C5013" s="18">
        <v>7</v>
      </c>
      <c r="D5013" s="18" t="s">
        <v>4563</v>
      </c>
      <c r="E5013" s="18">
        <v>3</v>
      </c>
      <c r="F5013" s="18" t="s">
        <v>806</v>
      </c>
      <c r="G5013" s="18">
        <v>11</v>
      </c>
      <c r="H5013" s="18" t="s">
        <v>1002</v>
      </c>
      <c r="I5013" s="19">
        <v>4</v>
      </c>
      <c r="J5013" s="24" t="s">
        <v>1023</v>
      </c>
      <c r="K5013" s="99">
        <v>5</v>
      </c>
      <c r="L5013" s="99">
        <v>5</v>
      </c>
      <c r="M5013" s="99">
        <f t="shared" si="305"/>
        <v>0</v>
      </c>
      <c r="N5013" s="28" t="s">
        <v>4660</v>
      </c>
      <c r="O5013" s="100">
        <v>5000</v>
      </c>
      <c r="P5013" s="27"/>
      <c r="Q5013" s="100"/>
      <c r="R5013" s="101" t="s">
        <v>188</v>
      </c>
      <c r="S5013" s="94"/>
    </row>
    <row r="5014" spans="1:19" ht="18" customHeight="1">
      <c r="A5014" s="17">
        <v>10</v>
      </c>
      <c r="B5014" s="18" t="s">
        <v>3742</v>
      </c>
      <c r="C5014" s="18">
        <v>7</v>
      </c>
      <c r="D5014" s="18" t="s">
        <v>4563</v>
      </c>
      <c r="E5014" s="18">
        <v>3</v>
      </c>
      <c r="F5014" s="18" t="s">
        <v>806</v>
      </c>
      <c r="G5014" s="18">
        <v>11</v>
      </c>
      <c r="H5014" s="18" t="s">
        <v>1002</v>
      </c>
      <c r="I5014" s="19">
        <v>7</v>
      </c>
      <c r="J5014" s="24" t="s">
        <v>2044</v>
      </c>
      <c r="K5014" s="99">
        <v>320</v>
      </c>
      <c r="L5014" s="99">
        <v>340</v>
      </c>
      <c r="M5014" s="99">
        <f t="shared" si="305"/>
        <v>-20</v>
      </c>
      <c r="N5014" s="28" t="s">
        <v>4661</v>
      </c>
      <c r="O5014" s="100">
        <v>100000</v>
      </c>
      <c r="P5014" s="27"/>
      <c r="Q5014" s="100"/>
      <c r="R5014" s="101" t="s">
        <v>188</v>
      </c>
      <c r="S5014" s="94"/>
    </row>
    <row r="5015" spans="1:19" ht="18" customHeight="1">
      <c r="A5015" s="17">
        <v>10</v>
      </c>
      <c r="B5015" s="18" t="s">
        <v>3742</v>
      </c>
      <c r="C5015" s="18">
        <v>7</v>
      </c>
      <c r="D5015" s="18" t="s">
        <v>4563</v>
      </c>
      <c r="E5015" s="18">
        <v>3</v>
      </c>
      <c r="F5015" s="18" t="s">
        <v>806</v>
      </c>
      <c r="G5015" s="18">
        <v>11</v>
      </c>
      <c r="H5015" s="18" t="s">
        <v>1002</v>
      </c>
      <c r="I5015" s="18">
        <v>7</v>
      </c>
      <c r="J5015" s="25" t="s">
        <v>2044</v>
      </c>
      <c r="K5015" s="99"/>
      <c r="L5015" s="99"/>
      <c r="M5015" s="99"/>
      <c r="N5015" s="28" t="s">
        <v>4662</v>
      </c>
      <c r="O5015" s="100">
        <v>200000</v>
      </c>
      <c r="P5015" s="27"/>
      <c r="Q5015" s="100"/>
      <c r="R5015" s="101" t="s">
        <v>188</v>
      </c>
      <c r="S5015" s="94"/>
    </row>
    <row r="5016" spans="1:19" ht="18" customHeight="1">
      <c r="A5016" s="17">
        <v>10</v>
      </c>
      <c r="B5016" s="18" t="s">
        <v>3742</v>
      </c>
      <c r="C5016" s="18">
        <v>7</v>
      </c>
      <c r="D5016" s="18" t="s">
        <v>4563</v>
      </c>
      <c r="E5016" s="18">
        <v>3</v>
      </c>
      <c r="F5016" s="18" t="s">
        <v>806</v>
      </c>
      <c r="G5016" s="18">
        <v>11</v>
      </c>
      <c r="H5016" s="18" t="s">
        <v>1002</v>
      </c>
      <c r="I5016" s="18">
        <v>7</v>
      </c>
      <c r="J5016" s="25" t="s">
        <v>2044</v>
      </c>
      <c r="K5016" s="99"/>
      <c r="L5016" s="99"/>
      <c r="M5016" s="99"/>
      <c r="N5016" s="28" t="s">
        <v>4663</v>
      </c>
      <c r="O5016" s="100">
        <v>20000</v>
      </c>
      <c r="P5016" s="27"/>
      <c r="Q5016" s="100"/>
      <c r="R5016" s="101" t="s">
        <v>188</v>
      </c>
      <c r="S5016" s="94"/>
    </row>
    <row r="5017" spans="1:19" ht="18" customHeight="1">
      <c r="A5017" s="17">
        <v>10</v>
      </c>
      <c r="B5017" s="18" t="s">
        <v>3742</v>
      </c>
      <c r="C5017" s="18">
        <v>7</v>
      </c>
      <c r="D5017" s="18" t="s">
        <v>4563</v>
      </c>
      <c r="E5017" s="18">
        <v>3</v>
      </c>
      <c r="F5017" s="18" t="s">
        <v>806</v>
      </c>
      <c r="G5017" s="18">
        <v>11</v>
      </c>
      <c r="H5017" s="18" t="s">
        <v>1002</v>
      </c>
      <c r="I5017" s="19">
        <v>8</v>
      </c>
      <c r="J5017" s="24" t="s">
        <v>1891</v>
      </c>
      <c r="K5017" s="99">
        <v>20</v>
      </c>
      <c r="L5017" s="99">
        <v>20</v>
      </c>
      <c r="M5017" s="99">
        <f>K5017-L5017</f>
        <v>0</v>
      </c>
      <c r="N5017" s="28" t="s">
        <v>4664</v>
      </c>
      <c r="O5017" s="100">
        <v>20000</v>
      </c>
      <c r="P5017" s="27"/>
      <c r="Q5017" s="100"/>
      <c r="R5017" s="101" t="s">
        <v>188</v>
      </c>
      <c r="S5017" s="94"/>
    </row>
    <row r="5018" spans="1:19" ht="18" customHeight="1">
      <c r="A5018" s="17">
        <v>10</v>
      </c>
      <c r="B5018" s="18" t="s">
        <v>3742</v>
      </c>
      <c r="C5018" s="18">
        <v>7</v>
      </c>
      <c r="D5018" s="18" t="s">
        <v>4563</v>
      </c>
      <c r="E5018" s="18">
        <v>3</v>
      </c>
      <c r="F5018" s="18" t="s">
        <v>806</v>
      </c>
      <c r="G5018" s="19">
        <v>12</v>
      </c>
      <c r="H5018" s="19" t="s">
        <v>1026</v>
      </c>
      <c r="I5018" s="19"/>
      <c r="J5018" s="24"/>
      <c r="K5018" s="99"/>
      <c r="L5018" s="99"/>
      <c r="M5018" s="99"/>
      <c r="N5018" s="28"/>
      <c r="O5018" s="100"/>
      <c r="P5018" s="27"/>
      <c r="Q5018" s="100"/>
      <c r="R5018" s="101" t="s">
        <v>188</v>
      </c>
      <c r="S5018" s="94"/>
    </row>
    <row r="5019" spans="1:19" ht="18" customHeight="1">
      <c r="A5019" s="17">
        <v>10</v>
      </c>
      <c r="B5019" s="18" t="s">
        <v>3742</v>
      </c>
      <c r="C5019" s="18">
        <v>7</v>
      </c>
      <c r="D5019" s="18" t="s">
        <v>4563</v>
      </c>
      <c r="E5019" s="18">
        <v>3</v>
      </c>
      <c r="F5019" s="18" t="s">
        <v>806</v>
      </c>
      <c r="G5019" s="18">
        <v>12</v>
      </c>
      <c r="H5019" s="18" t="s">
        <v>1026</v>
      </c>
      <c r="I5019" s="19">
        <v>1</v>
      </c>
      <c r="J5019" s="24" t="s">
        <v>1027</v>
      </c>
      <c r="K5019" s="99">
        <v>5</v>
      </c>
      <c r="L5019" s="99">
        <v>5</v>
      </c>
      <c r="M5019" s="99">
        <f t="shared" ref="M5019:M5021" si="306">K5019-L5019</f>
        <v>0</v>
      </c>
      <c r="N5019" s="28" t="s">
        <v>4665</v>
      </c>
      <c r="O5019" s="100">
        <v>5000</v>
      </c>
      <c r="P5019" s="27"/>
      <c r="Q5019" s="100"/>
      <c r="R5019" s="101" t="s">
        <v>188</v>
      </c>
      <c r="S5019" s="94"/>
    </row>
    <row r="5020" spans="1:19" ht="18" customHeight="1">
      <c r="A5020" s="17">
        <v>10</v>
      </c>
      <c r="B5020" s="18" t="s">
        <v>3742</v>
      </c>
      <c r="C5020" s="18">
        <v>7</v>
      </c>
      <c r="D5020" s="18" t="s">
        <v>4563</v>
      </c>
      <c r="E5020" s="18">
        <v>3</v>
      </c>
      <c r="F5020" s="18" t="s">
        <v>806</v>
      </c>
      <c r="G5020" s="18">
        <v>12</v>
      </c>
      <c r="H5020" s="18" t="s">
        <v>1026</v>
      </c>
      <c r="I5020" s="19">
        <v>3</v>
      </c>
      <c r="J5020" s="24" t="s">
        <v>202</v>
      </c>
      <c r="K5020" s="99">
        <v>10</v>
      </c>
      <c r="L5020" s="99">
        <v>10</v>
      </c>
      <c r="M5020" s="99">
        <f t="shared" si="306"/>
        <v>0</v>
      </c>
      <c r="N5020" s="28" t="s">
        <v>1117</v>
      </c>
      <c r="O5020" s="100">
        <v>10000</v>
      </c>
      <c r="P5020" s="27"/>
      <c r="Q5020" s="100"/>
      <c r="R5020" s="101" t="s">
        <v>188</v>
      </c>
      <c r="S5020" s="94"/>
    </row>
    <row r="5021" spans="1:19" ht="18" customHeight="1">
      <c r="A5021" s="17">
        <v>10</v>
      </c>
      <c r="B5021" s="18" t="s">
        <v>3742</v>
      </c>
      <c r="C5021" s="18">
        <v>7</v>
      </c>
      <c r="D5021" s="18" t="s">
        <v>4563</v>
      </c>
      <c r="E5021" s="18">
        <v>3</v>
      </c>
      <c r="F5021" s="18" t="s">
        <v>806</v>
      </c>
      <c r="G5021" s="18">
        <v>12</v>
      </c>
      <c r="H5021" s="18" t="s">
        <v>1026</v>
      </c>
      <c r="I5021" s="19">
        <v>11</v>
      </c>
      <c r="J5021" s="24" t="s">
        <v>1039</v>
      </c>
      <c r="K5021" s="99">
        <v>112</v>
      </c>
      <c r="L5021" s="99">
        <v>116</v>
      </c>
      <c r="M5021" s="99">
        <f t="shared" si="306"/>
        <v>-4</v>
      </c>
      <c r="N5021" s="28" t="s">
        <v>4666</v>
      </c>
      <c r="O5021" s="100">
        <v>76500</v>
      </c>
      <c r="P5021" s="27"/>
      <c r="Q5021" s="100"/>
      <c r="R5021" s="101" t="s">
        <v>188</v>
      </c>
      <c r="S5021" s="94"/>
    </row>
    <row r="5022" spans="1:19" ht="18" customHeight="1">
      <c r="A5022" s="17">
        <v>10</v>
      </c>
      <c r="B5022" s="18" t="s">
        <v>3742</v>
      </c>
      <c r="C5022" s="18">
        <v>7</v>
      </c>
      <c r="D5022" s="18" t="s">
        <v>4563</v>
      </c>
      <c r="E5022" s="18">
        <v>3</v>
      </c>
      <c r="F5022" s="18" t="s">
        <v>806</v>
      </c>
      <c r="G5022" s="18">
        <v>12</v>
      </c>
      <c r="H5022" s="18" t="s">
        <v>1026</v>
      </c>
      <c r="I5022" s="18">
        <v>11</v>
      </c>
      <c r="J5022" s="25" t="s">
        <v>1039</v>
      </c>
      <c r="K5022" s="99"/>
      <c r="L5022" s="99"/>
      <c r="M5022" s="99"/>
      <c r="N5022" s="28" t="s">
        <v>4667</v>
      </c>
      <c r="O5022" s="100">
        <v>9000</v>
      </c>
      <c r="P5022" s="27"/>
      <c r="Q5022" s="100"/>
      <c r="R5022" s="101" t="s">
        <v>188</v>
      </c>
      <c r="S5022" s="94"/>
    </row>
    <row r="5023" spans="1:19" ht="18" customHeight="1">
      <c r="A5023" s="17">
        <v>10</v>
      </c>
      <c r="B5023" s="18" t="s">
        <v>3742</v>
      </c>
      <c r="C5023" s="18">
        <v>7</v>
      </c>
      <c r="D5023" s="18" t="s">
        <v>4563</v>
      </c>
      <c r="E5023" s="18">
        <v>3</v>
      </c>
      <c r="F5023" s="18" t="s">
        <v>806</v>
      </c>
      <c r="G5023" s="18">
        <v>12</v>
      </c>
      <c r="H5023" s="18" t="s">
        <v>1026</v>
      </c>
      <c r="I5023" s="18">
        <v>11</v>
      </c>
      <c r="J5023" s="25" t="s">
        <v>1039</v>
      </c>
      <c r="K5023" s="99"/>
      <c r="L5023" s="99"/>
      <c r="M5023" s="99"/>
      <c r="N5023" s="28" t="s">
        <v>4668</v>
      </c>
      <c r="O5023" s="100">
        <v>3000</v>
      </c>
      <c r="P5023" s="27"/>
      <c r="Q5023" s="100"/>
      <c r="R5023" s="101" t="s">
        <v>188</v>
      </c>
      <c r="S5023" s="94"/>
    </row>
    <row r="5024" spans="1:19" ht="18" customHeight="1">
      <c r="A5024" s="17">
        <v>10</v>
      </c>
      <c r="B5024" s="18" t="s">
        <v>3742</v>
      </c>
      <c r="C5024" s="18">
        <v>7</v>
      </c>
      <c r="D5024" s="18" t="s">
        <v>4563</v>
      </c>
      <c r="E5024" s="18">
        <v>3</v>
      </c>
      <c r="F5024" s="18" t="s">
        <v>806</v>
      </c>
      <c r="G5024" s="18">
        <v>12</v>
      </c>
      <c r="H5024" s="18" t="s">
        <v>1026</v>
      </c>
      <c r="I5024" s="18">
        <v>11</v>
      </c>
      <c r="J5024" s="25" t="s">
        <v>1039</v>
      </c>
      <c r="K5024" s="99"/>
      <c r="L5024" s="99"/>
      <c r="M5024" s="99"/>
      <c r="N5024" s="28" t="s">
        <v>4669</v>
      </c>
      <c r="O5024" s="100">
        <v>8000</v>
      </c>
      <c r="P5024" s="27"/>
      <c r="Q5024" s="100"/>
      <c r="R5024" s="101" t="s">
        <v>188</v>
      </c>
      <c r="S5024" s="94"/>
    </row>
    <row r="5025" spans="1:19" ht="18" customHeight="1">
      <c r="A5025" s="17">
        <v>10</v>
      </c>
      <c r="B5025" s="18" t="s">
        <v>3742</v>
      </c>
      <c r="C5025" s="18">
        <v>7</v>
      </c>
      <c r="D5025" s="18" t="s">
        <v>4563</v>
      </c>
      <c r="E5025" s="18">
        <v>3</v>
      </c>
      <c r="F5025" s="18" t="s">
        <v>806</v>
      </c>
      <c r="G5025" s="18">
        <v>12</v>
      </c>
      <c r="H5025" s="18" t="s">
        <v>1026</v>
      </c>
      <c r="I5025" s="18">
        <v>11</v>
      </c>
      <c r="J5025" s="25" t="s">
        <v>1039</v>
      </c>
      <c r="K5025" s="99"/>
      <c r="L5025" s="99"/>
      <c r="M5025" s="99"/>
      <c r="N5025" s="28" t="s">
        <v>4670</v>
      </c>
      <c r="O5025" s="100">
        <v>15000</v>
      </c>
      <c r="P5025" s="27"/>
      <c r="Q5025" s="100"/>
      <c r="R5025" s="101" t="s">
        <v>188</v>
      </c>
      <c r="S5025" s="94"/>
    </row>
    <row r="5026" spans="1:19" ht="18" customHeight="1">
      <c r="A5026" s="17">
        <v>10</v>
      </c>
      <c r="B5026" s="18" t="s">
        <v>3742</v>
      </c>
      <c r="C5026" s="18">
        <v>7</v>
      </c>
      <c r="D5026" s="18" t="s">
        <v>4563</v>
      </c>
      <c r="E5026" s="18">
        <v>3</v>
      </c>
      <c r="F5026" s="18" t="s">
        <v>806</v>
      </c>
      <c r="G5026" s="19">
        <v>14</v>
      </c>
      <c r="H5026" s="19" t="s">
        <v>1050</v>
      </c>
      <c r="I5026" s="19"/>
      <c r="J5026" s="24"/>
      <c r="K5026" s="99"/>
      <c r="L5026" s="99"/>
      <c r="M5026" s="99"/>
      <c r="N5026" s="28"/>
      <c r="O5026" s="100"/>
      <c r="P5026" s="27"/>
      <c r="Q5026" s="100"/>
      <c r="R5026" s="101" t="s">
        <v>188</v>
      </c>
      <c r="S5026" s="94"/>
    </row>
    <row r="5027" spans="1:19" ht="18" customHeight="1">
      <c r="A5027" s="17">
        <v>10</v>
      </c>
      <c r="B5027" s="18" t="s">
        <v>3742</v>
      </c>
      <c r="C5027" s="18">
        <v>7</v>
      </c>
      <c r="D5027" s="18" t="s">
        <v>4563</v>
      </c>
      <c r="E5027" s="18">
        <v>3</v>
      </c>
      <c r="F5027" s="18" t="s">
        <v>806</v>
      </c>
      <c r="G5027" s="18">
        <v>14</v>
      </c>
      <c r="H5027" s="18" t="s">
        <v>1050</v>
      </c>
      <c r="I5027" s="19">
        <v>1</v>
      </c>
      <c r="J5027" s="24" t="s">
        <v>1051</v>
      </c>
      <c r="K5027" s="99">
        <v>131</v>
      </c>
      <c r="L5027" s="99">
        <v>130</v>
      </c>
      <c r="M5027" s="99">
        <f>K5027-L5027</f>
        <v>1</v>
      </c>
      <c r="N5027" s="28" t="s">
        <v>1129</v>
      </c>
      <c r="O5027" s="100">
        <v>10000</v>
      </c>
      <c r="P5027" s="27"/>
      <c r="Q5027" s="100"/>
      <c r="R5027" s="101" t="s">
        <v>188</v>
      </c>
      <c r="S5027" s="94"/>
    </row>
    <row r="5028" spans="1:19" ht="18" customHeight="1">
      <c r="A5028" s="17">
        <v>10</v>
      </c>
      <c r="B5028" s="18" t="s">
        <v>3742</v>
      </c>
      <c r="C5028" s="18">
        <v>7</v>
      </c>
      <c r="D5028" s="18" t="s">
        <v>4563</v>
      </c>
      <c r="E5028" s="18">
        <v>3</v>
      </c>
      <c r="F5028" s="18" t="s">
        <v>806</v>
      </c>
      <c r="G5028" s="18">
        <v>14</v>
      </c>
      <c r="H5028" s="18" t="s">
        <v>1050</v>
      </c>
      <c r="I5028" s="18">
        <v>1</v>
      </c>
      <c r="J5028" s="25" t="s">
        <v>1051</v>
      </c>
      <c r="K5028" s="99"/>
      <c r="L5028" s="99"/>
      <c r="M5028" s="99"/>
      <c r="N5028" s="28" t="s">
        <v>4671</v>
      </c>
      <c r="O5028" s="100">
        <v>30000</v>
      </c>
      <c r="P5028" s="27"/>
      <c r="Q5028" s="100"/>
      <c r="R5028" s="101" t="s">
        <v>188</v>
      </c>
      <c r="S5028" s="94"/>
    </row>
    <row r="5029" spans="1:19" ht="18" customHeight="1">
      <c r="A5029" s="17">
        <v>10</v>
      </c>
      <c r="B5029" s="18" t="s">
        <v>3742</v>
      </c>
      <c r="C5029" s="18">
        <v>7</v>
      </c>
      <c r="D5029" s="18" t="s">
        <v>4563</v>
      </c>
      <c r="E5029" s="18">
        <v>3</v>
      </c>
      <c r="F5029" s="18" t="s">
        <v>806</v>
      </c>
      <c r="G5029" s="18">
        <v>14</v>
      </c>
      <c r="H5029" s="18" t="s">
        <v>1050</v>
      </c>
      <c r="I5029" s="18">
        <v>1</v>
      </c>
      <c r="J5029" s="25" t="s">
        <v>1051</v>
      </c>
      <c r="K5029" s="99"/>
      <c r="L5029" s="99"/>
      <c r="M5029" s="99"/>
      <c r="N5029" s="28" t="s">
        <v>4672</v>
      </c>
      <c r="O5029" s="100">
        <v>40000</v>
      </c>
      <c r="P5029" s="27"/>
      <c r="Q5029" s="100"/>
      <c r="R5029" s="101" t="s">
        <v>188</v>
      </c>
      <c r="S5029" s="94"/>
    </row>
    <row r="5030" spans="1:19" ht="18" customHeight="1">
      <c r="A5030" s="17">
        <v>10</v>
      </c>
      <c r="B5030" s="18" t="s">
        <v>3742</v>
      </c>
      <c r="C5030" s="18">
        <v>7</v>
      </c>
      <c r="D5030" s="18" t="s">
        <v>4563</v>
      </c>
      <c r="E5030" s="18">
        <v>3</v>
      </c>
      <c r="F5030" s="18" t="s">
        <v>806</v>
      </c>
      <c r="G5030" s="18">
        <v>14</v>
      </c>
      <c r="H5030" s="18" t="s">
        <v>1050</v>
      </c>
      <c r="I5030" s="18">
        <v>1</v>
      </c>
      <c r="J5030" s="25" t="s">
        <v>1051</v>
      </c>
      <c r="K5030" s="99"/>
      <c r="L5030" s="99"/>
      <c r="M5030" s="99"/>
      <c r="N5030" s="28" t="s">
        <v>4673</v>
      </c>
      <c r="O5030" s="100"/>
      <c r="P5030" s="27"/>
      <c r="Q5030" s="100"/>
      <c r="R5030" s="101" t="s">
        <v>188</v>
      </c>
      <c r="S5030" s="94"/>
    </row>
    <row r="5031" spans="1:19" ht="18" customHeight="1">
      <c r="A5031" s="17">
        <v>10</v>
      </c>
      <c r="B5031" s="18" t="s">
        <v>3742</v>
      </c>
      <c r="C5031" s="18">
        <v>7</v>
      </c>
      <c r="D5031" s="18" t="s">
        <v>4563</v>
      </c>
      <c r="E5031" s="18">
        <v>3</v>
      </c>
      <c r="F5031" s="18" t="s">
        <v>806</v>
      </c>
      <c r="G5031" s="18">
        <v>14</v>
      </c>
      <c r="H5031" s="18" t="s">
        <v>1050</v>
      </c>
      <c r="I5031" s="18">
        <v>1</v>
      </c>
      <c r="J5031" s="25" t="s">
        <v>1051</v>
      </c>
      <c r="K5031" s="99"/>
      <c r="L5031" s="99"/>
      <c r="M5031" s="99"/>
      <c r="N5031" s="28" t="s">
        <v>4674</v>
      </c>
      <c r="O5031" s="100">
        <v>50700</v>
      </c>
      <c r="P5031" s="27"/>
      <c r="Q5031" s="100"/>
      <c r="R5031" s="101" t="s">
        <v>188</v>
      </c>
      <c r="S5031" s="94"/>
    </row>
    <row r="5032" spans="1:19" ht="18" customHeight="1">
      <c r="A5032" s="17">
        <v>10</v>
      </c>
      <c r="B5032" s="18" t="s">
        <v>3742</v>
      </c>
      <c r="C5032" s="18">
        <v>7</v>
      </c>
      <c r="D5032" s="18" t="s">
        <v>4563</v>
      </c>
      <c r="E5032" s="18">
        <v>3</v>
      </c>
      <c r="F5032" s="18" t="s">
        <v>806</v>
      </c>
      <c r="G5032" s="19">
        <v>19</v>
      </c>
      <c r="H5032" s="19" t="s">
        <v>1056</v>
      </c>
      <c r="I5032" s="19"/>
      <c r="J5032" s="24"/>
      <c r="K5032" s="99"/>
      <c r="L5032" s="99"/>
      <c r="M5032" s="99"/>
      <c r="N5032" s="28"/>
      <c r="O5032" s="100"/>
      <c r="P5032" s="27"/>
      <c r="Q5032" s="100"/>
      <c r="R5032" s="101" t="s">
        <v>188</v>
      </c>
      <c r="S5032" s="94"/>
    </row>
    <row r="5033" spans="1:19" ht="18" customHeight="1">
      <c r="A5033" s="17">
        <v>10</v>
      </c>
      <c r="B5033" s="18" t="s">
        <v>3742</v>
      </c>
      <c r="C5033" s="18">
        <v>7</v>
      </c>
      <c r="D5033" s="18" t="s">
        <v>4563</v>
      </c>
      <c r="E5033" s="18">
        <v>3</v>
      </c>
      <c r="F5033" s="18" t="s">
        <v>806</v>
      </c>
      <c r="G5033" s="18">
        <v>19</v>
      </c>
      <c r="H5033" s="18" t="s">
        <v>1056</v>
      </c>
      <c r="I5033" s="19">
        <v>11</v>
      </c>
      <c r="J5033" s="24" t="s">
        <v>1057</v>
      </c>
      <c r="K5033" s="99">
        <v>10</v>
      </c>
      <c r="L5033" s="99">
        <v>10</v>
      </c>
      <c r="M5033" s="99">
        <f t="shared" ref="M5033:M5035" si="307">K5033-L5033</f>
        <v>0</v>
      </c>
      <c r="N5033" s="28" t="s">
        <v>4675</v>
      </c>
      <c r="O5033" s="100">
        <v>10000</v>
      </c>
      <c r="P5033" s="27"/>
      <c r="Q5033" s="100"/>
      <c r="R5033" s="101" t="s">
        <v>188</v>
      </c>
      <c r="S5033" s="94"/>
    </row>
    <row r="5034" spans="1:19" ht="18" customHeight="1">
      <c r="A5034" s="17">
        <v>10</v>
      </c>
      <c r="B5034" s="18" t="s">
        <v>3742</v>
      </c>
      <c r="C5034" s="18">
        <v>7</v>
      </c>
      <c r="D5034" s="18" t="s">
        <v>4563</v>
      </c>
      <c r="E5034" s="18">
        <v>3</v>
      </c>
      <c r="F5034" s="18" t="s">
        <v>806</v>
      </c>
      <c r="G5034" s="18">
        <v>19</v>
      </c>
      <c r="H5034" s="18" t="s">
        <v>1056</v>
      </c>
      <c r="I5034" s="19">
        <v>31</v>
      </c>
      <c r="J5034" s="24" t="s">
        <v>4676</v>
      </c>
      <c r="K5034" s="99">
        <v>171</v>
      </c>
      <c r="L5034" s="99">
        <v>171</v>
      </c>
      <c r="M5034" s="99">
        <f t="shared" si="307"/>
        <v>0</v>
      </c>
      <c r="N5034" s="28" t="s">
        <v>4677</v>
      </c>
      <c r="O5034" s="100">
        <v>171000</v>
      </c>
      <c r="P5034" s="27"/>
      <c r="Q5034" s="100"/>
      <c r="R5034" s="101" t="s">
        <v>188</v>
      </c>
      <c r="S5034" s="94"/>
    </row>
    <row r="5035" spans="1:19" ht="18" customHeight="1">
      <c r="A5035" s="43">
        <v>10</v>
      </c>
      <c r="B5035" s="44" t="s">
        <v>3742</v>
      </c>
      <c r="C5035" s="52">
        <v>7</v>
      </c>
      <c r="D5035" s="44" t="s">
        <v>4563</v>
      </c>
      <c r="E5035" s="53">
        <v>4</v>
      </c>
      <c r="F5035" s="54" t="s">
        <v>4678</v>
      </c>
      <c r="G5035" s="53"/>
      <c r="H5035" s="54"/>
      <c r="I5035" s="53"/>
      <c r="J5035" s="53"/>
      <c r="K5035" s="97">
        <f>IF(C5035="",SUMIFS($K5036:$K$5645,$A5036:$A$5645,A5035,$E5036:$E$5645,""),IF(E5035="",SUMIFS($K5036:$K$5645,$A5036:$A$5645,A5035,$C5036:$C$5645,C5035,$G5036:$G$5645,""),IF(G5035="",SUMIFS($K5036:$K$5645,$A5036:$A$5645,A5035,$C5036:$C$5645,C5035,$E5036:$E$5645,E5035,$R5036:$R$5645,R5035),0)))</f>
        <v>1828</v>
      </c>
      <c r="L5035" s="97">
        <f>IF(C5035="",SUMIFS($L5036:$L$5645,$A5036:$A$5645,A5035,$E5036:$E$5645,""),IF(E5035="",SUMIFS($L5036:$L$5645,$A5036:$A$5645,A5035,$C5036:$C$5645,C5035,$G5036:$G$5645,""),IF(G5035="",SUMIFS($L5036:$L$5645,$A5036:$A$5645,A5035,$C5036:$C$5645,C5035,$E5036:$E$5645,E5035,$R5036:$R$5645,R5035),0)))</f>
        <v>2641</v>
      </c>
      <c r="M5035" s="98">
        <f t="shared" si="307"/>
        <v>-813</v>
      </c>
      <c r="N5035" s="55"/>
      <c r="O5035" s="56"/>
      <c r="P5035" s="57"/>
      <c r="Q5035" s="58">
        <f>IF(C5035="",SUMIFS($Q$3:$Q$5514,$A$3:$A$5514,A5035,$C$3:$C$5514,"&gt;0",$E$3:$E$5514,""),IF(E5035="",SUMIFS($Q$3:$Q$5514,$A$3:$A$5514,A5035,$C$3:$C$5514,C5035,$E$3:$E$5514,"&gt;0",$G$3:$G$5514,""),IF(G5035="",SUMIFS($Q$3:$Q$5514,$A$3:$A$5514,A5035,$C$3:$C$5514,C5035,$E$3:$E$5514,E5035,$G$3:$G$5514,"&gt;0",$R$3:$R$5514,R5035))))</f>
        <v>0</v>
      </c>
      <c r="R5035" s="59" t="s">
        <v>188</v>
      </c>
      <c r="S5035" s="94"/>
    </row>
    <row r="5036" spans="1:19" ht="18" customHeight="1">
      <c r="A5036" s="17">
        <v>10</v>
      </c>
      <c r="B5036" s="18" t="s">
        <v>3742</v>
      </c>
      <c r="C5036" s="18">
        <v>7</v>
      </c>
      <c r="D5036" s="18" t="s">
        <v>4563</v>
      </c>
      <c r="E5036" s="18">
        <v>4</v>
      </c>
      <c r="F5036" s="18" t="s">
        <v>4678</v>
      </c>
      <c r="G5036" s="19">
        <v>1</v>
      </c>
      <c r="H5036" s="19" t="s">
        <v>914</v>
      </c>
      <c r="I5036" s="19"/>
      <c r="J5036" s="24"/>
      <c r="K5036" s="99"/>
      <c r="L5036" s="99"/>
      <c r="M5036" s="99"/>
      <c r="N5036" s="28"/>
      <c r="O5036" s="100"/>
      <c r="P5036" s="27"/>
      <c r="Q5036" s="100"/>
      <c r="R5036" s="101" t="s">
        <v>188</v>
      </c>
      <c r="S5036" s="94"/>
    </row>
    <row r="5037" spans="1:19" ht="18" customHeight="1">
      <c r="A5037" s="17">
        <v>10</v>
      </c>
      <c r="B5037" s="18" t="s">
        <v>3742</v>
      </c>
      <c r="C5037" s="18">
        <v>7</v>
      </c>
      <c r="D5037" s="18" t="s">
        <v>4563</v>
      </c>
      <c r="E5037" s="18">
        <v>4</v>
      </c>
      <c r="F5037" s="18" t="s">
        <v>4678</v>
      </c>
      <c r="G5037" s="18">
        <v>1</v>
      </c>
      <c r="H5037" s="18" t="s">
        <v>914</v>
      </c>
      <c r="I5037" s="19">
        <v>21</v>
      </c>
      <c r="J5037" s="24" t="s">
        <v>4679</v>
      </c>
      <c r="K5037" s="99">
        <v>273</v>
      </c>
      <c r="L5037" s="99">
        <v>399</v>
      </c>
      <c r="M5037" s="99">
        <f>K5037-L5037</f>
        <v>-126</v>
      </c>
      <c r="N5037" s="28" t="s">
        <v>4680</v>
      </c>
      <c r="O5037" s="100">
        <v>126000</v>
      </c>
      <c r="P5037" s="27"/>
      <c r="Q5037" s="100"/>
      <c r="R5037" s="101" t="s">
        <v>188</v>
      </c>
      <c r="S5037" s="94"/>
    </row>
    <row r="5038" spans="1:19" ht="18" customHeight="1">
      <c r="A5038" s="17">
        <v>10</v>
      </c>
      <c r="B5038" s="18" t="s">
        <v>3742</v>
      </c>
      <c r="C5038" s="18">
        <v>7</v>
      </c>
      <c r="D5038" s="18" t="s">
        <v>4563</v>
      </c>
      <c r="E5038" s="18">
        <v>4</v>
      </c>
      <c r="F5038" s="18" t="s">
        <v>4678</v>
      </c>
      <c r="G5038" s="18">
        <v>1</v>
      </c>
      <c r="H5038" s="18" t="s">
        <v>914</v>
      </c>
      <c r="I5038" s="18">
        <v>21</v>
      </c>
      <c r="J5038" s="25" t="s">
        <v>4679</v>
      </c>
      <c r="K5038" s="99"/>
      <c r="L5038" s="99"/>
      <c r="M5038" s="99"/>
      <c r="N5038" s="28" t="s">
        <v>4681</v>
      </c>
      <c r="O5038" s="100">
        <v>105000</v>
      </c>
      <c r="P5038" s="27"/>
      <c r="Q5038" s="100"/>
      <c r="R5038" s="101" t="s">
        <v>188</v>
      </c>
      <c r="S5038" s="94"/>
    </row>
    <row r="5039" spans="1:19" ht="18" customHeight="1">
      <c r="A5039" s="17">
        <v>10</v>
      </c>
      <c r="B5039" s="18" t="s">
        <v>3742</v>
      </c>
      <c r="C5039" s="18">
        <v>7</v>
      </c>
      <c r="D5039" s="18" t="s">
        <v>4563</v>
      </c>
      <c r="E5039" s="18">
        <v>4</v>
      </c>
      <c r="F5039" s="18" t="s">
        <v>4678</v>
      </c>
      <c r="G5039" s="18">
        <v>1</v>
      </c>
      <c r="H5039" s="18" t="s">
        <v>914</v>
      </c>
      <c r="I5039" s="18">
        <v>21</v>
      </c>
      <c r="J5039" s="25" t="s">
        <v>4679</v>
      </c>
      <c r="K5039" s="99"/>
      <c r="L5039" s="99"/>
      <c r="M5039" s="99"/>
      <c r="N5039" s="28" t="s">
        <v>4682</v>
      </c>
      <c r="O5039" s="100">
        <v>42000</v>
      </c>
      <c r="P5039" s="27"/>
      <c r="Q5039" s="100"/>
      <c r="R5039" s="101" t="s">
        <v>188</v>
      </c>
      <c r="S5039" s="94"/>
    </row>
    <row r="5040" spans="1:19" ht="18" customHeight="1">
      <c r="A5040" s="17">
        <v>10</v>
      </c>
      <c r="B5040" s="18" t="s">
        <v>3742</v>
      </c>
      <c r="C5040" s="18">
        <v>7</v>
      </c>
      <c r="D5040" s="18" t="s">
        <v>4563</v>
      </c>
      <c r="E5040" s="18">
        <v>4</v>
      </c>
      <c r="F5040" s="18" t="s">
        <v>4678</v>
      </c>
      <c r="G5040" s="19">
        <v>7</v>
      </c>
      <c r="H5040" s="19" t="s">
        <v>1093</v>
      </c>
      <c r="I5040" s="19"/>
      <c r="J5040" s="24"/>
      <c r="K5040" s="99"/>
      <c r="L5040" s="99"/>
      <c r="M5040" s="99"/>
      <c r="N5040" s="28"/>
      <c r="O5040" s="100"/>
      <c r="P5040" s="27"/>
      <c r="Q5040" s="100"/>
      <c r="R5040" s="101" t="s">
        <v>188</v>
      </c>
      <c r="S5040" s="94"/>
    </row>
    <row r="5041" spans="1:19" ht="18" customHeight="1">
      <c r="A5041" s="17">
        <v>10</v>
      </c>
      <c r="B5041" s="18" t="s">
        <v>3742</v>
      </c>
      <c r="C5041" s="18">
        <v>7</v>
      </c>
      <c r="D5041" s="18" t="s">
        <v>4563</v>
      </c>
      <c r="E5041" s="18">
        <v>4</v>
      </c>
      <c r="F5041" s="18" t="s">
        <v>4678</v>
      </c>
      <c r="G5041" s="18">
        <v>7</v>
      </c>
      <c r="H5041" s="18" t="s">
        <v>1093</v>
      </c>
      <c r="I5041" s="19">
        <v>32</v>
      </c>
      <c r="J5041" s="24" t="s">
        <v>2233</v>
      </c>
      <c r="K5041" s="99">
        <v>226</v>
      </c>
      <c r="L5041" s="99">
        <v>220</v>
      </c>
      <c r="M5041" s="99">
        <f>K5041-L5041</f>
        <v>6</v>
      </c>
      <c r="N5041" s="28" t="s">
        <v>4683</v>
      </c>
      <c r="O5041" s="100">
        <v>113000</v>
      </c>
      <c r="P5041" s="27"/>
      <c r="Q5041" s="100"/>
      <c r="R5041" s="101" t="s">
        <v>188</v>
      </c>
      <c r="S5041" s="94"/>
    </row>
    <row r="5042" spans="1:19" ht="18" customHeight="1">
      <c r="A5042" s="17">
        <v>10</v>
      </c>
      <c r="B5042" s="18" t="s">
        <v>3742</v>
      </c>
      <c r="C5042" s="18">
        <v>7</v>
      </c>
      <c r="D5042" s="18" t="s">
        <v>4563</v>
      </c>
      <c r="E5042" s="18">
        <v>4</v>
      </c>
      <c r="F5042" s="18" t="s">
        <v>4678</v>
      </c>
      <c r="G5042" s="18">
        <v>7</v>
      </c>
      <c r="H5042" s="18" t="s">
        <v>1093</v>
      </c>
      <c r="I5042" s="18">
        <v>32</v>
      </c>
      <c r="J5042" s="25" t="s">
        <v>2233</v>
      </c>
      <c r="K5042" s="99"/>
      <c r="L5042" s="99"/>
      <c r="M5042" s="99"/>
      <c r="N5042" s="28" t="s">
        <v>4684</v>
      </c>
      <c r="O5042" s="100">
        <v>113000</v>
      </c>
      <c r="P5042" s="27"/>
      <c r="Q5042" s="100"/>
      <c r="R5042" s="101" t="s">
        <v>188</v>
      </c>
      <c r="S5042" s="94"/>
    </row>
    <row r="5043" spans="1:19" ht="18" customHeight="1">
      <c r="A5043" s="17">
        <v>10</v>
      </c>
      <c r="B5043" s="18" t="s">
        <v>3742</v>
      </c>
      <c r="C5043" s="18">
        <v>7</v>
      </c>
      <c r="D5043" s="18" t="s">
        <v>4563</v>
      </c>
      <c r="E5043" s="18">
        <v>4</v>
      </c>
      <c r="F5043" s="18" t="s">
        <v>4678</v>
      </c>
      <c r="G5043" s="19">
        <v>8</v>
      </c>
      <c r="H5043" s="19" t="s">
        <v>941</v>
      </c>
      <c r="I5043" s="19"/>
      <c r="J5043" s="24"/>
      <c r="K5043" s="99"/>
      <c r="L5043" s="99"/>
      <c r="M5043" s="99"/>
      <c r="N5043" s="28"/>
      <c r="O5043" s="100"/>
      <c r="P5043" s="27"/>
      <c r="Q5043" s="100"/>
      <c r="R5043" s="101" t="s">
        <v>188</v>
      </c>
      <c r="S5043" s="94"/>
    </row>
    <row r="5044" spans="1:19" ht="18" customHeight="1">
      <c r="A5044" s="17">
        <v>10</v>
      </c>
      <c r="B5044" s="18" t="s">
        <v>3742</v>
      </c>
      <c r="C5044" s="18">
        <v>7</v>
      </c>
      <c r="D5044" s="18" t="s">
        <v>4563</v>
      </c>
      <c r="E5044" s="18">
        <v>4</v>
      </c>
      <c r="F5044" s="18" t="s">
        <v>4678</v>
      </c>
      <c r="G5044" s="18">
        <v>8</v>
      </c>
      <c r="H5044" s="18" t="s">
        <v>941</v>
      </c>
      <c r="I5044" s="19">
        <v>1</v>
      </c>
      <c r="J5044" s="24" t="s">
        <v>2898</v>
      </c>
      <c r="K5044" s="99">
        <v>20</v>
      </c>
      <c r="L5044" s="99">
        <v>10</v>
      </c>
      <c r="M5044" s="99">
        <f t="shared" ref="M5044:M5045" si="308">K5044-L5044</f>
        <v>10</v>
      </c>
      <c r="N5044" s="28" t="s">
        <v>4685</v>
      </c>
      <c r="O5044" s="100">
        <v>20000</v>
      </c>
      <c r="P5044" s="27"/>
      <c r="Q5044" s="100"/>
      <c r="R5044" s="101" t="s">
        <v>188</v>
      </c>
      <c r="S5044" s="94"/>
    </row>
    <row r="5045" spans="1:19" ht="18" customHeight="1">
      <c r="A5045" s="17">
        <v>10</v>
      </c>
      <c r="B5045" s="18" t="s">
        <v>3742</v>
      </c>
      <c r="C5045" s="18">
        <v>7</v>
      </c>
      <c r="D5045" s="18" t="s">
        <v>4563</v>
      </c>
      <c r="E5045" s="18">
        <v>4</v>
      </c>
      <c r="F5045" s="18" t="s">
        <v>4678</v>
      </c>
      <c r="G5045" s="18">
        <v>8</v>
      </c>
      <c r="H5045" s="18" t="s">
        <v>941</v>
      </c>
      <c r="I5045" s="19">
        <v>11</v>
      </c>
      <c r="J5045" s="24" t="s">
        <v>942</v>
      </c>
      <c r="K5045" s="99">
        <v>30</v>
      </c>
      <c r="L5045" s="99">
        <v>30</v>
      </c>
      <c r="M5045" s="99">
        <f t="shared" si="308"/>
        <v>0</v>
      </c>
      <c r="N5045" s="28" t="s">
        <v>4686</v>
      </c>
      <c r="O5045" s="100">
        <v>30000</v>
      </c>
      <c r="P5045" s="27"/>
      <c r="Q5045" s="100"/>
      <c r="R5045" s="101" t="s">
        <v>188</v>
      </c>
      <c r="S5045" s="94"/>
    </row>
    <row r="5046" spans="1:19" ht="18" customHeight="1">
      <c r="A5046" s="17">
        <v>10</v>
      </c>
      <c r="B5046" s="18" t="s">
        <v>3742</v>
      </c>
      <c r="C5046" s="18">
        <v>7</v>
      </c>
      <c r="D5046" s="18" t="s">
        <v>4563</v>
      </c>
      <c r="E5046" s="18">
        <v>4</v>
      </c>
      <c r="F5046" s="18" t="s">
        <v>4678</v>
      </c>
      <c r="G5046" s="19">
        <v>9</v>
      </c>
      <c r="H5046" s="19" t="s">
        <v>944</v>
      </c>
      <c r="I5046" s="19"/>
      <c r="J5046" s="24"/>
      <c r="K5046" s="99"/>
      <c r="L5046" s="99"/>
      <c r="M5046" s="99"/>
      <c r="N5046" s="28"/>
      <c r="O5046" s="100"/>
      <c r="P5046" s="27"/>
      <c r="Q5046" s="100"/>
      <c r="R5046" s="101" t="s">
        <v>188</v>
      </c>
      <c r="S5046" s="94"/>
    </row>
    <row r="5047" spans="1:19" ht="18" customHeight="1">
      <c r="A5047" s="17">
        <v>10</v>
      </c>
      <c r="B5047" s="18" t="s">
        <v>3742</v>
      </c>
      <c r="C5047" s="18">
        <v>7</v>
      </c>
      <c r="D5047" s="18" t="s">
        <v>4563</v>
      </c>
      <c r="E5047" s="18">
        <v>4</v>
      </c>
      <c r="F5047" s="18" t="s">
        <v>4678</v>
      </c>
      <c r="G5047" s="18">
        <v>9</v>
      </c>
      <c r="H5047" s="18" t="s">
        <v>944</v>
      </c>
      <c r="I5047" s="19">
        <v>1</v>
      </c>
      <c r="J5047" s="24" t="s">
        <v>945</v>
      </c>
      <c r="K5047" s="99">
        <v>21</v>
      </c>
      <c r="L5047" s="99">
        <v>21</v>
      </c>
      <c r="M5047" s="99">
        <f t="shared" ref="M5047:M5049" si="309">K5047-L5047</f>
        <v>0</v>
      </c>
      <c r="N5047" s="28" t="s">
        <v>4687</v>
      </c>
      <c r="O5047" s="100">
        <v>21000</v>
      </c>
      <c r="P5047" s="27"/>
      <c r="Q5047" s="100"/>
      <c r="R5047" s="101" t="s">
        <v>188</v>
      </c>
      <c r="S5047" s="94"/>
    </row>
    <row r="5048" spans="1:19" ht="18" customHeight="1">
      <c r="A5048" s="17">
        <v>10</v>
      </c>
      <c r="B5048" s="18" t="s">
        <v>3742</v>
      </c>
      <c r="C5048" s="18">
        <v>7</v>
      </c>
      <c r="D5048" s="18" t="s">
        <v>4563</v>
      </c>
      <c r="E5048" s="18">
        <v>4</v>
      </c>
      <c r="F5048" s="18" t="s">
        <v>4678</v>
      </c>
      <c r="G5048" s="18">
        <v>9</v>
      </c>
      <c r="H5048" s="18" t="s">
        <v>944</v>
      </c>
      <c r="I5048" s="19">
        <v>2</v>
      </c>
      <c r="J5048" s="24" t="s">
        <v>978</v>
      </c>
      <c r="K5048" s="99">
        <v>13</v>
      </c>
      <c r="L5048" s="99">
        <v>13</v>
      </c>
      <c r="M5048" s="99">
        <f t="shared" si="309"/>
        <v>0</v>
      </c>
      <c r="N5048" s="28" t="s">
        <v>4688</v>
      </c>
      <c r="O5048" s="100">
        <v>12600</v>
      </c>
      <c r="P5048" s="27"/>
      <c r="Q5048" s="100"/>
      <c r="R5048" s="101" t="s">
        <v>188</v>
      </c>
      <c r="S5048" s="94"/>
    </row>
    <row r="5049" spans="1:19" ht="18" customHeight="1">
      <c r="A5049" s="17">
        <v>10</v>
      </c>
      <c r="B5049" s="18" t="s">
        <v>3742</v>
      </c>
      <c r="C5049" s="18">
        <v>7</v>
      </c>
      <c r="D5049" s="18" t="s">
        <v>4563</v>
      </c>
      <c r="E5049" s="18">
        <v>4</v>
      </c>
      <c r="F5049" s="18" t="s">
        <v>4678</v>
      </c>
      <c r="G5049" s="18">
        <v>9</v>
      </c>
      <c r="H5049" s="18" t="s">
        <v>944</v>
      </c>
      <c r="I5049" s="19">
        <v>3</v>
      </c>
      <c r="J5049" s="24" t="s">
        <v>987</v>
      </c>
      <c r="K5049" s="99">
        <v>11</v>
      </c>
      <c r="L5049" s="99">
        <v>11</v>
      </c>
      <c r="M5049" s="99">
        <f t="shared" si="309"/>
        <v>0</v>
      </c>
      <c r="N5049" s="28" t="s">
        <v>4689</v>
      </c>
      <c r="O5049" s="100">
        <v>10800</v>
      </c>
      <c r="P5049" s="27"/>
      <c r="Q5049" s="100"/>
      <c r="R5049" s="101" t="s">
        <v>188</v>
      </c>
      <c r="S5049" s="94"/>
    </row>
    <row r="5050" spans="1:19" ht="18" customHeight="1">
      <c r="A5050" s="17">
        <v>10</v>
      </c>
      <c r="B5050" s="18" t="s">
        <v>3742</v>
      </c>
      <c r="C5050" s="18">
        <v>7</v>
      </c>
      <c r="D5050" s="18" t="s">
        <v>4563</v>
      </c>
      <c r="E5050" s="18">
        <v>4</v>
      </c>
      <c r="F5050" s="18" t="s">
        <v>4678</v>
      </c>
      <c r="G5050" s="19">
        <v>11</v>
      </c>
      <c r="H5050" s="19" t="s">
        <v>1002</v>
      </c>
      <c r="I5050" s="19"/>
      <c r="J5050" s="24"/>
      <c r="K5050" s="99"/>
      <c r="L5050" s="99"/>
      <c r="M5050" s="99"/>
      <c r="N5050" s="28"/>
      <c r="O5050" s="100"/>
      <c r="P5050" s="27"/>
      <c r="Q5050" s="100"/>
      <c r="R5050" s="101" t="s">
        <v>188</v>
      </c>
      <c r="S5050" s="94"/>
    </row>
    <row r="5051" spans="1:19" ht="18" customHeight="1">
      <c r="A5051" s="17">
        <v>10</v>
      </c>
      <c r="B5051" s="18" t="s">
        <v>3742</v>
      </c>
      <c r="C5051" s="18">
        <v>7</v>
      </c>
      <c r="D5051" s="18" t="s">
        <v>4563</v>
      </c>
      <c r="E5051" s="18">
        <v>4</v>
      </c>
      <c r="F5051" s="18" t="s">
        <v>4678</v>
      </c>
      <c r="G5051" s="18">
        <v>11</v>
      </c>
      <c r="H5051" s="18" t="s">
        <v>1002</v>
      </c>
      <c r="I5051" s="19">
        <v>1</v>
      </c>
      <c r="J5051" s="24" t="s">
        <v>1003</v>
      </c>
      <c r="K5051" s="99">
        <v>40</v>
      </c>
      <c r="L5051" s="99">
        <v>40</v>
      </c>
      <c r="M5051" s="99">
        <f>K5051-L5051</f>
        <v>0</v>
      </c>
      <c r="N5051" s="28" t="s">
        <v>3813</v>
      </c>
      <c r="O5051" s="100">
        <v>20000</v>
      </c>
      <c r="P5051" s="27"/>
      <c r="Q5051" s="100"/>
      <c r="R5051" s="101" t="s">
        <v>188</v>
      </c>
      <c r="S5051" s="94"/>
    </row>
    <row r="5052" spans="1:19" ht="18" customHeight="1">
      <c r="A5052" s="17">
        <v>10</v>
      </c>
      <c r="B5052" s="18" t="s">
        <v>3742</v>
      </c>
      <c r="C5052" s="18">
        <v>7</v>
      </c>
      <c r="D5052" s="18" t="s">
        <v>4563</v>
      </c>
      <c r="E5052" s="18">
        <v>4</v>
      </c>
      <c r="F5052" s="18" t="s">
        <v>4678</v>
      </c>
      <c r="G5052" s="18">
        <v>11</v>
      </c>
      <c r="H5052" s="18" t="s">
        <v>1002</v>
      </c>
      <c r="I5052" s="18">
        <v>1</v>
      </c>
      <c r="J5052" s="25" t="s">
        <v>1003</v>
      </c>
      <c r="K5052" s="99"/>
      <c r="L5052" s="99"/>
      <c r="M5052" s="99"/>
      <c r="N5052" s="28" t="s">
        <v>4690</v>
      </c>
      <c r="O5052" s="100">
        <v>20000</v>
      </c>
      <c r="P5052" s="27"/>
      <c r="Q5052" s="100"/>
      <c r="R5052" s="101" t="s">
        <v>188</v>
      </c>
      <c r="S5052" s="94"/>
    </row>
    <row r="5053" spans="1:19" ht="18" customHeight="1">
      <c r="A5053" s="17">
        <v>10</v>
      </c>
      <c r="B5053" s="18" t="s">
        <v>3742</v>
      </c>
      <c r="C5053" s="18">
        <v>7</v>
      </c>
      <c r="D5053" s="18" t="s">
        <v>4563</v>
      </c>
      <c r="E5053" s="18">
        <v>4</v>
      </c>
      <c r="F5053" s="18" t="s">
        <v>4678</v>
      </c>
      <c r="G5053" s="18">
        <v>11</v>
      </c>
      <c r="H5053" s="18" t="s">
        <v>1002</v>
      </c>
      <c r="I5053" s="19">
        <v>4</v>
      </c>
      <c r="J5053" s="24" t="s">
        <v>1023</v>
      </c>
      <c r="K5053" s="99">
        <v>205</v>
      </c>
      <c r="L5053" s="99">
        <v>1026</v>
      </c>
      <c r="M5053" s="99">
        <f>K5053-L5053</f>
        <v>-821</v>
      </c>
      <c r="N5053" s="28" t="s">
        <v>4691</v>
      </c>
      <c r="O5053" s="100">
        <v>5000</v>
      </c>
      <c r="P5053" s="27"/>
      <c r="Q5053" s="100"/>
      <c r="R5053" s="101" t="s">
        <v>188</v>
      </c>
      <c r="S5053" s="94"/>
    </row>
    <row r="5054" spans="1:19" ht="18" customHeight="1">
      <c r="A5054" s="17">
        <v>10</v>
      </c>
      <c r="B5054" s="18" t="s">
        <v>3742</v>
      </c>
      <c r="C5054" s="18">
        <v>7</v>
      </c>
      <c r="D5054" s="18" t="s">
        <v>4563</v>
      </c>
      <c r="E5054" s="18">
        <v>4</v>
      </c>
      <c r="F5054" s="18" t="s">
        <v>4678</v>
      </c>
      <c r="G5054" s="18">
        <v>11</v>
      </c>
      <c r="H5054" s="18" t="s">
        <v>1002</v>
      </c>
      <c r="I5054" s="18">
        <v>4</v>
      </c>
      <c r="J5054" s="25" t="s">
        <v>1023</v>
      </c>
      <c r="K5054" s="99"/>
      <c r="L5054" s="99"/>
      <c r="M5054" s="99"/>
      <c r="N5054" s="28" t="s">
        <v>4692</v>
      </c>
      <c r="O5054" s="100">
        <v>200000</v>
      </c>
      <c r="P5054" s="27"/>
      <c r="Q5054" s="100"/>
      <c r="R5054" s="101" t="s">
        <v>188</v>
      </c>
      <c r="S5054" s="94"/>
    </row>
    <row r="5055" spans="1:19" ht="18" customHeight="1">
      <c r="A5055" s="17">
        <v>10</v>
      </c>
      <c r="B5055" s="18" t="s">
        <v>3742</v>
      </c>
      <c r="C5055" s="18">
        <v>7</v>
      </c>
      <c r="D5055" s="18" t="s">
        <v>4563</v>
      </c>
      <c r="E5055" s="18">
        <v>4</v>
      </c>
      <c r="F5055" s="18" t="s">
        <v>4678</v>
      </c>
      <c r="G5055" s="18">
        <v>11</v>
      </c>
      <c r="H5055" s="18" t="s">
        <v>1002</v>
      </c>
      <c r="I5055" s="19">
        <v>5</v>
      </c>
      <c r="J5055" s="24" t="s">
        <v>1214</v>
      </c>
      <c r="K5055" s="99">
        <v>48</v>
      </c>
      <c r="L5055" s="99">
        <v>48</v>
      </c>
      <c r="M5055" s="99">
        <f>K5055-L5055</f>
        <v>0</v>
      </c>
      <c r="N5055" s="339" t="s">
        <v>7285</v>
      </c>
      <c r="O5055" s="100">
        <v>18000</v>
      </c>
      <c r="P5055" s="27"/>
      <c r="Q5055" s="100"/>
      <c r="R5055" s="101" t="s">
        <v>188</v>
      </c>
      <c r="S5055" s="94"/>
    </row>
    <row r="5056" spans="1:19" ht="18" customHeight="1">
      <c r="A5056" s="17">
        <v>10</v>
      </c>
      <c r="B5056" s="18" t="s">
        <v>3742</v>
      </c>
      <c r="C5056" s="18">
        <v>7</v>
      </c>
      <c r="D5056" s="18" t="s">
        <v>4563</v>
      </c>
      <c r="E5056" s="18">
        <v>4</v>
      </c>
      <c r="F5056" s="18" t="s">
        <v>4678</v>
      </c>
      <c r="G5056" s="18">
        <v>11</v>
      </c>
      <c r="H5056" s="18" t="s">
        <v>1002</v>
      </c>
      <c r="I5056" s="18">
        <v>5</v>
      </c>
      <c r="J5056" s="25" t="s">
        <v>1214</v>
      </c>
      <c r="K5056" s="99"/>
      <c r="L5056" s="99"/>
      <c r="M5056" s="99"/>
      <c r="N5056" s="339" t="s">
        <v>7286</v>
      </c>
      <c r="O5056" s="100">
        <v>30000</v>
      </c>
      <c r="P5056" s="27"/>
      <c r="Q5056" s="100"/>
      <c r="R5056" s="101" t="s">
        <v>188</v>
      </c>
      <c r="S5056" s="94"/>
    </row>
    <row r="5057" spans="1:19" ht="18" customHeight="1">
      <c r="A5057" s="17">
        <v>10</v>
      </c>
      <c r="B5057" s="18" t="s">
        <v>3742</v>
      </c>
      <c r="C5057" s="18">
        <v>7</v>
      </c>
      <c r="D5057" s="18" t="s">
        <v>4563</v>
      </c>
      <c r="E5057" s="18">
        <v>4</v>
      </c>
      <c r="F5057" s="18" t="s">
        <v>4678</v>
      </c>
      <c r="G5057" s="18">
        <v>11</v>
      </c>
      <c r="H5057" s="18" t="s">
        <v>1002</v>
      </c>
      <c r="I5057" s="19">
        <v>6</v>
      </c>
      <c r="J5057" s="24" t="s">
        <v>1215</v>
      </c>
      <c r="K5057" s="99">
        <v>300</v>
      </c>
      <c r="L5057" s="99">
        <v>300</v>
      </c>
      <c r="M5057" s="99">
        <f>K5057-L5057</f>
        <v>0</v>
      </c>
      <c r="N5057" s="28" t="s">
        <v>4693</v>
      </c>
      <c r="O5057" s="100">
        <v>300000</v>
      </c>
      <c r="P5057" s="27"/>
      <c r="Q5057" s="100"/>
      <c r="R5057" s="101" t="s">
        <v>188</v>
      </c>
      <c r="S5057" s="94"/>
    </row>
    <row r="5058" spans="1:19" ht="18" customHeight="1">
      <c r="A5058" s="17">
        <v>10</v>
      </c>
      <c r="B5058" s="18" t="s">
        <v>3742</v>
      </c>
      <c r="C5058" s="18">
        <v>7</v>
      </c>
      <c r="D5058" s="18" t="s">
        <v>4563</v>
      </c>
      <c r="E5058" s="18">
        <v>4</v>
      </c>
      <c r="F5058" s="18" t="s">
        <v>4678</v>
      </c>
      <c r="G5058" s="19">
        <v>12</v>
      </c>
      <c r="H5058" s="19" t="s">
        <v>1026</v>
      </c>
      <c r="I5058" s="19"/>
      <c r="J5058" s="24"/>
      <c r="K5058" s="99"/>
      <c r="L5058" s="99"/>
      <c r="M5058" s="99"/>
      <c r="N5058" s="28"/>
      <c r="O5058" s="100"/>
      <c r="P5058" s="27"/>
      <c r="Q5058" s="100"/>
      <c r="R5058" s="101" t="s">
        <v>188</v>
      </c>
      <c r="S5058" s="94"/>
    </row>
    <row r="5059" spans="1:19" ht="18" customHeight="1">
      <c r="A5059" s="17">
        <v>10</v>
      </c>
      <c r="B5059" s="18" t="s">
        <v>3742</v>
      </c>
      <c r="C5059" s="18">
        <v>7</v>
      </c>
      <c r="D5059" s="18" t="s">
        <v>4563</v>
      </c>
      <c r="E5059" s="18">
        <v>4</v>
      </c>
      <c r="F5059" s="18" t="s">
        <v>4678</v>
      </c>
      <c r="G5059" s="18">
        <v>12</v>
      </c>
      <c r="H5059" s="18" t="s">
        <v>1026</v>
      </c>
      <c r="I5059" s="19">
        <v>1</v>
      </c>
      <c r="J5059" s="24" t="s">
        <v>1027</v>
      </c>
      <c r="K5059" s="99">
        <v>5</v>
      </c>
      <c r="L5059" s="99">
        <v>5</v>
      </c>
      <c r="M5059" s="99">
        <f t="shared" ref="M5059:M5061" si="310">K5059-L5059</f>
        <v>0</v>
      </c>
      <c r="N5059" s="28" t="s">
        <v>3089</v>
      </c>
      <c r="O5059" s="100">
        <v>4100</v>
      </c>
      <c r="P5059" s="27"/>
      <c r="Q5059" s="100"/>
      <c r="R5059" s="101" t="s">
        <v>188</v>
      </c>
      <c r="S5059" s="94"/>
    </row>
    <row r="5060" spans="1:19" ht="18" customHeight="1">
      <c r="A5060" s="17">
        <v>10</v>
      </c>
      <c r="B5060" s="18" t="s">
        <v>3742</v>
      </c>
      <c r="C5060" s="18">
        <v>7</v>
      </c>
      <c r="D5060" s="18" t="s">
        <v>4563</v>
      </c>
      <c r="E5060" s="18">
        <v>4</v>
      </c>
      <c r="F5060" s="18" t="s">
        <v>4678</v>
      </c>
      <c r="G5060" s="18">
        <v>12</v>
      </c>
      <c r="H5060" s="18" t="s">
        <v>1026</v>
      </c>
      <c r="I5060" s="19">
        <v>3</v>
      </c>
      <c r="J5060" s="24" t="s">
        <v>202</v>
      </c>
      <c r="K5060" s="99">
        <v>30</v>
      </c>
      <c r="L5060" s="99">
        <v>30</v>
      </c>
      <c r="M5060" s="99">
        <f t="shared" si="310"/>
        <v>0</v>
      </c>
      <c r="N5060" s="28" t="s">
        <v>4694</v>
      </c>
      <c r="O5060" s="100">
        <v>30000</v>
      </c>
      <c r="P5060" s="27"/>
      <c r="Q5060" s="100"/>
      <c r="R5060" s="101" t="s">
        <v>188</v>
      </c>
      <c r="S5060" s="94"/>
    </row>
    <row r="5061" spans="1:19" ht="18" customHeight="1">
      <c r="A5061" s="17">
        <v>10</v>
      </c>
      <c r="B5061" s="18" t="s">
        <v>3742</v>
      </c>
      <c r="C5061" s="18">
        <v>7</v>
      </c>
      <c r="D5061" s="18" t="s">
        <v>4563</v>
      </c>
      <c r="E5061" s="18">
        <v>4</v>
      </c>
      <c r="F5061" s="18" t="s">
        <v>4678</v>
      </c>
      <c r="G5061" s="18">
        <v>12</v>
      </c>
      <c r="H5061" s="18" t="s">
        <v>1026</v>
      </c>
      <c r="I5061" s="19">
        <v>11</v>
      </c>
      <c r="J5061" s="24" t="s">
        <v>1039</v>
      </c>
      <c r="K5061" s="99">
        <v>15</v>
      </c>
      <c r="L5061" s="99">
        <v>15</v>
      </c>
      <c r="M5061" s="99">
        <f t="shared" si="310"/>
        <v>0</v>
      </c>
      <c r="N5061" s="28" t="s">
        <v>4695</v>
      </c>
      <c r="O5061" s="100">
        <v>15000</v>
      </c>
      <c r="P5061" s="27"/>
      <c r="Q5061" s="100"/>
      <c r="R5061" s="101" t="s">
        <v>188</v>
      </c>
      <c r="S5061" s="94"/>
    </row>
    <row r="5062" spans="1:19" ht="18" customHeight="1">
      <c r="A5062" s="17">
        <v>10</v>
      </c>
      <c r="B5062" s="18" t="s">
        <v>3742</v>
      </c>
      <c r="C5062" s="18">
        <v>7</v>
      </c>
      <c r="D5062" s="18" t="s">
        <v>4563</v>
      </c>
      <c r="E5062" s="18">
        <v>4</v>
      </c>
      <c r="F5062" s="18" t="s">
        <v>4678</v>
      </c>
      <c r="G5062" s="19">
        <v>14</v>
      </c>
      <c r="H5062" s="19" t="s">
        <v>1050</v>
      </c>
      <c r="I5062" s="19"/>
      <c r="J5062" s="24"/>
      <c r="K5062" s="99"/>
      <c r="L5062" s="99"/>
      <c r="M5062" s="99"/>
      <c r="N5062" s="28"/>
      <c r="O5062" s="100"/>
      <c r="P5062" s="27"/>
      <c r="Q5062" s="100"/>
      <c r="R5062" s="101" t="s">
        <v>188</v>
      </c>
      <c r="S5062" s="94"/>
    </row>
    <row r="5063" spans="1:19" ht="18" customHeight="1">
      <c r="A5063" s="17">
        <v>10</v>
      </c>
      <c r="B5063" s="18" t="s">
        <v>3742</v>
      </c>
      <c r="C5063" s="18">
        <v>7</v>
      </c>
      <c r="D5063" s="18" t="s">
        <v>4563</v>
      </c>
      <c r="E5063" s="18">
        <v>4</v>
      </c>
      <c r="F5063" s="18" t="s">
        <v>4678</v>
      </c>
      <c r="G5063" s="18">
        <v>14</v>
      </c>
      <c r="H5063" s="18" t="s">
        <v>1050</v>
      </c>
      <c r="I5063" s="19">
        <v>1</v>
      </c>
      <c r="J5063" s="24" t="s">
        <v>1051</v>
      </c>
      <c r="K5063" s="99">
        <v>10</v>
      </c>
      <c r="L5063" s="99">
        <v>10</v>
      </c>
      <c r="M5063" s="99">
        <f t="shared" ref="M5063:M5064" si="311">K5063-L5063</f>
        <v>0</v>
      </c>
      <c r="N5063" s="28" t="s">
        <v>4696</v>
      </c>
      <c r="O5063" s="100">
        <v>10000</v>
      </c>
      <c r="P5063" s="27"/>
      <c r="Q5063" s="100"/>
      <c r="R5063" s="101" t="s">
        <v>188</v>
      </c>
      <c r="S5063" s="94"/>
    </row>
    <row r="5064" spans="1:19" ht="18" customHeight="1">
      <c r="A5064" s="17">
        <v>10</v>
      </c>
      <c r="B5064" s="18" t="s">
        <v>3742</v>
      </c>
      <c r="C5064" s="18">
        <v>7</v>
      </c>
      <c r="D5064" s="18" t="s">
        <v>4563</v>
      </c>
      <c r="E5064" s="18">
        <v>4</v>
      </c>
      <c r="F5064" s="18" t="s">
        <v>4678</v>
      </c>
      <c r="G5064" s="18">
        <v>14</v>
      </c>
      <c r="H5064" s="18" t="s">
        <v>1050</v>
      </c>
      <c r="I5064" s="19">
        <v>11</v>
      </c>
      <c r="J5064" s="24" t="s">
        <v>3055</v>
      </c>
      <c r="K5064" s="99">
        <v>100</v>
      </c>
      <c r="L5064" s="99">
        <v>100</v>
      </c>
      <c r="M5064" s="99">
        <f t="shared" si="311"/>
        <v>0</v>
      </c>
      <c r="N5064" s="28" t="s">
        <v>4697</v>
      </c>
      <c r="O5064" s="100">
        <v>100000</v>
      </c>
      <c r="P5064" s="27"/>
      <c r="Q5064" s="100"/>
      <c r="R5064" s="101" t="s">
        <v>188</v>
      </c>
      <c r="S5064" s="94"/>
    </row>
    <row r="5065" spans="1:19" ht="18" customHeight="1">
      <c r="A5065" s="17">
        <v>10</v>
      </c>
      <c r="B5065" s="18" t="s">
        <v>3742</v>
      </c>
      <c r="C5065" s="18">
        <v>7</v>
      </c>
      <c r="D5065" s="18" t="s">
        <v>4563</v>
      </c>
      <c r="E5065" s="18">
        <v>4</v>
      </c>
      <c r="F5065" s="18" t="s">
        <v>4678</v>
      </c>
      <c r="G5065" s="19">
        <v>15</v>
      </c>
      <c r="H5065" s="19" t="s">
        <v>1258</v>
      </c>
      <c r="I5065" s="19"/>
      <c r="J5065" s="24"/>
      <c r="K5065" s="99"/>
      <c r="L5065" s="99"/>
      <c r="M5065" s="99"/>
      <c r="N5065" s="28"/>
      <c r="O5065" s="100"/>
      <c r="P5065" s="27"/>
      <c r="Q5065" s="100"/>
      <c r="R5065" s="101" t="s">
        <v>188</v>
      </c>
      <c r="S5065" s="94"/>
    </row>
    <row r="5066" spans="1:19" ht="18" customHeight="1">
      <c r="A5066" s="17">
        <v>10</v>
      </c>
      <c r="B5066" s="18" t="s">
        <v>3742</v>
      </c>
      <c r="C5066" s="18">
        <v>7</v>
      </c>
      <c r="D5066" s="18" t="s">
        <v>4563</v>
      </c>
      <c r="E5066" s="18">
        <v>4</v>
      </c>
      <c r="F5066" s="18" t="s">
        <v>4678</v>
      </c>
      <c r="G5066" s="18">
        <v>15</v>
      </c>
      <c r="H5066" s="18" t="s">
        <v>1258</v>
      </c>
      <c r="I5066" s="19">
        <v>1</v>
      </c>
      <c r="J5066" s="24" t="s">
        <v>1259</v>
      </c>
      <c r="K5066" s="99">
        <v>150</v>
      </c>
      <c r="L5066" s="99">
        <v>152</v>
      </c>
      <c r="M5066" s="99">
        <f>K5066-L5066</f>
        <v>-2</v>
      </c>
      <c r="N5066" s="28" t="s">
        <v>4698</v>
      </c>
      <c r="O5066" s="100">
        <v>150000</v>
      </c>
      <c r="P5066" s="27"/>
      <c r="Q5066" s="100"/>
      <c r="R5066" s="101" t="s">
        <v>188</v>
      </c>
      <c r="S5066" s="94"/>
    </row>
    <row r="5067" spans="1:19" ht="18" customHeight="1">
      <c r="A5067" s="17">
        <v>10</v>
      </c>
      <c r="B5067" s="18" t="s">
        <v>3742</v>
      </c>
      <c r="C5067" s="18">
        <v>7</v>
      </c>
      <c r="D5067" s="18" t="s">
        <v>4563</v>
      </c>
      <c r="E5067" s="18">
        <v>4</v>
      </c>
      <c r="F5067" s="18" t="s">
        <v>4678</v>
      </c>
      <c r="G5067" s="19">
        <v>16</v>
      </c>
      <c r="H5067" s="19" t="s">
        <v>1263</v>
      </c>
      <c r="I5067" s="19"/>
      <c r="J5067" s="24"/>
      <c r="K5067" s="99"/>
      <c r="L5067" s="99"/>
      <c r="M5067" s="99"/>
      <c r="N5067" s="28"/>
      <c r="O5067" s="100"/>
      <c r="P5067" s="27"/>
      <c r="Q5067" s="100"/>
      <c r="R5067" s="101" t="s">
        <v>188</v>
      </c>
      <c r="S5067" s="94"/>
    </row>
    <row r="5068" spans="1:19" ht="18" customHeight="1">
      <c r="A5068" s="17">
        <v>10</v>
      </c>
      <c r="B5068" s="18" t="s">
        <v>3742</v>
      </c>
      <c r="C5068" s="18">
        <v>7</v>
      </c>
      <c r="D5068" s="18" t="s">
        <v>4563</v>
      </c>
      <c r="E5068" s="18">
        <v>4</v>
      </c>
      <c r="F5068" s="18" t="s">
        <v>4678</v>
      </c>
      <c r="G5068" s="18">
        <v>16</v>
      </c>
      <c r="H5068" s="18" t="s">
        <v>1263</v>
      </c>
      <c r="I5068" s="19">
        <v>1</v>
      </c>
      <c r="J5068" s="24" t="s">
        <v>1264</v>
      </c>
      <c r="K5068" s="99">
        <v>50</v>
      </c>
      <c r="L5068" s="99">
        <v>50</v>
      </c>
      <c r="M5068" s="99">
        <f>K5068-L5068</f>
        <v>0</v>
      </c>
      <c r="N5068" s="28" t="s">
        <v>4699</v>
      </c>
      <c r="O5068" s="100">
        <v>50000</v>
      </c>
      <c r="P5068" s="27"/>
      <c r="Q5068" s="100"/>
      <c r="R5068" s="101" t="s">
        <v>188</v>
      </c>
      <c r="S5068" s="94"/>
    </row>
    <row r="5069" spans="1:19" ht="18" customHeight="1">
      <c r="A5069" s="17">
        <v>10</v>
      </c>
      <c r="B5069" s="18" t="s">
        <v>3742</v>
      </c>
      <c r="C5069" s="18">
        <v>7</v>
      </c>
      <c r="D5069" s="18" t="s">
        <v>4563</v>
      </c>
      <c r="E5069" s="18">
        <v>4</v>
      </c>
      <c r="F5069" s="18" t="s">
        <v>4678</v>
      </c>
      <c r="G5069" s="19">
        <v>19</v>
      </c>
      <c r="H5069" s="19" t="s">
        <v>1056</v>
      </c>
      <c r="I5069" s="19"/>
      <c r="J5069" s="24"/>
      <c r="K5069" s="99"/>
      <c r="L5069" s="99"/>
      <c r="M5069" s="99"/>
      <c r="N5069" s="28"/>
      <c r="O5069" s="100"/>
      <c r="P5069" s="27"/>
      <c r="Q5069" s="100"/>
      <c r="R5069" s="101" t="s">
        <v>188</v>
      </c>
      <c r="S5069" s="94"/>
    </row>
    <row r="5070" spans="1:19" ht="18" customHeight="1">
      <c r="A5070" s="17">
        <v>10</v>
      </c>
      <c r="B5070" s="18" t="s">
        <v>3742</v>
      </c>
      <c r="C5070" s="18">
        <v>7</v>
      </c>
      <c r="D5070" s="18" t="s">
        <v>4563</v>
      </c>
      <c r="E5070" s="18">
        <v>4</v>
      </c>
      <c r="F5070" s="18" t="s">
        <v>4678</v>
      </c>
      <c r="G5070" s="18">
        <v>19</v>
      </c>
      <c r="H5070" s="18" t="s">
        <v>1056</v>
      </c>
      <c r="I5070" s="19">
        <v>31</v>
      </c>
      <c r="J5070" s="24" t="s">
        <v>1366</v>
      </c>
      <c r="K5070" s="99">
        <v>264</v>
      </c>
      <c r="L5070" s="99">
        <v>144</v>
      </c>
      <c r="M5070" s="99">
        <f>K5070-L5070</f>
        <v>120</v>
      </c>
      <c r="N5070" s="28" t="s">
        <v>4700</v>
      </c>
      <c r="O5070" s="100"/>
      <c r="P5070" s="27"/>
      <c r="Q5070" s="100"/>
      <c r="R5070" s="101" t="s">
        <v>188</v>
      </c>
      <c r="S5070" s="94"/>
    </row>
    <row r="5071" spans="1:19" ht="18" customHeight="1">
      <c r="A5071" s="17">
        <v>10</v>
      </c>
      <c r="B5071" s="18" t="s">
        <v>3742</v>
      </c>
      <c r="C5071" s="18">
        <v>7</v>
      </c>
      <c r="D5071" s="18" t="s">
        <v>4563</v>
      </c>
      <c r="E5071" s="18">
        <v>4</v>
      </c>
      <c r="F5071" s="18" t="s">
        <v>4678</v>
      </c>
      <c r="G5071" s="18">
        <v>19</v>
      </c>
      <c r="H5071" s="18" t="s">
        <v>1056</v>
      </c>
      <c r="I5071" s="18">
        <v>31</v>
      </c>
      <c r="J5071" s="25" t="s">
        <v>1366</v>
      </c>
      <c r="K5071" s="99"/>
      <c r="L5071" s="99"/>
      <c r="M5071" s="99"/>
      <c r="N5071" s="28" t="s">
        <v>4701</v>
      </c>
      <c r="O5071" s="100">
        <v>144000</v>
      </c>
      <c r="P5071" s="27"/>
      <c r="Q5071" s="100"/>
      <c r="R5071" s="101" t="s">
        <v>188</v>
      </c>
      <c r="S5071" s="94"/>
    </row>
    <row r="5072" spans="1:19" ht="18" customHeight="1">
      <c r="A5072" s="17">
        <v>10</v>
      </c>
      <c r="B5072" s="18" t="s">
        <v>3742</v>
      </c>
      <c r="C5072" s="18">
        <v>7</v>
      </c>
      <c r="D5072" s="18" t="s">
        <v>4563</v>
      </c>
      <c r="E5072" s="18">
        <v>4</v>
      </c>
      <c r="F5072" s="18" t="s">
        <v>4678</v>
      </c>
      <c r="G5072" s="18">
        <v>19</v>
      </c>
      <c r="H5072" s="18" t="s">
        <v>1056</v>
      </c>
      <c r="I5072" s="18">
        <v>31</v>
      </c>
      <c r="J5072" s="25" t="s">
        <v>1366</v>
      </c>
      <c r="K5072" s="99"/>
      <c r="L5072" s="99"/>
      <c r="M5072" s="99"/>
      <c r="N5072" s="28" t="s">
        <v>4702</v>
      </c>
      <c r="O5072" s="100">
        <v>120000</v>
      </c>
      <c r="P5072" s="27"/>
      <c r="Q5072" s="100"/>
      <c r="R5072" s="101" t="s">
        <v>188</v>
      </c>
      <c r="S5072" s="94"/>
    </row>
    <row r="5073" spans="1:19" ht="18" customHeight="1">
      <c r="A5073" s="17">
        <v>10</v>
      </c>
      <c r="B5073" s="18" t="s">
        <v>3742</v>
      </c>
      <c r="C5073" s="18">
        <v>7</v>
      </c>
      <c r="D5073" s="18" t="s">
        <v>4563</v>
      </c>
      <c r="E5073" s="18">
        <v>4</v>
      </c>
      <c r="F5073" s="18" t="s">
        <v>4678</v>
      </c>
      <c r="G5073" s="18">
        <v>19</v>
      </c>
      <c r="H5073" s="18" t="s">
        <v>1056</v>
      </c>
      <c r="I5073" s="19">
        <v>41</v>
      </c>
      <c r="J5073" s="24" t="s">
        <v>1153</v>
      </c>
      <c r="K5073" s="99">
        <v>10</v>
      </c>
      <c r="L5073" s="99">
        <v>10</v>
      </c>
      <c r="M5073" s="99">
        <f>K5073-L5073</f>
        <v>0</v>
      </c>
      <c r="N5073" s="28" t="s">
        <v>4703</v>
      </c>
      <c r="O5073" s="100">
        <v>10000</v>
      </c>
      <c r="P5073" s="27"/>
      <c r="Q5073" s="100"/>
      <c r="R5073" s="101" t="s">
        <v>188</v>
      </c>
      <c r="S5073" s="94"/>
    </row>
    <row r="5074" spans="1:19" ht="18" customHeight="1">
      <c r="A5074" s="17">
        <v>10</v>
      </c>
      <c r="B5074" s="18" t="s">
        <v>3742</v>
      </c>
      <c r="C5074" s="18">
        <v>7</v>
      </c>
      <c r="D5074" s="18" t="s">
        <v>4563</v>
      </c>
      <c r="E5074" s="18">
        <v>4</v>
      </c>
      <c r="F5074" s="18" t="s">
        <v>4678</v>
      </c>
      <c r="G5074" s="19">
        <v>23</v>
      </c>
      <c r="H5074" s="19" t="s">
        <v>1160</v>
      </c>
      <c r="I5074" s="19"/>
      <c r="J5074" s="24"/>
      <c r="K5074" s="99"/>
      <c r="L5074" s="99"/>
      <c r="M5074" s="99"/>
      <c r="N5074" s="28"/>
      <c r="O5074" s="100"/>
      <c r="P5074" s="27"/>
      <c r="Q5074" s="100"/>
      <c r="R5074" s="101" t="s">
        <v>188</v>
      </c>
      <c r="S5074" s="94"/>
    </row>
    <row r="5075" spans="1:19" ht="18" customHeight="1">
      <c r="A5075" s="17">
        <v>10</v>
      </c>
      <c r="B5075" s="18" t="s">
        <v>3742</v>
      </c>
      <c r="C5075" s="18">
        <v>7</v>
      </c>
      <c r="D5075" s="18" t="s">
        <v>4563</v>
      </c>
      <c r="E5075" s="18">
        <v>4</v>
      </c>
      <c r="F5075" s="18" t="s">
        <v>4678</v>
      </c>
      <c r="G5075" s="18">
        <v>23</v>
      </c>
      <c r="H5075" s="18" t="s">
        <v>1160</v>
      </c>
      <c r="I5075" s="19">
        <v>12</v>
      </c>
      <c r="J5075" s="24" t="s">
        <v>1161</v>
      </c>
      <c r="K5075" s="99">
        <v>7</v>
      </c>
      <c r="L5075" s="99">
        <v>7</v>
      </c>
      <c r="M5075" s="99">
        <f>K5075-L5075</f>
        <v>0</v>
      </c>
      <c r="N5075" s="28" t="s">
        <v>4704</v>
      </c>
      <c r="O5075" s="100">
        <v>7000</v>
      </c>
      <c r="P5075" s="27"/>
      <c r="Q5075" s="100"/>
      <c r="R5075" s="101" t="s">
        <v>188</v>
      </c>
      <c r="S5075" s="94"/>
    </row>
    <row r="5076" spans="1:19" ht="18" customHeight="1">
      <c r="A5076" s="43">
        <v>10</v>
      </c>
      <c r="B5076" s="44" t="s">
        <v>3742</v>
      </c>
      <c r="C5076" s="52">
        <v>7</v>
      </c>
      <c r="D5076" s="44" t="s">
        <v>4563</v>
      </c>
      <c r="E5076" s="53">
        <v>5</v>
      </c>
      <c r="F5076" s="54" t="s">
        <v>807</v>
      </c>
      <c r="G5076" s="53"/>
      <c r="H5076" s="54"/>
      <c r="I5076" s="53"/>
      <c r="J5076" s="53"/>
      <c r="K5076" s="97">
        <f>IF(C5076="",SUMIFS($K5077:$K$5645,$A5077:$A$5645,A5076,$E5077:$E$5645,""),IF(E5076="",SUMIFS($K5077:$K$5645,$A5077:$A$5645,A5076,$C5077:$C$5645,C5076,$G5077:$G$5645,""),IF(G5076="",SUMIFS($K5077:$K$5645,$A5077:$A$5645,A5076,$C5077:$C$5645,C5076,$E5077:$E$5645,E5076,$R5077:$R$5645,R5076),0)))</f>
        <v>17270</v>
      </c>
      <c r="L5076" s="97">
        <f>IF(C5076="",SUMIFS($L5077:$L$5645,$A5077:$A$5645,A5076,$E5077:$E$5645,""),IF(E5076="",SUMIFS($L5077:$L$5645,$A5077:$A$5645,A5076,$C5077:$C$5645,C5076,$G5077:$G$5645,""),IF(G5076="",SUMIFS($L5077:$L$5645,$A5077:$A$5645,A5076,$C5077:$C$5645,C5076,$E5077:$E$5645,E5076,$R5077:$R$5645,R5076),0)))</f>
        <v>18204</v>
      </c>
      <c r="M5076" s="98">
        <f t="shared" ref="M5076" si="312">K5076-L5076</f>
        <v>-934</v>
      </c>
      <c r="N5076" s="55"/>
      <c r="O5076" s="56"/>
      <c r="P5076" s="57"/>
      <c r="Q5076" s="58">
        <f>IF(C5076="",SUMIFS($Q$3:$Q$5514,$A$3:$A$5514,A5076,$C$3:$C$5514,"&gt;0",$E$3:$E$5514,""),IF(E5076="",SUMIFS($Q$3:$Q$5514,$A$3:$A$5514,A5076,$C$3:$C$5514,C5076,$E$3:$E$5514,"&gt;0",$G$3:$G$5514,""),IF(G5076="",SUMIFS($Q$3:$Q$5514,$A$3:$A$5514,A5076,$C$3:$C$5514,C5076,$E$3:$E$5514,E5076,$G$3:$G$5514,"&gt;0",$R$3:$R$5514,R5076))))</f>
        <v>285</v>
      </c>
      <c r="R5076" s="59" t="s">
        <v>188</v>
      </c>
      <c r="S5076" s="94"/>
    </row>
    <row r="5077" spans="1:19" ht="18" customHeight="1">
      <c r="A5077" s="17">
        <v>10</v>
      </c>
      <c r="B5077" s="18" t="s">
        <v>3742</v>
      </c>
      <c r="C5077" s="18">
        <v>7</v>
      </c>
      <c r="D5077" s="18" t="s">
        <v>4563</v>
      </c>
      <c r="E5077" s="18">
        <v>5</v>
      </c>
      <c r="F5077" s="18" t="s">
        <v>807</v>
      </c>
      <c r="G5077" s="19">
        <v>2</v>
      </c>
      <c r="H5077" s="19" t="s">
        <v>916</v>
      </c>
      <c r="I5077" s="19"/>
      <c r="J5077" s="24"/>
      <c r="K5077" s="99"/>
      <c r="L5077" s="99"/>
      <c r="M5077" s="99"/>
      <c r="N5077" s="28"/>
      <c r="O5077" s="100"/>
      <c r="P5077" s="27" t="s">
        <v>187</v>
      </c>
      <c r="Q5077" s="100">
        <v>100</v>
      </c>
      <c r="R5077" s="101" t="s">
        <v>188</v>
      </c>
      <c r="S5077" s="94"/>
    </row>
    <row r="5078" spans="1:19" ht="18" customHeight="1">
      <c r="A5078" s="17">
        <v>10</v>
      </c>
      <c r="B5078" s="18" t="s">
        <v>3742</v>
      </c>
      <c r="C5078" s="18">
        <v>7</v>
      </c>
      <c r="D5078" s="18" t="s">
        <v>4563</v>
      </c>
      <c r="E5078" s="18">
        <v>5</v>
      </c>
      <c r="F5078" s="18" t="s">
        <v>807</v>
      </c>
      <c r="G5078" s="18">
        <v>2</v>
      </c>
      <c r="H5078" s="18" t="s">
        <v>916</v>
      </c>
      <c r="I5078" s="19">
        <v>3</v>
      </c>
      <c r="J5078" s="24" t="s">
        <v>917</v>
      </c>
      <c r="K5078" s="99">
        <v>4480</v>
      </c>
      <c r="L5078" s="99">
        <v>4483</v>
      </c>
      <c r="M5078" s="99">
        <f>K5078-L5078</f>
        <v>-3</v>
      </c>
      <c r="N5078" s="28" t="s">
        <v>933</v>
      </c>
      <c r="O5078" s="100">
        <v>4479600</v>
      </c>
      <c r="P5078" s="27" t="s">
        <v>4705</v>
      </c>
      <c r="Q5078" s="100">
        <v>5</v>
      </c>
      <c r="R5078" s="101" t="s">
        <v>188</v>
      </c>
      <c r="S5078" s="94"/>
    </row>
    <row r="5079" spans="1:19" ht="18" customHeight="1">
      <c r="A5079" s="17">
        <v>10</v>
      </c>
      <c r="B5079" s="18" t="s">
        <v>3742</v>
      </c>
      <c r="C5079" s="18">
        <v>7</v>
      </c>
      <c r="D5079" s="18" t="s">
        <v>4563</v>
      </c>
      <c r="E5079" s="18">
        <v>5</v>
      </c>
      <c r="F5079" s="18" t="s">
        <v>807</v>
      </c>
      <c r="G5079" s="19">
        <v>3</v>
      </c>
      <c r="H5079" s="19" t="s">
        <v>919</v>
      </c>
      <c r="I5079" s="19"/>
      <c r="J5079" s="24"/>
      <c r="K5079" s="99"/>
      <c r="L5079" s="99"/>
      <c r="M5079" s="99"/>
      <c r="N5079" s="28"/>
      <c r="O5079" s="100"/>
      <c r="P5079" s="27" t="s">
        <v>4706</v>
      </c>
      <c r="Q5079" s="100"/>
      <c r="R5079" s="101" t="s">
        <v>188</v>
      </c>
      <c r="S5079" s="94"/>
    </row>
    <row r="5080" spans="1:19" ht="18" customHeight="1">
      <c r="A5080" s="17">
        <v>10</v>
      </c>
      <c r="B5080" s="18" t="s">
        <v>3742</v>
      </c>
      <c r="C5080" s="18">
        <v>7</v>
      </c>
      <c r="D5080" s="18" t="s">
        <v>4563</v>
      </c>
      <c r="E5080" s="18">
        <v>5</v>
      </c>
      <c r="F5080" s="18" t="s">
        <v>807</v>
      </c>
      <c r="G5080" s="18">
        <v>3</v>
      </c>
      <c r="H5080" s="18" t="s">
        <v>919</v>
      </c>
      <c r="I5080" s="19">
        <v>33</v>
      </c>
      <c r="J5080" s="24" t="s">
        <v>1075</v>
      </c>
      <c r="K5080" s="99">
        <v>51</v>
      </c>
      <c r="L5080" s="99">
        <v>64</v>
      </c>
      <c r="M5080" s="99">
        <f t="shared" ref="M5080:M5083" si="313">K5080-L5080</f>
        <v>-13</v>
      </c>
      <c r="N5080" s="28" t="s">
        <v>933</v>
      </c>
      <c r="O5080" s="100">
        <v>50400</v>
      </c>
      <c r="P5080" s="27" t="s">
        <v>642</v>
      </c>
      <c r="Q5080" s="100">
        <v>30</v>
      </c>
      <c r="R5080" s="101" t="s">
        <v>188</v>
      </c>
      <c r="S5080" s="94"/>
    </row>
    <row r="5081" spans="1:19" ht="18" customHeight="1">
      <c r="A5081" s="17">
        <v>10</v>
      </c>
      <c r="B5081" s="18" t="s">
        <v>3742</v>
      </c>
      <c r="C5081" s="18">
        <v>7</v>
      </c>
      <c r="D5081" s="18" t="s">
        <v>4563</v>
      </c>
      <c r="E5081" s="18">
        <v>5</v>
      </c>
      <c r="F5081" s="18" t="s">
        <v>807</v>
      </c>
      <c r="G5081" s="18">
        <v>3</v>
      </c>
      <c r="H5081" s="18" t="s">
        <v>919</v>
      </c>
      <c r="I5081" s="19">
        <v>39</v>
      </c>
      <c r="J5081" s="24" t="s">
        <v>934</v>
      </c>
      <c r="K5081" s="99">
        <v>1068</v>
      </c>
      <c r="L5081" s="99">
        <v>1068</v>
      </c>
      <c r="M5081" s="99">
        <f t="shared" si="313"/>
        <v>0</v>
      </c>
      <c r="N5081" s="28" t="s">
        <v>933</v>
      </c>
      <c r="O5081" s="100">
        <v>1067637</v>
      </c>
      <c r="P5081" s="27" t="s">
        <v>571</v>
      </c>
      <c r="Q5081" s="100">
        <v>150</v>
      </c>
      <c r="R5081" s="101" t="s">
        <v>188</v>
      </c>
      <c r="S5081" s="94"/>
    </row>
    <row r="5082" spans="1:19" ht="18" customHeight="1">
      <c r="A5082" s="17">
        <v>10</v>
      </c>
      <c r="B5082" s="18" t="s">
        <v>3742</v>
      </c>
      <c r="C5082" s="18">
        <v>7</v>
      </c>
      <c r="D5082" s="18" t="s">
        <v>4563</v>
      </c>
      <c r="E5082" s="18">
        <v>5</v>
      </c>
      <c r="F5082" s="18" t="s">
        <v>807</v>
      </c>
      <c r="G5082" s="18">
        <v>3</v>
      </c>
      <c r="H5082" s="18" t="s">
        <v>919</v>
      </c>
      <c r="I5082" s="19">
        <v>40</v>
      </c>
      <c r="J5082" s="24" t="s">
        <v>935</v>
      </c>
      <c r="K5082" s="99">
        <v>616</v>
      </c>
      <c r="L5082" s="99">
        <v>616</v>
      </c>
      <c r="M5082" s="99">
        <f t="shared" si="313"/>
        <v>0</v>
      </c>
      <c r="N5082" s="28" t="s">
        <v>933</v>
      </c>
      <c r="O5082" s="100">
        <v>615944</v>
      </c>
      <c r="P5082" s="27"/>
      <c r="Q5082" s="100"/>
      <c r="R5082" s="101" t="s">
        <v>188</v>
      </c>
      <c r="S5082" s="94"/>
    </row>
    <row r="5083" spans="1:19" ht="18" customHeight="1">
      <c r="A5083" s="17">
        <v>10</v>
      </c>
      <c r="B5083" s="18" t="s">
        <v>3742</v>
      </c>
      <c r="C5083" s="18">
        <v>7</v>
      </c>
      <c r="D5083" s="18" t="s">
        <v>4563</v>
      </c>
      <c r="E5083" s="18">
        <v>5</v>
      </c>
      <c r="F5083" s="18" t="s">
        <v>807</v>
      </c>
      <c r="G5083" s="18">
        <v>3</v>
      </c>
      <c r="H5083" s="18" t="s">
        <v>919</v>
      </c>
      <c r="I5083" s="19">
        <v>41</v>
      </c>
      <c r="J5083" s="24" t="s">
        <v>936</v>
      </c>
      <c r="K5083" s="99">
        <v>37</v>
      </c>
      <c r="L5083" s="99">
        <v>37</v>
      </c>
      <c r="M5083" s="99">
        <f t="shared" si="313"/>
        <v>0</v>
      </c>
      <c r="N5083" s="28" t="s">
        <v>933</v>
      </c>
      <c r="O5083" s="100">
        <v>36800</v>
      </c>
      <c r="P5083" s="27"/>
      <c r="Q5083" s="100"/>
      <c r="R5083" s="101" t="s">
        <v>188</v>
      </c>
      <c r="S5083" s="94"/>
    </row>
    <row r="5084" spans="1:19" ht="18" customHeight="1">
      <c r="A5084" s="17">
        <v>10</v>
      </c>
      <c r="B5084" s="18" t="s">
        <v>3742</v>
      </c>
      <c r="C5084" s="18">
        <v>7</v>
      </c>
      <c r="D5084" s="18" t="s">
        <v>4563</v>
      </c>
      <c r="E5084" s="18">
        <v>5</v>
      </c>
      <c r="F5084" s="18" t="s">
        <v>807</v>
      </c>
      <c r="G5084" s="19">
        <v>4</v>
      </c>
      <c r="H5084" s="19" t="s">
        <v>937</v>
      </c>
      <c r="I5084" s="19"/>
      <c r="J5084" s="24"/>
      <c r="K5084" s="99"/>
      <c r="L5084" s="99"/>
      <c r="M5084" s="99"/>
      <c r="N5084" s="28"/>
      <c r="O5084" s="100"/>
      <c r="P5084" s="27"/>
      <c r="Q5084" s="100"/>
      <c r="R5084" s="101" t="s">
        <v>188</v>
      </c>
      <c r="S5084" s="94"/>
    </row>
    <row r="5085" spans="1:19" ht="18" customHeight="1">
      <c r="A5085" s="17">
        <v>10</v>
      </c>
      <c r="B5085" s="18" t="s">
        <v>3742</v>
      </c>
      <c r="C5085" s="18">
        <v>7</v>
      </c>
      <c r="D5085" s="18" t="s">
        <v>4563</v>
      </c>
      <c r="E5085" s="18">
        <v>5</v>
      </c>
      <c r="F5085" s="18" t="s">
        <v>807</v>
      </c>
      <c r="G5085" s="18">
        <v>4</v>
      </c>
      <c r="H5085" s="18" t="s">
        <v>937</v>
      </c>
      <c r="I5085" s="19">
        <v>31</v>
      </c>
      <c r="J5085" s="24" t="s">
        <v>940</v>
      </c>
      <c r="K5085" s="99">
        <v>1341</v>
      </c>
      <c r="L5085" s="99">
        <v>1488</v>
      </c>
      <c r="M5085" s="99">
        <f>K5085-L5085</f>
        <v>-147</v>
      </c>
      <c r="N5085" s="28" t="s">
        <v>933</v>
      </c>
      <c r="O5085" s="100">
        <v>1340321</v>
      </c>
      <c r="P5085" s="27"/>
      <c r="Q5085" s="100"/>
      <c r="R5085" s="101" t="s">
        <v>188</v>
      </c>
      <c r="S5085" s="94"/>
    </row>
    <row r="5086" spans="1:19" ht="18" customHeight="1">
      <c r="A5086" s="17">
        <v>10</v>
      </c>
      <c r="B5086" s="18" t="s">
        <v>3742</v>
      </c>
      <c r="C5086" s="18">
        <v>7</v>
      </c>
      <c r="D5086" s="18" t="s">
        <v>4563</v>
      </c>
      <c r="E5086" s="18">
        <v>5</v>
      </c>
      <c r="F5086" s="18" t="s">
        <v>807</v>
      </c>
      <c r="G5086" s="19">
        <v>7</v>
      </c>
      <c r="H5086" s="19" t="s">
        <v>1093</v>
      </c>
      <c r="I5086" s="19"/>
      <c r="J5086" s="24"/>
      <c r="K5086" s="99"/>
      <c r="L5086" s="99"/>
      <c r="M5086" s="99"/>
      <c r="N5086" s="28"/>
      <c r="O5086" s="100"/>
      <c r="P5086" s="27"/>
      <c r="Q5086" s="100"/>
      <c r="R5086" s="101" t="s">
        <v>188</v>
      </c>
      <c r="S5086" s="94"/>
    </row>
    <row r="5087" spans="1:19" ht="18" customHeight="1">
      <c r="A5087" s="17">
        <v>10</v>
      </c>
      <c r="B5087" s="18" t="s">
        <v>3742</v>
      </c>
      <c r="C5087" s="18">
        <v>7</v>
      </c>
      <c r="D5087" s="18" t="s">
        <v>4563</v>
      </c>
      <c r="E5087" s="18">
        <v>5</v>
      </c>
      <c r="F5087" s="18" t="s">
        <v>807</v>
      </c>
      <c r="G5087" s="18">
        <v>7</v>
      </c>
      <c r="H5087" s="18" t="s">
        <v>1093</v>
      </c>
      <c r="I5087" s="19">
        <v>31</v>
      </c>
      <c r="J5087" s="24" t="s">
        <v>3778</v>
      </c>
      <c r="K5087" s="99">
        <v>684</v>
      </c>
      <c r="L5087" s="99">
        <v>660</v>
      </c>
      <c r="M5087" s="99">
        <f>K5087-L5087</f>
        <v>24</v>
      </c>
      <c r="N5087" s="28" t="s">
        <v>4707</v>
      </c>
      <c r="O5087" s="100">
        <v>684000</v>
      </c>
      <c r="P5087" s="27"/>
      <c r="Q5087" s="100"/>
      <c r="R5087" s="101" t="s">
        <v>188</v>
      </c>
      <c r="S5087" s="94"/>
    </row>
    <row r="5088" spans="1:19" ht="18" customHeight="1">
      <c r="A5088" s="17">
        <v>10</v>
      </c>
      <c r="B5088" s="18" t="s">
        <v>3742</v>
      </c>
      <c r="C5088" s="18">
        <v>7</v>
      </c>
      <c r="D5088" s="18" t="s">
        <v>4563</v>
      </c>
      <c r="E5088" s="18">
        <v>5</v>
      </c>
      <c r="F5088" s="18" t="s">
        <v>807</v>
      </c>
      <c r="G5088" s="19">
        <v>8</v>
      </c>
      <c r="H5088" s="19" t="s">
        <v>941</v>
      </c>
      <c r="I5088" s="19"/>
      <c r="J5088" s="24"/>
      <c r="K5088" s="99"/>
      <c r="L5088" s="99"/>
      <c r="M5088" s="99"/>
      <c r="N5088" s="28"/>
      <c r="O5088" s="100"/>
      <c r="P5088" s="27"/>
      <c r="Q5088" s="100"/>
      <c r="R5088" s="101" t="s">
        <v>188</v>
      </c>
      <c r="S5088" s="94"/>
    </row>
    <row r="5089" spans="1:19" ht="18" customHeight="1">
      <c r="A5089" s="17">
        <v>10</v>
      </c>
      <c r="B5089" s="18" t="s">
        <v>3742</v>
      </c>
      <c r="C5089" s="18">
        <v>7</v>
      </c>
      <c r="D5089" s="18" t="s">
        <v>4563</v>
      </c>
      <c r="E5089" s="18">
        <v>5</v>
      </c>
      <c r="F5089" s="18" t="s">
        <v>807</v>
      </c>
      <c r="G5089" s="18">
        <v>8</v>
      </c>
      <c r="H5089" s="18" t="s">
        <v>941</v>
      </c>
      <c r="I5089" s="19">
        <v>1</v>
      </c>
      <c r="J5089" s="24" t="s">
        <v>4708</v>
      </c>
      <c r="K5089" s="99">
        <v>242</v>
      </c>
      <c r="L5089" s="99">
        <v>322</v>
      </c>
      <c r="M5089" s="99">
        <f>K5089-L5089</f>
        <v>-80</v>
      </c>
      <c r="N5089" s="28" t="s">
        <v>4709</v>
      </c>
      <c r="O5089" s="100">
        <v>32000</v>
      </c>
      <c r="P5089" s="27"/>
      <c r="Q5089" s="100"/>
      <c r="R5089" s="101" t="s">
        <v>188</v>
      </c>
      <c r="S5089" s="94"/>
    </row>
    <row r="5090" spans="1:19" ht="18" customHeight="1">
      <c r="A5090" s="17">
        <v>10</v>
      </c>
      <c r="B5090" s="18" t="s">
        <v>3742</v>
      </c>
      <c r="C5090" s="18">
        <v>7</v>
      </c>
      <c r="D5090" s="18" t="s">
        <v>4563</v>
      </c>
      <c r="E5090" s="18">
        <v>5</v>
      </c>
      <c r="F5090" s="18" t="s">
        <v>807</v>
      </c>
      <c r="G5090" s="18">
        <v>8</v>
      </c>
      <c r="H5090" s="18" t="s">
        <v>941</v>
      </c>
      <c r="I5090" s="18">
        <v>1</v>
      </c>
      <c r="J5090" s="25" t="s">
        <v>4708</v>
      </c>
      <c r="K5090" s="99"/>
      <c r="L5090" s="99"/>
      <c r="M5090" s="99"/>
      <c r="N5090" s="28" t="s">
        <v>4710</v>
      </c>
      <c r="O5090" s="100">
        <v>10000</v>
      </c>
      <c r="P5090" s="27"/>
      <c r="Q5090" s="100"/>
      <c r="R5090" s="101" t="s">
        <v>188</v>
      </c>
      <c r="S5090" s="94"/>
    </row>
    <row r="5091" spans="1:19" ht="18" customHeight="1">
      <c r="A5091" s="17">
        <v>10</v>
      </c>
      <c r="B5091" s="18" t="s">
        <v>3742</v>
      </c>
      <c r="C5091" s="18">
        <v>7</v>
      </c>
      <c r="D5091" s="18" t="s">
        <v>4563</v>
      </c>
      <c r="E5091" s="18">
        <v>5</v>
      </c>
      <c r="F5091" s="18" t="s">
        <v>807</v>
      </c>
      <c r="G5091" s="18">
        <v>8</v>
      </c>
      <c r="H5091" s="18" t="s">
        <v>941</v>
      </c>
      <c r="I5091" s="18">
        <v>1</v>
      </c>
      <c r="J5091" s="25" t="s">
        <v>4708</v>
      </c>
      <c r="K5091" s="99"/>
      <c r="L5091" s="99"/>
      <c r="M5091" s="99"/>
      <c r="N5091" s="28" t="s">
        <v>4711</v>
      </c>
      <c r="O5091" s="100">
        <v>40000</v>
      </c>
      <c r="P5091" s="27"/>
      <c r="Q5091" s="100"/>
      <c r="R5091" s="101" t="s">
        <v>188</v>
      </c>
      <c r="S5091" s="94"/>
    </row>
    <row r="5092" spans="1:19" ht="18" customHeight="1">
      <c r="A5092" s="17">
        <v>10</v>
      </c>
      <c r="B5092" s="18" t="s">
        <v>3742</v>
      </c>
      <c r="C5092" s="18">
        <v>7</v>
      </c>
      <c r="D5092" s="18" t="s">
        <v>4563</v>
      </c>
      <c r="E5092" s="18">
        <v>5</v>
      </c>
      <c r="F5092" s="18" t="s">
        <v>807</v>
      </c>
      <c r="G5092" s="18">
        <v>8</v>
      </c>
      <c r="H5092" s="18" t="s">
        <v>941</v>
      </c>
      <c r="I5092" s="18">
        <v>1</v>
      </c>
      <c r="J5092" s="25" t="s">
        <v>4708</v>
      </c>
      <c r="K5092" s="99"/>
      <c r="L5092" s="99"/>
      <c r="M5092" s="99"/>
      <c r="N5092" s="28" t="s">
        <v>4712</v>
      </c>
      <c r="O5092" s="100">
        <v>40000</v>
      </c>
      <c r="P5092" s="27"/>
      <c r="Q5092" s="100"/>
      <c r="R5092" s="101" t="s">
        <v>188</v>
      </c>
      <c r="S5092" s="94"/>
    </row>
    <row r="5093" spans="1:19" ht="18" customHeight="1">
      <c r="A5093" s="17">
        <v>10</v>
      </c>
      <c r="B5093" s="18" t="s">
        <v>3742</v>
      </c>
      <c r="C5093" s="18">
        <v>7</v>
      </c>
      <c r="D5093" s="18" t="s">
        <v>4563</v>
      </c>
      <c r="E5093" s="18">
        <v>5</v>
      </c>
      <c r="F5093" s="18" t="s">
        <v>807</v>
      </c>
      <c r="G5093" s="18">
        <v>8</v>
      </c>
      <c r="H5093" s="18" t="s">
        <v>941</v>
      </c>
      <c r="I5093" s="18">
        <v>1</v>
      </c>
      <c r="J5093" s="25" t="s">
        <v>4708</v>
      </c>
      <c r="K5093" s="99"/>
      <c r="L5093" s="99"/>
      <c r="M5093" s="99"/>
      <c r="N5093" s="28" t="s">
        <v>4713</v>
      </c>
      <c r="O5093" s="100">
        <v>20000</v>
      </c>
      <c r="P5093" s="27"/>
      <c r="Q5093" s="100"/>
      <c r="R5093" s="101" t="s">
        <v>188</v>
      </c>
      <c r="S5093" s="94"/>
    </row>
    <row r="5094" spans="1:19" ht="18" customHeight="1">
      <c r="A5094" s="17">
        <v>10</v>
      </c>
      <c r="B5094" s="18" t="s">
        <v>3742</v>
      </c>
      <c r="C5094" s="18">
        <v>7</v>
      </c>
      <c r="D5094" s="18" t="s">
        <v>4563</v>
      </c>
      <c r="E5094" s="18">
        <v>5</v>
      </c>
      <c r="F5094" s="18" t="s">
        <v>807</v>
      </c>
      <c r="G5094" s="18">
        <v>8</v>
      </c>
      <c r="H5094" s="18" t="s">
        <v>941</v>
      </c>
      <c r="I5094" s="18">
        <v>1</v>
      </c>
      <c r="J5094" s="25" t="s">
        <v>4708</v>
      </c>
      <c r="K5094" s="99"/>
      <c r="L5094" s="99"/>
      <c r="M5094" s="99"/>
      <c r="N5094" s="28" t="s">
        <v>4708</v>
      </c>
      <c r="O5094" s="100">
        <v>100000</v>
      </c>
      <c r="P5094" s="27"/>
      <c r="Q5094" s="100"/>
      <c r="R5094" s="101" t="s">
        <v>188</v>
      </c>
      <c r="S5094" s="94"/>
    </row>
    <row r="5095" spans="1:19" ht="18" customHeight="1">
      <c r="A5095" s="17">
        <v>10</v>
      </c>
      <c r="B5095" s="18" t="s">
        <v>3742</v>
      </c>
      <c r="C5095" s="18">
        <v>7</v>
      </c>
      <c r="D5095" s="18" t="s">
        <v>4563</v>
      </c>
      <c r="E5095" s="18">
        <v>5</v>
      </c>
      <c r="F5095" s="18" t="s">
        <v>807</v>
      </c>
      <c r="G5095" s="18">
        <v>8</v>
      </c>
      <c r="H5095" s="18" t="s">
        <v>941</v>
      </c>
      <c r="I5095" s="19">
        <v>11</v>
      </c>
      <c r="J5095" s="24" t="s">
        <v>4714</v>
      </c>
      <c r="K5095" s="99">
        <v>45</v>
      </c>
      <c r="L5095" s="99">
        <v>65</v>
      </c>
      <c r="M5095" s="99">
        <f>K5095-L5095</f>
        <v>-20</v>
      </c>
      <c r="N5095" s="28" t="s">
        <v>4715</v>
      </c>
      <c r="O5095" s="100">
        <v>15000</v>
      </c>
      <c r="P5095" s="27"/>
      <c r="Q5095" s="100"/>
      <c r="R5095" s="101" t="s">
        <v>188</v>
      </c>
      <c r="S5095" s="94"/>
    </row>
    <row r="5096" spans="1:19" ht="18" customHeight="1">
      <c r="A5096" s="17">
        <v>10</v>
      </c>
      <c r="B5096" s="18" t="s">
        <v>3742</v>
      </c>
      <c r="C5096" s="18">
        <v>7</v>
      </c>
      <c r="D5096" s="18" t="s">
        <v>4563</v>
      </c>
      <c r="E5096" s="18">
        <v>5</v>
      </c>
      <c r="F5096" s="18" t="s">
        <v>807</v>
      </c>
      <c r="G5096" s="18">
        <v>8</v>
      </c>
      <c r="H5096" s="18" t="s">
        <v>941</v>
      </c>
      <c r="I5096" s="18">
        <v>11</v>
      </c>
      <c r="J5096" s="25" t="s">
        <v>4714</v>
      </c>
      <c r="K5096" s="99"/>
      <c r="L5096" s="99"/>
      <c r="M5096" s="99"/>
      <c r="N5096" s="28" t="s">
        <v>4716</v>
      </c>
      <c r="O5096" s="100">
        <v>30000</v>
      </c>
      <c r="P5096" s="27"/>
      <c r="Q5096" s="100"/>
      <c r="R5096" s="101" t="s">
        <v>188</v>
      </c>
      <c r="S5096" s="94"/>
    </row>
    <row r="5097" spans="1:19" ht="18" customHeight="1">
      <c r="A5097" s="17">
        <v>10</v>
      </c>
      <c r="B5097" s="18" t="s">
        <v>3742</v>
      </c>
      <c r="C5097" s="18">
        <v>7</v>
      </c>
      <c r="D5097" s="18" t="s">
        <v>4563</v>
      </c>
      <c r="E5097" s="18">
        <v>5</v>
      </c>
      <c r="F5097" s="18" t="s">
        <v>807</v>
      </c>
      <c r="G5097" s="18">
        <v>8</v>
      </c>
      <c r="H5097" s="18" t="s">
        <v>941</v>
      </c>
      <c r="I5097" s="19">
        <v>31</v>
      </c>
      <c r="J5097" s="24" t="s">
        <v>4717</v>
      </c>
      <c r="K5097" s="99">
        <v>354</v>
      </c>
      <c r="L5097" s="99">
        <v>354</v>
      </c>
      <c r="M5097" s="99">
        <f>K5097-L5097</f>
        <v>0</v>
      </c>
      <c r="N5097" s="28" t="s">
        <v>4718</v>
      </c>
      <c r="O5097" s="100">
        <v>30000</v>
      </c>
      <c r="P5097" s="27"/>
      <c r="Q5097" s="100"/>
      <c r="R5097" s="101" t="s">
        <v>188</v>
      </c>
      <c r="S5097" s="94"/>
    </row>
    <row r="5098" spans="1:19" ht="18" customHeight="1">
      <c r="A5098" s="17">
        <v>10</v>
      </c>
      <c r="B5098" s="18" t="s">
        <v>3742</v>
      </c>
      <c r="C5098" s="18">
        <v>7</v>
      </c>
      <c r="D5098" s="18" t="s">
        <v>4563</v>
      </c>
      <c r="E5098" s="18">
        <v>5</v>
      </c>
      <c r="F5098" s="18" t="s">
        <v>807</v>
      </c>
      <c r="G5098" s="18">
        <v>8</v>
      </c>
      <c r="H5098" s="18" t="s">
        <v>941</v>
      </c>
      <c r="I5098" s="18">
        <v>31</v>
      </c>
      <c r="J5098" s="25" t="s">
        <v>4717</v>
      </c>
      <c r="K5098" s="99"/>
      <c r="L5098" s="99"/>
      <c r="M5098" s="99"/>
      <c r="N5098" s="28" t="s">
        <v>4719</v>
      </c>
      <c r="O5098" s="100">
        <v>24000</v>
      </c>
      <c r="P5098" s="27"/>
      <c r="Q5098" s="100"/>
      <c r="R5098" s="101" t="s">
        <v>188</v>
      </c>
      <c r="S5098" s="94"/>
    </row>
    <row r="5099" spans="1:19" ht="18" customHeight="1">
      <c r="A5099" s="17">
        <v>10</v>
      </c>
      <c r="B5099" s="18" t="s">
        <v>3742</v>
      </c>
      <c r="C5099" s="18">
        <v>7</v>
      </c>
      <c r="D5099" s="18" t="s">
        <v>4563</v>
      </c>
      <c r="E5099" s="18">
        <v>5</v>
      </c>
      <c r="F5099" s="18" t="s">
        <v>807</v>
      </c>
      <c r="G5099" s="18">
        <v>8</v>
      </c>
      <c r="H5099" s="18" t="s">
        <v>941</v>
      </c>
      <c r="I5099" s="18">
        <v>31</v>
      </c>
      <c r="J5099" s="25" t="s">
        <v>4717</v>
      </c>
      <c r="K5099" s="99"/>
      <c r="L5099" s="99"/>
      <c r="M5099" s="99"/>
      <c r="N5099" s="28" t="s">
        <v>4720</v>
      </c>
      <c r="O5099" s="100">
        <v>300000</v>
      </c>
      <c r="P5099" s="27"/>
      <c r="Q5099" s="100"/>
      <c r="R5099" s="101" t="s">
        <v>188</v>
      </c>
      <c r="S5099" s="94"/>
    </row>
    <row r="5100" spans="1:19" ht="18" customHeight="1">
      <c r="A5100" s="17">
        <v>10</v>
      </c>
      <c r="B5100" s="18" t="s">
        <v>3742</v>
      </c>
      <c r="C5100" s="18">
        <v>7</v>
      </c>
      <c r="D5100" s="18" t="s">
        <v>4563</v>
      </c>
      <c r="E5100" s="18">
        <v>5</v>
      </c>
      <c r="F5100" s="18" t="s">
        <v>807</v>
      </c>
      <c r="G5100" s="19">
        <v>9</v>
      </c>
      <c r="H5100" s="19" t="s">
        <v>944</v>
      </c>
      <c r="I5100" s="19"/>
      <c r="J5100" s="24"/>
      <c r="K5100" s="99"/>
      <c r="L5100" s="99"/>
      <c r="M5100" s="99"/>
      <c r="N5100" s="28"/>
      <c r="O5100" s="100"/>
      <c r="P5100" s="27"/>
      <c r="Q5100" s="100"/>
      <c r="R5100" s="101" t="s">
        <v>188</v>
      </c>
      <c r="S5100" s="94"/>
    </row>
    <row r="5101" spans="1:19" ht="18" customHeight="1">
      <c r="A5101" s="17">
        <v>10</v>
      </c>
      <c r="B5101" s="18" t="s">
        <v>3742</v>
      </c>
      <c r="C5101" s="18">
        <v>7</v>
      </c>
      <c r="D5101" s="18" t="s">
        <v>4563</v>
      </c>
      <c r="E5101" s="18">
        <v>5</v>
      </c>
      <c r="F5101" s="18" t="s">
        <v>807</v>
      </c>
      <c r="G5101" s="18">
        <v>9</v>
      </c>
      <c r="H5101" s="18" t="s">
        <v>944</v>
      </c>
      <c r="I5101" s="19">
        <v>2</v>
      </c>
      <c r="J5101" s="24" t="s">
        <v>978</v>
      </c>
      <c r="K5101" s="99">
        <v>4</v>
      </c>
      <c r="L5101" s="99">
        <v>23</v>
      </c>
      <c r="M5101" s="99">
        <f t="shared" ref="M5101:M5102" si="314">K5101-L5101</f>
        <v>-19</v>
      </c>
      <c r="N5101" s="28" t="s">
        <v>4721</v>
      </c>
      <c r="O5101" s="100">
        <v>3600</v>
      </c>
      <c r="P5101" s="27"/>
      <c r="Q5101" s="100"/>
      <c r="R5101" s="101" t="s">
        <v>188</v>
      </c>
      <c r="S5101" s="94"/>
    </row>
    <row r="5102" spans="1:19" ht="18" customHeight="1">
      <c r="A5102" s="17">
        <v>10</v>
      </c>
      <c r="B5102" s="18" t="s">
        <v>3742</v>
      </c>
      <c r="C5102" s="18">
        <v>7</v>
      </c>
      <c r="D5102" s="18" t="s">
        <v>4563</v>
      </c>
      <c r="E5102" s="18">
        <v>5</v>
      </c>
      <c r="F5102" s="18" t="s">
        <v>807</v>
      </c>
      <c r="G5102" s="18">
        <v>9</v>
      </c>
      <c r="H5102" s="18" t="s">
        <v>944</v>
      </c>
      <c r="I5102" s="19">
        <v>3</v>
      </c>
      <c r="J5102" s="24" t="s">
        <v>987</v>
      </c>
      <c r="K5102" s="99">
        <v>9</v>
      </c>
      <c r="L5102" s="99">
        <v>8</v>
      </c>
      <c r="M5102" s="99">
        <f t="shared" si="314"/>
        <v>1</v>
      </c>
      <c r="N5102" s="28" t="s">
        <v>4722</v>
      </c>
      <c r="O5102" s="100">
        <v>4200</v>
      </c>
      <c r="P5102" s="27"/>
      <c r="Q5102" s="100"/>
      <c r="R5102" s="101" t="s">
        <v>188</v>
      </c>
      <c r="S5102" s="94"/>
    </row>
    <row r="5103" spans="1:19" ht="18" customHeight="1">
      <c r="A5103" s="17">
        <v>10</v>
      </c>
      <c r="B5103" s="18" t="s">
        <v>3742</v>
      </c>
      <c r="C5103" s="18">
        <v>7</v>
      </c>
      <c r="D5103" s="18" t="s">
        <v>4563</v>
      </c>
      <c r="E5103" s="18">
        <v>5</v>
      </c>
      <c r="F5103" s="18" t="s">
        <v>807</v>
      </c>
      <c r="G5103" s="18">
        <v>9</v>
      </c>
      <c r="H5103" s="18" t="s">
        <v>944</v>
      </c>
      <c r="I5103" s="18">
        <v>3</v>
      </c>
      <c r="J5103" s="25" t="s">
        <v>987</v>
      </c>
      <c r="K5103" s="99"/>
      <c r="L5103" s="99"/>
      <c r="M5103" s="99"/>
      <c r="N5103" s="28" t="s">
        <v>4723</v>
      </c>
      <c r="O5103" s="100">
        <v>2400</v>
      </c>
      <c r="P5103" s="27"/>
      <c r="Q5103" s="100"/>
      <c r="R5103" s="101" t="s">
        <v>188</v>
      </c>
      <c r="S5103" s="94"/>
    </row>
    <row r="5104" spans="1:19" ht="18" customHeight="1">
      <c r="A5104" s="17">
        <v>10</v>
      </c>
      <c r="B5104" s="18" t="s">
        <v>3742</v>
      </c>
      <c r="C5104" s="18">
        <v>7</v>
      </c>
      <c r="D5104" s="18" t="s">
        <v>4563</v>
      </c>
      <c r="E5104" s="18">
        <v>5</v>
      </c>
      <c r="F5104" s="18" t="s">
        <v>807</v>
      </c>
      <c r="G5104" s="18">
        <v>9</v>
      </c>
      <c r="H5104" s="18" t="s">
        <v>944</v>
      </c>
      <c r="I5104" s="18">
        <v>3</v>
      </c>
      <c r="J5104" s="25" t="s">
        <v>987</v>
      </c>
      <c r="K5104" s="99"/>
      <c r="L5104" s="99"/>
      <c r="M5104" s="99"/>
      <c r="N5104" s="28" t="s">
        <v>4724</v>
      </c>
      <c r="O5104" s="100">
        <v>1800</v>
      </c>
      <c r="P5104" s="27"/>
      <c r="Q5104" s="100"/>
      <c r="R5104" s="101" t="s">
        <v>188</v>
      </c>
      <c r="S5104" s="94"/>
    </row>
    <row r="5105" spans="1:19" ht="18" customHeight="1">
      <c r="A5105" s="17">
        <v>10</v>
      </c>
      <c r="B5105" s="18" t="s">
        <v>3742</v>
      </c>
      <c r="C5105" s="18">
        <v>7</v>
      </c>
      <c r="D5105" s="18" t="s">
        <v>4563</v>
      </c>
      <c r="E5105" s="18">
        <v>5</v>
      </c>
      <c r="F5105" s="18" t="s">
        <v>807</v>
      </c>
      <c r="G5105" s="19">
        <v>11</v>
      </c>
      <c r="H5105" s="19" t="s">
        <v>1002</v>
      </c>
      <c r="I5105" s="19"/>
      <c r="J5105" s="24"/>
      <c r="K5105" s="99"/>
      <c r="L5105" s="99"/>
      <c r="M5105" s="99"/>
      <c r="N5105" s="28"/>
      <c r="O5105" s="100"/>
      <c r="P5105" s="27"/>
      <c r="Q5105" s="100"/>
      <c r="R5105" s="101" t="s">
        <v>188</v>
      </c>
      <c r="S5105" s="94"/>
    </row>
    <row r="5106" spans="1:19" ht="18" customHeight="1">
      <c r="A5106" s="17">
        <v>10</v>
      </c>
      <c r="B5106" s="18" t="s">
        <v>3742</v>
      </c>
      <c r="C5106" s="18">
        <v>7</v>
      </c>
      <c r="D5106" s="18" t="s">
        <v>4563</v>
      </c>
      <c r="E5106" s="18">
        <v>5</v>
      </c>
      <c r="F5106" s="18" t="s">
        <v>807</v>
      </c>
      <c r="G5106" s="18">
        <v>11</v>
      </c>
      <c r="H5106" s="18" t="s">
        <v>1002</v>
      </c>
      <c r="I5106" s="19">
        <v>1</v>
      </c>
      <c r="J5106" s="24" t="s">
        <v>1003</v>
      </c>
      <c r="K5106" s="99">
        <v>499</v>
      </c>
      <c r="L5106" s="99">
        <v>565</v>
      </c>
      <c r="M5106" s="99">
        <f>K5106-L5106</f>
        <v>-66</v>
      </c>
      <c r="N5106" s="339" t="s">
        <v>7287</v>
      </c>
      <c r="O5106" s="100">
        <v>37116</v>
      </c>
      <c r="P5106" s="27"/>
      <c r="Q5106" s="100"/>
      <c r="R5106" s="101" t="s">
        <v>188</v>
      </c>
      <c r="S5106" s="94"/>
    </row>
    <row r="5107" spans="1:19" ht="18" customHeight="1">
      <c r="A5107" s="17">
        <v>10</v>
      </c>
      <c r="B5107" s="18" t="s">
        <v>3742</v>
      </c>
      <c r="C5107" s="18">
        <v>7</v>
      </c>
      <c r="D5107" s="18" t="s">
        <v>4563</v>
      </c>
      <c r="E5107" s="18">
        <v>5</v>
      </c>
      <c r="F5107" s="18" t="s">
        <v>807</v>
      </c>
      <c r="G5107" s="18">
        <v>11</v>
      </c>
      <c r="H5107" s="18" t="s">
        <v>1002</v>
      </c>
      <c r="I5107" s="18">
        <v>1</v>
      </c>
      <c r="J5107" s="25" t="s">
        <v>1003</v>
      </c>
      <c r="K5107" s="99"/>
      <c r="L5107" s="99"/>
      <c r="M5107" s="99"/>
      <c r="N5107" s="339" t="s">
        <v>7288</v>
      </c>
      <c r="O5107" s="100">
        <v>7404</v>
      </c>
      <c r="P5107" s="27"/>
      <c r="Q5107" s="100"/>
      <c r="R5107" s="101" t="s">
        <v>188</v>
      </c>
      <c r="S5107" s="94"/>
    </row>
    <row r="5108" spans="1:19" ht="18" customHeight="1">
      <c r="A5108" s="17">
        <v>10</v>
      </c>
      <c r="B5108" s="18" t="s">
        <v>3742</v>
      </c>
      <c r="C5108" s="18">
        <v>7</v>
      </c>
      <c r="D5108" s="18" t="s">
        <v>4563</v>
      </c>
      <c r="E5108" s="18">
        <v>5</v>
      </c>
      <c r="F5108" s="18" t="s">
        <v>807</v>
      </c>
      <c r="G5108" s="18">
        <v>11</v>
      </c>
      <c r="H5108" s="18" t="s">
        <v>1002</v>
      </c>
      <c r="I5108" s="18">
        <v>1</v>
      </c>
      <c r="J5108" s="25" t="s">
        <v>1003</v>
      </c>
      <c r="K5108" s="99"/>
      <c r="L5108" s="99"/>
      <c r="M5108" s="99"/>
      <c r="N5108" s="28" t="s">
        <v>4725</v>
      </c>
      <c r="O5108" s="100">
        <v>105000</v>
      </c>
      <c r="P5108" s="27"/>
      <c r="Q5108" s="100"/>
      <c r="R5108" s="101" t="s">
        <v>188</v>
      </c>
      <c r="S5108" s="94"/>
    </row>
    <row r="5109" spans="1:19" ht="18" customHeight="1">
      <c r="A5109" s="17">
        <v>10</v>
      </c>
      <c r="B5109" s="18" t="s">
        <v>3742</v>
      </c>
      <c r="C5109" s="18">
        <v>7</v>
      </c>
      <c r="D5109" s="18" t="s">
        <v>4563</v>
      </c>
      <c r="E5109" s="18">
        <v>5</v>
      </c>
      <c r="F5109" s="18" t="s">
        <v>807</v>
      </c>
      <c r="G5109" s="18">
        <v>11</v>
      </c>
      <c r="H5109" s="18" t="s">
        <v>1002</v>
      </c>
      <c r="I5109" s="18">
        <v>1</v>
      </c>
      <c r="J5109" s="25" t="s">
        <v>1003</v>
      </c>
      <c r="K5109" s="99"/>
      <c r="L5109" s="99"/>
      <c r="M5109" s="99"/>
      <c r="N5109" s="339" t="s">
        <v>7289</v>
      </c>
      <c r="O5109" s="100">
        <v>120000</v>
      </c>
      <c r="P5109" s="27"/>
      <c r="Q5109" s="100"/>
      <c r="R5109" s="101" t="s">
        <v>188</v>
      </c>
      <c r="S5109" s="94"/>
    </row>
    <row r="5110" spans="1:19" ht="18" customHeight="1">
      <c r="A5110" s="17">
        <v>10</v>
      </c>
      <c r="B5110" s="18" t="s">
        <v>3742</v>
      </c>
      <c r="C5110" s="18">
        <v>7</v>
      </c>
      <c r="D5110" s="18" t="s">
        <v>4563</v>
      </c>
      <c r="E5110" s="18">
        <v>5</v>
      </c>
      <c r="F5110" s="18" t="s">
        <v>807</v>
      </c>
      <c r="G5110" s="18">
        <v>11</v>
      </c>
      <c r="H5110" s="18" t="s">
        <v>1002</v>
      </c>
      <c r="I5110" s="18">
        <v>1</v>
      </c>
      <c r="J5110" s="25" t="s">
        <v>1003</v>
      </c>
      <c r="K5110" s="99"/>
      <c r="L5110" s="99"/>
      <c r="M5110" s="99"/>
      <c r="N5110" s="28" t="s">
        <v>4726</v>
      </c>
      <c r="O5110" s="100">
        <v>65000</v>
      </c>
      <c r="P5110" s="27"/>
      <c r="Q5110" s="100"/>
      <c r="R5110" s="101" t="s">
        <v>188</v>
      </c>
      <c r="S5110" s="94"/>
    </row>
    <row r="5111" spans="1:19" ht="18" customHeight="1">
      <c r="A5111" s="17">
        <v>10</v>
      </c>
      <c r="B5111" s="18" t="s">
        <v>3742</v>
      </c>
      <c r="C5111" s="18">
        <v>7</v>
      </c>
      <c r="D5111" s="18" t="s">
        <v>4563</v>
      </c>
      <c r="E5111" s="18">
        <v>5</v>
      </c>
      <c r="F5111" s="18" t="s">
        <v>807</v>
      </c>
      <c r="G5111" s="18">
        <v>11</v>
      </c>
      <c r="H5111" s="18" t="s">
        <v>1002</v>
      </c>
      <c r="I5111" s="18">
        <v>1</v>
      </c>
      <c r="J5111" s="25" t="s">
        <v>1003</v>
      </c>
      <c r="K5111" s="99"/>
      <c r="L5111" s="99"/>
      <c r="M5111" s="99"/>
      <c r="N5111" s="28" t="s">
        <v>4727</v>
      </c>
      <c r="O5111" s="100">
        <v>52800</v>
      </c>
      <c r="P5111" s="27"/>
      <c r="Q5111" s="100"/>
      <c r="R5111" s="101" t="s">
        <v>188</v>
      </c>
      <c r="S5111" s="94"/>
    </row>
    <row r="5112" spans="1:19" ht="18" customHeight="1">
      <c r="A5112" s="17">
        <v>10</v>
      </c>
      <c r="B5112" s="18" t="s">
        <v>3742</v>
      </c>
      <c r="C5112" s="18">
        <v>7</v>
      </c>
      <c r="D5112" s="18" t="s">
        <v>4563</v>
      </c>
      <c r="E5112" s="18">
        <v>5</v>
      </c>
      <c r="F5112" s="18" t="s">
        <v>807</v>
      </c>
      <c r="G5112" s="18">
        <v>11</v>
      </c>
      <c r="H5112" s="18" t="s">
        <v>1002</v>
      </c>
      <c r="I5112" s="18">
        <v>1</v>
      </c>
      <c r="J5112" s="25" t="s">
        <v>1003</v>
      </c>
      <c r="K5112" s="99"/>
      <c r="L5112" s="99"/>
      <c r="M5112" s="99"/>
      <c r="N5112" s="28" t="s">
        <v>4728</v>
      </c>
      <c r="O5112" s="100">
        <v>41472</v>
      </c>
      <c r="P5112" s="27"/>
      <c r="Q5112" s="100"/>
      <c r="R5112" s="101" t="s">
        <v>188</v>
      </c>
      <c r="S5112" s="94"/>
    </row>
    <row r="5113" spans="1:19" ht="18" customHeight="1">
      <c r="A5113" s="17">
        <v>10</v>
      </c>
      <c r="B5113" s="18" t="s">
        <v>3742</v>
      </c>
      <c r="C5113" s="18">
        <v>7</v>
      </c>
      <c r="D5113" s="18" t="s">
        <v>4563</v>
      </c>
      <c r="E5113" s="18">
        <v>5</v>
      </c>
      <c r="F5113" s="18" t="s">
        <v>807</v>
      </c>
      <c r="G5113" s="18">
        <v>11</v>
      </c>
      <c r="H5113" s="18" t="s">
        <v>1002</v>
      </c>
      <c r="I5113" s="18">
        <v>1</v>
      </c>
      <c r="J5113" s="25" t="s">
        <v>1003</v>
      </c>
      <c r="K5113" s="99"/>
      <c r="L5113" s="99"/>
      <c r="M5113" s="99"/>
      <c r="N5113" s="28" t="s">
        <v>4729</v>
      </c>
      <c r="O5113" s="100">
        <v>70000</v>
      </c>
      <c r="P5113" s="27"/>
      <c r="Q5113" s="100"/>
      <c r="R5113" s="101" t="s">
        <v>188</v>
      </c>
      <c r="S5113" s="94"/>
    </row>
    <row r="5114" spans="1:19" ht="18" customHeight="1">
      <c r="A5114" s="17">
        <v>10</v>
      </c>
      <c r="B5114" s="18" t="s">
        <v>3742</v>
      </c>
      <c r="C5114" s="18">
        <v>7</v>
      </c>
      <c r="D5114" s="18" t="s">
        <v>4563</v>
      </c>
      <c r="E5114" s="18">
        <v>5</v>
      </c>
      <c r="F5114" s="18" t="s">
        <v>807</v>
      </c>
      <c r="G5114" s="18">
        <v>11</v>
      </c>
      <c r="H5114" s="18" t="s">
        <v>1002</v>
      </c>
      <c r="I5114" s="19">
        <v>2</v>
      </c>
      <c r="J5114" s="24" t="s">
        <v>1208</v>
      </c>
      <c r="K5114" s="99">
        <v>1012</v>
      </c>
      <c r="L5114" s="99">
        <v>1378</v>
      </c>
      <c r="M5114" s="99">
        <f>K5114-L5114</f>
        <v>-366</v>
      </c>
      <c r="N5114" s="339" t="s">
        <v>7290</v>
      </c>
      <c r="O5114" s="100">
        <v>42840</v>
      </c>
      <c r="P5114" s="27"/>
      <c r="Q5114" s="100"/>
      <c r="R5114" s="101" t="s">
        <v>188</v>
      </c>
      <c r="S5114" s="94"/>
    </row>
    <row r="5115" spans="1:19" ht="18" customHeight="1">
      <c r="A5115" s="17">
        <v>10</v>
      </c>
      <c r="B5115" s="18" t="s">
        <v>3742</v>
      </c>
      <c r="C5115" s="18">
        <v>7</v>
      </c>
      <c r="D5115" s="18" t="s">
        <v>4563</v>
      </c>
      <c r="E5115" s="18">
        <v>5</v>
      </c>
      <c r="F5115" s="18" t="s">
        <v>807</v>
      </c>
      <c r="G5115" s="18">
        <v>11</v>
      </c>
      <c r="H5115" s="18" t="s">
        <v>1002</v>
      </c>
      <c r="I5115" s="18">
        <v>2</v>
      </c>
      <c r="J5115" s="25" t="s">
        <v>1208</v>
      </c>
      <c r="K5115" s="99"/>
      <c r="L5115" s="99"/>
      <c r="M5115" s="99"/>
      <c r="N5115" s="28" t="s">
        <v>4730</v>
      </c>
      <c r="O5115" s="100">
        <v>9150</v>
      </c>
      <c r="P5115" s="27"/>
      <c r="Q5115" s="100"/>
      <c r="R5115" s="101" t="s">
        <v>188</v>
      </c>
      <c r="S5115" s="94"/>
    </row>
    <row r="5116" spans="1:19" ht="18" customHeight="1">
      <c r="A5116" s="17">
        <v>10</v>
      </c>
      <c r="B5116" s="18" t="s">
        <v>3742</v>
      </c>
      <c r="C5116" s="18">
        <v>7</v>
      </c>
      <c r="D5116" s="18" t="s">
        <v>4563</v>
      </c>
      <c r="E5116" s="18">
        <v>5</v>
      </c>
      <c r="F5116" s="18" t="s">
        <v>807</v>
      </c>
      <c r="G5116" s="18">
        <v>11</v>
      </c>
      <c r="H5116" s="18" t="s">
        <v>1002</v>
      </c>
      <c r="I5116" s="18">
        <v>2</v>
      </c>
      <c r="J5116" s="25" t="s">
        <v>1208</v>
      </c>
      <c r="K5116" s="99"/>
      <c r="L5116" s="99"/>
      <c r="M5116" s="99"/>
      <c r="N5116" s="339" t="s">
        <v>7291</v>
      </c>
      <c r="O5116" s="100">
        <v>960000</v>
      </c>
      <c r="P5116" s="27"/>
      <c r="Q5116" s="100"/>
      <c r="R5116" s="101" t="s">
        <v>188</v>
      </c>
      <c r="S5116" s="94"/>
    </row>
    <row r="5117" spans="1:19" ht="18" customHeight="1">
      <c r="A5117" s="17">
        <v>10</v>
      </c>
      <c r="B5117" s="18" t="s">
        <v>3742</v>
      </c>
      <c r="C5117" s="18">
        <v>7</v>
      </c>
      <c r="D5117" s="18" t="s">
        <v>4563</v>
      </c>
      <c r="E5117" s="18">
        <v>5</v>
      </c>
      <c r="F5117" s="18" t="s">
        <v>807</v>
      </c>
      <c r="G5117" s="18">
        <v>11</v>
      </c>
      <c r="H5117" s="18" t="s">
        <v>1002</v>
      </c>
      <c r="I5117" s="19">
        <v>3</v>
      </c>
      <c r="J5117" s="24" t="s">
        <v>1021</v>
      </c>
      <c r="K5117" s="99">
        <v>158</v>
      </c>
      <c r="L5117" s="99">
        <v>153</v>
      </c>
      <c r="M5117" s="99">
        <f>K5117-L5117</f>
        <v>5</v>
      </c>
      <c r="N5117" s="28" t="s">
        <v>4731</v>
      </c>
      <c r="O5117" s="100">
        <v>16200</v>
      </c>
      <c r="P5117" s="27"/>
      <c r="Q5117" s="100"/>
      <c r="R5117" s="101" t="s">
        <v>188</v>
      </c>
      <c r="S5117" s="94"/>
    </row>
    <row r="5118" spans="1:19" ht="18" customHeight="1">
      <c r="A5118" s="17">
        <v>10</v>
      </c>
      <c r="B5118" s="18" t="s">
        <v>3742</v>
      </c>
      <c r="C5118" s="18">
        <v>7</v>
      </c>
      <c r="D5118" s="18" t="s">
        <v>4563</v>
      </c>
      <c r="E5118" s="18">
        <v>5</v>
      </c>
      <c r="F5118" s="18" t="s">
        <v>807</v>
      </c>
      <c r="G5118" s="18">
        <v>11</v>
      </c>
      <c r="H5118" s="18" t="s">
        <v>1002</v>
      </c>
      <c r="I5118" s="18">
        <v>3</v>
      </c>
      <c r="J5118" s="25" t="s">
        <v>1021</v>
      </c>
      <c r="K5118" s="99"/>
      <c r="L5118" s="99"/>
      <c r="M5118" s="99"/>
      <c r="N5118" s="28" t="s">
        <v>4732</v>
      </c>
      <c r="O5118" s="100">
        <v>13000</v>
      </c>
      <c r="P5118" s="27"/>
      <c r="Q5118" s="100"/>
      <c r="R5118" s="101" t="s">
        <v>188</v>
      </c>
      <c r="S5118" s="94"/>
    </row>
    <row r="5119" spans="1:19" ht="18" customHeight="1">
      <c r="A5119" s="17">
        <v>10</v>
      </c>
      <c r="B5119" s="18" t="s">
        <v>3742</v>
      </c>
      <c r="C5119" s="18">
        <v>7</v>
      </c>
      <c r="D5119" s="18" t="s">
        <v>4563</v>
      </c>
      <c r="E5119" s="18">
        <v>5</v>
      </c>
      <c r="F5119" s="18" t="s">
        <v>807</v>
      </c>
      <c r="G5119" s="18">
        <v>11</v>
      </c>
      <c r="H5119" s="18" t="s">
        <v>1002</v>
      </c>
      <c r="I5119" s="18">
        <v>3</v>
      </c>
      <c r="J5119" s="25" t="s">
        <v>1021</v>
      </c>
      <c r="K5119" s="99"/>
      <c r="L5119" s="99"/>
      <c r="M5119" s="99"/>
      <c r="N5119" s="28" t="s">
        <v>4733</v>
      </c>
      <c r="O5119" s="100">
        <v>80000</v>
      </c>
      <c r="P5119" s="27"/>
      <c r="Q5119" s="100"/>
      <c r="R5119" s="101" t="s">
        <v>188</v>
      </c>
      <c r="S5119" s="94"/>
    </row>
    <row r="5120" spans="1:19" ht="18" customHeight="1">
      <c r="A5120" s="17">
        <v>10</v>
      </c>
      <c r="B5120" s="18" t="s">
        <v>3742</v>
      </c>
      <c r="C5120" s="18">
        <v>7</v>
      </c>
      <c r="D5120" s="18" t="s">
        <v>4563</v>
      </c>
      <c r="E5120" s="18">
        <v>5</v>
      </c>
      <c r="F5120" s="18" t="s">
        <v>807</v>
      </c>
      <c r="G5120" s="18">
        <v>11</v>
      </c>
      <c r="H5120" s="18" t="s">
        <v>1002</v>
      </c>
      <c r="I5120" s="18">
        <v>3</v>
      </c>
      <c r="J5120" s="25" t="s">
        <v>1021</v>
      </c>
      <c r="K5120" s="99"/>
      <c r="L5120" s="99"/>
      <c r="M5120" s="99"/>
      <c r="N5120" s="28" t="s">
        <v>4734</v>
      </c>
      <c r="O5120" s="100">
        <v>36000</v>
      </c>
      <c r="P5120" s="27"/>
      <c r="Q5120" s="100"/>
      <c r="R5120" s="101" t="s">
        <v>188</v>
      </c>
      <c r="S5120" s="94"/>
    </row>
    <row r="5121" spans="1:19" ht="18" customHeight="1">
      <c r="A5121" s="17">
        <v>10</v>
      </c>
      <c r="B5121" s="18" t="s">
        <v>3742</v>
      </c>
      <c r="C5121" s="18">
        <v>7</v>
      </c>
      <c r="D5121" s="18" t="s">
        <v>4563</v>
      </c>
      <c r="E5121" s="18">
        <v>5</v>
      </c>
      <c r="F5121" s="18" t="s">
        <v>807</v>
      </c>
      <c r="G5121" s="18">
        <v>11</v>
      </c>
      <c r="H5121" s="18" t="s">
        <v>1002</v>
      </c>
      <c r="I5121" s="18">
        <v>3</v>
      </c>
      <c r="J5121" s="25" t="s">
        <v>1021</v>
      </c>
      <c r="K5121" s="99"/>
      <c r="L5121" s="99"/>
      <c r="M5121" s="99"/>
      <c r="N5121" s="28" t="s">
        <v>4735</v>
      </c>
      <c r="O5121" s="100">
        <v>12000</v>
      </c>
      <c r="P5121" s="27"/>
      <c r="Q5121" s="100"/>
      <c r="R5121" s="101" t="s">
        <v>188</v>
      </c>
      <c r="S5121" s="94"/>
    </row>
    <row r="5122" spans="1:19" ht="18" customHeight="1">
      <c r="A5122" s="17">
        <v>10</v>
      </c>
      <c r="B5122" s="18" t="s">
        <v>3742</v>
      </c>
      <c r="C5122" s="18">
        <v>7</v>
      </c>
      <c r="D5122" s="18" t="s">
        <v>4563</v>
      </c>
      <c r="E5122" s="18">
        <v>5</v>
      </c>
      <c r="F5122" s="18" t="s">
        <v>807</v>
      </c>
      <c r="G5122" s="18">
        <v>11</v>
      </c>
      <c r="H5122" s="18" t="s">
        <v>1002</v>
      </c>
      <c r="I5122" s="19">
        <v>4</v>
      </c>
      <c r="J5122" s="24" t="s">
        <v>1023</v>
      </c>
      <c r="K5122" s="99">
        <v>64</v>
      </c>
      <c r="L5122" s="99">
        <v>64</v>
      </c>
      <c r="M5122" s="99">
        <f>K5122-L5122</f>
        <v>0</v>
      </c>
      <c r="N5122" s="28" t="s">
        <v>4736</v>
      </c>
      <c r="O5122" s="100">
        <v>43200</v>
      </c>
      <c r="P5122" s="27"/>
      <c r="Q5122" s="100"/>
      <c r="R5122" s="101" t="s">
        <v>188</v>
      </c>
      <c r="S5122" s="94"/>
    </row>
    <row r="5123" spans="1:19" ht="18" customHeight="1">
      <c r="A5123" s="17">
        <v>10</v>
      </c>
      <c r="B5123" s="18" t="s">
        <v>3742</v>
      </c>
      <c r="C5123" s="18">
        <v>7</v>
      </c>
      <c r="D5123" s="18" t="s">
        <v>4563</v>
      </c>
      <c r="E5123" s="18">
        <v>5</v>
      </c>
      <c r="F5123" s="18" t="s">
        <v>807</v>
      </c>
      <c r="G5123" s="18">
        <v>11</v>
      </c>
      <c r="H5123" s="18" t="s">
        <v>1002</v>
      </c>
      <c r="I5123" s="18">
        <v>4</v>
      </c>
      <c r="J5123" s="25" t="s">
        <v>1023</v>
      </c>
      <c r="K5123" s="99"/>
      <c r="L5123" s="99"/>
      <c r="M5123" s="99"/>
      <c r="N5123" s="28" t="s">
        <v>4737</v>
      </c>
      <c r="O5123" s="100">
        <v>20000</v>
      </c>
      <c r="P5123" s="27"/>
      <c r="Q5123" s="100"/>
      <c r="R5123" s="101" t="s">
        <v>188</v>
      </c>
      <c r="S5123" s="94"/>
    </row>
    <row r="5124" spans="1:19" ht="18" customHeight="1">
      <c r="A5124" s="17">
        <v>10</v>
      </c>
      <c r="B5124" s="18" t="s">
        <v>3742</v>
      </c>
      <c r="C5124" s="18">
        <v>7</v>
      </c>
      <c r="D5124" s="18" t="s">
        <v>4563</v>
      </c>
      <c r="E5124" s="18">
        <v>5</v>
      </c>
      <c r="F5124" s="18" t="s">
        <v>807</v>
      </c>
      <c r="G5124" s="18">
        <v>11</v>
      </c>
      <c r="H5124" s="18" t="s">
        <v>1002</v>
      </c>
      <c r="I5124" s="19">
        <v>5</v>
      </c>
      <c r="J5124" s="24" t="s">
        <v>1214</v>
      </c>
      <c r="K5124" s="99">
        <v>2220</v>
      </c>
      <c r="L5124" s="99">
        <v>2220</v>
      </c>
      <c r="M5124" s="99">
        <f>K5124-L5124</f>
        <v>0</v>
      </c>
      <c r="N5124" s="339" t="s">
        <v>7292</v>
      </c>
      <c r="O5124" s="100">
        <v>1920000</v>
      </c>
      <c r="P5124" s="27"/>
      <c r="Q5124" s="100"/>
      <c r="R5124" s="101" t="s">
        <v>188</v>
      </c>
      <c r="S5124" s="94"/>
    </row>
    <row r="5125" spans="1:19" ht="18" customHeight="1">
      <c r="A5125" s="17">
        <v>10</v>
      </c>
      <c r="B5125" s="18" t="s">
        <v>3742</v>
      </c>
      <c r="C5125" s="18">
        <v>7</v>
      </c>
      <c r="D5125" s="18" t="s">
        <v>4563</v>
      </c>
      <c r="E5125" s="18">
        <v>5</v>
      </c>
      <c r="F5125" s="18" t="s">
        <v>807</v>
      </c>
      <c r="G5125" s="18">
        <v>11</v>
      </c>
      <c r="H5125" s="18" t="s">
        <v>1002</v>
      </c>
      <c r="I5125" s="18">
        <v>5</v>
      </c>
      <c r="J5125" s="25" t="s">
        <v>1214</v>
      </c>
      <c r="K5125" s="99"/>
      <c r="L5125" s="99"/>
      <c r="M5125" s="99"/>
      <c r="N5125" s="339" t="s">
        <v>7293</v>
      </c>
      <c r="O5125" s="100">
        <v>300000</v>
      </c>
      <c r="P5125" s="27"/>
      <c r="Q5125" s="100"/>
      <c r="R5125" s="101" t="s">
        <v>188</v>
      </c>
      <c r="S5125" s="94"/>
    </row>
    <row r="5126" spans="1:19" ht="18" customHeight="1">
      <c r="A5126" s="17">
        <v>10</v>
      </c>
      <c r="B5126" s="18" t="s">
        <v>3742</v>
      </c>
      <c r="C5126" s="18">
        <v>7</v>
      </c>
      <c r="D5126" s="18" t="s">
        <v>4563</v>
      </c>
      <c r="E5126" s="18">
        <v>5</v>
      </c>
      <c r="F5126" s="18" t="s">
        <v>807</v>
      </c>
      <c r="G5126" s="18">
        <v>11</v>
      </c>
      <c r="H5126" s="18" t="s">
        <v>1002</v>
      </c>
      <c r="I5126" s="19">
        <v>6</v>
      </c>
      <c r="J5126" s="24" t="s">
        <v>1215</v>
      </c>
      <c r="K5126" s="99">
        <v>500</v>
      </c>
      <c r="L5126" s="99">
        <v>500</v>
      </c>
      <c r="M5126" s="99">
        <f>K5126-L5126</f>
        <v>0</v>
      </c>
      <c r="N5126" s="28" t="s">
        <v>3985</v>
      </c>
      <c r="O5126" s="100">
        <v>200000</v>
      </c>
      <c r="P5126" s="27"/>
      <c r="Q5126" s="100"/>
      <c r="R5126" s="101" t="s">
        <v>188</v>
      </c>
      <c r="S5126" s="94"/>
    </row>
    <row r="5127" spans="1:19" ht="18" customHeight="1">
      <c r="A5127" s="17">
        <v>10</v>
      </c>
      <c r="B5127" s="18" t="s">
        <v>3742</v>
      </c>
      <c r="C5127" s="18">
        <v>7</v>
      </c>
      <c r="D5127" s="18" t="s">
        <v>4563</v>
      </c>
      <c r="E5127" s="18">
        <v>5</v>
      </c>
      <c r="F5127" s="18" t="s">
        <v>807</v>
      </c>
      <c r="G5127" s="18">
        <v>11</v>
      </c>
      <c r="H5127" s="18" t="s">
        <v>1002</v>
      </c>
      <c r="I5127" s="18">
        <v>6</v>
      </c>
      <c r="J5127" s="25" t="s">
        <v>1215</v>
      </c>
      <c r="K5127" s="99"/>
      <c r="L5127" s="99"/>
      <c r="M5127" s="99"/>
      <c r="N5127" s="28" t="s">
        <v>4738</v>
      </c>
      <c r="O5127" s="100">
        <v>200000</v>
      </c>
      <c r="P5127" s="27"/>
      <c r="Q5127" s="100"/>
      <c r="R5127" s="101" t="s">
        <v>188</v>
      </c>
      <c r="S5127" s="94"/>
    </row>
    <row r="5128" spans="1:19" ht="18" customHeight="1">
      <c r="A5128" s="17">
        <v>10</v>
      </c>
      <c r="B5128" s="18" t="s">
        <v>3742</v>
      </c>
      <c r="C5128" s="18">
        <v>7</v>
      </c>
      <c r="D5128" s="18" t="s">
        <v>4563</v>
      </c>
      <c r="E5128" s="18">
        <v>5</v>
      </c>
      <c r="F5128" s="18" t="s">
        <v>807</v>
      </c>
      <c r="G5128" s="18">
        <v>11</v>
      </c>
      <c r="H5128" s="18" t="s">
        <v>1002</v>
      </c>
      <c r="I5128" s="18">
        <v>6</v>
      </c>
      <c r="J5128" s="25" t="s">
        <v>1215</v>
      </c>
      <c r="K5128" s="99"/>
      <c r="L5128" s="99"/>
      <c r="M5128" s="99"/>
      <c r="N5128" s="28" t="s">
        <v>4739</v>
      </c>
      <c r="O5128" s="100">
        <v>100000</v>
      </c>
      <c r="P5128" s="27"/>
      <c r="Q5128" s="100"/>
      <c r="R5128" s="101" t="s">
        <v>188</v>
      </c>
      <c r="S5128" s="94"/>
    </row>
    <row r="5129" spans="1:19" ht="18" customHeight="1">
      <c r="A5129" s="17">
        <v>10</v>
      </c>
      <c r="B5129" s="18" t="s">
        <v>3742</v>
      </c>
      <c r="C5129" s="18">
        <v>7</v>
      </c>
      <c r="D5129" s="18" t="s">
        <v>4563</v>
      </c>
      <c r="E5129" s="18">
        <v>5</v>
      </c>
      <c r="F5129" s="18" t="s">
        <v>807</v>
      </c>
      <c r="G5129" s="18">
        <v>11</v>
      </c>
      <c r="H5129" s="18" t="s">
        <v>1002</v>
      </c>
      <c r="I5129" s="19">
        <v>7</v>
      </c>
      <c r="J5129" s="24" t="s">
        <v>2044</v>
      </c>
      <c r="K5129" s="99">
        <v>30</v>
      </c>
      <c r="L5129" s="99">
        <v>20</v>
      </c>
      <c r="M5129" s="99">
        <f t="shared" ref="M5129:M5130" si="315">K5129-L5129</f>
        <v>10</v>
      </c>
      <c r="N5129" s="28" t="s">
        <v>4740</v>
      </c>
      <c r="O5129" s="100">
        <v>30000</v>
      </c>
      <c r="P5129" s="27"/>
      <c r="Q5129" s="100"/>
      <c r="R5129" s="101" t="s">
        <v>188</v>
      </c>
      <c r="S5129" s="94"/>
    </row>
    <row r="5130" spans="1:19" ht="18" customHeight="1">
      <c r="A5130" s="17">
        <v>10</v>
      </c>
      <c r="B5130" s="18" t="s">
        <v>3742</v>
      </c>
      <c r="C5130" s="18">
        <v>7</v>
      </c>
      <c r="D5130" s="18" t="s">
        <v>4563</v>
      </c>
      <c r="E5130" s="18">
        <v>5</v>
      </c>
      <c r="F5130" s="18" t="s">
        <v>807</v>
      </c>
      <c r="G5130" s="18">
        <v>11</v>
      </c>
      <c r="H5130" s="18" t="s">
        <v>1002</v>
      </c>
      <c r="I5130" s="19">
        <v>8</v>
      </c>
      <c r="J5130" s="24" t="s">
        <v>1891</v>
      </c>
      <c r="K5130" s="99">
        <v>10</v>
      </c>
      <c r="L5130" s="99">
        <v>10</v>
      </c>
      <c r="M5130" s="99">
        <f t="shared" si="315"/>
        <v>0</v>
      </c>
      <c r="N5130" s="28" t="s">
        <v>4741</v>
      </c>
      <c r="O5130" s="100">
        <v>10000</v>
      </c>
      <c r="P5130" s="27"/>
      <c r="Q5130" s="100"/>
      <c r="R5130" s="101" t="s">
        <v>188</v>
      </c>
      <c r="S5130" s="94"/>
    </row>
    <row r="5131" spans="1:19" ht="18" customHeight="1">
      <c r="A5131" s="17">
        <v>10</v>
      </c>
      <c r="B5131" s="18" t="s">
        <v>3742</v>
      </c>
      <c r="C5131" s="18">
        <v>7</v>
      </c>
      <c r="D5131" s="18" t="s">
        <v>4563</v>
      </c>
      <c r="E5131" s="18">
        <v>5</v>
      </c>
      <c r="F5131" s="18" t="s">
        <v>807</v>
      </c>
      <c r="G5131" s="19">
        <v>12</v>
      </c>
      <c r="H5131" s="19" t="s">
        <v>1026</v>
      </c>
      <c r="I5131" s="19"/>
      <c r="J5131" s="24"/>
      <c r="K5131" s="99"/>
      <c r="L5131" s="99"/>
      <c r="M5131" s="99"/>
      <c r="N5131" s="28"/>
      <c r="O5131" s="100"/>
      <c r="P5131" s="27"/>
      <c r="Q5131" s="100"/>
      <c r="R5131" s="101" t="s">
        <v>188</v>
      </c>
      <c r="S5131" s="94"/>
    </row>
    <row r="5132" spans="1:19" ht="18" customHeight="1">
      <c r="A5132" s="17">
        <v>10</v>
      </c>
      <c r="B5132" s="18" t="s">
        <v>3742</v>
      </c>
      <c r="C5132" s="18">
        <v>7</v>
      </c>
      <c r="D5132" s="18" t="s">
        <v>4563</v>
      </c>
      <c r="E5132" s="18">
        <v>5</v>
      </c>
      <c r="F5132" s="18" t="s">
        <v>807</v>
      </c>
      <c r="G5132" s="18">
        <v>12</v>
      </c>
      <c r="H5132" s="18" t="s">
        <v>1026</v>
      </c>
      <c r="I5132" s="19">
        <v>1</v>
      </c>
      <c r="J5132" s="24" t="s">
        <v>1027</v>
      </c>
      <c r="K5132" s="99">
        <v>261</v>
      </c>
      <c r="L5132" s="99">
        <v>261</v>
      </c>
      <c r="M5132" s="99">
        <f>K5132-L5132</f>
        <v>0</v>
      </c>
      <c r="N5132" s="28" t="s">
        <v>4742</v>
      </c>
      <c r="O5132" s="100">
        <v>41000</v>
      </c>
      <c r="P5132" s="27"/>
      <c r="Q5132" s="100"/>
      <c r="R5132" s="101" t="s">
        <v>188</v>
      </c>
      <c r="S5132" s="94"/>
    </row>
    <row r="5133" spans="1:19" ht="18" customHeight="1">
      <c r="A5133" s="17">
        <v>10</v>
      </c>
      <c r="B5133" s="18" t="s">
        <v>3742</v>
      </c>
      <c r="C5133" s="18">
        <v>7</v>
      </c>
      <c r="D5133" s="18" t="s">
        <v>4563</v>
      </c>
      <c r="E5133" s="18">
        <v>5</v>
      </c>
      <c r="F5133" s="18" t="s">
        <v>807</v>
      </c>
      <c r="G5133" s="18">
        <v>12</v>
      </c>
      <c r="H5133" s="18" t="s">
        <v>1026</v>
      </c>
      <c r="I5133" s="18">
        <v>1</v>
      </c>
      <c r="J5133" s="25" t="s">
        <v>1027</v>
      </c>
      <c r="K5133" s="99"/>
      <c r="L5133" s="99"/>
      <c r="M5133" s="99"/>
      <c r="N5133" s="28" t="s">
        <v>4743</v>
      </c>
      <c r="O5133" s="100">
        <v>26000</v>
      </c>
      <c r="P5133" s="27"/>
      <c r="Q5133" s="100"/>
      <c r="R5133" s="101" t="s">
        <v>188</v>
      </c>
      <c r="S5133" s="94"/>
    </row>
    <row r="5134" spans="1:19" ht="18" customHeight="1">
      <c r="A5134" s="17">
        <v>10</v>
      </c>
      <c r="B5134" s="18" t="s">
        <v>3742</v>
      </c>
      <c r="C5134" s="18">
        <v>7</v>
      </c>
      <c r="D5134" s="18" t="s">
        <v>4563</v>
      </c>
      <c r="E5134" s="18">
        <v>5</v>
      </c>
      <c r="F5134" s="18" t="s">
        <v>807</v>
      </c>
      <c r="G5134" s="18">
        <v>12</v>
      </c>
      <c r="H5134" s="18" t="s">
        <v>1026</v>
      </c>
      <c r="I5134" s="18">
        <v>1</v>
      </c>
      <c r="J5134" s="25" t="s">
        <v>1027</v>
      </c>
      <c r="K5134" s="99"/>
      <c r="L5134" s="99"/>
      <c r="M5134" s="99"/>
      <c r="N5134" s="28" t="s">
        <v>4744</v>
      </c>
      <c r="O5134" s="100">
        <v>50000</v>
      </c>
      <c r="P5134" s="27"/>
      <c r="Q5134" s="100"/>
      <c r="R5134" s="101" t="s">
        <v>188</v>
      </c>
      <c r="S5134" s="94"/>
    </row>
    <row r="5135" spans="1:19" ht="18" customHeight="1">
      <c r="A5135" s="17">
        <v>10</v>
      </c>
      <c r="B5135" s="18" t="s">
        <v>3742</v>
      </c>
      <c r="C5135" s="18">
        <v>7</v>
      </c>
      <c r="D5135" s="18" t="s">
        <v>4563</v>
      </c>
      <c r="E5135" s="18">
        <v>5</v>
      </c>
      <c r="F5135" s="18" t="s">
        <v>807</v>
      </c>
      <c r="G5135" s="18">
        <v>12</v>
      </c>
      <c r="H5135" s="18" t="s">
        <v>1026</v>
      </c>
      <c r="I5135" s="18">
        <v>1</v>
      </c>
      <c r="J5135" s="25" t="s">
        <v>1027</v>
      </c>
      <c r="K5135" s="99"/>
      <c r="L5135" s="99"/>
      <c r="M5135" s="99"/>
      <c r="N5135" s="339" t="s">
        <v>7294</v>
      </c>
      <c r="O5135" s="100">
        <v>144000</v>
      </c>
      <c r="P5135" s="27"/>
      <c r="Q5135" s="100"/>
      <c r="R5135" s="101" t="s">
        <v>188</v>
      </c>
      <c r="S5135" s="94"/>
    </row>
    <row r="5136" spans="1:19" ht="18" customHeight="1">
      <c r="A5136" s="17">
        <v>10</v>
      </c>
      <c r="B5136" s="18" t="s">
        <v>3742</v>
      </c>
      <c r="C5136" s="18">
        <v>7</v>
      </c>
      <c r="D5136" s="18" t="s">
        <v>4563</v>
      </c>
      <c r="E5136" s="18">
        <v>5</v>
      </c>
      <c r="F5136" s="18" t="s">
        <v>807</v>
      </c>
      <c r="G5136" s="18">
        <v>12</v>
      </c>
      <c r="H5136" s="18" t="s">
        <v>1026</v>
      </c>
      <c r="I5136" s="19">
        <v>2</v>
      </c>
      <c r="J5136" s="24" t="s">
        <v>1029</v>
      </c>
      <c r="K5136" s="99">
        <v>30</v>
      </c>
      <c r="L5136" s="99">
        <v>30</v>
      </c>
      <c r="M5136" s="99">
        <f t="shared" ref="M5136:M5138" si="316">K5136-L5136</f>
        <v>0</v>
      </c>
      <c r="N5136" s="28" t="s">
        <v>4745</v>
      </c>
      <c r="O5136" s="100">
        <v>30000</v>
      </c>
      <c r="P5136" s="27"/>
      <c r="Q5136" s="100"/>
      <c r="R5136" s="101" t="s">
        <v>188</v>
      </c>
      <c r="S5136" s="94"/>
    </row>
    <row r="5137" spans="1:19" ht="18" customHeight="1">
      <c r="A5137" s="17">
        <v>10</v>
      </c>
      <c r="B5137" s="18" t="s">
        <v>3742</v>
      </c>
      <c r="C5137" s="18">
        <v>7</v>
      </c>
      <c r="D5137" s="18" t="s">
        <v>4563</v>
      </c>
      <c r="E5137" s="18">
        <v>5</v>
      </c>
      <c r="F5137" s="18" t="s">
        <v>807</v>
      </c>
      <c r="G5137" s="18">
        <v>12</v>
      </c>
      <c r="H5137" s="18" t="s">
        <v>1026</v>
      </c>
      <c r="I5137" s="19">
        <v>3</v>
      </c>
      <c r="J5137" s="24" t="s">
        <v>202</v>
      </c>
      <c r="K5137" s="99">
        <v>35</v>
      </c>
      <c r="L5137" s="99">
        <v>48</v>
      </c>
      <c r="M5137" s="99">
        <f t="shared" si="316"/>
        <v>-13</v>
      </c>
      <c r="N5137" s="28" t="s">
        <v>4746</v>
      </c>
      <c r="O5137" s="100">
        <v>35000</v>
      </c>
      <c r="P5137" s="27"/>
      <c r="Q5137" s="100"/>
      <c r="R5137" s="101" t="s">
        <v>188</v>
      </c>
      <c r="S5137" s="94"/>
    </row>
    <row r="5138" spans="1:19" ht="18" customHeight="1">
      <c r="A5138" s="17">
        <v>10</v>
      </c>
      <c r="B5138" s="18" t="s">
        <v>3742</v>
      </c>
      <c r="C5138" s="18">
        <v>7</v>
      </c>
      <c r="D5138" s="18" t="s">
        <v>4563</v>
      </c>
      <c r="E5138" s="18">
        <v>5</v>
      </c>
      <c r="F5138" s="18" t="s">
        <v>807</v>
      </c>
      <c r="G5138" s="18">
        <v>12</v>
      </c>
      <c r="H5138" s="18" t="s">
        <v>1026</v>
      </c>
      <c r="I5138" s="19">
        <v>11</v>
      </c>
      <c r="J5138" s="24" t="s">
        <v>1039</v>
      </c>
      <c r="K5138" s="99">
        <v>51</v>
      </c>
      <c r="L5138" s="99">
        <v>51</v>
      </c>
      <c r="M5138" s="99">
        <f t="shared" si="316"/>
        <v>0</v>
      </c>
      <c r="N5138" s="28" t="s">
        <v>4747</v>
      </c>
      <c r="O5138" s="100">
        <v>48164</v>
      </c>
      <c r="P5138" s="27"/>
      <c r="Q5138" s="100"/>
      <c r="R5138" s="101" t="s">
        <v>188</v>
      </c>
      <c r="S5138" s="94"/>
    </row>
    <row r="5139" spans="1:19" ht="18" customHeight="1">
      <c r="A5139" s="17">
        <v>10</v>
      </c>
      <c r="B5139" s="18" t="s">
        <v>3742</v>
      </c>
      <c r="C5139" s="18">
        <v>7</v>
      </c>
      <c r="D5139" s="18" t="s">
        <v>4563</v>
      </c>
      <c r="E5139" s="18">
        <v>5</v>
      </c>
      <c r="F5139" s="18" t="s">
        <v>807</v>
      </c>
      <c r="G5139" s="18">
        <v>12</v>
      </c>
      <c r="H5139" s="18" t="s">
        <v>1026</v>
      </c>
      <c r="I5139" s="18">
        <v>11</v>
      </c>
      <c r="J5139" s="25" t="s">
        <v>1039</v>
      </c>
      <c r="K5139" s="99"/>
      <c r="L5139" s="99"/>
      <c r="M5139" s="99"/>
      <c r="N5139" s="28" t="s">
        <v>4748</v>
      </c>
      <c r="O5139" s="100">
        <v>2000</v>
      </c>
      <c r="P5139" s="27"/>
      <c r="Q5139" s="100"/>
      <c r="R5139" s="101" t="s">
        <v>188</v>
      </c>
      <c r="S5139" s="94"/>
    </row>
    <row r="5140" spans="1:19" ht="18" customHeight="1">
      <c r="A5140" s="17">
        <v>10</v>
      </c>
      <c r="B5140" s="18" t="s">
        <v>3742</v>
      </c>
      <c r="C5140" s="18">
        <v>7</v>
      </c>
      <c r="D5140" s="18" t="s">
        <v>4563</v>
      </c>
      <c r="E5140" s="18">
        <v>5</v>
      </c>
      <c r="F5140" s="18" t="s">
        <v>807</v>
      </c>
      <c r="G5140" s="19">
        <v>13</v>
      </c>
      <c r="H5140" s="19" t="s">
        <v>1045</v>
      </c>
      <c r="I5140" s="19"/>
      <c r="J5140" s="24"/>
      <c r="K5140" s="99"/>
      <c r="L5140" s="99"/>
      <c r="M5140" s="99"/>
      <c r="N5140" s="28"/>
      <c r="O5140" s="100"/>
      <c r="P5140" s="27"/>
      <c r="Q5140" s="100"/>
      <c r="R5140" s="101" t="s">
        <v>188</v>
      </c>
      <c r="S5140" s="94"/>
    </row>
    <row r="5141" spans="1:19" ht="18" customHeight="1">
      <c r="A5141" s="17">
        <v>10</v>
      </c>
      <c r="B5141" s="18" t="s">
        <v>3742</v>
      </c>
      <c r="C5141" s="18">
        <v>7</v>
      </c>
      <c r="D5141" s="18" t="s">
        <v>4563</v>
      </c>
      <c r="E5141" s="18">
        <v>5</v>
      </c>
      <c r="F5141" s="18" t="s">
        <v>807</v>
      </c>
      <c r="G5141" s="18">
        <v>13</v>
      </c>
      <c r="H5141" s="18" t="s">
        <v>1045</v>
      </c>
      <c r="I5141" s="19">
        <v>31</v>
      </c>
      <c r="J5141" s="24" t="s">
        <v>1234</v>
      </c>
      <c r="K5141" s="99">
        <v>2256</v>
      </c>
      <c r="L5141" s="99">
        <v>2238</v>
      </c>
      <c r="M5141" s="99">
        <f>K5141-L5141</f>
        <v>18</v>
      </c>
      <c r="N5141" s="28" t="s">
        <v>4749</v>
      </c>
      <c r="O5141" s="100">
        <v>777600</v>
      </c>
      <c r="P5141" s="27"/>
      <c r="Q5141" s="100"/>
      <c r="R5141" s="101" t="s">
        <v>188</v>
      </c>
      <c r="S5141" s="94"/>
    </row>
    <row r="5142" spans="1:19" ht="18" customHeight="1">
      <c r="A5142" s="17">
        <v>10</v>
      </c>
      <c r="B5142" s="18" t="s">
        <v>3742</v>
      </c>
      <c r="C5142" s="18">
        <v>7</v>
      </c>
      <c r="D5142" s="18" t="s">
        <v>4563</v>
      </c>
      <c r="E5142" s="18">
        <v>5</v>
      </c>
      <c r="F5142" s="18" t="s">
        <v>807</v>
      </c>
      <c r="G5142" s="18">
        <v>13</v>
      </c>
      <c r="H5142" s="18" t="s">
        <v>1045</v>
      </c>
      <c r="I5142" s="18">
        <v>31</v>
      </c>
      <c r="J5142" s="25" t="s">
        <v>1234</v>
      </c>
      <c r="K5142" s="99"/>
      <c r="L5142" s="99"/>
      <c r="M5142" s="99"/>
      <c r="N5142" s="28" t="s">
        <v>4750</v>
      </c>
      <c r="O5142" s="100">
        <v>1477644</v>
      </c>
      <c r="P5142" s="27"/>
      <c r="Q5142" s="100"/>
      <c r="R5142" s="101" t="s">
        <v>188</v>
      </c>
      <c r="S5142" s="94"/>
    </row>
    <row r="5143" spans="1:19" ht="18" customHeight="1">
      <c r="A5143" s="17">
        <v>10</v>
      </c>
      <c r="B5143" s="18" t="s">
        <v>3742</v>
      </c>
      <c r="C5143" s="18">
        <v>7</v>
      </c>
      <c r="D5143" s="18" t="s">
        <v>4563</v>
      </c>
      <c r="E5143" s="18">
        <v>5</v>
      </c>
      <c r="F5143" s="18" t="s">
        <v>807</v>
      </c>
      <c r="G5143" s="18">
        <v>13</v>
      </c>
      <c r="H5143" s="18" t="s">
        <v>1045</v>
      </c>
      <c r="I5143" s="19">
        <v>33</v>
      </c>
      <c r="J5143" s="24" t="s">
        <v>1243</v>
      </c>
      <c r="K5143" s="99">
        <v>393</v>
      </c>
      <c r="L5143" s="99">
        <v>347</v>
      </c>
      <c r="M5143" s="99">
        <f>K5143-L5143</f>
        <v>46</v>
      </c>
      <c r="N5143" s="28" t="s">
        <v>4751</v>
      </c>
      <c r="O5143" s="100">
        <v>49680</v>
      </c>
      <c r="P5143" s="27"/>
      <c r="Q5143" s="100"/>
      <c r="R5143" s="101" t="s">
        <v>188</v>
      </c>
      <c r="S5143" s="94"/>
    </row>
    <row r="5144" spans="1:19" ht="18" customHeight="1">
      <c r="A5144" s="17">
        <v>10</v>
      </c>
      <c r="B5144" s="18" t="s">
        <v>3742</v>
      </c>
      <c r="C5144" s="18">
        <v>7</v>
      </c>
      <c r="D5144" s="18" t="s">
        <v>4563</v>
      </c>
      <c r="E5144" s="18">
        <v>5</v>
      </c>
      <c r="F5144" s="18" t="s">
        <v>807</v>
      </c>
      <c r="G5144" s="18">
        <v>13</v>
      </c>
      <c r="H5144" s="18" t="s">
        <v>1045</v>
      </c>
      <c r="I5144" s="18">
        <v>33</v>
      </c>
      <c r="J5144" s="25" t="s">
        <v>1243</v>
      </c>
      <c r="K5144" s="99"/>
      <c r="L5144" s="99"/>
      <c r="M5144" s="99"/>
      <c r="N5144" s="28" t="s">
        <v>4752</v>
      </c>
      <c r="O5144" s="100">
        <v>135000</v>
      </c>
      <c r="P5144" s="27"/>
      <c r="Q5144" s="100"/>
      <c r="R5144" s="101" t="s">
        <v>188</v>
      </c>
      <c r="S5144" s="94"/>
    </row>
    <row r="5145" spans="1:19" ht="18" customHeight="1">
      <c r="A5145" s="17">
        <v>10</v>
      </c>
      <c r="B5145" s="18" t="s">
        <v>3742</v>
      </c>
      <c r="C5145" s="18">
        <v>7</v>
      </c>
      <c r="D5145" s="18" t="s">
        <v>4563</v>
      </c>
      <c r="E5145" s="18">
        <v>5</v>
      </c>
      <c r="F5145" s="18" t="s">
        <v>807</v>
      </c>
      <c r="G5145" s="18">
        <v>13</v>
      </c>
      <c r="H5145" s="18" t="s">
        <v>1045</v>
      </c>
      <c r="I5145" s="18">
        <v>33</v>
      </c>
      <c r="J5145" s="25" t="s">
        <v>1243</v>
      </c>
      <c r="K5145" s="99"/>
      <c r="L5145" s="99"/>
      <c r="M5145" s="99"/>
      <c r="N5145" s="28" t="s">
        <v>4753</v>
      </c>
      <c r="O5145" s="100">
        <v>108000</v>
      </c>
      <c r="P5145" s="27"/>
      <c r="Q5145" s="100"/>
      <c r="R5145" s="101" t="s">
        <v>188</v>
      </c>
      <c r="S5145" s="94"/>
    </row>
    <row r="5146" spans="1:19" ht="18" customHeight="1">
      <c r="A5146" s="17">
        <v>10</v>
      </c>
      <c r="B5146" s="18" t="s">
        <v>3742</v>
      </c>
      <c r="C5146" s="18">
        <v>7</v>
      </c>
      <c r="D5146" s="18" t="s">
        <v>4563</v>
      </c>
      <c r="E5146" s="18">
        <v>5</v>
      </c>
      <c r="F5146" s="18" t="s">
        <v>807</v>
      </c>
      <c r="G5146" s="18">
        <v>13</v>
      </c>
      <c r="H5146" s="18" t="s">
        <v>1045</v>
      </c>
      <c r="I5146" s="18">
        <v>33</v>
      </c>
      <c r="J5146" s="25" t="s">
        <v>1243</v>
      </c>
      <c r="K5146" s="99"/>
      <c r="L5146" s="99"/>
      <c r="M5146" s="99"/>
      <c r="N5146" s="28" t="s">
        <v>4754</v>
      </c>
      <c r="O5146" s="100">
        <v>100000</v>
      </c>
      <c r="P5146" s="27"/>
      <c r="Q5146" s="100"/>
      <c r="R5146" s="101" t="s">
        <v>188</v>
      </c>
      <c r="S5146" s="94"/>
    </row>
    <row r="5147" spans="1:19" ht="18" customHeight="1">
      <c r="A5147" s="17">
        <v>10</v>
      </c>
      <c r="B5147" s="18" t="s">
        <v>3742</v>
      </c>
      <c r="C5147" s="18">
        <v>7</v>
      </c>
      <c r="D5147" s="18" t="s">
        <v>4563</v>
      </c>
      <c r="E5147" s="18">
        <v>5</v>
      </c>
      <c r="F5147" s="18" t="s">
        <v>807</v>
      </c>
      <c r="G5147" s="19">
        <v>14</v>
      </c>
      <c r="H5147" s="19" t="s">
        <v>1050</v>
      </c>
      <c r="I5147" s="19"/>
      <c r="J5147" s="24"/>
      <c r="K5147" s="99"/>
      <c r="L5147" s="99"/>
      <c r="M5147" s="99"/>
      <c r="N5147" s="28"/>
      <c r="O5147" s="100"/>
      <c r="P5147" s="27"/>
      <c r="Q5147" s="100"/>
      <c r="R5147" s="101" t="s">
        <v>188</v>
      </c>
      <c r="S5147" s="94"/>
    </row>
    <row r="5148" spans="1:19" ht="18" customHeight="1">
      <c r="A5148" s="17">
        <v>10</v>
      </c>
      <c r="B5148" s="18" t="s">
        <v>3742</v>
      </c>
      <c r="C5148" s="18">
        <v>7</v>
      </c>
      <c r="D5148" s="18" t="s">
        <v>4563</v>
      </c>
      <c r="E5148" s="18">
        <v>5</v>
      </c>
      <c r="F5148" s="18" t="s">
        <v>807</v>
      </c>
      <c r="G5148" s="18">
        <v>14</v>
      </c>
      <c r="H5148" s="18" t="s">
        <v>1050</v>
      </c>
      <c r="I5148" s="19">
        <v>1</v>
      </c>
      <c r="J5148" s="24" t="s">
        <v>3155</v>
      </c>
      <c r="K5148" s="99">
        <v>10</v>
      </c>
      <c r="L5148" s="99">
        <v>10</v>
      </c>
      <c r="M5148" s="99">
        <f t="shared" ref="M5148:M5151" si="317">K5148-L5148</f>
        <v>0</v>
      </c>
      <c r="N5148" s="28" t="s">
        <v>4755</v>
      </c>
      <c r="O5148" s="100">
        <v>10000</v>
      </c>
      <c r="P5148" s="27"/>
      <c r="Q5148" s="100"/>
      <c r="R5148" s="101" t="s">
        <v>188</v>
      </c>
      <c r="S5148" s="94"/>
    </row>
    <row r="5149" spans="1:19" ht="18" customHeight="1">
      <c r="A5149" s="17">
        <v>10</v>
      </c>
      <c r="B5149" s="18" t="s">
        <v>3742</v>
      </c>
      <c r="C5149" s="18">
        <v>7</v>
      </c>
      <c r="D5149" s="18" t="s">
        <v>4563</v>
      </c>
      <c r="E5149" s="18">
        <v>5</v>
      </c>
      <c r="F5149" s="18" t="s">
        <v>807</v>
      </c>
      <c r="G5149" s="18">
        <v>14</v>
      </c>
      <c r="H5149" s="18" t="s">
        <v>1050</v>
      </c>
      <c r="I5149" s="19">
        <v>2</v>
      </c>
      <c r="J5149" s="24" t="s">
        <v>1130</v>
      </c>
      <c r="K5149" s="99">
        <v>26</v>
      </c>
      <c r="L5149" s="99">
        <v>26</v>
      </c>
      <c r="M5149" s="99">
        <f t="shared" si="317"/>
        <v>0</v>
      </c>
      <c r="N5149" s="28" t="s">
        <v>4756</v>
      </c>
      <c r="O5149" s="100">
        <v>25520</v>
      </c>
      <c r="P5149" s="27"/>
      <c r="Q5149" s="100"/>
      <c r="R5149" s="101" t="s">
        <v>188</v>
      </c>
      <c r="S5149" s="94"/>
    </row>
    <row r="5150" spans="1:19" ht="18" customHeight="1">
      <c r="A5150" s="17">
        <v>10</v>
      </c>
      <c r="B5150" s="18" t="s">
        <v>3742</v>
      </c>
      <c r="C5150" s="18">
        <v>7</v>
      </c>
      <c r="D5150" s="18" t="s">
        <v>4563</v>
      </c>
      <c r="E5150" s="18">
        <v>5</v>
      </c>
      <c r="F5150" s="18" t="s">
        <v>807</v>
      </c>
      <c r="G5150" s="18">
        <v>14</v>
      </c>
      <c r="H5150" s="18" t="s">
        <v>1050</v>
      </c>
      <c r="I5150" s="19">
        <v>3</v>
      </c>
      <c r="J5150" s="24" t="s">
        <v>4757</v>
      </c>
      <c r="K5150" s="99">
        <v>6</v>
      </c>
      <c r="L5150" s="99">
        <v>6</v>
      </c>
      <c r="M5150" s="99">
        <f t="shared" si="317"/>
        <v>0</v>
      </c>
      <c r="N5150" s="28" t="s">
        <v>1257</v>
      </c>
      <c r="O5150" s="100">
        <v>6000</v>
      </c>
      <c r="P5150" s="27"/>
      <c r="Q5150" s="100"/>
      <c r="R5150" s="101" t="s">
        <v>188</v>
      </c>
      <c r="S5150" s="94"/>
    </row>
    <row r="5151" spans="1:19" ht="18" customHeight="1">
      <c r="A5151" s="17">
        <v>10</v>
      </c>
      <c r="B5151" s="18" t="s">
        <v>3742</v>
      </c>
      <c r="C5151" s="18">
        <v>7</v>
      </c>
      <c r="D5151" s="18" t="s">
        <v>4563</v>
      </c>
      <c r="E5151" s="18">
        <v>5</v>
      </c>
      <c r="F5151" s="18" t="s">
        <v>807</v>
      </c>
      <c r="G5151" s="18">
        <v>14</v>
      </c>
      <c r="H5151" s="18" t="s">
        <v>1050</v>
      </c>
      <c r="I5151" s="19">
        <v>31</v>
      </c>
      <c r="J5151" s="24" t="s">
        <v>1132</v>
      </c>
      <c r="K5151" s="99">
        <v>13</v>
      </c>
      <c r="L5151" s="99">
        <v>13</v>
      </c>
      <c r="M5151" s="99">
        <f t="shared" si="317"/>
        <v>0</v>
      </c>
      <c r="N5151" s="339" t="s">
        <v>7295</v>
      </c>
      <c r="O5151" s="100">
        <v>12312</v>
      </c>
      <c r="P5151" s="27"/>
      <c r="Q5151" s="100"/>
      <c r="R5151" s="101" t="s">
        <v>188</v>
      </c>
      <c r="S5151" s="94"/>
    </row>
    <row r="5152" spans="1:19" ht="18" customHeight="1">
      <c r="A5152" s="17">
        <v>10</v>
      </c>
      <c r="B5152" s="18" t="s">
        <v>3742</v>
      </c>
      <c r="C5152" s="18">
        <v>7</v>
      </c>
      <c r="D5152" s="18" t="s">
        <v>4563</v>
      </c>
      <c r="E5152" s="18">
        <v>5</v>
      </c>
      <c r="F5152" s="18" t="s">
        <v>807</v>
      </c>
      <c r="G5152" s="19">
        <v>16</v>
      </c>
      <c r="H5152" s="19" t="s">
        <v>1263</v>
      </c>
      <c r="I5152" s="19"/>
      <c r="J5152" s="24"/>
      <c r="K5152" s="99"/>
      <c r="L5152" s="99"/>
      <c r="M5152" s="99"/>
      <c r="N5152" s="339"/>
      <c r="O5152" s="100"/>
      <c r="P5152" s="27"/>
      <c r="Q5152" s="100"/>
      <c r="R5152" s="101" t="s">
        <v>188</v>
      </c>
      <c r="S5152" s="94"/>
    </row>
    <row r="5153" spans="1:19" ht="18" customHeight="1">
      <c r="A5153" s="17">
        <v>10</v>
      </c>
      <c r="B5153" s="18" t="s">
        <v>3742</v>
      </c>
      <c r="C5153" s="18">
        <v>7</v>
      </c>
      <c r="D5153" s="18" t="s">
        <v>4563</v>
      </c>
      <c r="E5153" s="18">
        <v>5</v>
      </c>
      <c r="F5153" s="18" t="s">
        <v>807</v>
      </c>
      <c r="G5153" s="18">
        <v>16</v>
      </c>
      <c r="H5153" s="18" t="s">
        <v>1263</v>
      </c>
      <c r="I5153" s="19">
        <v>11</v>
      </c>
      <c r="J5153" s="24" t="s">
        <v>2683</v>
      </c>
      <c r="K5153" s="99">
        <v>80</v>
      </c>
      <c r="L5153" s="99">
        <v>80</v>
      </c>
      <c r="M5153" s="99">
        <f>K5153-L5153</f>
        <v>0</v>
      </c>
      <c r="N5153" s="28" t="s">
        <v>4758</v>
      </c>
      <c r="O5153" s="100">
        <v>80000</v>
      </c>
      <c r="P5153" s="27"/>
      <c r="Q5153" s="100"/>
      <c r="R5153" s="101" t="s">
        <v>188</v>
      </c>
      <c r="S5153" s="94"/>
    </row>
    <row r="5154" spans="1:19" ht="18" customHeight="1">
      <c r="A5154" s="17">
        <v>10</v>
      </c>
      <c r="B5154" s="18" t="s">
        <v>3742</v>
      </c>
      <c r="C5154" s="18">
        <v>7</v>
      </c>
      <c r="D5154" s="18" t="s">
        <v>4563</v>
      </c>
      <c r="E5154" s="18">
        <v>5</v>
      </c>
      <c r="F5154" s="18" t="s">
        <v>807</v>
      </c>
      <c r="G5154" s="19">
        <v>18</v>
      </c>
      <c r="H5154" s="19" t="s">
        <v>1054</v>
      </c>
      <c r="I5154" s="19"/>
      <c r="J5154" s="24"/>
      <c r="K5154" s="99"/>
      <c r="L5154" s="99"/>
      <c r="M5154" s="99"/>
      <c r="N5154" s="28"/>
      <c r="O5154" s="100"/>
      <c r="P5154" s="27"/>
      <c r="Q5154" s="100"/>
      <c r="R5154" s="101" t="s">
        <v>188</v>
      </c>
      <c r="S5154" s="94"/>
    </row>
    <row r="5155" spans="1:19" ht="18" customHeight="1">
      <c r="A5155" s="17">
        <v>10</v>
      </c>
      <c r="B5155" s="18" t="s">
        <v>3742</v>
      </c>
      <c r="C5155" s="18">
        <v>7</v>
      </c>
      <c r="D5155" s="18" t="s">
        <v>4563</v>
      </c>
      <c r="E5155" s="18">
        <v>5</v>
      </c>
      <c r="F5155" s="18" t="s">
        <v>807</v>
      </c>
      <c r="G5155" s="18">
        <v>18</v>
      </c>
      <c r="H5155" s="18" t="s">
        <v>1054</v>
      </c>
      <c r="I5155" s="19">
        <v>11</v>
      </c>
      <c r="J5155" s="24" t="s">
        <v>1055</v>
      </c>
      <c r="K5155" s="99">
        <v>400</v>
      </c>
      <c r="L5155" s="99">
        <v>711</v>
      </c>
      <c r="M5155" s="99">
        <f>K5155-L5155</f>
        <v>-311</v>
      </c>
      <c r="N5155" s="28" t="s">
        <v>2632</v>
      </c>
      <c r="O5155" s="100">
        <v>400000</v>
      </c>
      <c r="P5155" s="27"/>
      <c r="Q5155" s="100"/>
      <c r="R5155" s="101" t="s">
        <v>188</v>
      </c>
      <c r="S5155" s="94"/>
    </row>
    <row r="5156" spans="1:19" ht="18" customHeight="1">
      <c r="A5156" s="17">
        <v>10</v>
      </c>
      <c r="B5156" s="18" t="s">
        <v>3742</v>
      </c>
      <c r="C5156" s="18">
        <v>7</v>
      </c>
      <c r="D5156" s="18" t="s">
        <v>4563</v>
      </c>
      <c r="E5156" s="18">
        <v>5</v>
      </c>
      <c r="F5156" s="18" t="s">
        <v>807</v>
      </c>
      <c r="G5156" s="19">
        <v>19</v>
      </c>
      <c r="H5156" s="19" t="s">
        <v>1056</v>
      </c>
      <c r="I5156" s="19"/>
      <c r="J5156" s="24"/>
      <c r="K5156" s="99"/>
      <c r="L5156" s="99"/>
      <c r="M5156" s="99"/>
      <c r="N5156" s="28"/>
      <c r="O5156" s="100"/>
      <c r="P5156" s="27"/>
      <c r="Q5156" s="100"/>
      <c r="R5156" s="101" t="s">
        <v>188</v>
      </c>
      <c r="S5156" s="94"/>
    </row>
    <row r="5157" spans="1:19" ht="18" customHeight="1">
      <c r="A5157" s="17">
        <v>10</v>
      </c>
      <c r="B5157" s="18" t="s">
        <v>3742</v>
      </c>
      <c r="C5157" s="18">
        <v>7</v>
      </c>
      <c r="D5157" s="18" t="s">
        <v>4563</v>
      </c>
      <c r="E5157" s="18">
        <v>5</v>
      </c>
      <c r="F5157" s="18" t="s">
        <v>807</v>
      </c>
      <c r="G5157" s="18">
        <v>19</v>
      </c>
      <c r="H5157" s="18" t="s">
        <v>1056</v>
      </c>
      <c r="I5157" s="19">
        <v>11</v>
      </c>
      <c r="J5157" s="24" t="s">
        <v>1057</v>
      </c>
      <c r="K5157" s="99">
        <v>22</v>
      </c>
      <c r="L5157" s="99">
        <v>22</v>
      </c>
      <c r="M5157" s="99">
        <f>K5157-L5157</f>
        <v>0</v>
      </c>
      <c r="N5157" s="28" t="s">
        <v>4759</v>
      </c>
      <c r="O5157" s="100">
        <v>3600</v>
      </c>
      <c r="P5157" s="27"/>
      <c r="Q5157" s="100"/>
      <c r="R5157" s="101" t="s">
        <v>188</v>
      </c>
      <c r="S5157" s="94"/>
    </row>
    <row r="5158" spans="1:19" ht="18" customHeight="1">
      <c r="A5158" s="17">
        <v>10</v>
      </c>
      <c r="B5158" s="18" t="s">
        <v>3742</v>
      </c>
      <c r="C5158" s="18">
        <v>7</v>
      </c>
      <c r="D5158" s="18" t="s">
        <v>4563</v>
      </c>
      <c r="E5158" s="18">
        <v>5</v>
      </c>
      <c r="F5158" s="18" t="s">
        <v>807</v>
      </c>
      <c r="G5158" s="18">
        <v>19</v>
      </c>
      <c r="H5158" s="18" t="s">
        <v>1056</v>
      </c>
      <c r="I5158" s="18">
        <v>11</v>
      </c>
      <c r="J5158" s="25" t="s">
        <v>1057</v>
      </c>
      <c r="K5158" s="99"/>
      <c r="L5158" s="99"/>
      <c r="M5158" s="99"/>
      <c r="N5158" s="28" t="s">
        <v>4760</v>
      </c>
      <c r="O5158" s="100">
        <v>7661</v>
      </c>
      <c r="P5158" s="27"/>
      <c r="Q5158" s="100"/>
      <c r="R5158" s="101" t="s">
        <v>188</v>
      </c>
      <c r="S5158" s="94"/>
    </row>
    <row r="5159" spans="1:19" ht="18" customHeight="1">
      <c r="A5159" s="17">
        <v>10</v>
      </c>
      <c r="B5159" s="18" t="s">
        <v>3742</v>
      </c>
      <c r="C5159" s="18">
        <v>7</v>
      </c>
      <c r="D5159" s="18" t="s">
        <v>4563</v>
      </c>
      <c r="E5159" s="18">
        <v>5</v>
      </c>
      <c r="F5159" s="18" t="s">
        <v>807</v>
      </c>
      <c r="G5159" s="18">
        <v>19</v>
      </c>
      <c r="H5159" s="18" t="s">
        <v>1056</v>
      </c>
      <c r="I5159" s="18">
        <v>11</v>
      </c>
      <c r="J5159" s="25" t="s">
        <v>1057</v>
      </c>
      <c r="K5159" s="99"/>
      <c r="L5159" s="99"/>
      <c r="M5159" s="99"/>
      <c r="N5159" s="28" t="s">
        <v>4761</v>
      </c>
      <c r="O5159" s="100">
        <v>5000</v>
      </c>
      <c r="P5159" s="27"/>
      <c r="Q5159" s="100"/>
      <c r="R5159" s="101" t="s">
        <v>188</v>
      </c>
      <c r="S5159" s="94"/>
    </row>
    <row r="5160" spans="1:19" ht="18" customHeight="1">
      <c r="A5160" s="17">
        <v>10</v>
      </c>
      <c r="B5160" s="18" t="s">
        <v>3742</v>
      </c>
      <c r="C5160" s="18">
        <v>7</v>
      </c>
      <c r="D5160" s="18" t="s">
        <v>4563</v>
      </c>
      <c r="E5160" s="18">
        <v>5</v>
      </c>
      <c r="F5160" s="18" t="s">
        <v>807</v>
      </c>
      <c r="G5160" s="18">
        <v>19</v>
      </c>
      <c r="H5160" s="18" t="s">
        <v>1056</v>
      </c>
      <c r="I5160" s="18">
        <v>11</v>
      </c>
      <c r="J5160" s="25" t="s">
        <v>1057</v>
      </c>
      <c r="K5160" s="99"/>
      <c r="L5160" s="99"/>
      <c r="M5160" s="99"/>
      <c r="N5160" s="28" t="s">
        <v>4762</v>
      </c>
      <c r="O5160" s="100">
        <v>5000</v>
      </c>
      <c r="P5160" s="27"/>
      <c r="Q5160" s="100"/>
      <c r="R5160" s="101" t="s">
        <v>188</v>
      </c>
      <c r="S5160" s="94"/>
    </row>
    <row r="5161" spans="1:19" ht="18" customHeight="1">
      <c r="A5161" s="17">
        <v>10</v>
      </c>
      <c r="B5161" s="18" t="s">
        <v>3742</v>
      </c>
      <c r="C5161" s="18">
        <v>7</v>
      </c>
      <c r="D5161" s="18" t="s">
        <v>4563</v>
      </c>
      <c r="E5161" s="18">
        <v>5</v>
      </c>
      <c r="F5161" s="18" t="s">
        <v>807</v>
      </c>
      <c r="G5161" s="18">
        <v>19</v>
      </c>
      <c r="H5161" s="18" t="s">
        <v>1056</v>
      </c>
      <c r="I5161" s="19">
        <v>31</v>
      </c>
      <c r="J5161" s="24" t="s">
        <v>4763</v>
      </c>
      <c r="K5161" s="99">
        <v>256</v>
      </c>
      <c r="L5161" s="99">
        <v>256</v>
      </c>
      <c r="M5161" s="99">
        <f t="shared" ref="M5161:M5163" si="318">K5161-L5161</f>
        <v>0</v>
      </c>
      <c r="N5161" s="28" t="s">
        <v>4764</v>
      </c>
      <c r="O5161" s="100">
        <v>256000</v>
      </c>
      <c r="P5161" s="27"/>
      <c r="Q5161" s="100"/>
      <c r="R5161" s="101" t="s">
        <v>188</v>
      </c>
      <c r="S5161" s="94"/>
    </row>
    <row r="5162" spans="1:19" ht="18" customHeight="1">
      <c r="A5162" s="17">
        <v>10</v>
      </c>
      <c r="B5162" s="18" t="s">
        <v>3742</v>
      </c>
      <c r="C5162" s="18">
        <v>7</v>
      </c>
      <c r="D5162" s="18" t="s">
        <v>4563</v>
      </c>
      <c r="E5162" s="18">
        <v>5</v>
      </c>
      <c r="F5162" s="18" t="s">
        <v>807</v>
      </c>
      <c r="G5162" s="18">
        <v>19</v>
      </c>
      <c r="H5162" s="18" t="s">
        <v>1056</v>
      </c>
      <c r="I5162" s="19">
        <v>41</v>
      </c>
      <c r="J5162" s="24" t="s">
        <v>1153</v>
      </c>
      <c r="K5162" s="99">
        <v>7</v>
      </c>
      <c r="L5162" s="99">
        <v>7</v>
      </c>
      <c r="M5162" s="99">
        <f t="shared" si="318"/>
        <v>0</v>
      </c>
      <c r="N5162" s="28" t="s">
        <v>4765</v>
      </c>
      <c r="O5162" s="100">
        <v>6080</v>
      </c>
      <c r="P5162" s="27"/>
      <c r="Q5162" s="100"/>
      <c r="R5162" s="101" t="s">
        <v>188</v>
      </c>
      <c r="S5162" s="94"/>
    </row>
    <row r="5163" spans="1:19" ht="18" customHeight="1">
      <c r="A5163" s="43">
        <v>10</v>
      </c>
      <c r="B5163" s="44" t="s">
        <v>3742</v>
      </c>
      <c r="C5163" s="52">
        <v>7</v>
      </c>
      <c r="D5163" s="44" t="s">
        <v>4563</v>
      </c>
      <c r="E5163" s="53">
        <v>6</v>
      </c>
      <c r="F5163" s="54" t="s">
        <v>808</v>
      </c>
      <c r="G5163" s="53"/>
      <c r="H5163" s="54"/>
      <c r="I5163" s="53"/>
      <c r="J5163" s="53"/>
      <c r="K5163" s="97">
        <f>IF(C5163="",SUMIFS($K5164:$K$5645,$A5164:$A$5645,A5163,$E5164:$E$5645,""),IF(E5163="",SUMIFS($K5164:$K$5645,$A5164:$A$5645,A5163,$C5164:$C$5645,C5163,$G5164:$G$5645,""),IF(G5163="",SUMIFS($K5164:$K$5645,$A5164:$A$5645,A5163,$C5164:$C$5645,C5163,$E5164:$E$5645,E5163,$R5164:$R$5645,R5163),0)))</f>
        <v>5272</v>
      </c>
      <c r="L5163" s="97">
        <f>IF(C5163="",SUMIFS($L5164:$L$5645,$A5164:$A$5645,A5163,$E5164:$E$5645,""),IF(E5163="",SUMIFS($L5164:$L$5645,$A5164:$A$5645,A5163,$C5164:$C$5645,C5163,$G5164:$G$5645,""),IF(G5163="",SUMIFS($L5164:$L$5645,$A5164:$A$5645,A5163,$C5164:$C$5645,C5163,$E5164:$E$5645,E5163,$R5164:$R$5645,R5163),0)))</f>
        <v>5641</v>
      </c>
      <c r="M5163" s="98">
        <f t="shared" si="318"/>
        <v>-369</v>
      </c>
      <c r="N5163" s="55"/>
      <c r="O5163" s="56"/>
      <c r="P5163" s="57"/>
      <c r="Q5163" s="58">
        <f>IF(C5163="",SUMIFS($Q$3:$Q$5514,$A$3:$A$5514,A5163,$C$3:$C$5514,"&gt;0",$E$3:$E$5514,""),IF(E5163="",SUMIFS($Q$3:$Q$5514,$A$3:$A$5514,A5163,$C$3:$C$5514,C5163,$E$3:$E$5514,"&gt;0",$G$3:$G$5514,""),IF(G5163="",SUMIFS($Q$3:$Q$5514,$A$3:$A$5514,A5163,$C$3:$C$5514,C5163,$E$3:$E$5514,E5163,$G$3:$G$5514,"&gt;0",$R$3:$R$5514,R5163))))</f>
        <v>315</v>
      </c>
      <c r="R5163" s="59" t="s">
        <v>188</v>
      </c>
      <c r="S5163" s="94"/>
    </row>
    <row r="5164" spans="1:19" ht="18" customHeight="1">
      <c r="A5164" s="17">
        <v>10</v>
      </c>
      <c r="B5164" s="18" t="s">
        <v>3742</v>
      </c>
      <c r="C5164" s="18">
        <v>7</v>
      </c>
      <c r="D5164" s="18" t="s">
        <v>4563</v>
      </c>
      <c r="E5164" s="18">
        <v>6</v>
      </c>
      <c r="F5164" s="18" t="s">
        <v>808</v>
      </c>
      <c r="G5164" s="19">
        <v>1</v>
      </c>
      <c r="H5164" s="19" t="s">
        <v>914</v>
      </c>
      <c r="I5164" s="19"/>
      <c r="J5164" s="24"/>
      <c r="K5164" s="99"/>
      <c r="L5164" s="99"/>
      <c r="M5164" s="99"/>
      <c r="N5164" s="28"/>
      <c r="O5164" s="100"/>
      <c r="P5164" s="27" t="s">
        <v>190</v>
      </c>
      <c r="Q5164" s="100">
        <v>65</v>
      </c>
      <c r="R5164" s="101" t="s">
        <v>188</v>
      </c>
      <c r="S5164" s="94"/>
    </row>
    <row r="5165" spans="1:19" ht="18" customHeight="1">
      <c r="A5165" s="17">
        <v>10</v>
      </c>
      <c r="B5165" s="18" t="s">
        <v>3742</v>
      </c>
      <c r="C5165" s="18">
        <v>7</v>
      </c>
      <c r="D5165" s="18" t="s">
        <v>4563</v>
      </c>
      <c r="E5165" s="18">
        <v>6</v>
      </c>
      <c r="F5165" s="18" t="s">
        <v>808</v>
      </c>
      <c r="G5165" s="18">
        <v>1</v>
      </c>
      <c r="H5165" s="18" t="s">
        <v>914</v>
      </c>
      <c r="I5165" s="19">
        <v>11</v>
      </c>
      <c r="J5165" s="24" t="s">
        <v>4766</v>
      </c>
      <c r="K5165" s="99">
        <v>854</v>
      </c>
      <c r="L5165" s="99">
        <v>854</v>
      </c>
      <c r="M5165" s="99">
        <f>K5165-L5165</f>
        <v>0</v>
      </c>
      <c r="N5165" s="28" t="s">
        <v>4767</v>
      </c>
      <c r="O5165" s="100">
        <v>853400</v>
      </c>
      <c r="P5165" s="27" t="s">
        <v>626</v>
      </c>
      <c r="Q5165" s="100">
        <v>250</v>
      </c>
      <c r="R5165" s="101" t="s">
        <v>188</v>
      </c>
      <c r="S5165" s="94"/>
    </row>
    <row r="5166" spans="1:19" ht="18" customHeight="1">
      <c r="A5166" s="17">
        <v>10</v>
      </c>
      <c r="B5166" s="18" t="s">
        <v>3742</v>
      </c>
      <c r="C5166" s="18">
        <v>7</v>
      </c>
      <c r="D5166" s="18" t="s">
        <v>4563</v>
      </c>
      <c r="E5166" s="18">
        <v>6</v>
      </c>
      <c r="F5166" s="18" t="s">
        <v>808</v>
      </c>
      <c r="G5166" s="19">
        <v>7</v>
      </c>
      <c r="H5166" s="19" t="s">
        <v>1093</v>
      </c>
      <c r="I5166" s="19"/>
      <c r="J5166" s="24"/>
      <c r="K5166" s="99"/>
      <c r="L5166" s="99"/>
      <c r="M5166" s="99"/>
      <c r="N5166" s="28"/>
      <c r="O5166" s="100"/>
      <c r="P5166" s="27"/>
      <c r="Q5166" s="100"/>
      <c r="R5166" s="101" t="s">
        <v>188</v>
      </c>
      <c r="S5166" s="94"/>
    </row>
    <row r="5167" spans="1:19" ht="18" customHeight="1">
      <c r="A5167" s="17">
        <v>10</v>
      </c>
      <c r="B5167" s="18" t="s">
        <v>3742</v>
      </c>
      <c r="C5167" s="18">
        <v>7</v>
      </c>
      <c r="D5167" s="18" t="s">
        <v>4563</v>
      </c>
      <c r="E5167" s="18">
        <v>6</v>
      </c>
      <c r="F5167" s="18" t="s">
        <v>808</v>
      </c>
      <c r="G5167" s="18">
        <v>7</v>
      </c>
      <c r="H5167" s="18" t="s">
        <v>1093</v>
      </c>
      <c r="I5167" s="19">
        <v>32</v>
      </c>
      <c r="J5167" s="24" t="s">
        <v>4768</v>
      </c>
      <c r="K5167" s="99">
        <v>60</v>
      </c>
      <c r="L5167" s="99">
        <v>60</v>
      </c>
      <c r="M5167" s="99">
        <f>K5167-L5167</f>
        <v>0</v>
      </c>
      <c r="N5167" s="28" t="s">
        <v>4769</v>
      </c>
      <c r="O5167" s="100">
        <v>60000</v>
      </c>
      <c r="P5167" s="27"/>
      <c r="Q5167" s="100"/>
      <c r="R5167" s="101" t="s">
        <v>188</v>
      </c>
      <c r="S5167" s="94"/>
    </row>
    <row r="5168" spans="1:19" ht="18" customHeight="1">
      <c r="A5168" s="17">
        <v>10</v>
      </c>
      <c r="B5168" s="18" t="s">
        <v>3742</v>
      </c>
      <c r="C5168" s="18">
        <v>7</v>
      </c>
      <c r="D5168" s="18" t="s">
        <v>4563</v>
      </c>
      <c r="E5168" s="18">
        <v>6</v>
      </c>
      <c r="F5168" s="18" t="s">
        <v>808</v>
      </c>
      <c r="G5168" s="19">
        <v>8</v>
      </c>
      <c r="H5168" s="19" t="s">
        <v>941</v>
      </c>
      <c r="I5168" s="19"/>
      <c r="J5168" s="24"/>
      <c r="K5168" s="99"/>
      <c r="L5168" s="99"/>
      <c r="M5168" s="99"/>
      <c r="N5168" s="28"/>
      <c r="O5168" s="100"/>
      <c r="P5168" s="27"/>
      <c r="Q5168" s="100"/>
      <c r="R5168" s="101" t="s">
        <v>188</v>
      </c>
      <c r="S5168" s="94"/>
    </row>
    <row r="5169" spans="1:19" ht="18" customHeight="1">
      <c r="A5169" s="17">
        <v>10</v>
      </c>
      <c r="B5169" s="18" t="s">
        <v>3742</v>
      </c>
      <c r="C5169" s="18">
        <v>7</v>
      </c>
      <c r="D5169" s="18" t="s">
        <v>4563</v>
      </c>
      <c r="E5169" s="18">
        <v>6</v>
      </c>
      <c r="F5169" s="18" t="s">
        <v>808</v>
      </c>
      <c r="G5169" s="18">
        <v>8</v>
      </c>
      <c r="H5169" s="18" t="s">
        <v>941</v>
      </c>
      <c r="I5169" s="19">
        <v>1</v>
      </c>
      <c r="J5169" s="24" t="s">
        <v>4708</v>
      </c>
      <c r="K5169" s="99">
        <v>340</v>
      </c>
      <c r="L5169" s="99">
        <v>340</v>
      </c>
      <c r="M5169" s="99">
        <f t="shared" ref="M5169:M5170" si="319">K5169-L5169</f>
        <v>0</v>
      </c>
      <c r="N5169" s="28" t="s">
        <v>4770</v>
      </c>
      <c r="O5169" s="100">
        <v>340000</v>
      </c>
      <c r="P5169" s="27"/>
      <c r="Q5169" s="100"/>
      <c r="R5169" s="101" t="s">
        <v>188</v>
      </c>
      <c r="S5169" s="94"/>
    </row>
    <row r="5170" spans="1:19" ht="18" customHeight="1">
      <c r="A5170" s="17">
        <v>10</v>
      </c>
      <c r="B5170" s="18" t="s">
        <v>3742</v>
      </c>
      <c r="C5170" s="18">
        <v>7</v>
      </c>
      <c r="D5170" s="18" t="s">
        <v>4563</v>
      </c>
      <c r="E5170" s="18">
        <v>6</v>
      </c>
      <c r="F5170" s="18" t="s">
        <v>808</v>
      </c>
      <c r="G5170" s="18">
        <v>8</v>
      </c>
      <c r="H5170" s="18" t="s">
        <v>941</v>
      </c>
      <c r="I5170" s="19">
        <v>31</v>
      </c>
      <c r="J5170" s="24" t="s">
        <v>4771</v>
      </c>
      <c r="K5170" s="99">
        <v>680</v>
      </c>
      <c r="L5170" s="99">
        <v>680</v>
      </c>
      <c r="M5170" s="99">
        <f t="shared" si="319"/>
        <v>0</v>
      </c>
      <c r="N5170" s="28" t="s">
        <v>4772</v>
      </c>
      <c r="O5170" s="100">
        <v>680000</v>
      </c>
      <c r="P5170" s="27"/>
      <c r="Q5170" s="100"/>
      <c r="R5170" s="101" t="s">
        <v>188</v>
      </c>
      <c r="S5170" s="94"/>
    </row>
    <row r="5171" spans="1:19" ht="18" customHeight="1">
      <c r="A5171" s="17">
        <v>10</v>
      </c>
      <c r="B5171" s="18" t="s">
        <v>3742</v>
      </c>
      <c r="C5171" s="18">
        <v>7</v>
      </c>
      <c r="D5171" s="18" t="s">
        <v>4563</v>
      </c>
      <c r="E5171" s="18">
        <v>6</v>
      </c>
      <c r="F5171" s="18" t="s">
        <v>808</v>
      </c>
      <c r="G5171" s="19">
        <v>11</v>
      </c>
      <c r="H5171" s="19" t="s">
        <v>1002</v>
      </c>
      <c r="I5171" s="19"/>
      <c r="J5171" s="24"/>
      <c r="K5171" s="99"/>
      <c r="L5171" s="99"/>
      <c r="M5171" s="99"/>
      <c r="N5171" s="28"/>
      <c r="O5171" s="100"/>
      <c r="P5171" s="27"/>
      <c r="Q5171" s="100"/>
      <c r="R5171" s="101" t="s">
        <v>188</v>
      </c>
      <c r="S5171" s="94"/>
    </row>
    <row r="5172" spans="1:19" ht="18" customHeight="1">
      <c r="A5172" s="17">
        <v>10</v>
      </c>
      <c r="B5172" s="18" t="s">
        <v>3742</v>
      </c>
      <c r="C5172" s="18">
        <v>7</v>
      </c>
      <c r="D5172" s="18" t="s">
        <v>4563</v>
      </c>
      <c r="E5172" s="18">
        <v>6</v>
      </c>
      <c r="F5172" s="18" t="s">
        <v>808</v>
      </c>
      <c r="G5172" s="18">
        <v>11</v>
      </c>
      <c r="H5172" s="18" t="s">
        <v>1002</v>
      </c>
      <c r="I5172" s="19">
        <v>1</v>
      </c>
      <c r="J5172" s="24" t="s">
        <v>1003</v>
      </c>
      <c r="K5172" s="99">
        <v>460</v>
      </c>
      <c r="L5172" s="99">
        <v>634</v>
      </c>
      <c r="M5172" s="99">
        <f>K5172-L5172</f>
        <v>-174</v>
      </c>
      <c r="N5172" s="28" t="s">
        <v>4773</v>
      </c>
      <c r="O5172" s="100">
        <v>340000</v>
      </c>
      <c r="P5172" s="27"/>
      <c r="Q5172" s="100"/>
      <c r="R5172" s="101" t="s">
        <v>188</v>
      </c>
      <c r="S5172" s="94"/>
    </row>
    <row r="5173" spans="1:19" ht="18" customHeight="1">
      <c r="A5173" s="17">
        <v>10</v>
      </c>
      <c r="B5173" s="18" t="s">
        <v>3742</v>
      </c>
      <c r="C5173" s="18">
        <v>7</v>
      </c>
      <c r="D5173" s="18" t="s">
        <v>4563</v>
      </c>
      <c r="E5173" s="18">
        <v>6</v>
      </c>
      <c r="F5173" s="18" t="s">
        <v>808</v>
      </c>
      <c r="G5173" s="18">
        <v>11</v>
      </c>
      <c r="H5173" s="18" t="s">
        <v>1002</v>
      </c>
      <c r="I5173" s="18">
        <v>1</v>
      </c>
      <c r="J5173" s="25" t="s">
        <v>1003</v>
      </c>
      <c r="K5173" s="99"/>
      <c r="L5173" s="99"/>
      <c r="M5173" s="99"/>
      <c r="N5173" s="28" t="s">
        <v>4774</v>
      </c>
      <c r="O5173" s="100">
        <v>120000</v>
      </c>
      <c r="P5173" s="27"/>
      <c r="Q5173" s="100"/>
      <c r="R5173" s="101" t="s">
        <v>188</v>
      </c>
      <c r="S5173" s="94"/>
    </row>
    <row r="5174" spans="1:19" ht="18" customHeight="1">
      <c r="A5174" s="17">
        <v>10</v>
      </c>
      <c r="B5174" s="18" t="s">
        <v>3742</v>
      </c>
      <c r="C5174" s="18">
        <v>7</v>
      </c>
      <c r="D5174" s="18" t="s">
        <v>4563</v>
      </c>
      <c r="E5174" s="18">
        <v>6</v>
      </c>
      <c r="F5174" s="18" t="s">
        <v>808</v>
      </c>
      <c r="G5174" s="18">
        <v>11</v>
      </c>
      <c r="H5174" s="18" t="s">
        <v>1002</v>
      </c>
      <c r="I5174" s="19">
        <v>2</v>
      </c>
      <c r="J5174" s="24" t="s">
        <v>1208</v>
      </c>
      <c r="K5174" s="99">
        <v>456</v>
      </c>
      <c r="L5174" s="99">
        <v>464</v>
      </c>
      <c r="M5174" s="99">
        <f>K5174-L5174</f>
        <v>-8</v>
      </c>
      <c r="N5174" s="28" t="s">
        <v>4775</v>
      </c>
      <c r="O5174" s="100"/>
      <c r="P5174" s="27"/>
      <c r="Q5174" s="100"/>
      <c r="R5174" s="101" t="s">
        <v>188</v>
      </c>
      <c r="S5174" s="94"/>
    </row>
    <row r="5175" spans="1:19" ht="18" customHeight="1">
      <c r="A5175" s="17">
        <v>10</v>
      </c>
      <c r="B5175" s="18" t="s">
        <v>3742</v>
      </c>
      <c r="C5175" s="18">
        <v>7</v>
      </c>
      <c r="D5175" s="18" t="s">
        <v>4563</v>
      </c>
      <c r="E5175" s="18">
        <v>6</v>
      </c>
      <c r="F5175" s="18" t="s">
        <v>808</v>
      </c>
      <c r="G5175" s="18">
        <v>11</v>
      </c>
      <c r="H5175" s="18" t="s">
        <v>1002</v>
      </c>
      <c r="I5175" s="18">
        <v>2</v>
      </c>
      <c r="J5175" s="25" t="s">
        <v>1208</v>
      </c>
      <c r="K5175" s="99"/>
      <c r="L5175" s="99"/>
      <c r="M5175" s="99"/>
      <c r="N5175" s="28" t="s">
        <v>4776</v>
      </c>
      <c r="O5175" s="100">
        <v>244000</v>
      </c>
      <c r="P5175" s="27"/>
      <c r="Q5175" s="100"/>
      <c r="R5175" s="101" t="s">
        <v>188</v>
      </c>
      <c r="S5175" s="94"/>
    </row>
    <row r="5176" spans="1:19" ht="18" customHeight="1">
      <c r="A5176" s="17">
        <v>10</v>
      </c>
      <c r="B5176" s="18" t="s">
        <v>3742</v>
      </c>
      <c r="C5176" s="18">
        <v>7</v>
      </c>
      <c r="D5176" s="18" t="s">
        <v>4563</v>
      </c>
      <c r="E5176" s="18">
        <v>6</v>
      </c>
      <c r="F5176" s="18" t="s">
        <v>808</v>
      </c>
      <c r="G5176" s="18">
        <v>11</v>
      </c>
      <c r="H5176" s="18" t="s">
        <v>1002</v>
      </c>
      <c r="I5176" s="18">
        <v>2</v>
      </c>
      <c r="J5176" s="25" t="s">
        <v>1208</v>
      </c>
      <c r="K5176" s="99"/>
      <c r="L5176" s="99"/>
      <c r="M5176" s="99"/>
      <c r="N5176" s="28" t="s">
        <v>4777</v>
      </c>
      <c r="O5176" s="100">
        <v>211680</v>
      </c>
      <c r="P5176" s="27"/>
      <c r="Q5176" s="100"/>
      <c r="R5176" s="101" t="s">
        <v>188</v>
      </c>
      <c r="S5176" s="94"/>
    </row>
    <row r="5177" spans="1:19" ht="18" customHeight="1">
      <c r="A5177" s="17">
        <v>10</v>
      </c>
      <c r="B5177" s="18" t="s">
        <v>3742</v>
      </c>
      <c r="C5177" s="18">
        <v>7</v>
      </c>
      <c r="D5177" s="18" t="s">
        <v>4563</v>
      </c>
      <c r="E5177" s="18">
        <v>6</v>
      </c>
      <c r="F5177" s="18" t="s">
        <v>808</v>
      </c>
      <c r="G5177" s="18">
        <v>11</v>
      </c>
      <c r="H5177" s="18" t="s">
        <v>1002</v>
      </c>
      <c r="I5177" s="19">
        <v>5</v>
      </c>
      <c r="J5177" s="24" t="s">
        <v>1214</v>
      </c>
      <c r="K5177" s="99">
        <v>980</v>
      </c>
      <c r="L5177" s="99">
        <v>980</v>
      </c>
      <c r="M5177" s="99">
        <f>K5177-L5177</f>
        <v>0</v>
      </c>
      <c r="N5177" s="339" t="s">
        <v>7296</v>
      </c>
      <c r="O5177" s="100">
        <v>451200</v>
      </c>
      <c r="P5177" s="27"/>
      <c r="Q5177" s="100"/>
      <c r="R5177" s="101" t="s">
        <v>188</v>
      </c>
      <c r="S5177" s="94"/>
    </row>
    <row r="5178" spans="1:19" ht="18" customHeight="1">
      <c r="A5178" s="17">
        <v>10</v>
      </c>
      <c r="B5178" s="18" t="s">
        <v>3742</v>
      </c>
      <c r="C5178" s="18">
        <v>7</v>
      </c>
      <c r="D5178" s="18" t="s">
        <v>4563</v>
      </c>
      <c r="E5178" s="18">
        <v>6</v>
      </c>
      <c r="F5178" s="18" t="s">
        <v>808</v>
      </c>
      <c r="G5178" s="18">
        <v>11</v>
      </c>
      <c r="H5178" s="18" t="s">
        <v>1002</v>
      </c>
      <c r="I5178" s="18">
        <v>5</v>
      </c>
      <c r="J5178" s="25" t="s">
        <v>1214</v>
      </c>
      <c r="K5178" s="99"/>
      <c r="L5178" s="99"/>
      <c r="M5178" s="99"/>
      <c r="N5178" s="339" t="s">
        <v>7297</v>
      </c>
      <c r="O5178" s="100">
        <v>528000</v>
      </c>
      <c r="P5178" s="27"/>
      <c r="Q5178" s="100"/>
      <c r="R5178" s="101" t="s">
        <v>188</v>
      </c>
      <c r="S5178" s="94"/>
    </row>
    <row r="5179" spans="1:19" ht="18" customHeight="1">
      <c r="A5179" s="17">
        <v>10</v>
      </c>
      <c r="B5179" s="18" t="s">
        <v>3742</v>
      </c>
      <c r="C5179" s="18">
        <v>7</v>
      </c>
      <c r="D5179" s="18" t="s">
        <v>4563</v>
      </c>
      <c r="E5179" s="18">
        <v>6</v>
      </c>
      <c r="F5179" s="18" t="s">
        <v>808</v>
      </c>
      <c r="G5179" s="18">
        <v>11</v>
      </c>
      <c r="H5179" s="18" t="s">
        <v>1002</v>
      </c>
      <c r="I5179" s="19">
        <v>6</v>
      </c>
      <c r="J5179" s="24" t="s">
        <v>1215</v>
      </c>
      <c r="K5179" s="99">
        <v>400</v>
      </c>
      <c r="L5179" s="99">
        <v>628</v>
      </c>
      <c r="M5179" s="99">
        <f>K5179-L5179</f>
        <v>-228</v>
      </c>
      <c r="N5179" s="28" t="s">
        <v>4778</v>
      </c>
      <c r="O5179" s="100">
        <v>400000</v>
      </c>
      <c r="P5179" s="27"/>
      <c r="Q5179" s="100"/>
      <c r="R5179" s="101" t="s">
        <v>188</v>
      </c>
      <c r="S5179" s="94"/>
    </row>
    <row r="5180" spans="1:19" ht="18" customHeight="1">
      <c r="A5180" s="17">
        <v>10</v>
      </c>
      <c r="B5180" s="18" t="s">
        <v>3742</v>
      </c>
      <c r="C5180" s="18">
        <v>7</v>
      </c>
      <c r="D5180" s="18" t="s">
        <v>4563</v>
      </c>
      <c r="E5180" s="18">
        <v>6</v>
      </c>
      <c r="F5180" s="18" t="s">
        <v>808</v>
      </c>
      <c r="G5180" s="19">
        <v>12</v>
      </c>
      <c r="H5180" s="19" t="s">
        <v>1026</v>
      </c>
      <c r="I5180" s="19"/>
      <c r="J5180" s="24"/>
      <c r="K5180" s="99"/>
      <c r="L5180" s="99"/>
      <c r="M5180" s="99"/>
      <c r="N5180" s="28"/>
      <c r="O5180" s="100"/>
      <c r="P5180" s="27"/>
      <c r="Q5180" s="100"/>
      <c r="R5180" s="101" t="s">
        <v>188</v>
      </c>
      <c r="S5180" s="94"/>
    </row>
    <row r="5181" spans="1:19" ht="18" customHeight="1">
      <c r="A5181" s="17">
        <v>10</v>
      </c>
      <c r="B5181" s="18" t="s">
        <v>3742</v>
      </c>
      <c r="C5181" s="18">
        <v>7</v>
      </c>
      <c r="D5181" s="18" t="s">
        <v>4563</v>
      </c>
      <c r="E5181" s="18">
        <v>6</v>
      </c>
      <c r="F5181" s="18" t="s">
        <v>808</v>
      </c>
      <c r="G5181" s="18">
        <v>12</v>
      </c>
      <c r="H5181" s="18" t="s">
        <v>1026</v>
      </c>
      <c r="I5181" s="19">
        <v>3</v>
      </c>
      <c r="J5181" s="24" t="s">
        <v>202</v>
      </c>
      <c r="K5181" s="99">
        <v>30</v>
      </c>
      <c r="L5181" s="99">
        <v>69</v>
      </c>
      <c r="M5181" s="99">
        <f t="shared" ref="M5181:M5183" si="320">K5181-L5181</f>
        <v>-39</v>
      </c>
      <c r="N5181" s="28" t="s">
        <v>4779</v>
      </c>
      <c r="O5181" s="100">
        <v>30000</v>
      </c>
      <c r="P5181" s="27"/>
      <c r="Q5181" s="100"/>
      <c r="R5181" s="101" t="s">
        <v>188</v>
      </c>
      <c r="S5181" s="94"/>
    </row>
    <row r="5182" spans="1:19" ht="18" customHeight="1">
      <c r="A5182" s="17">
        <v>10</v>
      </c>
      <c r="B5182" s="18" t="s">
        <v>3742</v>
      </c>
      <c r="C5182" s="18">
        <v>7</v>
      </c>
      <c r="D5182" s="18" t="s">
        <v>4563</v>
      </c>
      <c r="E5182" s="18">
        <v>6</v>
      </c>
      <c r="F5182" s="18" t="s">
        <v>808</v>
      </c>
      <c r="G5182" s="18">
        <v>12</v>
      </c>
      <c r="H5182" s="18" t="s">
        <v>1026</v>
      </c>
      <c r="I5182" s="19">
        <v>4</v>
      </c>
      <c r="J5182" s="24" t="s">
        <v>2740</v>
      </c>
      <c r="K5182" s="99">
        <v>30</v>
      </c>
      <c r="L5182" s="99">
        <v>30</v>
      </c>
      <c r="M5182" s="99">
        <f t="shared" si="320"/>
        <v>0</v>
      </c>
      <c r="N5182" s="28" t="s">
        <v>4780</v>
      </c>
      <c r="O5182" s="100">
        <v>30000</v>
      </c>
      <c r="P5182" s="27"/>
      <c r="Q5182" s="100"/>
      <c r="R5182" s="101" t="s">
        <v>188</v>
      </c>
      <c r="S5182" s="94"/>
    </row>
    <row r="5183" spans="1:19" ht="18" customHeight="1">
      <c r="A5183" s="17">
        <v>10</v>
      </c>
      <c r="B5183" s="18" t="s">
        <v>3742</v>
      </c>
      <c r="C5183" s="18">
        <v>7</v>
      </c>
      <c r="D5183" s="18" t="s">
        <v>4563</v>
      </c>
      <c r="E5183" s="18">
        <v>6</v>
      </c>
      <c r="F5183" s="18" t="s">
        <v>808</v>
      </c>
      <c r="G5183" s="18">
        <v>12</v>
      </c>
      <c r="H5183" s="18" t="s">
        <v>1026</v>
      </c>
      <c r="I5183" s="19">
        <v>11</v>
      </c>
      <c r="J5183" s="24" t="s">
        <v>1039</v>
      </c>
      <c r="K5183" s="99">
        <v>223</v>
      </c>
      <c r="L5183" s="99">
        <v>223</v>
      </c>
      <c r="M5183" s="99">
        <f t="shared" si="320"/>
        <v>0</v>
      </c>
      <c r="N5183" s="28" t="s">
        <v>4781</v>
      </c>
      <c r="O5183" s="100">
        <v>222227</v>
      </c>
      <c r="P5183" s="27"/>
      <c r="Q5183" s="100"/>
      <c r="R5183" s="101" t="s">
        <v>188</v>
      </c>
      <c r="S5183" s="94"/>
    </row>
    <row r="5184" spans="1:19" ht="18" customHeight="1">
      <c r="A5184" s="17">
        <v>10</v>
      </c>
      <c r="B5184" s="18" t="s">
        <v>3742</v>
      </c>
      <c r="C5184" s="18">
        <v>7</v>
      </c>
      <c r="D5184" s="18" t="s">
        <v>4563</v>
      </c>
      <c r="E5184" s="18">
        <v>6</v>
      </c>
      <c r="F5184" s="18" t="s">
        <v>808</v>
      </c>
      <c r="G5184" s="19">
        <v>13</v>
      </c>
      <c r="H5184" s="19" t="s">
        <v>1045</v>
      </c>
      <c r="I5184" s="19"/>
      <c r="J5184" s="24"/>
      <c r="K5184" s="99"/>
      <c r="L5184" s="99"/>
      <c r="M5184" s="99"/>
      <c r="N5184" s="28"/>
      <c r="O5184" s="100"/>
      <c r="P5184" s="27"/>
      <c r="Q5184" s="100"/>
      <c r="R5184" s="101" t="s">
        <v>188</v>
      </c>
      <c r="S5184" s="94"/>
    </row>
    <row r="5185" spans="1:19" ht="18" customHeight="1">
      <c r="A5185" s="17">
        <v>10</v>
      </c>
      <c r="B5185" s="18" t="s">
        <v>3742</v>
      </c>
      <c r="C5185" s="18">
        <v>7</v>
      </c>
      <c r="D5185" s="18" t="s">
        <v>4563</v>
      </c>
      <c r="E5185" s="18">
        <v>6</v>
      </c>
      <c r="F5185" s="18" t="s">
        <v>808</v>
      </c>
      <c r="G5185" s="18">
        <v>13</v>
      </c>
      <c r="H5185" s="18" t="s">
        <v>1045</v>
      </c>
      <c r="I5185" s="19">
        <v>21</v>
      </c>
      <c r="J5185" s="24" t="s">
        <v>1046</v>
      </c>
      <c r="K5185" s="99">
        <v>180</v>
      </c>
      <c r="L5185" s="99">
        <v>100</v>
      </c>
      <c r="M5185" s="99">
        <f>K5185-L5185</f>
        <v>80</v>
      </c>
      <c r="N5185" s="28" t="s">
        <v>4782</v>
      </c>
      <c r="O5185" s="100">
        <v>160000</v>
      </c>
      <c r="P5185" s="27"/>
      <c r="Q5185" s="100"/>
      <c r="R5185" s="101" t="s">
        <v>188</v>
      </c>
      <c r="S5185" s="94"/>
    </row>
    <row r="5186" spans="1:19" ht="18" customHeight="1">
      <c r="A5186" s="17">
        <v>10</v>
      </c>
      <c r="B5186" s="18" t="s">
        <v>3742</v>
      </c>
      <c r="C5186" s="18">
        <v>7</v>
      </c>
      <c r="D5186" s="18" t="s">
        <v>4563</v>
      </c>
      <c r="E5186" s="18">
        <v>6</v>
      </c>
      <c r="F5186" s="18" t="s">
        <v>808</v>
      </c>
      <c r="G5186" s="18">
        <v>13</v>
      </c>
      <c r="H5186" s="18" t="s">
        <v>1045</v>
      </c>
      <c r="I5186" s="18">
        <v>21</v>
      </c>
      <c r="J5186" s="25" t="s">
        <v>1046</v>
      </c>
      <c r="K5186" s="99"/>
      <c r="L5186" s="99"/>
      <c r="M5186" s="99"/>
      <c r="N5186" s="28" t="s">
        <v>4783</v>
      </c>
      <c r="O5186" s="100">
        <v>19440</v>
      </c>
      <c r="P5186" s="27"/>
      <c r="Q5186" s="100"/>
      <c r="R5186" s="101" t="s">
        <v>188</v>
      </c>
      <c r="S5186" s="94"/>
    </row>
    <row r="5187" spans="1:19" ht="18" customHeight="1">
      <c r="A5187" s="17">
        <v>10</v>
      </c>
      <c r="B5187" s="18" t="s">
        <v>3742</v>
      </c>
      <c r="C5187" s="18">
        <v>7</v>
      </c>
      <c r="D5187" s="18" t="s">
        <v>4563</v>
      </c>
      <c r="E5187" s="18">
        <v>6</v>
      </c>
      <c r="F5187" s="18" t="s">
        <v>808</v>
      </c>
      <c r="G5187" s="18">
        <v>13</v>
      </c>
      <c r="H5187" s="18" t="s">
        <v>1045</v>
      </c>
      <c r="I5187" s="19">
        <v>32</v>
      </c>
      <c r="J5187" s="24" t="s">
        <v>1235</v>
      </c>
      <c r="K5187" s="99">
        <v>139</v>
      </c>
      <c r="L5187" s="99">
        <v>139</v>
      </c>
      <c r="M5187" s="99">
        <f>K5187-L5187</f>
        <v>0</v>
      </c>
      <c r="N5187" s="28" t="s">
        <v>4784</v>
      </c>
      <c r="O5187" s="100">
        <v>138240</v>
      </c>
      <c r="P5187" s="27"/>
      <c r="Q5187" s="100"/>
      <c r="R5187" s="101" t="s">
        <v>188</v>
      </c>
      <c r="S5187" s="94"/>
    </row>
    <row r="5188" spans="1:19" ht="18" customHeight="1">
      <c r="A5188" s="17">
        <v>10</v>
      </c>
      <c r="B5188" s="18" t="s">
        <v>3742</v>
      </c>
      <c r="C5188" s="18">
        <v>7</v>
      </c>
      <c r="D5188" s="18" t="s">
        <v>4563</v>
      </c>
      <c r="E5188" s="18">
        <v>6</v>
      </c>
      <c r="F5188" s="18" t="s">
        <v>808</v>
      </c>
      <c r="G5188" s="19">
        <v>14</v>
      </c>
      <c r="H5188" s="19" t="s">
        <v>1050</v>
      </c>
      <c r="I5188" s="19"/>
      <c r="J5188" s="24"/>
      <c r="K5188" s="99"/>
      <c r="L5188" s="99"/>
      <c r="M5188" s="99"/>
      <c r="N5188" s="28"/>
      <c r="O5188" s="100"/>
      <c r="P5188" s="27"/>
      <c r="Q5188" s="100"/>
      <c r="R5188" s="101" t="s">
        <v>188</v>
      </c>
      <c r="S5188" s="94"/>
    </row>
    <row r="5189" spans="1:19" ht="18" customHeight="1">
      <c r="A5189" s="17">
        <v>10</v>
      </c>
      <c r="B5189" s="18" t="s">
        <v>3742</v>
      </c>
      <c r="C5189" s="18">
        <v>7</v>
      </c>
      <c r="D5189" s="18" t="s">
        <v>4563</v>
      </c>
      <c r="E5189" s="18">
        <v>6</v>
      </c>
      <c r="F5189" s="18" t="s">
        <v>808</v>
      </c>
      <c r="G5189" s="18">
        <v>14</v>
      </c>
      <c r="H5189" s="18" t="s">
        <v>1050</v>
      </c>
      <c r="I5189" s="19">
        <v>2</v>
      </c>
      <c r="J5189" s="24" t="s">
        <v>1130</v>
      </c>
      <c r="K5189" s="99">
        <v>120</v>
      </c>
      <c r="L5189" s="99">
        <v>120</v>
      </c>
      <c r="M5189" s="99">
        <f>K5189-L5189</f>
        <v>0</v>
      </c>
      <c r="N5189" s="28" t="s">
        <v>4785</v>
      </c>
      <c r="O5189" s="100">
        <v>119280</v>
      </c>
      <c r="P5189" s="27"/>
      <c r="Q5189" s="100"/>
      <c r="R5189" s="101" t="s">
        <v>188</v>
      </c>
      <c r="S5189" s="94"/>
    </row>
    <row r="5190" spans="1:19" ht="18" customHeight="1">
      <c r="A5190" s="17">
        <v>10</v>
      </c>
      <c r="B5190" s="18" t="s">
        <v>3742</v>
      </c>
      <c r="C5190" s="18">
        <v>7</v>
      </c>
      <c r="D5190" s="18" t="s">
        <v>4563</v>
      </c>
      <c r="E5190" s="18">
        <v>6</v>
      </c>
      <c r="F5190" s="18" t="s">
        <v>808</v>
      </c>
      <c r="G5190" s="19">
        <v>16</v>
      </c>
      <c r="H5190" s="19" t="s">
        <v>1263</v>
      </c>
      <c r="I5190" s="19"/>
      <c r="J5190" s="24"/>
      <c r="K5190" s="99"/>
      <c r="L5190" s="99"/>
      <c r="M5190" s="99"/>
      <c r="N5190" s="28"/>
      <c r="O5190" s="100"/>
      <c r="P5190" s="27"/>
      <c r="Q5190" s="100"/>
      <c r="R5190" s="101" t="s">
        <v>188</v>
      </c>
      <c r="S5190" s="94"/>
    </row>
    <row r="5191" spans="1:19" ht="18" customHeight="1">
      <c r="A5191" s="17">
        <v>10</v>
      </c>
      <c r="B5191" s="18" t="s">
        <v>3742</v>
      </c>
      <c r="C5191" s="18">
        <v>7</v>
      </c>
      <c r="D5191" s="18" t="s">
        <v>4563</v>
      </c>
      <c r="E5191" s="18">
        <v>6</v>
      </c>
      <c r="F5191" s="18" t="s">
        <v>808</v>
      </c>
      <c r="G5191" s="18">
        <v>16</v>
      </c>
      <c r="H5191" s="18" t="s">
        <v>1263</v>
      </c>
      <c r="I5191" s="19">
        <v>1</v>
      </c>
      <c r="J5191" s="24" t="s">
        <v>1264</v>
      </c>
      <c r="K5191" s="99">
        <v>120</v>
      </c>
      <c r="L5191" s="99">
        <v>120</v>
      </c>
      <c r="M5191" s="99">
        <f>K5191-L5191</f>
        <v>0</v>
      </c>
      <c r="N5191" s="28" t="s">
        <v>4786</v>
      </c>
      <c r="O5191" s="100">
        <v>120000</v>
      </c>
      <c r="P5191" s="27"/>
      <c r="Q5191" s="100"/>
      <c r="R5191" s="101" t="s">
        <v>188</v>
      </c>
      <c r="S5191" s="94"/>
    </row>
    <row r="5192" spans="1:19" ht="18" customHeight="1">
      <c r="A5192" s="17">
        <v>10</v>
      </c>
      <c r="B5192" s="18" t="s">
        <v>3742</v>
      </c>
      <c r="C5192" s="18">
        <v>7</v>
      </c>
      <c r="D5192" s="18" t="s">
        <v>4563</v>
      </c>
      <c r="E5192" s="18">
        <v>6</v>
      </c>
      <c r="F5192" s="18" t="s">
        <v>808</v>
      </c>
      <c r="G5192" s="19">
        <v>18</v>
      </c>
      <c r="H5192" s="19" t="s">
        <v>1054</v>
      </c>
      <c r="I5192" s="19"/>
      <c r="J5192" s="24"/>
      <c r="K5192" s="99"/>
      <c r="L5192" s="99"/>
      <c r="M5192" s="99"/>
      <c r="N5192" s="28"/>
      <c r="O5192" s="100"/>
      <c r="P5192" s="27"/>
      <c r="Q5192" s="100"/>
      <c r="R5192" s="101" t="s">
        <v>188</v>
      </c>
      <c r="S5192" s="94"/>
    </row>
    <row r="5193" spans="1:19" ht="18" customHeight="1">
      <c r="A5193" s="17">
        <v>10</v>
      </c>
      <c r="B5193" s="18" t="s">
        <v>3742</v>
      </c>
      <c r="C5193" s="18">
        <v>7</v>
      </c>
      <c r="D5193" s="18" t="s">
        <v>4563</v>
      </c>
      <c r="E5193" s="18">
        <v>6</v>
      </c>
      <c r="F5193" s="18" t="s">
        <v>808</v>
      </c>
      <c r="G5193" s="18">
        <v>18</v>
      </c>
      <c r="H5193" s="18" t="s">
        <v>1054</v>
      </c>
      <c r="I5193" s="19">
        <v>11</v>
      </c>
      <c r="J5193" s="24" t="s">
        <v>1055</v>
      </c>
      <c r="K5193" s="99">
        <v>200</v>
      </c>
      <c r="L5193" s="99">
        <v>200</v>
      </c>
      <c r="M5193" s="99">
        <f>K5193-L5193</f>
        <v>0</v>
      </c>
      <c r="N5193" s="28" t="s">
        <v>4787</v>
      </c>
      <c r="O5193" s="100">
        <v>200000</v>
      </c>
      <c r="P5193" s="27"/>
      <c r="Q5193" s="100"/>
      <c r="R5193" s="101" t="s">
        <v>188</v>
      </c>
      <c r="S5193" s="94"/>
    </row>
    <row r="5194" spans="1:19" ht="18" customHeight="1">
      <c r="A5194" s="43">
        <v>10</v>
      </c>
      <c r="B5194" s="44" t="s">
        <v>3742</v>
      </c>
      <c r="C5194" s="45">
        <v>8</v>
      </c>
      <c r="D5194" s="45" t="s">
        <v>4788</v>
      </c>
      <c r="E5194" s="46"/>
      <c r="F5194" s="45"/>
      <c r="G5194" s="46"/>
      <c r="H5194" s="45"/>
      <c r="I5194" s="46"/>
      <c r="J5194" s="46"/>
      <c r="K5194" s="95">
        <f>IF(C5194="",SUMIFS($K5195:$K$5645,$A5195:$A$5645,A5194,$E5195:$E$5645,""),IF(E5194="",SUMIFS($K5195:$K$5645,$A5195:$A$5645,A5194,$C5195:$C$5645,C5194,$G5195:$G$5645,""),IF(G5194="",SUMIFS($K5195:$K$5645,$A5195:$A$5645,A5194,$C5195:$C$5645,C5194,$E5195:$E$5645,E5194,$R5195:$R$5645,R5194),0)))</f>
        <v>134368</v>
      </c>
      <c r="L5194" s="95">
        <f>IF(C5194="",SUMIFS($L5195:$L$5645,$A5195:$A$5645,A5194,$E5195:$E$5645,""),IF(E5194="",SUMIFS($L5195:$L$5645,$A5195:$A$5645,A5194,$C5195:$C$5645,C5194,$G5195:$G$5645,""),IF(G5194="",SUMIFS($L5195:$L$5645,$A5195:$A$5645,A5194,$C5195:$C$5645,C5194,$E5195:$E$5645,E5194,$R5195:$R$5645,R5194),0)))</f>
        <v>126777</v>
      </c>
      <c r="M5194" s="96">
        <f t="shared" ref="M5194:M5195" si="321">K5194-L5194</f>
        <v>7591</v>
      </c>
      <c r="N5194" s="47"/>
      <c r="O5194" s="48"/>
      <c r="P5194" s="49"/>
      <c r="Q5194" s="50">
        <f>IF(C5194="",SUMIFS($Q$3:$Q$5514,$A$3:$A$5514,A5194,$C$3:$C$5514,"&gt;0",$E$3:$E$5514,""),IF(E5194="",SUMIFS($Q$3:$Q$5514,$A$3:$A$5514,A5194,$C$3:$C$5514,C5194,$E$3:$E$5514,"&gt;0",$G$3:$G$5514,""),IF(G5194="",SUMIFS($Q$3:$Q$5514,$A$3:$A$5514,A5194,$C$3:$C$5514,C5194,$E$3:$E$5514,E5194,$G$3:$G$5514,"&gt;0",$R$3:$R$5514,R5194))))</f>
        <v>26472</v>
      </c>
      <c r="R5194" s="51"/>
      <c r="S5194" s="94"/>
    </row>
    <row r="5195" spans="1:19" ht="18" customHeight="1">
      <c r="A5195" s="43">
        <v>10</v>
      </c>
      <c r="B5195" s="44" t="s">
        <v>3742</v>
      </c>
      <c r="C5195" s="52">
        <v>8</v>
      </c>
      <c r="D5195" s="44" t="s">
        <v>4788</v>
      </c>
      <c r="E5195" s="53">
        <v>1</v>
      </c>
      <c r="F5195" s="54" t="s">
        <v>4789</v>
      </c>
      <c r="G5195" s="53"/>
      <c r="H5195" s="54"/>
      <c r="I5195" s="53"/>
      <c r="J5195" s="53"/>
      <c r="K5195" s="97">
        <f>IF(C5195="",SUMIFS($K5196:$K$5645,$A5196:$A$5645,A5195,$E5196:$E$5645,""),IF(E5195="",SUMIFS($K5196:$K$5645,$A5196:$A$5645,A5195,$C5196:$C$5645,C5195,$G5196:$G$5645,""),IF(G5195="",SUMIFS($K5196:$K$5645,$A5196:$A$5645,A5195,$C5196:$C$5645,C5195,$E5196:$E$5645,E5195,$R5196:$R$5645,R5195),0)))</f>
        <v>18965</v>
      </c>
      <c r="L5195" s="97">
        <f>IF(C5195="",SUMIFS($L5196:$L$5645,$A5196:$A$5645,A5195,$E5196:$E$5645,""),IF(E5195="",SUMIFS($L5196:$L$5645,$A5196:$A$5645,A5195,$C5196:$C$5645,C5195,$G5196:$G$5645,""),IF(G5195="",SUMIFS($L5196:$L$5645,$A5196:$A$5645,A5195,$C5196:$C$5645,C5195,$E5196:$E$5645,E5195,$R5196:$R$5645,R5195),0)))</f>
        <v>19673</v>
      </c>
      <c r="M5195" s="98">
        <f t="shared" si="321"/>
        <v>-708</v>
      </c>
      <c r="N5195" s="55"/>
      <c r="O5195" s="56"/>
      <c r="P5195" s="57"/>
      <c r="Q5195" s="58">
        <f>IF(C5195="",SUMIFS($Q$3:$Q$5514,$A$3:$A$5514,A5195,$C$3:$C$5514,"&gt;0",$E$3:$E$5514,""),IF(E5195="",SUMIFS($Q$3:$Q$5514,$A$3:$A$5514,A5195,$C$3:$C$5514,C5195,$E$3:$E$5514,"&gt;0",$G$3:$G$5514,""),IF(G5195="",SUMIFS($Q$3:$Q$5514,$A$3:$A$5514,A5195,$C$3:$C$5514,C5195,$E$3:$E$5514,E5195,$G$3:$G$5514,"&gt;0",$R$3:$R$5514,R5195))))</f>
        <v>0</v>
      </c>
      <c r="R5195" s="59" t="s">
        <v>188</v>
      </c>
      <c r="S5195" s="94"/>
    </row>
    <row r="5196" spans="1:19" ht="18" customHeight="1">
      <c r="A5196" s="17">
        <v>10</v>
      </c>
      <c r="B5196" s="18" t="s">
        <v>3742</v>
      </c>
      <c r="C5196" s="18">
        <v>8</v>
      </c>
      <c r="D5196" s="18" t="s">
        <v>4788</v>
      </c>
      <c r="E5196" s="18">
        <v>1</v>
      </c>
      <c r="F5196" s="18" t="s">
        <v>4789</v>
      </c>
      <c r="G5196" s="19">
        <v>1</v>
      </c>
      <c r="H5196" s="19" t="s">
        <v>914</v>
      </c>
      <c r="I5196" s="19"/>
      <c r="J5196" s="24"/>
      <c r="K5196" s="99"/>
      <c r="L5196" s="99"/>
      <c r="M5196" s="99"/>
      <c r="N5196" s="28"/>
      <c r="O5196" s="100"/>
      <c r="P5196" s="27"/>
      <c r="Q5196" s="100"/>
      <c r="R5196" s="101" t="s">
        <v>188</v>
      </c>
      <c r="S5196" s="94"/>
    </row>
    <row r="5197" spans="1:19" ht="18" customHeight="1">
      <c r="A5197" s="17">
        <v>10</v>
      </c>
      <c r="B5197" s="18" t="s">
        <v>3742</v>
      </c>
      <c r="C5197" s="18">
        <v>8</v>
      </c>
      <c r="D5197" s="18" t="s">
        <v>4788</v>
      </c>
      <c r="E5197" s="18">
        <v>1</v>
      </c>
      <c r="F5197" s="18" t="s">
        <v>4789</v>
      </c>
      <c r="G5197" s="18">
        <v>1</v>
      </c>
      <c r="H5197" s="18" t="s">
        <v>914</v>
      </c>
      <c r="I5197" s="19">
        <v>21</v>
      </c>
      <c r="J5197" s="24" t="s">
        <v>4790</v>
      </c>
      <c r="K5197" s="99">
        <v>685</v>
      </c>
      <c r="L5197" s="99">
        <v>630</v>
      </c>
      <c r="M5197" s="99">
        <f>K5197-L5197</f>
        <v>55</v>
      </c>
      <c r="N5197" s="28" t="s">
        <v>4791</v>
      </c>
      <c r="O5197" s="100">
        <v>336000</v>
      </c>
      <c r="P5197" s="27"/>
      <c r="Q5197" s="100"/>
      <c r="R5197" s="101" t="s">
        <v>188</v>
      </c>
      <c r="S5197" s="94"/>
    </row>
    <row r="5198" spans="1:19" ht="18" customHeight="1">
      <c r="A5198" s="17">
        <v>10</v>
      </c>
      <c r="B5198" s="18" t="s">
        <v>3742</v>
      </c>
      <c r="C5198" s="18">
        <v>8</v>
      </c>
      <c r="D5198" s="18" t="s">
        <v>4788</v>
      </c>
      <c r="E5198" s="18">
        <v>1</v>
      </c>
      <c r="F5198" s="18" t="s">
        <v>4789</v>
      </c>
      <c r="G5198" s="18">
        <v>1</v>
      </c>
      <c r="H5198" s="18" t="s">
        <v>914</v>
      </c>
      <c r="I5198" s="18">
        <v>21</v>
      </c>
      <c r="J5198" s="25" t="s">
        <v>4790</v>
      </c>
      <c r="K5198" s="99"/>
      <c r="L5198" s="99"/>
      <c r="M5198" s="99"/>
      <c r="N5198" s="28" t="s">
        <v>4792</v>
      </c>
      <c r="O5198" s="100">
        <v>168000</v>
      </c>
      <c r="P5198" s="27"/>
      <c r="Q5198" s="100"/>
      <c r="R5198" s="101" t="s">
        <v>188</v>
      </c>
      <c r="S5198" s="94"/>
    </row>
    <row r="5199" spans="1:19" ht="18" customHeight="1">
      <c r="A5199" s="17">
        <v>10</v>
      </c>
      <c r="B5199" s="18" t="s">
        <v>3742</v>
      </c>
      <c r="C5199" s="18">
        <v>8</v>
      </c>
      <c r="D5199" s="18" t="s">
        <v>4788</v>
      </c>
      <c r="E5199" s="18">
        <v>1</v>
      </c>
      <c r="F5199" s="18" t="s">
        <v>4789</v>
      </c>
      <c r="G5199" s="18">
        <v>1</v>
      </c>
      <c r="H5199" s="18" t="s">
        <v>914</v>
      </c>
      <c r="I5199" s="18">
        <v>21</v>
      </c>
      <c r="J5199" s="25" t="s">
        <v>4790</v>
      </c>
      <c r="K5199" s="99"/>
      <c r="L5199" s="99"/>
      <c r="M5199" s="99"/>
      <c r="N5199" s="28" t="s">
        <v>4793</v>
      </c>
      <c r="O5199" s="100">
        <v>126000</v>
      </c>
      <c r="P5199" s="27"/>
      <c r="Q5199" s="100"/>
      <c r="R5199" s="101" t="s">
        <v>188</v>
      </c>
      <c r="S5199" s="94"/>
    </row>
    <row r="5200" spans="1:19" ht="18" customHeight="1">
      <c r="A5200" s="17">
        <v>10</v>
      </c>
      <c r="B5200" s="18" t="s">
        <v>3742</v>
      </c>
      <c r="C5200" s="18">
        <v>8</v>
      </c>
      <c r="D5200" s="18" t="s">
        <v>4788</v>
      </c>
      <c r="E5200" s="18">
        <v>1</v>
      </c>
      <c r="F5200" s="18" t="s">
        <v>4789</v>
      </c>
      <c r="G5200" s="18">
        <v>1</v>
      </c>
      <c r="H5200" s="18" t="s">
        <v>914</v>
      </c>
      <c r="I5200" s="18">
        <v>21</v>
      </c>
      <c r="J5200" s="25" t="s">
        <v>4790</v>
      </c>
      <c r="K5200" s="99"/>
      <c r="L5200" s="99"/>
      <c r="M5200" s="99"/>
      <c r="N5200" s="28" t="s">
        <v>4794</v>
      </c>
      <c r="O5200" s="100">
        <v>54600</v>
      </c>
      <c r="P5200" s="27"/>
      <c r="Q5200" s="100"/>
      <c r="R5200" s="101" t="s">
        <v>188</v>
      </c>
      <c r="S5200" s="94"/>
    </row>
    <row r="5201" spans="1:19" ht="18" customHeight="1">
      <c r="A5201" s="17">
        <v>10</v>
      </c>
      <c r="B5201" s="18" t="s">
        <v>3742</v>
      </c>
      <c r="C5201" s="18">
        <v>8</v>
      </c>
      <c r="D5201" s="18" t="s">
        <v>4788</v>
      </c>
      <c r="E5201" s="18">
        <v>1</v>
      </c>
      <c r="F5201" s="18" t="s">
        <v>4789</v>
      </c>
      <c r="G5201" s="19">
        <v>2</v>
      </c>
      <c r="H5201" s="19" t="s">
        <v>916</v>
      </c>
      <c r="I5201" s="19"/>
      <c r="J5201" s="24"/>
      <c r="K5201" s="99"/>
      <c r="L5201" s="99"/>
      <c r="M5201" s="99"/>
      <c r="N5201" s="28"/>
      <c r="O5201" s="100"/>
      <c r="P5201" s="27"/>
      <c r="Q5201" s="100"/>
      <c r="R5201" s="101" t="s">
        <v>188</v>
      </c>
      <c r="S5201" s="94"/>
    </row>
    <row r="5202" spans="1:19" ht="18" customHeight="1">
      <c r="A5202" s="17">
        <v>10</v>
      </c>
      <c r="B5202" s="18" t="s">
        <v>3742</v>
      </c>
      <c r="C5202" s="18">
        <v>8</v>
      </c>
      <c r="D5202" s="18" t="s">
        <v>4788</v>
      </c>
      <c r="E5202" s="18">
        <v>1</v>
      </c>
      <c r="F5202" s="18" t="s">
        <v>4789</v>
      </c>
      <c r="G5202" s="18">
        <v>2</v>
      </c>
      <c r="H5202" s="18" t="s">
        <v>916</v>
      </c>
      <c r="I5202" s="19">
        <v>3</v>
      </c>
      <c r="J5202" s="24" t="s">
        <v>917</v>
      </c>
      <c r="K5202" s="99">
        <v>3431</v>
      </c>
      <c r="L5202" s="99">
        <v>3746</v>
      </c>
      <c r="M5202" s="99">
        <f>K5202-L5202</f>
        <v>-315</v>
      </c>
      <c r="N5202" s="28" t="s">
        <v>933</v>
      </c>
      <c r="O5202" s="100">
        <v>3430200</v>
      </c>
      <c r="P5202" s="27"/>
      <c r="Q5202" s="100"/>
      <c r="R5202" s="101" t="s">
        <v>188</v>
      </c>
      <c r="S5202" s="94"/>
    </row>
    <row r="5203" spans="1:19" ht="18" customHeight="1">
      <c r="A5203" s="17">
        <v>10</v>
      </c>
      <c r="B5203" s="18" t="s">
        <v>3742</v>
      </c>
      <c r="C5203" s="18">
        <v>8</v>
      </c>
      <c r="D5203" s="18" t="s">
        <v>4788</v>
      </c>
      <c r="E5203" s="18">
        <v>1</v>
      </c>
      <c r="F5203" s="18" t="s">
        <v>4789</v>
      </c>
      <c r="G5203" s="19">
        <v>3</v>
      </c>
      <c r="H5203" s="19" t="s">
        <v>919</v>
      </c>
      <c r="I5203" s="19"/>
      <c r="J5203" s="24"/>
      <c r="K5203" s="99"/>
      <c r="L5203" s="99"/>
      <c r="M5203" s="99"/>
      <c r="N5203" s="28"/>
      <c r="O5203" s="100"/>
      <c r="P5203" s="27"/>
      <c r="Q5203" s="100"/>
      <c r="R5203" s="101" t="s">
        <v>188</v>
      </c>
      <c r="S5203" s="94"/>
    </row>
    <row r="5204" spans="1:19" ht="18" customHeight="1">
      <c r="A5204" s="17">
        <v>10</v>
      </c>
      <c r="B5204" s="18" t="s">
        <v>3742</v>
      </c>
      <c r="C5204" s="18">
        <v>8</v>
      </c>
      <c r="D5204" s="18" t="s">
        <v>4788</v>
      </c>
      <c r="E5204" s="18">
        <v>1</v>
      </c>
      <c r="F5204" s="18" t="s">
        <v>4789</v>
      </c>
      <c r="G5204" s="18">
        <v>3</v>
      </c>
      <c r="H5204" s="18" t="s">
        <v>919</v>
      </c>
      <c r="I5204" s="19">
        <v>31</v>
      </c>
      <c r="J5204" s="24" t="s">
        <v>929</v>
      </c>
      <c r="K5204" s="99">
        <v>156</v>
      </c>
      <c r="L5204" s="99">
        <v>312</v>
      </c>
      <c r="M5204" s="99">
        <f t="shared" ref="M5204:M5206" si="322">K5204-L5204</f>
        <v>-156</v>
      </c>
      <c r="N5204" s="28" t="s">
        <v>933</v>
      </c>
      <c r="O5204" s="100">
        <v>156000</v>
      </c>
      <c r="P5204" s="27"/>
      <c r="Q5204" s="100"/>
      <c r="R5204" s="101" t="s">
        <v>188</v>
      </c>
      <c r="S5204" s="94"/>
    </row>
    <row r="5205" spans="1:19" ht="18" customHeight="1">
      <c r="A5205" s="17">
        <v>10</v>
      </c>
      <c r="B5205" s="18" t="s">
        <v>3742</v>
      </c>
      <c r="C5205" s="18">
        <v>8</v>
      </c>
      <c r="D5205" s="18" t="s">
        <v>4788</v>
      </c>
      <c r="E5205" s="18">
        <v>1</v>
      </c>
      <c r="F5205" s="18" t="s">
        <v>4789</v>
      </c>
      <c r="G5205" s="18">
        <v>3</v>
      </c>
      <c r="H5205" s="18" t="s">
        <v>919</v>
      </c>
      <c r="I5205" s="19">
        <v>32</v>
      </c>
      <c r="J5205" s="24" t="s">
        <v>1073</v>
      </c>
      <c r="K5205" s="99">
        <v>294</v>
      </c>
      <c r="L5205" s="99">
        <v>0</v>
      </c>
      <c r="M5205" s="99">
        <f t="shared" si="322"/>
        <v>294</v>
      </c>
      <c r="N5205" s="28" t="s">
        <v>933</v>
      </c>
      <c r="O5205" s="100">
        <v>294000</v>
      </c>
      <c r="P5205" s="27"/>
      <c r="Q5205" s="100"/>
      <c r="R5205" s="101" t="s">
        <v>188</v>
      </c>
      <c r="S5205" s="94"/>
    </row>
    <row r="5206" spans="1:19" ht="18" customHeight="1">
      <c r="A5206" s="17">
        <v>10</v>
      </c>
      <c r="B5206" s="18" t="s">
        <v>3742</v>
      </c>
      <c r="C5206" s="18">
        <v>8</v>
      </c>
      <c r="D5206" s="18" t="s">
        <v>4788</v>
      </c>
      <c r="E5206" s="18">
        <v>1</v>
      </c>
      <c r="F5206" s="18" t="s">
        <v>4789</v>
      </c>
      <c r="G5206" s="18">
        <v>3</v>
      </c>
      <c r="H5206" s="18" t="s">
        <v>919</v>
      </c>
      <c r="I5206" s="19">
        <v>35</v>
      </c>
      <c r="J5206" s="24" t="s">
        <v>930</v>
      </c>
      <c r="K5206" s="99">
        <v>627</v>
      </c>
      <c r="L5206" s="99">
        <v>627</v>
      </c>
      <c r="M5206" s="99">
        <f t="shared" si="322"/>
        <v>0</v>
      </c>
      <c r="N5206" s="28" t="s">
        <v>4795</v>
      </c>
      <c r="O5206" s="100">
        <v>55000</v>
      </c>
      <c r="P5206" s="27"/>
      <c r="Q5206" s="100"/>
      <c r="R5206" s="101" t="s">
        <v>188</v>
      </c>
      <c r="S5206" s="94"/>
    </row>
    <row r="5207" spans="1:19" ht="18" customHeight="1">
      <c r="A5207" s="17">
        <v>10</v>
      </c>
      <c r="B5207" s="18" t="s">
        <v>3742</v>
      </c>
      <c r="C5207" s="18">
        <v>8</v>
      </c>
      <c r="D5207" s="18" t="s">
        <v>4788</v>
      </c>
      <c r="E5207" s="18">
        <v>1</v>
      </c>
      <c r="F5207" s="18" t="s">
        <v>4789</v>
      </c>
      <c r="G5207" s="18">
        <v>3</v>
      </c>
      <c r="H5207" s="18" t="s">
        <v>919</v>
      </c>
      <c r="I5207" s="18">
        <v>35</v>
      </c>
      <c r="J5207" s="25" t="s">
        <v>930</v>
      </c>
      <c r="K5207" s="99"/>
      <c r="L5207" s="99"/>
      <c r="M5207" s="99"/>
      <c r="N5207" s="28" t="s">
        <v>4796</v>
      </c>
      <c r="O5207" s="100">
        <v>22000</v>
      </c>
      <c r="P5207" s="27"/>
      <c r="Q5207" s="100"/>
      <c r="R5207" s="101" t="s">
        <v>188</v>
      </c>
      <c r="S5207" s="94"/>
    </row>
    <row r="5208" spans="1:19" ht="18" customHeight="1">
      <c r="A5208" s="17">
        <v>10</v>
      </c>
      <c r="B5208" s="18" t="s">
        <v>3742</v>
      </c>
      <c r="C5208" s="18">
        <v>8</v>
      </c>
      <c r="D5208" s="18" t="s">
        <v>4788</v>
      </c>
      <c r="E5208" s="18">
        <v>1</v>
      </c>
      <c r="F5208" s="18" t="s">
        <v>4789</v>
      </c>
      <c r="G5208" s="18">
        <v>3</v>
      </c>
      <c r="H5208" s="18" t="s">
        <v>919</v>
      </c>
      <c r="I5208" s="18">
        <v>35</v>
      </c>
      <c r="J5208" s="25" t="s">
        <v>930</v>
      </c>
      <c r="K5208" s="99"/>
      <c r="L5208" s="99"/>
      <c r="M5208" s="99"/>
      <c r="N5208" s="28" t="s">
        <v>4797</v>
      </c>
      <c r="O5208" s="100">
        <v>550000</v>
      </c>
      <c r="P5208" s="27"/>
      <c r="Q5208" s="100"/>
      <c r="R5208" s="101" t="s">
        <v>188</v>
      </c>
      <c r="S5208" s="94"/>
    </row>
    <row r="5209" spans="1:19" ht="18" customHeight="1">
      <c r="A5209" s="17">
        <v>10</v>
      </c>
      <c r="B5209" s="18" t="s">
        <v>3742</v>
      </c>
      <c r="C5209" s="18">
        <v>8</v>
      </c>
      <c r="D5209" s="18" t="s">
        <v>4788</v>
      </c>
      <c r="E5209" s="18">
        <v>1</v>
      </c>
      <c r="F5209" s="18" t="s">
        <v>4789</v>
      </c>
      <c r="G5209" s="18">
        <v>3</v>
      </c>
      <c r="H5209" s="18" t="s">
        <v>919</v>
      </c>
      <c r="I5209" s="19">
        <v>39</v>
      </c>
      <c r="J5209" s="24" t="s">
        <v>934</v>
      </c>
      <c r="K5209" s="99">
        <v>810</v>
      </c>
      <c r="L5209" s="99">
        <v>916</v>
      </c>
      <c r="M5209" s="99">
        <f t="shared" ref="M5209:M5211" si="323">K5209-L5209</f>
        <v>-106</v>
      </c>
      <c r="N5209" s="28" t="s">
        <v>933</v>
      </c>
      <c r="O5209" s="100">
        <v>809392</v>
      </c>
      <c r="P5209" s="27"/>
      <c r="Q5209" s="100"/>
      <c r="R5209" s="101" t="s">
        <v>188</v>
      </c>
      <c r="S5209" s="94"/>
    </row>
    <row r="5210" spans="1:19" ht="18" customHeight="1">
      <c r="A5210" s="17">
        <v>10</v>
      </c>
      <c r="B5210" s="18" t="s">
        <v>3742</v>
      </c>
      <c r="C5210" s="18">
        <v>8</v>
      </c>
      <c r="D5210" s="18" t="s">
        <v>4788</v>
      </c>
      <c r="E5210" s="18">
        <v>1</v>
      </c>
      <c r="F5210" s="18" t="s">
        <v>4789</v>
      </c>
      <c r="G5210" s="18">
        <v>3</v>
      </c>
      <c r="H5210" s="18" t="s">
        <v>919</v>
      </c>
      <c r="I5210" s="19">
        <v>40</v>
      </c>
      <c r="J5210" s="24" t="s">
        <v>935</v>
      </c>
      <c r="K5210" s="99">
        <v>467</v>
      </c>
      <c r="L5210" s="99">
        <v>529</v>
      </c>
      <c r="M5210" s="99">
        <f t="shared" si="323"/>
        <v>-62</v>
      </c>
      <c r="N5210" s="28" t="s">
        <v>933</v>
      </c>
      <c r="O5210" s="100">
        <v>466956</v>
      </c>
      <c r="P5210" s="27"/>
      <c r="Q5210" s="100"/>
      <c r="R5210" s="101" t="s">
        <v>188</v>
      </c>
      <c r="S5210" s="94"/>
    </row>
    <row r="5211" spans="1:19" ht="18" customHeight="1">
      <c r="A5211" s="17">
        <v>10</v>
      </c>
      <c r="B5211" s="18" t="s">
        <v>3742</v>
      </c>
      <c r="C5211" s="18">
        <v>8</v>
      </c>
      <c r="D5211" s="18" t="s">
        <v>4788</v>
      </c>
      <c r="E5211" s="18">
        <v>1</v>
      </c>
      <c r="F5211" s="18" t="s">
        <v>4789</v>
      </c>
      <c r="G5211" s="18">
        <v>3</v>
      </c>
      <c r="H5211" s="18" t="s">
        <v>919</v>
      </c>
      <c r="I5211" s="19">
        <v>41</v>
      </c>
      <c r="J5211" s="24" t="s">
        <v>936</v>
      </c>
      <c r="K5211" s="99">
        <v>89</v>
      </c>
      <c r="L5211" s="99">
        <v>89</v>
      </c>
      <c r="M5211" s="99">
        <f t="shared" si="323"/>
        <v>0</v>
      </c>
      <c r="N5211" s="28" t="s">
        <v>933</v>
      </c>
      <c r="O5211" s="100">
        <v>89000</v>
      </c>
      <c r="P5211" s="27"/>
      <c r="Q5211" s="100"/>
      <c r="R5211" s="101" t="s">
        <v>188</v>
      </c>
      <c r="S5211" s="94"/>
    </row>
    <row r="5212" spans="1:19" ht="18" customHeight="1">
      <c r="A5212" s="17">
        <v>10</v>
      </c>
      <c r="B5212" s="18" t="s">
        <v>3742</v>
      </c>
      <c r="C5212" s="18">
        <v>8</v>
      </c>
      <c r="D5212" s="18" t="s">
        <v>4788</v>
      </c>
      <c r="E5212" s="18">
        <v>1</v>
      </c>
      <c r="F5212" s="18" t="s">
        <v>4789</v>
      </c>
      <c r="G5212" s="19">
        <v>4</v>
      </c>
      <c r="H5212" s="19" t="s">
        <v>937</v>
      </c>
      <c r="I5212" s="19"/>
      <c r="J5212" s="24"/>
      <c r="K5212" s="99"/>
      <c r="L5212" s="99"/>
      <c r="M5212" s="99"/>
      <c r="N5212" s="28"/>
      <c r="O5212" s="100"/>
      <c r="P5212" s="27"/>
      <c r="Q5212" s="100"/>
      <c r="R5212" s="101" t="s">
        <v>188</v>
      </c>
      <c r="S5212" s="94"/>
    </row>
    <row r="5213" spans="1:19" ht="18" customHeight="1">
      <c r="A5213" s="17">
        <v>10</v>
      </c>
      <c r="B5213" s="18" t="s">
        <v>3742</v>
      </c>
      <c r="C5213" s="18">
        <v>8</v>
      </c>
      <c r="D5213" s="18" t="s">
        <v>4788</v>
      </c>
      <c r="E5213" s="18">
        <v>1</v>
      </c>
      <c r="F5213" s="18" t="s">
        <v>4789</v>
      </c>
      <c r="G5213" s="18">
        <v>4</v>
      </c>
      <c r="H5213" s="18" t="s">
        <v>937</v>
      </c>
      <c r="I5213" s="19">
        <v>31</v>
      </c>
      <c r="J5213" s="24" t="s">
        <v>940</v>
      </c>
      <c r="K5213" s="99">
        <v>1229</v>
      </c>
      <c r="L5213" s="99">
        <v>1218</v>
      </c>
      <c r="M5213" s="99">
        <f>K5213-L5213</f>
        <v>11</v>
      </c>
      <c r="N5213" s="28" t="s">
        <v>933</v>
      </c>
      <c r="O5213" s="100">
        <v>1228339</v>
      </c>
      <c r="P5213" s="27"/>
      <c r="Q5213" s="100"/>
      <c r="R5213" s="101" t="s">
        <v>188</v>
      </c>
      <c r="S5213" s="94"/>
    </row>
    <row r="5214" spans="1:19" ht="18" customHeight="1">
      <c r="A5214" s="17">
        <v>10</v>
      </c>
      <c r="B5214" s="18" t="s">
        <v>3742</v>
      </c>
      <c r="C5214" s="18">
        <v>8</v>
      </c>
      <c r="D5214" s="18" t="s">
        <v>4788</v>
      </c>
      <c r="E5214" s="18">
        <v>1</v>
      </c>
      <c r="F5214" s="18" t="s">
        <v>4789</v>
      </c>
      <c r="G5214" s="19">
        <v>7</v>
      </c>
      <c r="H5214" s="19" t="s">
        <v>1093</v>
      </c>
      <c r="I5214" s="19"/>
      <c r="J5214" s="24"/>
      <c r="K5214" s="99"/>
      <c r="L5214" s="99"/>
      <c r="M5214" s="99"/>
      <c r="N5214" s="28"/>
      <c r="O5214" s="100"/>
      <c r="P5214" s="27"/>
      <c r="Q5214" s="100"/>
      <c r="R5214" s="101" t="s">
        <v>188</v>
      </c>
      <c r="S5214" s="94"/>
    </row>
    <row r="5215" spans="1:19" ht="18" customHeight="1">
      <c r="A5215" s="17">
        <v>10</v>
      </c>
      <c r="B5215" s="18" t="s">
        <v>3742</v>
      </c>
      <c r="C5215" s="18">
        <v>8</v>
      </c>
      <c r="D5215" s="18" t="s">
        <v>4788</v>
      </c>
      <c r="E5215" s="18">
        <v>1</v>
      </c>
      <c r="F5215" s="18" t="s">
        <v>4789</v>
      </c>
      <c r="G5215" s="18">
        <v>7</v>
      </c>
      <c r="H5215" s="18" t="s">
        <v>1093</v>
      </c>
      <c r="I5215" s="19">
        <v>31</v>
      </c>
      <c r="J5215" s="24" t="s">
        <v>3778</v>
      </c>
      <c r="K5215" s="99">
        <v>1200</v>
      </c>
      <c r="L5215" s="99">
        <v>1440</v>
      </c>
      <c r="M5215" s="99">
        <f t="shared" ref="M5215:M5216" si="324">K5215-L5215</f>
        <v>-240</v>
      </c>
      <c r="N5215" s="28" t="s">
        <v>4798</v>
      </c>
      <c r="O5215" s="100">
        <v>1200000</v>
      </c>
      <c r="P5215" s="27"/>
      <c r="Q5215" s="100"/>
      <c r="R5215" s="101" t="s">
        <v>188</v>
      </c>
      <c r="S5215" s="94"/>
    </row>
    <row r="5216" spans="1:19" ht="18" customHeight="1">
      <c r="A5216" s="17">
        <v>10</v>
      </c>
      <c r="B5216" s="18" t="s">
        <v>3742</v>
      </c>
      <c r="C5216" s="18">
        <v>8</v>
      </c>
      <c r="D5216" s="18" t="s">
        <v>4788</v>
      </c>
      <c r="E5216" s="18">
        <v>1</v>
      </c>
      <c r="F5216" s="18" t="s">
        <v>4789</v>
      </c>
      <c r="G5216" s="18">
        <v>7</v>
      </c>
      <c r="H5216" s="18" t="s">
        <v>1093</v>
      </c>
      <c r="I5216" s="19">
        <v>41</v>
      </c>
      <c r="J5216" s="24" t="s">
        <v>4799</v>
      </c>
      <c r="K5216" s="99">
        <v>76</v>
      </c>
      <c r="L5216" s="99">
        <v>74</v>
      </c>
      <c r="M5216" s="99">
        <f t="shared" si="324"/>
        <v>2</v>
      </c>
      <c r="N5216" s="28" t="s">
        <v>4800</v>
      </c>
      <c r="O5216" s="100">
        <v>76000</v>
      </c>
      <c r="P5216" s="27"/>
      <c r="Q5216" s="100"/>
      <c r="R5216" s="101" t="s">
        <v>188</v>
      </c>
      <c r="S5216" s="94"/>
    </row>
    <row r="5217" spans="1:19" ht="18" customHeight="1">
      <c r="A5217" s="17">
        <v>10</v>
      </c>
      <c r="B5217" s="18" t="s">
        <v>3742</v>
      </c>
      <c r="C5217" s="18">
        <v>8</v>
      </c>
      <c r="D5217" s="18" t="s">
        <v>4788</v>
      </c>
      <c r="E5217" s="18">
        <v>1</v>
      </c>
      <c r="F5217" s="18" t="s">
        <v>4789</v>
      </c>
      <c r="G5217" s="19">
        <v>8</v>
      </c>
      <c r="H5217" s="19" t="s">
        <v>941</v>
      </c>
      <c r="I5217" s="19"/>
      <c r="J5217" s="24"/>
      <c r="K5217" s="99"/>
      <c r="L5217" s="99"/>
      <c r="M5217" s="99"/>
      <c r="N5217" s="28"/>
      <c r="O5217" s="100"/>
      <c r="P5217" s="27"/>
      <c r="Q5217" s="100"/>
      <c r="R5217" s="101" t="s">
        <v>188</v>
      </c>
      <c r="S5217" s="94"/>
    </row>
    <row r="5218" spans="1:19" ht="18" customHeight="1">
      <c r="A5218" s="17">
        <v>10</v>
      </c>
      <c r="B5218" s="18" t="s">
        <v>3742</v>
      </c>
      <c r="C5218" s="18">
        <v>8</v>
      </c>
      <c r="D5218" s="18" t="s">
        <v>4788</v>
      </c>
      <c r="E5218" s="18">
        <v>1</v>
      </c>
      <c r="F5218" s="18" t="s">
        <v>4789</v>
      </c>
      <c r="G5218" s="18">
        <v>8</v>
      </c>
      <c r="H5218" s="18" t="s">
        <v>941</v>
      </c>
      <c r="I5218" s="19">
        <v>1</v>
      </c>
      <c r="J5218" s="24" t="s">
        <v>4801</v>
      </c>
      <c r="K5218" s="99">
        <v>670</v>
      </c>
      <c r="L5218" s="99">
        <v>760</v>
      </c>
      <c r="M5218" s="99">
        <f>K5218-L5218</f>
        <v>-90</v>
      </c>
      <c r="N5218" s="28" t="s">
        <v>4802</v>
      </c>
      <c r="O5218" s="100">
        <v>510000</v>
      </c>
      <c r="P5218" s="27"/>
      <c r="Q5218" s="100"/>
      <c r="R5218" s="101" t="s">
        <v>188</v>
      </c>
      <c r="S5218" s="94"/>
    </row>
    <row r="5219" spans="1:19" ht="18" customHeight="1">
      <c r="A5219" s="17">
        <v>10</v>
      </c>
      <c r="B5219" s="18" t="s">
        <v>3742</v>
      </c>
      <c r="C5219" s="18">
        <v>8</v>
      </c>
      <c r="D5219" s="18" t="s">
        <v>4788</v>
      </c>
      <c r="E5219" s="18">
        <v>1</v>
      </c>
      <c r="F5219" s="18" t="s">
        <v>4789</v>
      </c>
      <c r="G5219" s="18">
        <v>8</v>
      </c>
      <c r="H5219" s="18" t="s">
        <v>941</v>
      </c>
      <c r="I5219" s="18">
        <v>1</v>
      </c>
      <c r="J5219" s="25" t="s">
        <v>4801</v>
      </c>
      <c r="K5219" s="99"/>
      <c r="L5219" s="99"/>
      <c r="M5219" s="99"/>
      <c r="N5219" s="28" t="s">
        <v>4803</v>
      </c>
      <c r="O5219" s="100">
        <v>160000</v>
      </c>
      <c r="P5219" s="27"/>
      <c r="Q5219" s="100"/>
      <c r="R5219" s="101" t="s">
        <v>188</v>
      </c>
      <c r="S5219" s="94"/>
    </row>
    <row r="5220" spans="1:19" ht="18" customHeight="1">
      <c r="A5220" s="17">
        <v>10</v>
      </c>
      <c r="B5220" s="18" t="s">
        <v>3742</v>
      </c>
      <c r="C5220" s="18">
        <v>8</v>
      </c>
      <c r="D5220" s="18" t="s">
        <v>4788</v>
      </c>
      <c r="E5220" s="18">
        <v>1</v>
      </c>
      <c r="F5220" s="18" t="s">
        <v>4789</v>
      </c>
      <c r="G5220" s="18">
        <v>8</v>
      </c>
      <c r="H5220" s="18" t="s">
        <v>941</v>
      </c>
      <c r="I5220" s="19">
        <v>11</v>
      </c>
      <c r="J5220" s="24" t="s">
        <v>942</v>
      </c>
      <c r="K5220" s="99">
        <v>724</v>
      </c>
      <c r="L5220" s="99">
        <v>476</v>
      </c>
      <c r="M5220" s="99">
        <f>K5220-L5220</f>
        <v>248</v>
      </c>
      <c r="N5220" s="28" t="s">
        <v>4804</v>
      </c>
      <c r="O5220" s="100">
        <v>200000</v>
      </c>
      <c r="P5220" s="27"/>
      <c r="Q5220" s="100"/>
      <c r="R5220" s="101" t="s">
        <v>188</v>
      </c>
      <c r="S5220" s="94"/>
    </row>
    <row r="5221" spans="1:19" ht="18" customHeight="1">
      <c r="A5221" s="17">
        <v>10</v>
      </c>
      <c r="B5221" s="18" t="s">
        <v>3742</v>
      </c>
      <c r="C5221" s="18">
        <v>8</v>
      </c>
      <c r="D5221" s="18" t="s">
        <v>4788</v>
      </c>
      <c r="E5221" s="18">
        <v>1</v>
      </c>
      <c r="F5221" s="18" t="s">
        <v>4789</v>
      </c>
      <c r="G5221" s="18">
        <v>8</v>
      </c>
      <c r="H5221" s="18" t="s">
        <v>941</v>
      </c>
      <c r="I5221" s="18">
        <v>11</v>
      </c>
      <c r="J5221" s="25" t="s">
        <v>942</v>
      </c>
      <c r="K5221" s="99"/>
      <c r="L5221" s="99"/>
      <c r="M5221" s="99"/>
      <c r="N5221" s="28" t="s">
        <v>4805</v>
      </c>
      <c r="O5221" s="100">
        <v>100000</v>
      </c>
      <c r="P5221" s="27"/>
      <c r="Q5221" s="100"/>
      <c r="R5221" s="101" t="s">
        <v>188</v>
      </c>
      <c r="S5221" s="94"/>
    </row>
    <row r="5222" spans="1:19" ht="18" customHeight="1">
      <c r="A5222" s="17">
        <v>10</v>
      </c>
      <c r="B5222" s="18" t="s">
        <v>3742</v>
      </c>
      <c r="C5222" s="18">
        <v>8</v>
      </c>
      <c r="D5222" s="18" t="s">
        <v>4788</v>
      </c>
      <c r="E5222" s="18">
        <v>1</v>
      </c>
      <c r="F5222" s="18" t="s">
        <v>4789</v>
      </c>
      <c r="G5222" s="18">
        <v>8</v>
      </c>
      <c r="H5222" s="18" t="s">
        <v>941</v>
      </c>
      <c r="I5222" s="18">
        <v>11</v>
      </c>
      <c r="J5222" s="25" t="s">
        <v>942</v>
      </c>
      <c r="K5222" s="99"/>
      <c r="L5222" s="99"/>
      <c r="M5222" s="99"/>
      <c r="N5222" s="28" t="s">
        <v>4806</v>
      </c>
      <c r="O5222" s="100">
        <v>88000</v>
      </c>
      <c r="P5222" s="27"/>
      <c r="Q5222" s="100"/>
      <c r="R5222" s="101" t="s">
        <v>188</v>
      </c>
      <c r="S5222" s="94"/>
    </row>
    <row r="5223" spans="1:19" ht="18" customHeight="1">
      <c r="A5223" s="17">
        <v>10</v>
      </c>
      <c r="B5223" s="18" t="s">
        <v>3742</v>
      </c>
      <c r="C5223" s="18">
        <v>8</v>
      </c>
      <c r="D5223" s="18" t="s">
        <v>4788</v>
      </c>
      <c r="E5223" s="18">
        <v>1</v>
      </c>
      <c r="F5223" s="18" t="s">
        <v>4789</v>
      </c>
      <c r="G5223" s="18">
        <v>8</v>
      </c>
      <c r="H5223" s="18" t="s">
        <v>941</v>
      </c>
      <c r="I5223" s="18">
        <v>11</v>
      </c>
      <c r="J5223" s="25" t="s">
        <v>942</v>
      </c>
      <c r="K5223" s="99"/>
      <c r="L5223" s="99"/>
      <c r="M5223" s="99"/>
      <c r="N5223" s="28" t="s">
        <v>4807</v>
      </c>
      <c r="O5223" s="100"/>
      <c r="P5223" s="27"/>
      <c r="Q5223" s="100"/>
      <c r="R5223" s="101" t="s">
        <v>188</v>
      </c>
      <c r="S5223" s="94"/>
    </row>
    <row r="5224" spans="1:19" ht="18" customHeight="1">
      <c r="A5224" s="17">
        <v>10</v>
      </c>
      <c r="B5224" s="18" t="s">
        <v>3742</v>
      </c>
      <c r="C5224" s="18">
        <v>8</v>
      </c>
      <c r="D5224" s="18" t="s">
        <v>4788</v>
      </c>
      <c r="E5224" s="18">
        <v>1</v>
      </c>
      <c r="F5224" s="18" t="s">
        <v>4789</v>
      </c>
      <c r="G5224" s="18">
        <v>8</v>
      </c>
      <c r="H5224" s="18" t="s">
        <v>941</v>
      </c>
      <c r="I5224" s="18">
        <v>11</v>
      </c>
      <c r="J5224" s="25" t="s">
        <v>942</v>
      </c>
      <c r="K5224" s="99"/>
      <c r="L5224" s="99"/>
      <c r="M5224" s="99"/>
      <c r="N5224" s="28" t="s">
        <v>4808</v>
      </c>
      <c r="O5224" s="100">
        <v>21000</v>
      </c>
      <c r="P5224" s="27"/>
      <c r="Q5224" s="100"/>
      <c r="R5224" s="101" t="s">
        <v>188</v>
      </c>
      <c r="S5224" s="94"/>
    </row>
    <row r="5225" spans="1:19" ht="18" customHeight="1">
      <c r="A5225" s="17">
        <v>10</v>
      </c>
      <c r="B5225" s="18" t="s">
        <v>3742</v>
      </c>
      <c r="C5225" s="18">
        <v>8</v>
      </c>
      <c r="D5225" s="18" t="s">
        <v>4788</v>
      </c>
      <c r="E5225" s="18">
        <v>1</v>
      </c>
      <c r="F5225" s="18" t="s">
        <v>4789</v>
      </c>
      <c r="G5225" s="18">
        <v>8</v>
      </c>
      <c r="H5225" s="18" t="s">
        <v>941</v>
      </c>
      <c r="I5225" s="18">
        <v>11</v>
      </c>
      <c r="J5225" s="25" t="s">
        <v>942</v>
      </c>
      <c r="K5225" s="99"/>
      <c r="L5225" s="99"/>
      <c r="M5225" s="99"/>
      <c r="N5225" s="28" t="s">
        <v>4809</v>
      </c>
      <c r="O5225" s="100">
        <v>35000</v>
      </c>
      <c r="P5225" s="27"/>
      <c r="Q5225" s="100"/>
      <c r="R5225" s="101" t="s">
        <v>188</v>
      </c>
      <c r="S5225" s="94"/>
    </row>
    <row r="5226" spans="1:19" ht="18" customHeight="1">
      <c r="A5226" s="17">
        <v>10</v>
      </c>
      <c r="B5226" s="18" t="s">
        <v>3742</v>
      </c>
      <c r="C5226" s="18">
        <v>8</v>
      </c>
      <c r="D5226" s="18" t="s">
        <v>4788</v>
      </c>
      <c r="E5226" s="18">
        <v>1</v>
      </c>
      <c r="F5226" s="18" t="s">
        <v>4789</v>
      </c>
      <c r="G5226" s="18">
        <v>8</v>
      </c>
      <c r="H5226" s="18" t="s">
        <v>941</v>
      </c>
      <c r="I5226" s="18">
        <v>11</v>
      </c>
      <c r="J5226" s="25" t="s">
        <v>942</v>
      </c>
      <c r="K5226" s="99"/>
      <c r="L5226" s="99"/>
      <c r="M5226" s="99"/>
      <c r="N5226" s="28" t="s">
        <v>4810</v>
      </c>
      <c r="O5226" s="100">
        <v>160000</v>
      </c>
      <c r="P5226" s="27"/>
      <c r="Q5226" s="100"/>
      <c r="R5226" s="101" t="s">
        <v>188</v>
      </c>
      <c r="S5226" s="94"/>
    </row>
    <row r="5227" spans="1:19" ht="18" customHeight="1">
      <c r="A5227" s="17">
        <v>10</v>
      </c>
      <c r="B5227" s="18" t="s">
        <v>3742</v>
      </c>
      <c r="C5227" s="18">
        <v>8</v>
      </c>
      <c r="D5227" s="18" t="s">
        <v>4788</v>
      </c>
      <c r="E5227" s="18">
        <v>1</v>
      </c>
      <c r="F5227" s="18" t="s">
        <v>4789</v>
      </c>
      <c r="G5227" s="18">
        <v>8</v>
      </c>
      <c r="H5227" s="18" t="s">
        <v>941</v>
      </c>
      <c r="I5227" s="18">
        <v>11</v>
      </c>
      <c r="J5227" s="25" t="s">
        <v>942</v>
      </c>
      <c r="K5227" s="99"/>
      <c r="L5227" s="99"/>
      <c r="M5227" s="99"/>
      <c r="N5227" s="28" t="s">
        <v>4811</v>
      </c>
      <c r="O5227" s="100">
        <v>120000</v>
      </c>
      <c r="P5227" s="27"/>
      <c r="Q5227" s="100"/>
      <c r="R5227" s="101" t="s">
        <v>188</v>
      </c>
      <c r="S5227" s="94"/>
    </row>
    <row r="5228" spans="1:19" ht="18" customHeight="1">
      <c r="A5228" s="17">
        <v>10</v>
      </c>
      <c r="B5228" s="18" t="s">
        <v>3742</v>
      </c>
      <c r="C5228" s="18">
        <v>8</v>
      </c>
      <c r="D5228" s="18" t="s">
        <v>4788</v>
      </c>
      <c r="E5228" s="18">
        <v>1</v>
      </c>
      <c r="F5228" s="18" t="s">
        <v>4789</v>
      </c>
      <c r="G5228" s="18">
        <v>8</v>
      </c>
      <c r="H5228" s="18" t="s">
        <v>941</v>
      </c>
      <c r="I5228" s="18">
        <v>11</v>
      </c>
      <c r="J5228" s="25" t="s">
        <v>942</v>
      </c>
      <c r="K5228" s="99"/>
      <c r="L5228" s="99"/>
      <c r="M5228" s="99"/>
      <c r="N5228" s="339" t="s">
        <v>7298</v>
      </c>
      <c r="O5228" s="100"/>
      <c r="P5228" s="27"/>
      <c r="Q5228" s="100"/>
      <c r="R5228" s="101" t="s">
        <v>188</v>
      </c>
      <c r="S5228" s="94"/>
    </row>
    <row r="5229" spans="1:19" ht="18" customHeight="1">
      <c r="A5229" s="17">
        <v>10</v>
      </c>
      <c r="B5229" s="18" t="s">
        <v>3742</v>
      </c>
      <c r="C5229" s="18">
        <v>8</v>
      </c>
      <c r="D5229" s="18" t="s">
        <v>4788</v>
      </c>
      <c r="E5229" s="18">
        <v>1</v>
      </c>
      <c r="F5229" s="18" t="s">
        <v>4789</v>
      </c>
      <c r="G5229" s="18">
        <v>8</v>
      </c>
      <c r="H5229" s="18" t="s">
        <v>941</v>
      </c>
      <c r="I5229" s="18">
        <v>11</v>
      </c>
      <c r="J5229" s="25" t="s">
        <v>942</v>
      </c>
      <c r="K5229" s="99"/>
      <c r="L5229" s="99"/>
      <c r="M5229" s="99"/>
      <c r="N5229" s="339" t="s">
        <v>7299</v>
      </c>
      <c r="O5229" s="100"/>
      <c r="P5229" s="27"/>
      <c r="Q5229" s="100"/>
      <c r="R5229" s="101" t="s">
        <v>188</v>
      </c>
      <c r="S5229" s="94"/>
    </row>
    <row r="5230" spans="1:19" ht="18" customHeight="1">
      <c r="A5230" s="17">
        <v>10</v>
      </c>
      <c r="B5230" s="18" t="s">
        <v>3742</v>
      </c>
      <c r="C5230" s="18">
        <v>8</v>
      </c>
      <c r="D5230" s="18" t="s">
        <v>4788</v>
      </c>
      <c r="E5230" s="18">
        <v>1</v>
      </c>
      <c r="F5230" s="18" t="s">
        <v>4789</v>
      </c>
      <c r="G5230" s="18">
        <v>8</v>
      </c>
      <c r="H5230" s="18" t="s">
        <v>941</v>
      </c>
      <c r="I5230" s="19">
        <v>31</v>
      </c>
      <c r="J5230" s="24" t="s">
        <v>4812</v>
      </c>
      <c r="K5230" s="99">
        <v>341</v>
      </c>
      <c r="L5230" s="99">
        <v>450</v>
      </c>
      <c r="M5230" s="99">
        <f>K5230-L5230</f>
        <v>-109</v>
      </c>
      <c r="N5230" s="28" t="s">
        <v>4813</v>
      </c>
      <c r="O5230" s="100">
        <v>113400</v>
      </c>
      <c r="P5230" s="27"/>
      <c r="Q5230" s="100"/>
      <c r="R5230" s="101" t="s">
        <v>188</v>
      </c>
      <c r="S5230" s="94"/>
    </row>
    <row r="5231" spans="1:19" ht="18" customHeight="1">
      <c r="A5231" s="17">
        <v>10</v>
      </c>
      <c r="B5231" s="18" t="s">
        <v>3742</v>
      </c>
      <c r="C5231" s="18">
        <v>8</v>
      </c>
      <c r="D5231" s="18" t="s">
        <v>4788</v>
      </c>
      <c r="E5231" s="18">
        <v>1</v>
      </c>
      <c r="F5231" s="18" t="s">
        <v>4789</v>
      </c>
      <c r="G5231" s="18">
        <v>8</v>
      </c>
      <c r="H5231" s="18" t="s">
        <v>941</v>
      </c>
      <c r="I5231" s="18">
        <v>31</v>
      </c>
      <c r="J5231" s="25" t="s">
        <v>4812</v>
      </c>
      <c r="K5231" s="99"/>
      <c r="L5231" s="99"/>
      <c r="M5231" s="99"/>
      <c r="N5231" s="28" t="s">
        <v>4814</v>
      </c>
      <c r="O5231" s="100">
        <v>37800</v>
      </c>
      <c r="P5231" s="27"/>
      <c r="Q5231" s="100"/>
      <c r="R5231" s="101" t="s">
        <v>188</v>
      </c>
      <c r="S5231" s="94"/>
    </row>
    <row r="5232" spans="1:19" ht="18" customHeight="1">
      <c r="A5232" s="17">
        <v>10</v>
      </c>
      <c r="B5232" s="18" t="s">
        <v>3742</v>
      </c>
      <c r="C5232" s="18">
        <v>8</v>
      </c>
      <c r="D5232" s="18" t="s">
        <v>4788</v>
      </c>
      <c r="E5232" s="18">
        <v>1</v>
      </c>
      <c r="F5232" s="18" t="s">
        <v>4789</v>
      </c>
      <c r="G5232" s="18">
        <v>8</v>
      </c>
      <c r="H5232" s="18" t="s">
        <v>941</v>
      </c>
      <c r="I5232" s="18">
        <v>31</v>
      </c>
      <c r="J5232" s="25" t="s">
        <v>4812</v>
      </c>
      <c r="K5232" s="99"/>
      <c r="L5232" s="99"/>
      <c r="M5232" s="99"/>
      <c r="N5232" s="28" t="s">
        <v>4815</v>
      </c>
      <c r="O5232" s="100">
        <v>94500</v>
      </c>
      <c r="P5232" s="27"/>
      <c r="Q5232" s="100"/>
      <c r="R5232" s="101" t="s">
        <v>188</v>
      </c>
      <c r="S5232" s="94"/>
    </row>
    <row r="5233" spans="1:19" ht="18" customHeight="1">
      <c r="A5233" s="17">
        <v>10</v>
      </c>
      <c r="B5233" s="18" t="s">
        <v>3742</v>
      </c>
      <c r="C5233" s="18">
        <v>8</v>
      </c>
      <c r="D5233" s="18" t="s">
        <v>4788</v>
      </c>
      <c r="E5233" s="18">
        <v>1</v>
      </c>
      <c r="F5233" s="18" t="s">
        <v>4789</v>
      </c>
      <c r="G5233" s="18">
        <v>8</v>
      </c>
      <c r="H5233" s="18" t="s">
        <v>941</v>
      </c>
      <c r="I5233" s="18">
        <v>31</v>
      </c>
      <c r="J5233" s="25" t="s">
        <v>4812</v>
      </c>
      <c r="K5233" s="99"/>
      <c r="L5233" s="99"/>
      <c r="M5233" s="99"/>
      <c r="N5233" s="28" t="s">
        <v>4816</v>
      </c>
      <c r="O5233" s="100">
        <v>94500</v>
      </c>
      <c r="P5233" s="27"/>
      <c r="Q5233" s="100"/>
      <c r="R5233" s="101" t="s">
        <v>188</v>
      </c>
      <c r="S5233" s="94"/>
    </row>
    <row r="5234" spans="1:19" ht="18" customHeight="1">
      <c r="A5234" s="17">
        <v>10</v>
      </c>
      <c r="B5234" s="18" t="s">
        <v>3742</v>
      </c>
      <c r="C5234" s="18">
        <v>8</v>
      </c>
      <c r="D5234" s="18" t="s">
        <v>4788</v>
      </c>
      <c r="E5234" s="18">
        <v>1</v>
      </c>
      <c r="F5234" s="18" t="s">
        <v>4789</v>
      </c>
      <c r="G5234" s="19">
        <v>9</v>
      </c>
      <c r="H5234" s="19" t="s">
        <v>944</v>
      </c>
      <c r="I5234" s="19"/>
      <c r="J5234" s="24"/>
      <c r="K5234" s="99"/>
      <c r="L5234" s="99"/>
      <c r="M5234" s="99"/>
      <c r="N5234" s="28"/>
      <c r="O5234" s="100"/>
      <c r="P5234" s="27"/>
      <c r="Q5234" s="100"/>
      <c r="R5234" s="101" t="s">
        <v>188</v>
      </c>
      <c r="S5234" s="94"/>
    </row>
    <row r="5235" spans="1:19" ht="18" customHeight="1">
      <c r="A5235" s="17">
        <v>10</v>
      </c>
      <c r="B5235" s="18" t="s">
        <v>3742</v>
      </c>
      <c r="C5235" s="18">
        <v>8</v>
      </c>
      <c r="D5235" s="18" t="s">
        <v>4788</v>
      </c>
      <c r="E5235" s="18">
        <v>1</v>
      </c>
      <c r="F5235" s="18" t="s">
        <v>4789</v>
      </c>
      <c r="G5235" s="18">
        <v>9</v>
      </c>
      <c r="H5235" s="18" t="s">
        <v>944</v>
      </c>
      <c r="I5235" s="19">
        <v>1</v>
      </c>
      <c r="J5235" s="24" t="s">
        <v>945</v>
      </c>
      <c r="K5235" s="99">
        <v>303</v>
      </c>
      <c r="L5235" s="99">
        <v>212</v>
      </c>
      <c r="M5235" s="99">
        <f>K5235-L5235</f>
        <v>91</v>
      </c>
      <c r="N5235" s="28" t="s">
        <v>4817</v>
      </c>
      <c r="O5235" s="100">
        <v>16920</v>
      </c>
      <c r="P5235" s="27"/>
      <c r="Q5235" s="100"/>
      <c r="R5235" s="101" t="s">
        <v>188</v>
      </c>
      <c r="S5235" s="94"/>
    </row>
    <row r="5236" spans="1:19" ht="18" customHeight="1">
      <c r="A5236" s="17">
        <v>10</v>
      </c>
      <c r="B5236" s="18" t="s">
        <v>3742</v>
      </c>
      <c r="C5236" s="18">
        <v>8</v>
      </c>
      <c r="D5236" s="18" t="s">
        <v>4788</v>
      </c>
      <c r="E5236" s="18">
        <v>1</v>
      </c>
      <c r="F5236" s="18" t="s">
        <v>4789</v>
      </c>
      <c r="G5236" s="18">
        <v>9</v>
      </c>
      <c r="H5236" s="18" t="s">
        <v>944</v>
      </c>
      <c r="I5236" s="18">
        <v>1</v>
      </c>
      <c r="J5236" s="25" t="s">
        <v>945</v>
      </c>
      <c r="K5236" s="99"/>
      <c r="L5236" s="99"/>
      <c r="M5236" s="99"/>
      <c r="N5236" s="28" t="s">
        <v>4818</v>
      </c>
      <c r="O5236" s="100">
        <v>48600</v>
      </c>
      <c r="P5236" s="27"/>
      <c r="Q5236" s="100"/>
      <c r="R5236" s="101" t="s">
        <v>188</v>
      </c>
      <c r="S5236" s="94"/>
    </row>
    <row r="5237" spans="1:19" ht="18" customHeight="1">
      <c r="A5237" s="17">
        <v>10</v>
      </c>
      <c r="B5237" s="18" t="s">
        <v>3742</v>
      </c>
      <c r="C5237" s="18">
        <v>8</v>
      </c>
      <c r="D5237" s="18" t="s">
        <v>4788</v>
      </c>
      <c r="E5237" s="18">
        <v>1</v>
      </c>
      <c r="F5237" s="18" t="s">
        <v>4789</v>
      </c>
      <c r="G5237" s="18">
        <v>9</v>
      </c>
      <c r="H5237" s="18" t="s">
        <v>944</v>
      </c>
      <c r="I5237" s="18">
        <v>1</v>
      </c>
      <c r="J5237" s="25" t="s">
        <v>945</v>
      </c>
      <c r="K5237" s="99"/>
      <c r="L5237" s="99"/>
      <c r="M5237" s="99"/>
      <c r="N5237" s="28" t="s">
        <v>4819</v>
      </c>
      <c r="O5237" s="100">
        <v>236600</v>
      </c>
      <c r="P5237" s="27"/>
      <c r="Q5237" s="100"/>
      <c r="R5237" s="101" t="s">
        <v>188</v>
      </c>
      <c r="S5237" s="94"/>
    </row>
    <row r="5238" spans="1:19" ht="18" customHeight="1">
      <c r="A5238" s="17">
        <v>10</v>
      </c>
      <c r="B5238" s="18" t="s">
        <v>3742</v>
      </c>
      <c r="C5238" s="18">
        <v>8</v>
      </c>
      <c r="D5238" s="18" t="s">
        <v>4788</v>
      </c>
      <c r="E5238" s="18">
        <v>1</v>
      </c>
      <c r="F5238" s="18" t="s">
        <v>4789</v>
      </c>
      <c r="G5238" s="18">
        <v>9</v>
      </c>
      <c r="H5238" s="18" t="s">
        <v>944</v>
      </c>
      <c r="I5238" s="19">
        <v>2</v>
      </c>
      <c r="J5238" s="24" t="s">
        <v>978</v>
      </c>
      <c r="K5238" s="99">
        <v>254</v>
      </c>
      <c r="L5238" s="99">
        <v>254</v>
      </c>
      <c r="M5238" s="99">
        <f>K5238-L5238</f>
        <v>0</v>
      </c>
      <c r="N5238" s="28" t="s">
        <v>4820</v>
      </c>
      <c r="O5238" s="100">
        <v>7200</v>
      </c>
      <c r="P5238" s="27"/>
      <c r="Q5238" s="100"/>
      <c r="R5238" s="101" t="s">
        <v>188</v>
      </c>
      <c r="S5238" s="94"/>
    </row>
    <row r="5239" spans="1:19" ht="18" customHeight="1">
      <c r="A5239" s="17">
        <v>10</v>
      </c>
      <c r="B5239" s="18" t="s">
        <v>3742</v>
      </c>
      <c r="C5239" s="18">
        <v>8</v>
      </c>
      <c r="D5239" s="18" t="s">
        <v>4788</v>
      </c>
      <c r="E5239" s="18">
        <v>1</v>
      </c>
      <c r="F5239" s="18" t="s">
        <v>4789</v>
      </c>
      <c r="G5239" s="18">
        <v>9</v>
      </c>
      <c r="H5239" s="18" t="s">
        <v>944</v>
      </c>
      <c r="I5239" s="18">
        <v>2</v>
      </c>
      <c r="J5239" s="25" t="s">
        <v>978</v>
      </c>
      <c r="K5239" s="99"/>
      <c r="L5239" s="99"/>
      <c r="M5239" s="99"/>
      <c r="N5239" s="28" t="s">
        <v>4821</v>
      </c>
      <c r="O5239" s="100">
        <v>11400</v>
      </c>
      <c r="P5239" s="27"/>
      <c r="Q5239" s="100"/>
      <c r="R5239" s="101" t="s">
        <v>188</v>
      </c>
      <c r="S5239" s="94"/>
    </row>
    <row r="5240" spans="1:19" ht="18" customHeight="1">
      <c r="A5240" s="17">
        <v>10</v>
      </c>
      <c r="B5240" s="18" t="s">
        <v>3742</v>
      </c>
      <c r="C5240" s="18">
        <v>8</v>
      </c>
      <c r="D5240" s="18" t="s">
        <v>4788</v>
      </c>
      <c r="E5240" s="18">
        <v>1</v>
      </c>
      <c r="F5240" s="18" t="s">
        <v>4789</v>
      </c>
      <c r="G5240" s="18">
        <v>9</v>
      </c>
      <c r="H5240" s="18" t="s">
        <v>944</v>
      </c>
      <c r="I5240" s="18">
        <v>2</v>
      </c>
      <c r="J5240" s="25" t="s">
        <v>978</v>
      </c>
      <c r="K5240" s="99"/>
      <c r="L5240" s="99"/>
      <c r="M5240" s="99"/>
      <c r="N5240" s="28" t="s">
        <v>4822</v>
      </c>
      <c r="O5240" s="100">
        <v>36400</v>
      </c>
      <c r="P5240" s="27"/>
      <c r="Q5240" s="100"/>
      <c r="R5240" s="101" t="s">
        <v>188</v>
      </c>
      <c r="S5240" s="94"/>
    </row>
    <row r="5241" spans="1:19" ht="18" customHeight="1">
      <c r="A5241" s="17">
        <v>10</v>
      </c>
      <c r="B5241" s="18" t="s">
        <v>3742</v>
      </c>
      <c r="C5241" s="18">
        <v>8</v>
      </c>
      <c r="D5241" s="18" t="s">
        <v>4788</v>
      </c>
      <c r="E5241" s="18">
        <v>1</v>
      </c>
      <c r="F5241" s="18" t="s">
        <v>4789</v>
      </c>
      <c r="G5241" s="18">
        <v>9</v>
      </c>
      <c r="H5241" s="18" t="s">
        <v>944</v>
      </c>
      <c r="I5241" s="18">
        <v>2</v>
      </c>
      <c r="J5241" s="25" t="s">
        <v>978</v>
      </c>
      <c r="K5241" s="99"/>
      <c r="L5241" s="99"/>
      <c r="M5241" s="99"/>
      <c r="N5241" s="28" t="s">
        <v>4823</v>
      </c>
      <c r="O5241" s="100">
        <v>10800</v>
      </c>
      <c r="P5241" s="27"/>
      <c r="Q5241" s="100"/>
      <c r="R5241" s="101" t="s">
        <v>188</v>
      </c>
      <c r="S5241" s="94"/>
    </row>
    <row r="5242" spans="1:19" ht="18" customHeight="1">
      <c r="A5242" s="17">
        <v>10</v>
      </c>
      <c r="B5242" s="18" t="s">
        <v>3742</v>
      </c>
      <c r="C5242" s="18">
        <v>8</v>
      </c>
      <c r="D5242" s="18" t="s">
        <v>4788</v>
      </c>
      <c r="E5242" s="18">
        <v>1</v>
      </c>
      <c r="F5242" s="18" t="s">
        <v>4789</v>
      </c>
      <c r="G5242" s="18">
        <v>9</v>
      </c>
      <c r="H5242" s="18" t="s">
        <v>944</v>
      </c>
      <c r="I5242" s="18">
        <v>2</v>
      </c>
      <c r="J5242" s="25" t="s">
        <v>978</v>
      </c>
      <c r="K5242" s="99"/>
      <c r="L5242" s="99"/>
      <c r="M5242" s="99"/>
      <c r="N5242" s="339" t="s">
        <v>7300</v>
      </c>
      <c r="O5242" s="100">
        <v>5400</v>
      </c>
      <c r="P5242" s="27"/>
      <c r="Q5242" s="100"/>
      <c r="R5242" s="101" t="s">
        <v>188</v>
      </c>
      <c r="S5242" s="94"/>
    </row>
    <row r="5243" spans="1:19" ht="18" customHeight="1">
      <c r="A5243" s="17">
        <v>10</v>
      </c>
      <c r="B5243" s="18" t="s">
        <v>3742</v>
      </c>
      <c r="C5243" s="18">
        <v>8</v>
      </c>
      <c r="D5243" s="18" t="s">
        <v>4788</v>
      </c>
      <c r="E5243" s="18">
        <v>1</v>
      </c>
      <c r="F5243" s="18" t="s">
        <v>4789</v>
      </c>
      <c r="G5243" s="18">
        <v>9</v>
      </c>
      <c r="H5243" s="18" t="s">
        <v>944</v>
      </c>
      <c r="I5243" s="18">
        <v>2</v>
      </c>
      <c r="J5243" s="25" t="s">
        <v>978</v>
      </c>
      <c r="K5243" s="99"/>
      <c r="L5243" s="99"/>
      <c r="M5243" s="99"/>
      <c r="N5243" s="28" t="s">
        <v>4824</v>
      </c>
      <c r="O5243" s="100">
        <v>163840</v>
      </c>
      <c r="P5243" s="27"/>
      <c r="Q5243" s="100"/>
      <c r="R5243" s="101" t="s">
        <v>188</v>
      </c>
      <c r="S5243" s="94"/>
    </row>
    <row r="5244" spans="1:19" ht="18" customHeight="1">
      <c r="A5244" s="17">
        <v>10</v>
      </c>
      <c r="B5244" s="18" t="s">
        <v>3742</v>
      </c>
      <c r="C5244" s="18">
        <v>8</v>
      </c>
      <c r="D5244" s="18" t="s">
        <v>4788</v>
      </c>
      <c r="E5244" s="18">
        <v>1</v>
      </c>
      <c r="F5244" s="18" t="s">
        <v>4789</v>
      </c>
      <c r="G5244" s="18">
        <v>9</v>
      </c>
      <c r="H5244" s="18" t="s">
        <v>944</v>
      </c>
      <c r="I5244" s="18">
        <v>2</v>
      </c>
      <c r="J5244" s="25" t="s">
        <v>978</v>
      </c>
      <c r="K5244" s="99"/>
      <c r="L5244" s="99"/>
      <c r="M5244" s="99"/>
      <c r="N5244" s="28" t="s">
        <v>4825</v>
      </c>
      <c r="O5244" s="100">
        <v>18200</v>
      </c>
      <c r="P5244" s="27"/>
      <c r="Q5244" s="100"/>
      <c r="R5244" s="101" t="s">
        <v>188</v>
      </c>
      <c r="S5244" s="94"/>
    </row>
    <row r="5245" spans="1:19" ht="18" customHeight="1">
      <c r="A5245" s="17">
        <v>10</v>
      </c>
      <c r="B5245" s="18" t="s">
        <v>3742</v>
      </c>
      <c r="C5245" s="18">
        <v>8</v>
      </c>
      <c r="D5245" s="18" t="s">
        <v>4788</v>
      </c>
      <c r="E5245" s="18">
        <v>1</v>
      </c>
      <c r="F5245" s="18" t="s">
        <v>4789</v>
      </c>
      <c r="G5245" s="18">
        <v>9</v>
      </c>
      <c r="H5245" s="18" t="s">
        <v>944</v>
      </c>
      <c r="I5245" s="19">
        <v>3</v>
      </c>
      <c r="J5245" s="24" t="s">
        <v>987</v>
      </c>
      <c r="K5245" s="99">
        <v>55</v>
      </c>
      <c r="L5245" s="99">
        <v>37</v>
      </c>
      <c r="M5245" s="99">
        <f>K5245-L5245</f>
        <v>18</v>
      </c>
      <c r="N5245" s="28" t="s">
        <v>4826</v>
      </c>
      <c r="O5245" s="100">
        <v>54600</v>
      </c>
      <c r="P5245" s="27"/>
      <c r="Q5245" s="100"/>
      <c r="R5245" s="101" t="s">
        <v>188</v>
      </c>
      <c r="S5245" s="94"/>
    </row>
    <row r="5246" spans="1:19" ht="18" customHeight="1">
      <c r="A5246" s="17">
        <v>10</v>
      </c>
      <c r="B5246" s="18" t="s">
        <v>3742</v>
      </c>
      <c r="C5246" s="18">
        <v>8</v>
      </c>
      <c r="D5246" s="18" t="s">
        <v>4788</v>
      </c>
      <c r="E5246" s="18">
        <v>1</v>
      </c>
      <c r="F5246" s="18" t="s">
        <v>4789</v>
      </c>
      <c r="G5246" s="19">
        <v>11</v>
      </c>
      <c r="H5246" s="19" t="s">
        <v>1002</v>
      </c>
      <c r="I5246" s="19"/>
      <c r="J5246" s="24"/>
      <c r="K5246" s="99"/>
      <c r="L5246" s="99"/>
      <c r="M5246" s="99"/>
      <c r="N5246" s="28"/>
      <c r="O5246" s="100"/>
      <c r="P5246" s="27"/>
      <c r="Q5246" s="100"/>
      <c r="R5246" s="101" t="s">
        <v>188</v>
      </c>
      <c r="S5246" s="94"/>
    </row>
    <row r="5247" spans="1:19" ht="18" customHeight="1">
      <c r="A5247" s="17">
        <v>10</v>
      </c>
      <c r="B5247" s="18" t="s">
        <v>3742</v>
      </c>
      <c r="C5247" s="18">
        <v>8</v>
      </c>
      <c r="D5247" s="18" t="s">
        <v>4788</v>
      </c>
      <c r="E5247" s="18">
        <v>1</v>
      </c>
      <c r="F5247" s="18" t="s">
        <v>4789</v>
      </c>
      <c r="G5247" s="18">
        <v>11</v>
      </c>
      <c r="H5247" s="18" t="s">
        <v>1002</v>
      </c>
      <c r="I5247" s="19">
        <v>1</v>
      </c>
      <c r="J5247" s="24" t="s">
        <v>1003</v>
      </c>
      <c r="K5247" s="99">
        <v>1718</v>
      </c>
      <c r="L5247" s="99">
        <v>2126</v>
      </c>
      <c r="M5247" s="99">
        <f>K5247-L5247</f>
        <v>-408</v>
      </c>
      <c r="N5247" s="339" t="s">
        <v>7301</v>
      </c>
      <c r="O5247" s="100">
        <v>192000</v>
      </c>
      <c r="P5247" s="27"/>
      <c r="Q5247" s="100"/>
      <c r="R5247" s="101" t="s">
        <v>188</v>
      </c>
      <c r="S5247" s="94"/>
    </row>
    <row r="5248" spans="1:19" ht="18" customHeight="1">
      <c r="A5248" s="17">
        <v>10</v>
      </c>
      <c r="B5248" s="18" t="s">
        <v>3742</v>
      </c>
      <c r="C5248" s="18">
        <v>8</v>
      </c>
      <c r="D5248" s="18" t="s">
        <v>4788</v>
      </c>
      <c r="E5248" s="18">
        <v>1</v>
      </c>
      <c r="F5248" s="18" t="s">
        <v>4789</v>
      </c>
      <c r="G5248" s="18">
        <v>11</v>
      </c>
      <c r="H5248" s="18" t="s">
        <v>1002</v>
      </c>
      <c r="I5248" s="18">
        <v>1</v>
      </c>
      <c r="J5248" s="25" t="s">
        <v>1003</v>
      </c>
      <c r="K5248" s="99"/>
      <c r="L5248" s="99"/>
      <c r="M5248" s="99"/>
      <c r="N5248" s="28" t="s">
        <v>4827</v>
      </c>
      <c r="O5248" s="100">
        <v>210000</v>
      </c>
      <c r="P5248" s="27"/>
      <c r="Q5248" s="100"/>
      <c r="R5248" s="101" t="s">
        <v>188</v>
      </c>
      <c r="S5248" s="94"/>
    </row>
    <row r="5249" spans="1:19" ht="18" customHeight="1">
      <c r="A5249" s="17">
        <v>10</v>
      </c>
      <c r="B5249" s="18" t="s">
        <v>3742</v>
      </c>
      <c r="C5249" s="18">
        <v>8</v>
      </c>
      <c r="D5249" s="18" t="s">
        <v>4788</v>
      </c>
      <c r="E5249" s="18">
        <v>1</v>
      </c>
      <c r="F5249" s="18" t="s">
        <v>4789</v>
      </c>
      <c r="G5249" s="18">
        <v>11</v>
      </c>
      <c r="H5249" s="18" t="s">
        <v>1002</v>
      </c>
      <c r="I5249" s="18">
        <v>1</v>
      </c>
      <c r="J5249" s="25" t="s">
        <v>1003</v>
      </c>
      <c r="K5249" s="99"/>
      <c r="L5249" s="99"/>
      <c r="M5249" s="99"/>
      <c r="N5249" s="28" t="s">
        <v>4828</v>
      </c>
      <c r="O5249" s="100">
        <v>84000</v>
      </c>
      <c r="P5249" s="27"/>
      <c r="Q5249" s="100"/>
      <c r="R5249" s="101" t="s">
        <v>188</v>
      </c>
      <c r="S5249" s="94"/>
    </row>
    <row r="5250" spans="1:19" ht="18" customHeight="1">
      <c r="A5250" s="17">
        <v>10</v>
      </c>
      <c r="B5250" s="18" t="s">
        <v>3742</v>
      </c>
      <c r="C5250" s="18">
        <v>8</v>
      </c>
      <c r="D5250" s="18" t="s">
        <v>4788</v>
      </c>
      <c r="E5250" s="18">
        <v>1</v>
      </c>
      <c r="F5250" s="18" t="s">
        <v>4789</v>
      </c>
      <c r="G5250" s="18">
        <v>11</v>
      </c>
      <c r="H5250" s="18" t="s">
        <v>1002</v>
      </c>
      <c r="I5250" s="18">
        <v>1</v>
      </c>
      <c r="J5250" s="25" t="s">
        <v>1003</v>
      </c>
      <c r="K5250" s="99"/>
      <c r="L5250" s="99"/>
      <c r="M5250" s="99"/>
      <c r="N5250" s="28" t="s">
        <v>4829</v>
      </c>
      <c r="O5250" s="100">
        <v>105000</v>
      </c>
      <c r="P5250" s="27"/>
      <c r="Q5250" s="100"/>
      <c r="R5250" s="101" t="s">
        <v>188</v>
      </c>
      <c r="S5250" s="94"/>
    </row>
    <row r="5251" spans="1:19" ht="18" customHeight="1">
      <c r="A5251" s="17">
        <v>10</v>
      </c>
      <c r="B5251" s="18" t="s">
        <v>3742</v>
      </c>
      <c r="C5251" s="18">
        <v>8</v>
      </c>
      <c r="D5251" s="18" t="s">
        <v>4788</v>
      </c>
      <c r="E5251" s="18">
        <v>1</v>
      </c>
      <c r="F5251" s="18" t="s">
        <v>4789</v>
      </c>
      <c r="G5251" s="18">
        <v>11</v>
      </c>
      <c r="H5251" s="18" t="s">
        <v>1002</v>
      </c>
      <c r="I5251" s="18">
        <v>1</v>
      </c>
      <c r="J5251" s="25" t="s">
        <v>1003</v>
      </c>
      <c r="K5251" s="99"/>
      <c r="L5251" s="99"/>
      <c r="M5251" s="99"/>
      <c r="N5251" s="28" t="s">
        <v>4830</v>
      </c>
      <c r="O5251" s="100">
        <v>105000</v>
      </c>
      <c r="P5251" s="27"/>
      <c r="Q5251" s="100"/>
      <c r="R5251" s="101" t="s">
        <v>188</v>
      </c>
      <c r="S5251" s="94"/>
    </row>
    <row r="5252" spans="1:19" ht="18" customHeight="1">
      <c r="A5252" s="17">
        <v>10</v>
      </c>
      <c r="B5252" s="18" t="s">
        <v>3742</v>
      </c>
      <c r="C5252" s="18">
        <v>8</v>
      </c>
      <c r="D5252" s="18" t="s">
        <v>4788</v>
      </c>
      <c r="E5252" s="18">
        <v>1</v>
      </c>
      <c r="F5252" s="18" t="s">
        <v>4789</v>
      </c>
      <c r="G5252" s="18">
        <v>11</v>
      </c>
      <c r="H5252" s="18" t="s">
        <v>1002</v>
      </c>
      <c r="I5252" s="18">
        <v>1</v>
      </c>
      <c r="J5252" s="25" t="s">
        <v>1003</v>
      </c>
      <c r="K5252" s="99"/>
      <c r="L5252" s="99"/>
      <c r="M5252" s="99"/>
      <c r="N5252" s="28" t="s">
        <v>4831</v>
      </c>
      <c r="O5252" s="100">
        <v>52500</v>
      </c>
      <c r="P5252" s="27"/>
      <c r="Q5252" s="100"/>
      <c r="R5252" s="101" t="s">
        <v>188</v>
      </c>
      <c r="S5252" s="94"/>
    </row>
    <row r="5253" spans="1:19" ht="18" customHeight="1">
      <c r="A5253" s="17">
        <v>10</v>
      </c>
      <c r="B5253" s="18" t="s">
        <v>3742</v>
      </c>
      <c r="C5253" s="18">
        <v>8</v>
      </c>
      <c r="D5253" s="18" t="s">
        <v>4788</v>
      </c>
      <c r="E5253" s="18">
        <v>1</v>
      </c>
      <c r="F5253" s="18" t="s">
        <v>4789</v>
      </c>
      <c r="G5253" s="18">
        <v>11</v>
      </c>
      <c r="H5253" s="18" t="s">
        <v>1002</v>
      </c>
      <c r="I5253" s="18">
        <v>1</v>
      </c>
      <c r="J5253" s="25" t="s">
        <v>1003</v>
      </c>
      <c r="K5253" s="99"/>
      <c r="L5253" s="99"/>
      <c r="M5253" s="99"/>
      <c r="N5253" s="28" t="s">
        <v>4832</v>
      </c>
      <c r="O5253" s="100">
        <v>63000</v>
      </c>
      <c r="P5253" s="27"/>
      <c r="Q5253" s="100"/>
      <c r="R5253" s="101" t="s">
        <v>188</v>
      </c>
      <c r="S5253" s="94"/>
    </row>
    <row r="5254" spans="1:19" ht="18" customHeight="1">
      <c r="A5254" s="17">
        <v>10</v>
      </c>
      <c r="B5254" s="18" t="s">
        <v>3742</v>
      </c>
      <c r="C5254" s="18">
        <v>8</v>
      </c>
      <c r="D5254" s="18" t="s">
        <v>4788</v>
      </c>
      <c r="E5254" s="18">
        <v>1</v>
      </c>
      <c r="F5254" s="18" t="s">
        <v>4789</v>
      </c>
      <c r="G5254" s="18">
        <v>11</v>
      </c>
      <c r="H5254" s="18" t="s">
        <v>1002</v>
      </c>
      <c r="I5254" s="18">
        <v>1</v>
      </c>
      <c r="J5254" s="25" t="s">
        <v>1003</v>
      </c>
      <c r="K5254" s="99"/>
      <c r="L5254" s="99"/>
      <c r="M5254" s="99"/>
      <c r="N5254" s="28" t="s">
        <v>4833</v>
      </c>
      <c r="O5254" s="100">
        <v>105000</v>
      </c>
      <c r="P5254" s="27"/>
      <c r="Q5254" s="100"/>
      <c r="R5254" s="101" t="s">
        <v>188</v>
      </c>
      <c r="S5254" s="94"/>
    </row>
    <row r="5255" spans="1:19" ht="18" customHeight="1">
      <c r="A5255" s="17">
        <v>10</v>
      </c>
      <c r="B5255" s="18" t="s">
        <v>3742</v>
      </c>
      <c r="C5255" s="18">
        <v>8</v>
      </c>
      <c r="D5255" s="18" t="s">
        <v>4788</v>
      </c>
      <c r="E5255" s="18">
        <v>1</v>
      </c>
      <c r="F5255" s="18" t="s">
        <v>4789</v>
      </c>
      <c r="G5255" s="18">
        <v>11</v>
      </c>
      <c r="H5255" s="18" t="s">
        <v>1002</v>
      </c>
      <c r="I5255" s="18">
        <v>1</v>
      </c>
      <c r="J5255" s="25" t="s">
        <v>1003</v>
      </c>
      <c r="K5255" s="99"/>
      <c r="L5255" s="99"/>
      <c r="M5255" s="99"/>
      <c r="N5255" s="28" t="s">
        <v>4834</v>
      </c>
      <c r="O5255" s="100">
        <v>84000</v>
      </c>
      <c r="P5255" s="27"/>
      <c r="Q5255" s="100"/>
      <c r="R5255" s="101" t="s">
        <v>188</v>
      </c>
      <c r="S5255" s="94"/>
    </row>
    <row r="5256" spans="1:19" ht="18" customHeight="1">
      <c r="A5256" s="17">
        <v>10</v>
      </c>
      <c r="B5256" s="18" t="s">
        <v>3742</v>
      </c>
      <c r="C5256" s="18">
        <v>8</v>
      </c>
      <c r="D5256" s="18" t="s">
        <v>4788</v>
      </c>
      <c r="E5256" s="18">
        <v>1</v>
      </c>
      <c r="F5256" s="18" t="s">
        <v>4789</v>
      </c>
      <c r="G5256" s="18">
        <v>11</v>
      </c>
      <c r="H5256" s="18" t="s">
        <v>1002</v>
      </c>
      <c r="I5256" s="18">
        <v>1</v>
      </c>
      <c r="J5256" s="25" t="s">
        <v>1003</v>
      </c>
      <c r="K5256" s="99"/>
      <c r="L5256" s="99"/>
      <c r="M5256" s="99"/>
      <c r="N5256" s="28" t="s">
        <v>4835</v>
      </c>
      <c r="O5256" s="100">
        <v>40000</v>
      </c>
      <c r="P5256" s="27"/>
      <c r="Q5256" s="100"/>
      <c r="R5256" s="101" t="s">
        <v>188</v>
      </c>
      <c r="S5256" s="94"/>
    </row>
    <row r="5257" spans="1:19" ht="18" customHeight="1">
      <c r="A5257" s="17">
        <v>10</v>
      </c>
      <c r="B5257" s="18" t="s">
        <v>3742</v>
      </c>
      <c r="C5257" s="18">
        <v>8</v>
      </c>
      <c r="D5257" s="18" t="s">
        <v>4788</v>
      </c>
      <c r="E5257" s="18">
        <v>1</v>
      </c>
      <c r="F5257" s="18" t="s">
        <v>4789</v>
      </c>
      <c r="G5257" s="18">
        <v>11</v>
      </c>
      <c r="H5257" s="18" t="s">
        <v>1002</v>
      </c>
      <c r="I5257" s="18">
        <v>1</v>
      </c>
      <c r="J5257" s="25" t="s">
        <v>1003</v>
      </c>
      <c r="K5257" s="99"/>
      <c r="L5257" s="99"/>
      <c r="M5257" s="99"/>
      <c r="N5257" s="28" t="s">
        <v>4836</v>
      </c>
      <c r="O5257" s="100">
        <v>26250</v>
      </c>
      <c r="P5257" s="27"/>
      <c r="Q5257" s="100"/>
      <c r="R5257" s="101" t="s">
        <v>188</v>
      </c>
      <c r="S5257" s="94"/>
    </row>
    <row r="5258" spans="1:19" ht="18" customHeight="1">
      <c r="A5258" s="17">
        <v>10</v>
      </c>
      <c r="B5258" s="18" t="s">
        <v>3742</v>
      </c>
      <c r="C5258" s="18">
        <v>8</v>
      </c>
      <c r="D5258" s="18" t="s">
        <v>4788</v>
      </c>
      <c r="E5258" s="18">
        <v>1</v>
      </c>
      <c r="F5258" s="18" t="s">
        <v>4789</v>
      </c>
      <c r="G5258" s="18">
        <v>11</v>
      </c>
      <c r="H5258" s="18" t="s">
        <v>1002</v>
      </c>
      <c r="I5258" s="18">
        <v>1</v>
      </c>
      <c r="J5258" s="25" t="s">
        <v>1003</v>
      </c>
      <c r="K5258" s="99"/>
      <c r="L5258" s="99"/>
      <c r="M5258" s="99"/>
      <c r="N5258" s="339" t="s">
        <v>7287</v>
      </c>
      <c r="O5258" s="100">
        <v>37116</v>
      </c>
      <c r="P5258" s="27"/>
      <c r="Q5258" s="100"/>
      <c r="R5258" s="101" t="s">
        <v>188</v>
      </c>
      <c r="S5258" s="94"/>
    </row>
    <row r="5259" spans="1:19" ht="18" customHeight="1">
      <c r="A5259" s="17">
        <v>10</v>
      </c>
      <c r="B5259" s="18" t="s">
        <v>3742</v>
      </c>
      <c r="C5259" s="18">
        <v>8</v>
      </c>
      <c r="D5259" s="18" t="s">
        <v>4788</v>
      </c>
      <c r="E5259" s="18">
        <v>1</v>
      </c>
      <c r="F5259" s="18" t="s">
        <v>4789</v>
      </c>
      <c r="G5259" s="18">
        <v>11</v>
      </c>
      <c r="H5259" s="18" t="s">
        <v>1002</v>
      </c>
      <c r="I5259" s="18">
        <v>1</v>
      </c>
      <c r="J5259" s="25" t="s">
        <v>1003</v>
      </c>
      <c r="K5259" s="99"/>
      <c r="L5259" s="99"/>
      <c r="M5259" s="99"/>
      <c r="N5259" s="28" t="s">
        <v>4837</v>
      </c>
      <c r="O5259" s="100">
        <v>229650</v>
      </c>
      <c r="P5259" s="27"/>
      <c r="Q5259" s="100"/>
      <c r="R5259" s="101" t="s">
        <v>188</v>
      </c>
      <c r="S5259" s="94"/>
    </row>
    <row r="5260" spans="1:19" ht="18" customHeight="1">
      <c r="A5260" s="17">
        <v>10</v>
      </c>
      <c r="B5260" s="18" t="s">
        <v>3742</v>
      </c>
      <c r="C5260" s="18">
        <v>8</v>
      </c>
      <c r="D5260" s="18" t="s">
        <v>4788</v>
      </c>
      <c r="E5260" s="18">
        <v>1</v>
      </c>
      <c r="F5260" s="18" t="s">
        <v>4789</v>
      </c>
      <c r="G5260" s="18">
        <v>11</v>
      </c>
      <c r="H5260" s="18" t="s">
        <v>1002</v>
      </c>
      <c r="I5260" s="18">
        <v>1</v>
      </c>
      <c r="J5260" s="25" t="s">
        <v>1003</v>
      </c>
      <c r="K5260" s="99"/>
      <c r="L5260" s="99"/>
      <c r="M5260" s="99"/>
      <c r="N5260" s="28" t="s">
        <v>4838</v>
      </c>
      <c r="O5260" s="100">
        <v>283500</v>
      </c>
      <c r="P5260" s="27"/>
      <c r="Q5260" s="100"/>
      <c r="R5260" s="101" t="s">
        <v>188</v>
      </c>
      <c r="S5260" s="94"/>
    </row>
    <row r="5261" spans="1:19" ht="18" customHeight="1">
      <c r="A5261" s="17">
        <v>10</v>
      </c>
      <c r="B5261" s="18" t="s">
        <v>3742</v>
      </c>
      <c r="C5261" s="18">
        <v>8</v>
      </c>
      <c r="D5261" s="18" t="s">
        <v>4788</v>
      </c>
      <c r="E5261" s="18">
        <v>1</v>
      </c>
      <c r="F5261" s="18" t="s">
        <v>4789</v>
      </c>
      <c r="G5261" s="18">
        <v>11</v>
      </c>
      <c r="H5261" s="18" t="s">
        <v>1002</v>
      </c>
      <c r="I5261" s="18">
        <v>1</v>
      </c>
      <c r="J5261" s="25" t="s">
        <v>1003</v>
      </c>
      <c r="K5261" s="99"/>
      <c r="L5261" s="99"/>
      <c r="M5261" s="99"/>
      <c r="N5261" s="28" t="s">
        <v>4839</v>
      </c>
      <c r="O5261" s="100">
        <v>100000</v>
      </c>
      <c r="P5261" s="27"/>
      <c r="Q5261" s="100"/>
      <c r="R5261" s="101" t="s">
        <v>188</v>
      </c>
      <c r="S5261" s="94"/>
    </row>
    <row r="5262" spans="1:19" ht="18" customHeight="1">
      <c r="A5262" s="17">
        <v>10</v>
      </c>
      <c r="B5262" s="18" t="s">
        <v>3742</v>
      </c>
      <c r="C5262" s="18">
        <v>8</v>
      </c>
      <c r="D5262" s="18" t="s">
        <v>4788</v>
      </c>
      <c r="E5262" s="18">
        <v>1</v>
      </c>
      <c r="F5262" s="18" t="s">
        <v>4789</v>
      </c>
      <c r="G5262" s="18">
        <v>11</v>
      </c>
      <c r="H5262" s="18" t="s">
        <v>1002</v>
      </c>
      <c r="I5262" s="19">
        <v>3</v>
      </c>
      <c r="J5262" s="24" t="s">
        <v>1021</v>
      </c>
      <c r="K5262" s="99">
        <v>174</v>
      </c>
      <c r="L5262" s="99">
        <v>131</v>
      </c>
      <c r="M5262" s="99">
        <f>K5262-L5262</f>
        <v>43</v>
      </c>
      <c r="N5262" s="28" t="s">
        <v>4840</v>
      </c>
      <c r="O5262" s="100">
        <v>12400</v>
      </c>
      <c r="P5262" s="27"/>
      <c r="Q5262" s="100"/>
      <c r="R5262" s="101" t="s">
        <v>188</v>
      </c>
      <c r="S5262" s="94"/>
    </row>
    <row r="5263" spans="1:19" ht="18" customHeight="1">
      <c r="A5263" s="17">
        <v>10</v>
      </c>
      <c r="B5263" s="18" t="s">
        <v>3742</v>
      </c>
      <c r="C5263" s="18">
        <v>8</v>
      </c>
      <c r="D5263" s="18" t="s">
        <v>4788</v>
      </c>
      <c r="E5263" s="18">
        <v>1</v>
      </c>
      <c r="F5263" s="18" t="s">
        <v>4789</v>
      </c>
      <c r="G5263" s="18">
        <v>11</v>
      </c>
      <c r="H5263" s="18" t="s">
        <v>1002</v>
      </c>
      <c r="I5263" s="18">
        <v>3</v>
      </c>
      <c r="J5263" s="25" t="s">
        <v>1021</v>
      </c>
      <c r="K5263" s="99"/>
      <c r="L5263" s="99"/>
      <c r="M5263" s="99"/>
      <c r="N5263" s="28" t="s">
        <v>4841</v>
      </c>
      <c r="O5263" s="100">
        <v>62000</v>
      </c>
      <c r="P5263" s="27"/>
      <c r="Q5263" s="100"/>
      <c r="R5263" s="101" t="s">
        <v>188</v>
      </c>
      <c r="S5263" s="94"/>
    </row>
    <row r="5264" spans="1:19" ht="18" customHeight="1">
      <c r="A5264" s="17">
        <v>10</v>
      </c>
      <c r="B5264" s="18" t="s">
        <v>3742</v>
      </c>
      <c r="C5264" s="18">
        <v>8</v>
      </c>
      <c r="D5264" s="18" t="s">
        <v>4788</v>
      </c>
      <c r="E5264" s="18">
        <v>1</v>
      </c>
      <c r="F5264" s="18" t="s">
        <v>4789</v>
      </c>
      <c r="G5264" s="18">
        <v>11</v>
      </c>
      <c r="H5264" s="18" t="s">
        <v>1002</v>
      </c>
      <c r="I5264" s="18">
        <v>3</v>
      </c>
      <c r="J5264" s="25" t="s">
        <v>1021</v>
      </c>
      <c r="K5264" s="99"/>
      <c r="L5264" s="99"/>
      <c r="M5264" s="99"/>
      <c r="N5264" s="28" t="s">
        <v>4842</v>
      </c>
      <c r="O5264" s="100">
        <v>31000</v>
      </c>
      <c r="P5264" s="27"/>
      <c r="Q5264" s="100"/>
      <c r="R5264" s="101" t="s">
        <v>188</v>
      </c>
      <c r="S5264" s="94"/>
    </row>
    <row r="5265" spans="1:19" ht="18" customHeight="1">
      <c r="A5265" s="17">
        <v>10</v>
      </c>
      <c r="B5265" s="18" t="s">
        <v>3742</v>
      </c>
      <c r="C5265" s="18">
        <v>8</v>
      </c>
      <c r="D5265" s="18" t="s">
        <v>4788</v>
      </c>
      <c r="E5265" s="18">
        <v>1</v>
      </c>
      <c r="F5265" s="18" t="s">
        <v>4789</v>
      </c>
      <c r="G5265" s="18">
        <v>11</v>
      </c>
      <c r="H5265" s="18" t="s">
        <v>1002</v>
      </c>
      <c r="I5265" s="18">
        <v>3</v>
      </c>
      <c r="J5265" s="25" t="s">
        <v>1021</v>
      </c>
      <c r="K5265" s="99"/>
      <c r="L5265" s="99"/>
      <c r="M5265" s="99"/>
      <c r="N5265" s="28" t="s">
        <v>4843</v>
      </c>
      <c r="O5265" s="100">
        <v>12400</v>
      </c>
      <c r="P5265" s="27"/>
      <c r="Q5265" s="100"/>
      <c r="R5265" s="101" t="s">
        <v>188</v>
      </c>
      <c r="S5265" s="94"/>
    </row>
    <row r="5266" spans="1:19" ht="18" customHeight="1">
      <c r="A5266" s="17">
        <v>10</v>
      </c>
      <c r="B5266" s="18" t="s">
        <v>3742</v>
      </c>
      <c r="C5266" s="18">
        <v>8</v>
      </c>
      <c r="D5266" s="18" t="s">
        <v>4788</v>
      </c>
      <c r="E5266" s="18">
        <v>1</v>
      </c>
      <c r="F5266" s="18" t="s">
        <v>4789</v>
      </c>
      <c r="G5266" s="18">
        <v>11</v>
      </c>
      <c r="H5266" s="18" t="s">
        <v>1002</v>
      </c>
      <c r="I5266" s="18">
        <v>3</v>
      </c>
      <c r="J5266" s="25" t="s">
        <v>1021</v>
      </c>
      <c r="K5266" s="99"/>
      <c r="L5266" s="99"/>
      <c r="M5266" s="99"/>
      <c r="N5266" s="28" t="s">
        <v>4844</v>
      </c>
      <c r="O5266" s="100">
        <v>24800</v>
      </c>
      <c r="P5266" s="27"/>
      <c r="Q5266" s="100"/>
      <c r="R5266" s="101" t="s">
        <v>188</v>
      </c>
      <c r="S5266" s="94"/>
    </row>
    <row r="5267" spans="1:19" ht="18" customHeight="1">
      <c r="A5267" s="17">
        <v>10</v>
      </c>
      <c r="B5267" s="18" t="s">
        <v>3742</v>
      </c>
      <c r="C5267" s="18">
        <v>8</v>
      </c>
      <c r="D5267" s="18" t="s">
        <v>4788</v>
      </c>
      <c r="E5267" s="18">
        <v>1</v>
      </c>
      <c r="F5267" s="18" t="s">
        <v>4789</v>
      </c>
      <c r="G5267" s="18">
        <v>11</v>
      </c>
      <c r="H5267" s="18" t="s">
        <v>1002</v>
      </c>
      <c r="I5267" s="18">
        <v>3</v>
      </c>
      <c r="J5267" s="25" t="s">
        <v>1021</v>
      </c>
      <c r="K5267" s="99"/>
      <c r="L5267" s="99"/>
      <c r="M5267" s="99"/>
      <c r="N5267" s="28" t="s">
        <v>4845</v>
      </c>
      <c r="O5267" s="100">
        <v>31000</v>
      </c>
      <c r="P5267" s="27"/>
      <c r="Q5267" s="100"/>
      <c r="R5267" s="101" t="s">
        <v>188</v>
      </c>
      <c r="S5267" s="94"/>
    </row>
    <row r="5268" spans="1:19" ht="18" customHeight="1">
      <c r="A5268" s="17">
        <v>10</v>
      </c>
      <c r="B5268" s="18" t="s">
        <v>3742</v>
      </c>
      <c r="C5268" s="18">
        <v>8</v>
      </c>
      <c r="D5268" s="18" t="s">
        <v>4788</v>
      </c>
      <c r="E5268" s="18">
        <v>1</v>
      </c>
      <c r="F5268" s="18" t="s">
        <v>4789</v>
      </c>
      <c r="G5268" s="18">
        <v>11</v>
      </c>
      <c r="H5268" s="18" t="s">
        <v>1002</v>
      </c>
      <c r="I5268" s="19">
        <v>4</v>
      </c>
      <c r="J5268" s="24" t="s">
        <v>1023</v>
      </c>
      <c r="K5268" s="99">
        <v>207</v>
      </c>
      <c r="L5268" s="99">
        <v>10</v>
      </c>
      <c r="M5268" s="99">
        <f>K5268-L5268</f>
        <v>197</v>
      </c>
      <c r="N5268" s="28" t="s">
        <v>4846</v>
      </c>
      <c r="O5268" s="100">
        <v>27000</v>
      </c>
      <c r="P5268" s="27"/>
      <c r="Q5268" s="100"/>
      <c r="R5268" s="101" t="s">
        <v>188</v>
      </c>
      <c r="S5268" s="94"/>
    </row>
    <row r="5269" spans="1:19" ht="18" customHeight="1">
      <c r="A5269" s="17">
        <v>10</v>
      </c>
      <c r="B5269" s="18" t="s">
        <v>3742</v>
      </c>
      <c r="C5269" s="18">
        <v>8</v>
      </c>
      <c r="D5269" s="18" t="s">
        <v>4788</v>
      </c>
      <c r="E5269" s="18">
        <v>1</v>
      </c>
      <c r="F5269" s="18" t="s">
        <v>4789</v>
      </c>
      <c r="G5269" s="18">
        <v>11</v>
      </c>
      <c r="H5269" s="18" t="s">
        <v>1002</v>
      </c>
      <c r="I5269" s="18">
        <v>4</v>
      </c>
      <c r="J5269" s="25" t="s">
        <v>1023</v>
      </c>
      <c r="K5269" s="99"/>
      <c r="L5269" s="99"/>
      <c r="M5269" s="99"/>
      <c r="N5269" s="28" t="s">
        <v>4847</v>
      </c>
      <c r="O5269" s="100">
        <v>180000</v>
      </c>
      <c r="P5269" s="27"/>
      <c r="Q5269" s="100"/>
      <c r="R5269" s="101" t="s">
        <v>188</v>
      </c>
      <c r="S5269" s="94"/>
    </row>
    <row r="5270" spans="1:19" ht="18" customHeight="1">
      <c r="A5270" s="17">
        <v>10</v>
      </c>
      <c r="B5270" s="18" t="s">
        <v>3742</v>
      </c>
      <c r="C5270" s="18">
        <v>8</v>
      </c>
      <c r="D5270" s="18" t="s">
        <v>4788</v>
      </c>
      <c r="E5270" s="18">
        <v>1</v>
      </c>
      <c r="F5270" s="18" t="s">
        <v>4789</v>
      </c>
      <c r="G5270" s="18">
        <v>11</v>
      </c>
      <c r="H5270" s="18" t="s">
        <v>1002</v>
      </c>
      <c r="I5270" s="19">
        <v>6</v>
      </c>
      <c r="J5270" s="24" t="s">
        <v>1215</v>
      </c>
      <c r="K5270" s="99">
        <v>800</v>
      </c>
      <c r="L5270" s="99">
        <v>800</v>
      </c>
      <c r="M5270" s="99">
        <f>K5270-L5270</f>
        <v>0</v>
      </c>
      <c r="N5270" s="28" t="s">
        <v>4848</v>
      </c>
      <c r="O5270" s="100">
        <v>200000</v>
      </c>
      <c r="P5270" s="27"/>
      <c r="Q5270" s="100"/>
      <c r="R5270" s="101" t="s">
        <v>188</v>
      </c>
      <c r="S5270" s="94"/>
    </row>
    <row r="5271" spans="1:19" ht="18" customHeight="1">
      <c r="A5271" s="17">
        <v>10</v>
      </c>
      <c r="B5271" s="18" t="s">
        <v>3742</v>
      </c>
      <c r="C5271" s="18">
        <v>8</v>
      </c>
      <c r="D5271" s="18" t="s">
        <v>4788</v>
      </c>
      <c r="E5271" s="18">
        <v>1</v>
      </c>
      <c r="F5271" s="18" t="s">
        <v>4789</v>
      </c>
      <c r="G5271" s="18">
        <v>11</v>
      </c>
      <c r="H5271" s="18" t="s">
        <v>1002</v>
      </c>
      <c r="I5271" s="18">
        <v>6</v>
      </c>
      <c r="J5271" s="25" t="s">
        <v>1215</v>
      </c>
      <c r="K5271" s="99"/>
      <c r="L5271" s="99"/>
      <c r="M5271" s="99"/>
      <c r="N5271" s="28" t="s">
        <v>4849</v>
      </c>
      <c r="O5271" s="100">
        <v>100000</v>
      </c>
      <c r="P5271" s="27"/>
      <c r="Q5271" s="100"/>
      <c r="R5271" s="101" t="s">
        <v>188</v>
      </c>
      <c r="S5271" s="94"/>
    </row>
    <row r="5272" spans="1:19" ht="18" customHeight="1">
      <c r="A5272" s="17">
        <v>10</v>
      </c>
      <c r="B5272" s="18" t="s">
        <v>3742</v>
      </c>
      <c r="C5272" s="18">
        <v>8</v>
      </c>
      <c r="D5272" s="18" t="s">
        <v>4788</v>
      </c>
      <c r="E5272" s="18">
        <v>1</v>
      </c>
      <c r="F5272" s="18" t="s">
        <v>4789</v>
      </c>
      <c r="G5272" s="18">
        <v>11</v>
      </c>
      <c r="H5272" s="18" t="s">
        <v>1002</v>
      </c>
      <c r="I5272" s="18">
        <v>6</v>
      </c>
      <c r="J5272" s="25" t="s">
        <v>1215</v>
      </c>
      <c r="K5272" s="99"/>
      <c r="L5272" s="99"/>
      <c r="M5272" s="99"/>
      <c r="N5272" s="28" t="s">
        <v>4850</v>
      </c>
      <c r="O5272" s="100">
        <v>300000</v>
      </c>
      <c r="P5272" s="27"/>
      <c r="Q5272" s="100"/>
      <c r="R5272" s="101" t="s">
        <v>188</v>
      </c>
      <c r="S5272" s="94"/>
    </row>
    <row r="5273" spans="1:19" ht="18" customHeight="1">
      <c r="A5273" s="17">
        <v>10</v>
      </c>
      <c r="B5273" s="18" t="s">
        <v>3742</v>
      </c>
      <c r="C5273" s="18">
        <v>8</v>
      </c>
      <c r="D5273" s="18" t="s">
        <v>4788</v>
      </c>
      <c r="E5273" s="18">
        <v>1</v>
      </c>
      <c r="F5273" s="18" t="s">
        <v>4789</v>
      </c>
      <c r="G5273" s="18">
        <v>11</v>
      </c>
      <c r="H5273" s="18" t="s">
        <v>1002</v>
      </c>
      <c r="I5273" s="18">
        <v>6</v>
      </c>
      <c r="J5273" s="25" t="s">
        <v>1215</v>
      </c>
      <c r="K5273" s="99"/>
      <c r="L5273" s="99"/>
      <c r="M5273" s="99"/>
      <c r="N5273" s="28" t="s">
        <v>4851</v>
      </c>
      <c r="O5273" s="100">
        <v>100000</v>
      </c>
      <c r="P5273" s="27"/>
      <c r="Q5273" s="100"/>
      <c r="R5273" s="101" t="s">
        <v>188</v>
      </c>
      <c r="S5273" s="94"/>
    </row>
    <row r="5274" spans="1:19" ht="18" customHeight="1">
      <c r="A5274" s="17">
        <v>10</v>
      </c>
      <c r="B5274" s="18" t="s">
        <v>3742</v>
      </c>
      <c r="C5274" s="18">
        <v>8</v>
      </c>
      <c r="D5274" s="18" t="s">
        <v>4788</v>
      </c>
      <c r="E5274" s="18">
        <v>1</v>
      </c>
      <c r="F5274" s="18" t="s">
        <v>4789</v>
      </c>
      <c r="G5274" s="18">
        <v>11</v>
      </c>
      <c r="H5274" s="18" t="s">
        <v>1002</v>
      </c>
      <c r="I5274" s="18">
        <v>6</v>
      </c>
      <c r="J5274" s="25" t="s">
        <v>1215</v>
      </c>
      <c r="K5274" s="99"/>
      <c r="L5274" s="99"/>
      <c r="M5274" s="99"/>
      <c r="N5274" s="28" t="s">
        <v>4852</v>
      </c>
      <c r="O5274" s="100">
        <v>100000</v>
      </c>
      <c r="P5274" s="27"/>
      <c r="Q5274" s="100"/>
      <c r="R5274" s="101" t="s">
        <v>188</v>
      </c>
      <c r="S5274" s="94"/>
    </row>
    <row r="5275" spans="1:19" ht="18" customHeight="1">
      <c r="A5275" s="17">
        <v>10</v>
      </c>
      <c r="B5275" s="18" t="s">
        <v>3742</v>
      </c>
      <c r="C5275" s="18">
        <v>8</v>
      </c>
      <c r="D5275" s="18" t="s">
        <v>4788</v>
      </c>
      <c r="E5275" s="18">
        <v>1</v>
      </c>
      <c r="F5275" s="18" t="s">
        <v>4789</v>
      </c>
      <c r="G5275" s="18">
        <v>11</v>
      </c>
      <c r="H5275" s="18" t="s">
        <v>1002</v>
      </c>
      <c r="I5275" s="19">
        <v>7</v>
      </c>
      <c r="J5275" s="24" t="s">
        <v>2044</v>
      </c>
      <c r="K5275" s="99">
        <v>0</v>
      </c>
      <c r="L5275" s="99">
        <v>90</v>
      </c>
      <c r="M5275" s="99">
        <f>K5275-L5275</f>
        <v>-90</v>
      </c>
      <c r="N5275" s="28"/>
      <c r="O5275" s="100"/>
      <c r="P5275" s="27"/>
      <c r="Q5275" s="100"/>
      <c r="R5275" s="101" t="s">
        <v>188</v>
      </c>
      <c r="S5275" s="94"/>
    </row>
    <row r="5276" spans="1:19" ht="18" customHeight="1">
      <c r="A5276" s="17">
        <v>10</v>
      </c>
      <c r="B5276" s="18" t="s">
        <v>3742</v>
      </c>
      <c r="C5276" s="18">
        <v>8</v>
      </c>
      <c r="D5276" s="18" t="s">
        <v>4788</v>
      </c>
      <c r="E5276" s="18">
        <v>1</v>
      </c>
      <c r="F5276" s="18" t="s">
        <v>4789</v>
      </c>
      <c r="G5276" s="19">
        <v>12</v>
      </c>
      <c r="H5276" s="19" t="s">
        <v>1026</v>
      </c>
      <c r="I5276" s="19"/>
      <c r="J5276" s="24"/>
      <c r="K5276" s="99"/>
      <c r="L5276" s="99"/>
      <c r="M5276" s="99"/>
      <c r="N5276" s="28"/>
      <c r="O5276" s="100"/>
      <c r="P5276" s="27"/>
      <c r="Q5276" s="100"/>
      <c r="R5276" s="101" t="s">
        <v>188</v>
      </c>
      <c r="S5276" s="94"/>
    </row>
    <row r="5277" spans="1:19" ht="18" customHeight="1">
      <c r="A5277" s="17">
        <v>10</v>
      </c>
      <c r="B5277" s="18" t="s">
        <v>3742</v>
      </c>
      <c r="C5277" s="18">
        <v>8</v>
      </c>
      <c r="D5277" s="18" t="s">
        <v>4788</v>
      </c>
      <c r="E5277" s="18">
        <v>1</v>
      </c>
      <c r="F5277" s="18" t="s">
        <v>4789</v>
      </c>
      <c r="G5277" s="18">
        <v>12</v>
      </c>
      <c r="H5277" s="18" t="s">
        <v>1026</v>
      </c>
      <c r="I5277" s="19">
        <v>1</v>
      </c>
      <c r="J5277" s="24" t="s">
        <v>1027</v>
      </c>
      <c r="K5277" s="99">
        <v>70</v>
      </c>
      <c r="L5277" s="99">
        <v>90</v>
      </c>
      <c r="M5277" s="99">
        <f>K5277-L5277</f>
        <v>-20</v>
      </c>
      <c r="N5277" s="28" t="s">
        <v>4853</v>
      </c>
      <c r="O5277" s="100">
        <v>30000</v>
      </c>
      <c r="P5277" s="27"/>
      <c r="Q5277" s="100"/>
      <c r="R5277" s="101" t="s">
        <v>188</v>
      </c>
      <c r="S5277" s="94"/>
    </row>
    <row r="5278" spans="1:19" ht="18" customHeight="1">
      <c r="A5278" s="17">
        <v>10</v>
      </c>
      <c r="B5278" s="18" t="s">
        <v>3742</v>
      </c>
      <c r="C5278" s="18">
        <v>8</v>
      </c>
      <c r="D5278" s="18" t="s">
        <v>4788</v>
      </c>
      <c r="E5278" s="18">
        <v>1</v>
      </c>
      <c r="F5278" s="18" t="s">
        <v>4789</v>
      </c>
      <c r="G5278" s="18">
        <v>12</v>
      </c>
      <c r="H5278" s="18" t="s">
        <v>1026</v>
      </c>
      <c r="I5278" s="18">
        <v>1</v>
      </c>
      <c r="J5278" s="25" t="s">
        <v>1027</v>
      </c>
      <c r="K5278" s="99"/>
      <c r="L5278" s="99"/>
      <c r="M5278" s="99"/>
      <c r="N5278" s="28" t="s">
        <v>4854</v>
      </c>
      <c r="O5278" s="100">
        <v>40000</v>
      </c>
      <c r="P5278" s="27"/>
      <c r="Q5278" s="100"/>
      <c r="R5278" s="101" t="s">
        <v>188</v>
      </c>
      <c r="S5278" s="94"/>
    </row>
    <row r="5279" spans="1:19" ht="18" customHeight="1">
      <c r="A5279" s="17">
        <v>10</v>
      </c>
      <c r="B5279" s="18" t="s">
        <v>3742</v>
      </c>
      <c r="C5279" s="18">
        <v>8</v>
      </c>
      <c r="D5279" s="18" t="s">
        <v>4788</v>
      </c>
      <c r="E5279" s="18">
        <v>1</v>
      </c>
      <c r="F5279" s="18" t="s">
        <v>4789</v>
      </c>
      <c r="G5279" s="18">
        <v>12</v>
      </c>
      <c r="H5279" s="18" t="s">
        <v>1026</v>
      </c>
      <c r="I5279" s="19">
        <v>2</v>
      </c>
      <c r="J5279" s="24" t="s">
        <v>1029</v>
      </c>
      <c r="K5279" s="99">
        <v>30</v>
      </c>
      <c r="L5279" s="99">
        <v>36</v>
      </c>
      <c r="M5279" s="99">
        <f t="shared" ref="M5279:M5280" si="325">K5279-L5279</f>
        <v>-6</v>
      </c>
      <c r="N5279" s="28" t="s">
        <v>4855</v>
      </c>
      <c r="O5279" s="100">
        <v>30000</v>
      </c>
      <c r="P5279" s="27"/>
      <c r="Q5279" s="100"/>
      <c r="R5279" s="101" t="s">
        <v>188</v>
      </c>
      <c r="S5279" s="94"/>
    </row>
    <row r="5280" spans="1:19" ht="18" customHeight="1">
      <c r="A5280" s="17">
        <v>10</v>
      </c>
      <c r="B5280" s="18" t="s">
        <v>3742</v>
      </c>
      <c r="C5280" s="18">
        <v>8</v>
      </c>
      <c r="D5280" s="18" t="s">
        <v>4788</v>
      </c>
      <c r="E5280" s="18">
        <v>1</v>
      </c>
      <c r="F5280" s="18" t="s">
        <v>4789</v>
      </c>
      <c r="G5280" s="18">
        <v>12</v>
      </c>
      <c r="H5280" s="18" t="s">
        <v>1026</v>
      </c>
      <c r="I5280" s="19">
        <v>11</v>
      </c>
      <c r="J5280" s="24" t="s">
        <v>1039</v>
      </c>
      <c r="K5280" s="99">
        <v>591</v>
      </c>
      <c r="L5280" s="99">
        <v>589</v>
      </c>
      <c r="M5280" s="99">
        <f t="shared" si="325"/>
        <v>2</v>
      </c>
      <c r="N5280" s="28" t="s">
        <v>4856</v>
      </c>
      <c r="O5280" s="100">
        <v>290647</v>
      </c>
      <c r="P5280" s="27"/>
      <c r="Q5280" s="100"/>
      <c r="R5280" s="101" t="s">
        <v>188</v>
      </c>
      <c r="S5280" s="94"/>
    </row>
    <row r="5281" spans="1:19" ht="18" customHeight="1">
      <c r="A5281" s="17">
        <v>10</v>
      </c>
      <c r="B5281" s="18" t="s">
        <v>3742</v>
      </c>
      <c r="C5281" s="18">
        <v>8</v>
      </c>
      <c r="D5281" s="18" t="s">
        <v>4788</v>
      </c>
      <c r="E5281" s="18">
        <v>1</v>
      </c>
      <c r="F5281" s="18" t="s">
        <v>4789</v>
      </c>
      <c r="G5281" s="18">
        <v>12</v>
      </c>
      <c r="H5281" s="18" t="s">
        <v>1026</v>
      </c>
      <c r="I5281" s="18">
        <v>11</v>
      </c>
      <c r="J5281" s="25" t="s">
        <v>1039</v>
      </c>
      <c r="K5281" s="99"/>
      <c r="L5281" s="99"/>
      <c r="M5281" s="99"/>
      <c r="N5281" s="28" t="s">
        <v>4857</v>
      </c>
      <c r="O5281" s="100">
        <v>230000</v>
      </c>
      <c r="P5281" s="27"/>
      <c r="Q5281" s="100"/>
      <c r="R5281" s="101" t="s">
        <v>188</v>
      </c>
      <c r="S5281" s="94"/>
    </row>
    <row r="5282" spans="1:19" ht="18" customHeight="1">
      <c r="A5282" s="17">
        <v>10</v>
      </c>
      <c r="B5282" s="18" t="s">
        <v>3742</v>
      </c>
      <c r="C5282" s="18">
        <v>8</v>
      </c>
      <c r="D5282" s="18" t="s">
        <v>4788</v>
      </c>
      <c r="E5282" s="18">
        <v>1</v>
      </c>
      <c r="F5282" s="18" t="s">
        <v>4789</v>
      </c>
      <c r="G5282" s="18">
        <v>12</v>
      </c>
      <c r="H5282" s="18" t="s">
        <v>1026</v>
      </c>
      <c r="I5282" s="18">
        <v>11</v>
      </c>
      <c r="J5282" s="25" t="s">
        <v>1039</v>
      </c>
      <c r="K5282" s="99"/>
      <c r="L5282" s="99"/>
      <c r="M5282" s="99"/>
      <c r="N5282" s="28" t="s">
        <v>4858</v>
      </c>
      <c r="O5282" s="100">
        <v>59400</v>
      </c>
      <c r="P5282" s="27"/>
      <c r="Q5282" s="100"/>
      <c r="R5282" s="101" t="s">
        <v>188</v>
      </c>
      <c r="S5282" s="94"/>
    </row>
    <row r="5283" spans="1:19" ht="18" customHeight="1">
      <c r="A5283" s="17">
        <v>10</v>
      </c>
      <c r="B5283" s="18" t="s">
        <v>3742</v>
      </c>
      <c r="C5283" s="18">
        <v>8</v>
      </c>
      <c r="D5283" s="18" t="s">
        <v>4788</v>
      </c>
      <c r="E5283" s="18">
        <v>1</v>
      </c>
      <c r="F5283" s="18" t="s">
        <v>4789</v>
      </c>
      <c r="G5283" s="18">
        <v>12</v>
      </c>
      <c r="H5283" s="18" t="s">
        <v>1026</v>
      </c>
      <c r="I5283" s="18">
        <v>11</v>
      </c>
      <c r="J5283" s="25" t="s">
        <v>1039</v>
      </c>
      <c r="K5283" s="99"/>
      <c r="L5283" s="99"/>
      <c r="M5283" s="99"/>
      <c r="N5283" s="28" t="s">
        <v>4859</v>
      </c>
      <c r="O5283" s="100">
        <v>10000</v>
      </c>
      <c r="P5283" s="27"/>
      <c r="Q5283" s="100"/>
      <c r="R5283" s="101" t="s">
        <v>188</v>
      </c>
      <c r="S5283" s="94"/>
    </row>
    <row r="5284" spans="1:19" ht="18" customHeight="1">
      <c r="A5284" s="17">
        <v>10</v>
      </c>
      <c r="B5284" s="18" t="s">
        <v>3742</v>
      </c>
      <c r="C5284" s="18">
        <v>8</v>
      </c>
      <c r="D5284" s="18" t="s">
        <v>4788</v>
      </c>
      <c r="E5284" s="18">
        <v>1</v>
      </c>
      <c r="F5284" s="18" t="s">
        <v>4789</v>
      </c>
      <c r="G5284" s="19">
        <v>14</v>
      </c>
      <c r="H5284" s="19" t="s">
        <v>1050</v>
      </c>
      <c r="I5284" s="19"/>
      <c r="J5284" s="24"/>
      <c r="K5284" s="99"/>
      <c r="L5284" s="99"/>
      <c r="M5284" s="99"/>
      <c r="N5284" s="28"/>
      <c r="O5284" s="100"/>
      <c r="P5284" s="27"/>
      <c r="Q5284" s="100"/>
      <c r="R5284" s="101" t="s">
        <v>188</v>
      </c>
      <c r="S5284" s="94"/>
    </row>
    <row r="5285" spans="1:19" ht="18" customHeight="1">
      <c r="A5285" s="17">
        <v>10</v>
      </c>
      <c r="B5285" s="18" t="s">
        <v>3742</v>
      </c>
      <c r="C5285" s="18">
        <v>8</v>
      </c>
      <c r="D5285" s="18" t="s">
        <v>4788</v>
      </c>
      <c r="E5285" s="18">
        <v>1</v>
      </c>
      <c r="F5285" s="18" t="s">
        <v>4789</v>
      </c>
      <c r="G5285" s="18">
        <v>14</v>
      </c>
      <c r="H5285" s="18" t="s">
        <v>1050</v>
      </c>
      <c r="I5285" s="19">
        <v>1</v>
      </c>
      <c r="J5285" s="24" t="s">
        <v>1051</v>
      </c>
      <c r="K5285" s="99">
        <v>50</v>
      </c>
      <c r="L5285" s="99">
        <v>50</v>
      </c>
      <c r="M5285" s="99">
        <f t="shared" ref="M5285:M5287" si="326">K5285-L5285</f>
        <v>0</v>
      </c>
      <c r="N5285" s="28" t="s">
        <v>4860</v>
      </c>
      <c r="O5285" s="100">
        <v>50000</v>
      </c>
      <c r="P5285" s="27"/>
      <c r="Q5285" s="100"/>
      <c r="R5285" s="101" t="s">
        <v>188</v>
      </c>
      <c r="S5285" s="94"/>
    </row>
    <row r="5286" spans="1:19" ht="18" customHeight="1">
      <c r="A5286" s="17">
        <v>10</v>
      </c>
      <c r="B5286" s="18" t="s">
        <v>3742</v>
      </c>
      <c r="C5286" s="18">
        <v>8</v>
      </c>
      <c r="D5286" s="18" t="s">
        <v>4788</v>
      </c>
      <c r="E5286" s="18">
        <v>1</v>
      </c>
      <c r="F5286" s="18" t="s">
        <v>4789</v>
      </c>
      <c r="G5286" s="18">
        <v>14</v>
      </c>
      <c r="H5286" s="18" t="s">
        <v>1050</v>
      </c>
      <c r="I5286" s="19">
        <v>21</v>
      </c>
      <c r="J5286" s="24" t="s">
        <v>1349</v>
      </c>
      <c r="K5286" s="99">
        <v>128</v>
      </c>
      <c r="L5286" s="99">
        <v>128</v>
      </c>
      <c r="M5286" s="99">
        <f t="shared" si="326"/>
        <v>0</v>
      </c>
      <c r="N5286" s="28" t="s">
        <v>4861</v>
      </c>
      <c r="O5286" s="100">
        <v>127200</v>
      </c>
      <c r="P5286" s="27"/>
      <c r="Q5286" s="100"/>
      <c r="R5286" s="101" t="s">
        <v>188</v>
      </c>
      <c r="S5286" s="94"/>
    </row>
    <row r="5287" spans="1:19" ht="18" customHeight="1">
      <c r="A5287" s="17">
        <v>10</v>
      </c>
      <c r="B5287" s="18" t="s">
        <v>3742</v>
      </c>
      <c r="C5287" s="18">
        <v>8</v>
      </c>
      <c r="D5287" s="18" t="s">
        <v>4788</v>
      </c>
      <c r="E5287" s="18">
        <v>1</v>
      </c>
      <c r="F5287" s="18" t="s">
        <v>4789</v>
      </c>
      <c r="G5287" s="18">
        <v>14</v>
      </c>
      <c r="H5287" s="18" t="s">
        <v>1050</v>
      </c>
      <c r="I5287" s="19">
        <v>31</v>
      </c>
      <c r="J5287" s="24" t="s">
        <v>1132</v>
      </c>
      <c r="K5287" s="99">
        <v>85</v>
      </c>
      <c r="L5287" s="99">
        <v>189</v>
      </c>
      <c r="M5287" s="99">
        <f t="shared" si="326"/>
        <v>-104</v>
      </c>
      <c r="N5287" s="339" t="s">
        <v>7302</v>
      </c>
      <c r="O5287" s="100">
        <v>72000</v>
      </c>
      <c r="P5287" s="27"/>
      <c r="Q5287" s="100"/>
      <c r="R5287" s="101" t="s">
        <v>188</v>
      </c>
      <c r="S5287" s="94"/>
    </row>
    <row r="5288" spans="1:19" ht="18" customHeight="1">
      <c r="A5288" s="17">
        <v>10</v>
      </c>
      <c r="B5288" s="18" t="s">
        <v>3742</v>
      </c>
      <c r="C5288" s="18">
        <v>8</v>
      </c>
      <c r="D5288" s="18" t="s">
        <v>4788</v>
      </c>
      <c r="E5288" s="18">
        <v>1</v>
      </c>
      <c r="F5288" s="18" t="s">
        <v>4789</v>
      </c>
      <c r="G5288" s="18">
        <v>14</v>
      </c>
      <c r="H5288" s="18" t="s">
        <v>1050</v>
      </c>
      <c r="I5288" s="18">
        <v>31</v>
      </c>
      <c r="J5288" s="25" t="s">
        <v>1132</v>
      </c>
      <c r="K5288" s="99"/>
      <c r="L5288" s="99"/>
      <c r="M5288" s="99"/>
      <c r="N5288" s="28" t="s">
        <v>4862</v>
      </c>
      <c r="O5288" s="100">
        <v>12312</v>
      </c>
      <c r="P5288" s="27"/>
      <c r="Q5288" s="100"/>
      <c r="R5288" s="101" t="s">
        <v>188</v>
      </c>
      <c r="S5288" s="94"/>
    </row>
    <row r="5289" spans="1:19" ht="18" customHeight="1">
      <c r="A5289" s="17">
        <v>10</v>
      </c>
      <c r="B5289" s="18" t="s">
        <v>3742</v>
      </c>
      <c r="C5289" s="18">
        <v>8</v>
      </c>
      <c r="D5289" s="18" t="s">
        <v>4788</v>
      </c>
      <c r="E5289" s="18">
        <v>1</v>
      </c>
      <c r="F5289" s="18" t="s">
        <v>4789</v>
      </c>
      <c r="G5289" s="19">
        <v>16</v>
      </c>
      <c r="H5289" s="19" t="s">
        <v>1263</v>
      </c>
      <c r="I5289" s="19"/>
      <c r="J5289" s="24"/>
      <c r="K5289" s="99"/>
      <c r="L5289" s="99"/>
      <c r="M5289" s="99"/>
      <c r="N5289" s="28"/>
      <c r="O5289" s="100"/>
      <c r="P5289" s="27"/>
      <c r="Q5289" s="100"/>
      <c r="R5289" s="101" t="s">
        <v>188</v>
      </c>
      <c r="S5289" s="94"/>
    </row>
    <row r="5290" spans="1:19" ht="18" customHeight="1">
      <c r="A5290" s="17">
        <v>10</v>
      </c>
      <c r="B5290" s="18" t="s">
        <v>3742</v>
      </c>
      <c r="C5290" s="18">
        <v>8</v>
      </c>
      <c r="D5290" s="18" t="s">
        <v>4788</v>
      </c>
      <c r="E5290" s="18">
        <v>1</v>
      </c>
      <c r="F5290" s="18" t="s">
        <v>4789</v>
      </c>
      <c r="G5290" s="18">
        <v>16</v>
      </c>
      <c r="H5290" s="18" t="s">
        <v>1263</v>
      </c>
      <c r="I5290" s="19">
        <v>1</v>
      </c>
      <c r="J5290" s="24" t="s">
        <v>1264</v>
      </c>
      <c r="K5290" s="99">
        <v>100</v>
      </c>
      <c r="L5290" s="99">
        <v>100</v>
      </c>
      <c r="M5290" s="99">
        <f>K5290-L5290</f>
        <v>0</v>
      </c>
      <c r="N5290" s="28" t="s">
        <v>4863</v>
      </c>
      <c r="O5290" s="100">
        <v>50000</v>
      </c>
      <c r="P5290" s="27"/>
      <c r="Q5290" s="100"/>
      <c r="R5290" s="101" t="s">
        <v>188</v>
      </c>
      <c r="S5290" s="94"/>
    </row>
    <row r="5291" spans="1:19" ht="18" customHeight="1">
      <c r="A5291" s="17">
        <v>10</v>
      </c>
      <c r="B5291" s="18" t="s">
        <v>3742</v>
      </c>
      <c r="C5291" s="18">
        <v>8</v>
      </c>
      <c r="D5291" s="18" t="s">
        <v>4788</v>
      </c>
      <c r="E5291" s="18">
        <v>1</v>
      </c>
      <c r="F5291" s="18" t="s">
        <v>4789</v>
      </c>
      <c r="G5291" s="18">
        <v>16</v>
      </c>
      <c r="H5291" s="18" t="s">
        <v>1263</v>
      </c>
      <c r="I5291" s="18">
        <v>1</v>
      </c>
      <c r="J5291" s="25" t="s">
        <v>1264</v>
      </c>
      <c r="K5291" s="99"/>
      <c r="L5291" s="99"/>
      <c r="M5291" s="99"/>
      <c r="N5291" s="28" t="s">
        <v>4864</v>
      </c>
      <c r="O5291" s="100">
        <v>50000</v>
      </c>
      <c r="P5291" s="27"/>
      <c r="Q5291" s="100"/>
      <c r="R5291" s="101" t="s">
        <v>188</v>
      </c>
      <c r="S5291" s="94"/>
    </row>
    <row r="5292" spans="1:19" ht="18" customHeight="1">
      <c r="A5292" s="17">
        <v>10</v>
      </c>
      <c r="B5292" s="18" t="s">
        <v>3742</v>
      </c>
      <c r="C5292" s="18">
        <v>8</v>
      </c>
      <c r="D5292" s="18" t="s">
        <v>4788</v>
      </c>
      <c r="E5292" s="18">
        <v>1</v>
      </c>
      <c r="F5292" s="18" t="s">
        <v>4789</v>
      </c>
      <c r="G5292" s="19">
        <v>18</v>
      </c>
      <c r="H5292" s="19" t="s">
        <v>1054</v>
      </c>
      <c r="I5292" s="19"/>
      <c r="J5292" s="24"/>
      <c r="K5292" s="99"/>
      <c r="L5292" s="99"/>
      <c r="M5292" s="99"/>
      <c r="N5292" s="28"/>
      <c r="O5292" s="100"/>
      <c r="P5292" s="27"/>
      <c r="Q5292" s="100"/>
      <c r="R5292" s="101" t="s">
        <v>188</v>
      </c>
      <c r="S5292" s="94"/>
    </row>
    <row r="5293" spans="1:19" ht="18" customHeight="1">
      <c r="A5293" s="17">
        <v>10</v>
      </c>
      <c r="B5293" s="18" t="s">
        <v>3742</v>
      </c>
      <c r="C5293" s="18">
        <v>8</v>
      </c>
      <c r="D5293" s="18" t="s">
        <v>4788</v>
      </c>
      <c r="E5293" s="18">
        <v>1</v>
      </c>
      <c r="F5293" s="18" t="s">
        <v>4789</v>
      </c>
      <c r="G5293" s="18">
        <v>18</v>
      </c>
      <c r="H5293" s="18" t="s">
        <v>1054</v>
      </c>
      <c r="I5293" s="19">
        <v>11</v>
      </c>
      <c r="J5293" s="24" t="s">
        <v>1055</v>
      </c>
      <c r="K5293" s="99">
        <v>1427</v>
      </c>
      <c r="L5293" s="99">
        <v>1410</v>
      </c>
      <c r="M5293" s="99">
        <f>K5293-L5293</f>
        <v>17</v>
      </c>
      <c r="N5293" s="28" t="s">
        <v>4865</v>
      </c>
      <c r="O5293" s="100">
        <v>183600</v>
      </c>
      <c r="P5293" s="27"/>
      <c r="Q5293" s="100"/>
      <c r="R5293" s="101" t="s">
        <v>188</v>
      </c>
      <c r="S5293" s="94"/>
    </row>
    <row r="5294" spans="1:19" ht="18" customHeight="1">
      <c r="A5294" s="17">
        <v>10</v>
      </c>
      <c r="B5294" s="18" t="s">
        <v>3742</v>
      </c>
      <c r="C5294" s="18">
        <v>8</v>
      </c>
      <c r="D5294" s="18" t="s">
        <v>4788</v>
      </c>
      <c r="E5294" s="18">
        <v>1</v>
      </c>
      <c r="F5294" s="18" t="s">
        <v>4789</v>
      </c>
      <c r="G5294" s="18">
        <v>18</v>
      </c>
      <c r="H5294" s="18" t="s">
        <v>1054</v>
      </c>
      <c r="I5294" s="18">
        <v>11</v>
      </c>
      <c r="J5294" s="25" t="s">
        <v>1055</v>
      </c>
      <c r="K5294" s="99"/>
      <c r="L5294" s="99"/>
      <c r="M5294" s="99"/>
      <c r="N5294" s="28" t="s">
        <v>4866</v>
      </c>
      <c r="O5294" s="100">
        <v>179280</v>
      </c>
      <c r="P5294" s="27"/>
      <c r="Q5294" s="100"/>
      <c r="R5294" s="101" t="s">
        <v>188</v>
      </c>
      <c r="S5294" s="94"/>
    </row>
    <row r="5295" spans="1:19" ht="18" customHeight="1">
      <c r="A5295" s="17">
        <v>10</v>
      </c>
      <c r="B5295" s="18" t="s">
        <v>3742</v>
      </c>
      <c r="C5295" s="18">
        <v>8</v>
      </c>
      <c r="D5295" s="18" t="s">
        <v>4788</v>
      </c>
      <c r="E5295" s="18">
        <v>1</v>
      </c>
      <c r="F5295" s="18" t="s">
        <v>4789</v>
      </c>
      <c r="G5295" s="18">
        <v>18</v>
      </c>
      <c r="H5295" s="18" t="s">
        <v>1054</v>
      </c>
      <c r="I5295" s="18">
        <v>11</v>
      </c>
      <c r="J5295" s="25" t="s">
        <v>1055</v>
      </c>
      <c r="K5295" s="99"/>
      <c r="L5295" s="99"/>
      <c r="M5295" s="99"/>
      <c r="N5295" s="28" t="s">
        <v>4867</v>
      </c>
      <c r="O5295" s="100">
        <v>79596</v>
      </c>
      <c r="P5295" s="27"/>
      <c r="Q5295" s="100"/>
      <c r="R5295" s="101" t="s">
        <v>188</v>
      </c>
      <c r="S5295" s="94"/>
    </row>
    <row r="5296" spans="1:19" ht="18" customHeight="1">
      <c r="A5296" s="17">
        <v>10</v>
      </c>
      <c r="B5296" s="18" t="s">
        <v>3742</v>
      </c>
      <c r="C5296" s="18">
        <v>8</v>
      </c>
      <c r="D5296" s="18" t="s">
        <v>4788</v>
      </c>
      <c r="E5296" s="18">
        <v>1</v>
      </c>
      <c r="F5296" s="18" t="s">
        <v>4789</v>
      </c>
      <c r="G5296" s="18">
        <v>18</v>
      </c>
      <c r="H5296" s="18" t="s">
        <v>1054</v>
      </c>
      <c r="I5296" s="18">
        <v>11</v>
      </c>
      <c r="J5296" s="25" t="s">
        <v>1055</v>
      </c>
      <c r="K5296" s="99"/>
      <c r="L5296" s="99"/>
      <c r="M5296" s="99"/>
      <c r="N5296" s="339" t="s">
        <v>7303</v>
      </c>
      <c r="O5296" s="100">
        <v>473040</v>
      </c>
      <c r="P5296" s="27"/>
      <c r="Q5296" s="100"/>
      <c r="R5296" s="101" t="s">
        <v>188</v>
      </c>
      <c r="S5296" s="94"/>
    </row>
    <row r="5297" spans="1:19" ht="18" customHeight="1">
      <c r="A5297" s="17">
        <v>10</v>
      </c>
      <c r="B5297" s="18" t="s">
        <v>3742</v>
      </c>
      <c r="C5297" s="18">
        <v>8</v>
      </c>
      <c r="D5297" s="18" t="s">
        <v>4788</v>
      </c>
      <c r="E5297" s="18">
        <v>1</v>
      </c>
      <c r="F5297" s="18" t="s">
        <v>4789</v>
      </c>
      <c r="G5297" s="18">
        <v>18</v>
      </c>
      <c r="H5297" s="18" t="s">
        <v>1054</v>
      </c>
      <c r="I5297" s="18">
        <v>11</v>
      </c>
      <c r="J5297" s="25" t="s">
        <v>1055</v>
      </c>
      <c r="K5297" s="99"/>
      <c r="L5297" s="99"/>
      <c r="M5297" s="99"/>
      <c r="N5297" s="28" t="s">
        <v>4868</v>
      </c>
      <c r="O5297" s="100">
        <v>181440</v>
      </c>
      <c r="P5297" s="27"/>
      <c r="Q5297" s="100"/>
      <c r="R5297" s="101" t="s">
        <v>188</v>
      </c>
      <c r="S5297" s="94"/>
    </row>
    <row r="5298" spans="1:19" ht="18" customHeight="1">
      <c r="A5298" s="17">
        <v>10</v>
      </c>
      <c r="B5298" s="18" t="s">
        <v>3742</v>
      </c>
      <c r="C5298" s="18">
        <v>8</v>
      </c>
      <c r="D5298" s="18" t="s">
        <v>4788</v>
      </c>
      <c r="E5298" s="18">
        <v>1</v>
      </c>
      <c r="F5298" s="18" t="s">
        <v>4789</v>
      </c>
      <c r="G5298" s="18">
        <v>18</v>
      </c>
      <c r="H5298" s="18" t="s">
        <v>1054</v>
      </c>
      <c r="I5298" s="18">
        <v>11</v>
      </c>
      <c r="J5298" s="25" t="s">
        <v>1055</v>
      </c>
      <c r="K5298" s="99"/>
      <c r="L5298" s="99"/>
      <c r="M5298" s="99"/>
      <c r="N5298" s="28" t="s">
        <v>4869</v>
      </c>
      <c r="O5298" s="100">
        <v>329680</v>
      </c>
      <c r="P5298" s="27"/>
      <c r="Q5298" s="100"/>
      <c r="R5298" s="101" t="s">
        <v>188</v>
      </c>
      <c r="S5298" s="94"/>
    </row>
    <row r="5299" spans="1:19" ht="18" customHeight="1">
      <c r="A5299" s="17">
        <v>10</v>
      </c>
      <c r="B5299" s="18" t="s">
        <v>3742</v>
      </c>
      <c r="C5299" s="18">
        <v>8</v>
      </c>
      <c r="D5299" s="18" t="s">
        <v>4788</v>
      </c>
      <c r="E5299" s="18">
        <v>1</v>
      </c>
      <c r="F5299" s="18" t="s">
        <v>4789</v>
      </c>
      <c r="G5299" s="19">
        <v>19</v>
      </c>
      <c r="H5299" s="19" t="s">
        <v>1056</v>
      </c>
      <c r="I5299" s="19"/>
      <c r="J5299" s="24"/>
      <c r="K5299" s="99"/>
      <c r="L5299" s="99"/>
      <c r="M5299" s="99"/>
      <c r="N5299" s="28"/>
      <c r="O5299" s="100"/>
      <c r="P5299" s="27"/>
      <c r="Q5299" s="100"/>
      <c r="R5299" s="101" t="s">
        <v>188</v>
      </c>
      <c r="S5299" s="94"/>
    </row>
    <row r="5300" spans="1:19" ht="18" customHeight="1">
      <c r="A5300" s="17">
        <v>10</v>
      </c>
      <c r="B5300" s="18" t="s">
        <v>3742</v>
      </c>
      <c r="C5300" s="18">
        <v>8</v>
      </c>
      <c r="D5300" s="18" t="s">
        <v>4788</v>
      </c>
      <c r="E5300" s="18">
        <v>1</v>
      </c>
      <c r="F5300" s="18" t="s">
        <v>4789</v>
      </c>
      <c r="G5300" s="18">
        <v>19</v>
      </c>
      <c r="H5300" s="18" t="s">
        <v>1056</v>
      </c>
      <c r="I5300" s="19">
        <v>11</v>
      </c>
      <c r="J5300" s="24" t="s">
        <v>1057</v>
      </c>
      <c r="K5300" s="99">
        <v>164</v>
      </c>
      <c r="L5300" s="99">
        <v>144</v>
      </c>
      <c r="M5300" s="99">
        <f>K5300-L5300</f>
        <v>20</v>
      </c>
      <c r="N5300" s="28" t="s">
        <v>4870</v>
      </c>
      <c r="O5300" s="100">
        <v>35500</v>
      </c>
      <c r="P5300" s="27"/>
      <c r="Q5300" s="100"/>
      <c r="R5300" s="101" t="s">
        <v>188</v>
      </c>
      <c r="S5300" s="94"/>
    </row>
    <row r="5301" spans="1:19" ht="18" customHeight="1">
      <c r="A5301" s="17">
        <v>10</v>
      </c>
      <c r="B5301" s="18" t="s">
        <v>3742</v>
      </c>
      <c r="C5301" s="18">
        <v>8</v>
      </c>
      <c r="D5301" s="18" t="s">
        <v>4788</v>
      </c>
      <c r="E5301" s="18">
        <v>1</v>
      </c>
      <c r="F5301" s="18" t="s">
        <v>4789</v>
      </c>
      <c r="G5301" s="18">
        <v>19</v>
      </c>
      <c r="H5301" s="18" t="s">
        <v>1056</v>
      </c>
      <c r="I5301" s="18">
        <v>11</v>
      </c>
      <c r="J5301" s="25" t="s">
        <v>1057</v>
      </c>
      <c r="K5301" s="99"/>
      <c r="L5301" s="99"/>
      <c r="M5301" s="99"/>
      <c r="N5301" s="28" t="s">
        <v>4871</v>
      </c>
      <c r="O5301" s="100">
        <v>26000</v>
      </c>
      <c r="P5301" s="27"/>
      <c r="Q5301" s="100"/>
      <c r="R5301" s="101" t="s">
        <v>188</v>
      </c>
      <c r="S5301" s="94"/>
    </row>
    <row r="5302" spans="1:19" ht="18" customHeight="1">
      <c r="A5302" s="17">
        <v>10</v>
      </c>
      <c r="B5302" s="18" t="s">
        <v>3742</v>
      </c>
      <c r="C5302" s="18">
        <v>8</v>
      </c>
      <c r="D5302" s="18" t="s">
        <v>4788</v>
      </c>
      <c r="E5302" s="18">
        <v>1</v>
      </c>
      <c r="F5302" s="18" t="s">
        <v>4789</v>
      </c>
      <c r="G5302" s="18">
        <v>19</v>
      </c>
      <c r="H5302" s="18" t="s">
        <v>1056</v>
      </c>
      <c r="I5302" s="18">
        <v>11</v>
      </c>
      <c r="J5302" s="25" t="s">
        <v>1057</v>
      </c>
      <c r="K5302" s="99"/>
      <c r="L5302" s="99"/>
      <c r="M5302" s="99"/>
      <c r="N5302" s="28" t="s">
        <v>4872</v>
      </c>
      <c r="O5302" s="100">
        <v>4000</v>
      </c>
      <c r="P5302" s="27"/>
      <c r="Q5302" s="100"/>
      <c r="R5302" s="101" t="s">
        <v>188</v>
      </c>
      <c r="S5302" s="94"/>
    </row>
    <row r="5303" spans="1:19" ht="18" customHeight="1">
      <c r="A5303" s="17">
        <v>10</v>
      </c>
      <c r="B5303" s="18" t="s">
        <v>3742</v>
      </c>
      <c r="C5303" s="18">
        <v>8</v>
      </c>
      <c r="D5303" s="18" t="s">
        <v>4788</v>
      </c>
      <c r="E5303" s="18">
        <v>1</v>
      </c>
      <c r="F5303" s="18" t="s">
        <v>4789</v>
      </c>
      <c r="G5303" s="18">
        <v>19</v>
      </c>
      <c r="H5303" s="18" t="s">
        <v>1056</v>
      </c>
      <c r="I5303" s="18">
        <v>11</v>
      </c>
      <c r="J5303" s="25" t="s">
        <v>1057</v>
      </c>
      <c r="K5303" s="99"/>
      <c r="L5303" s="99"/>
      <c r="M5303" s="99"/>
      <c r="N5303" s="28" t="s">
        <v>4873</v>
      </c>
      <c r="O5303" s="100">
        <v>50000</v>
      </c>
      <c r="P5303" s="27"/>
      <c r="Q5303" s="100"/>
      <c r="R5303" s="101" t="s">
        <v>188</v>
      </c>
      <c r="S5303" s="94"/>
    </row>
    <row r="5304" spans="1:19" ht="18" customHeight="1">
      <c r="A5304" s="17">
        <v>10</v>
      </c>
      <c r="B5304" s="18" t="s">
        <v>3742</v>
      </c>
      <c r="C5304" s="18">
        <v>8</v>
      </c>
      <c r="D5304" s="18" t="s">
        <v>4788</v>
      </c>
      <c r="E5304" s="18">
        <v>1</v>
      </c>
      <c r="F5304" s="18" t="s">
        <v>4789</v>
      </c>
      <c r="G5304" s="18">
        <v>19</v>
      </c>
      <c r="H5304" s="18" t="s">
        <v>1056</v>
      </c>
      <c r="I5304" s="18">
        <v>11</v>
      </c>
      <c r="J5304" s="25" t="s">
        <v>1057</v>
      </c>
      <c r="K5304" s="99"/>
      <c r="L5304" s="99"/>
      <c r="M5304" s="99"/>
      <c r="N5304" s="28" t="s">
        <v>4874</v>
      </c>
      <c r="O5304" s="100">
        <v>5000</v>
      </c>
      <c r="P5304" s="27"/>
      <c r="Q5304" s="100"/>
      <c r="R5304" s="101" t="s">
        <v>188</v>
      </c>
      <c r="S5304" s="94"/>
    </row>
    <row r="5305" spans="1:19" ht="18" customHeight="1">
      <c r="A5305" s="17">
        <v>10</v>
      </c>
      <c r="B5305" s="18" t="s">
        <v>3742</v>
      </c>
      <c r="C5305" s="18">
        <v>8</v>
      </c>
      <c r="D5305" s="18" t="s">
        <v>4788</v>
      </c>
      <c r="E5305" s="18">
        <v>1</v>
      </c>
      <c r="F5305" s="18" t="s">
        <v>4789</v>
      </c>
      <c r="G5305" s="18">
        <v>19</v>
      </c>
      <c r="H5305" s="18" t="s">
        <v>1056</v>
      </c>
      <c r="I5305" s="18">
        <v>11</v>
      </c>
      <c r="J5305" s="25" t="s">
        <v>1057</v>
      </c>
      <c r="K5305" s="99"/>
      <c r="L5305" s="99"/>
      <c r="M5305" s="99"/>
      <c r="N5305" s="28" t="s">
        <v>4875</v>
      </c>
      <c r="O5305" s="100">
        <v>3000</v>
      </c>
      <c r="P5305" s="27"/>
      <c r="Q5305" s="100"/>
      <c r="R5305" s="101" t="s">
        <v>188</v>
      </c>
      <c r="S5305" s="94"/>
    </row>
    <row r="5306" spans="1:19" ht="18" customHeight="1">
      <c r="A5306" s="17">
        <v>10</v>
      </c>
      <c r="B5306" s="18" t="s">
        <v>3742</v>
      </c>
      <c r="C5306" s="18">
        <v>8</v>
      </c>
      <c r="D5306" s="18" t="s">
        <v>4788</v>
      </c>
      <c r="E5306" s="18">
        <v>1</v>
      </c>
      <c r="F5306" s="18" t="s">
        <v>4789</v>
      </c>
      <c r="G5306" s="18">
        <v>19</v>
      </c>
      <c r="H5306" s="18" t="s">
        <v>1056</v>
      </c>
      <c r="I5306" s="18">
        <v>11</v>
      </c>
      <c r="J5306" s="25" t="s">
        <v>1057</v>
      </c>
      <c r="K5306" s="99"/>
      <c r="L5306" s="99"/>
      <c r="M5306" s="99"/>
      <c r="N5306" s="28" t="s">
        <v>4876</v>
      </c>
      <c r="O5306" s="100">
        <v>10000</v>
      </c>
      <c r="P5306" s="27"/>
      <c r="Q5306" s="100"/>
      <c r="R5306" s="101" t="s">
        <v>188</v>
      </c>
      <c r="S5306" s="94"/>
    </row>
    <row r="5307" spans="1:19" ht="18" customHeight="1">
      <c r="A5307" s="17">
        <v>10</v>
      </c>
      <c r="B5307" s="18" t="s">
        <v>3742</v>
      </c>
      <c r="C5307" s="18">
        <v>8</v>
      </c>
      <c r="D5307" s="18" t="s">
        <v>4788</v>
      </c>
      <c r="E5307" s="18">
        <v>1</v>
      </c>
      <c r="F5307" s="18" t="s">
        <v>4789</v>
      </c>
      <c r="G5307" s="18">
        <v>19</v>
      </c>
      <c r="H5307" s="18" t="s">
        <v>1056</v>
      </c>
      <c r="I5307" s="18">
        <v>11</v>
      </c>
      <c r="J5307" s="25" t="s">
        <v>1057</v>
      </c>
      <c r="K5307" s="99"/>
      <c r="L5307" s="99"/>
      <c r="M5307" s="99"/>
      <c r="N5307" s="28" t="s">
        <v>4877</v>
      </c>
      <c r="O5307" s="100">
        <v>30000</v>
      </c>
      <c r="P5307" s="27"/>
      <c r="Q5307" s="100"/>
      <c r="R5307" s="101" t="s">
        <v>188</v>
      </c>
      <c r="S5307" s="94"/>
    </row>
    <row r="5308" spans="1:19" ht="18" customHeight="1">
      <c r="A5308" s="17">
        <v>10</v>
      </c>
      <c r="B5308" s="18" t="s">
        <v>3742</v>
      </c>
      <c r="C5308" s="18">
        <v>8</v>
      </c>
      <c r="D5308" s="18" t="s">
        <v>4788</v>
      </c>
      <c r="E5308" s="18">
        <v>1</v>
      </c>
      <c r="F5308" s="18" t="s">
        <v>4789</v>
      </c>
      <c r="G5308" s="18">
        <v>19</v>
      </c>
      <c r="H5308" s="18" t="s">
        <v>1056</v>
      </c>
      <c r="I5308" s="19">
        <v>21</v>
      </c>
      <c r="J5308" s="24" t="s">
        <v>1492</v>
      </c>
      <c r="K5308" s="99">
        <v>1050</v>
      </c>
      <c r="L5308" s="99">
        <v>1050</v>
      </c>
      <c r="M5308" s="99">
        <f>K5308-L5308</f>
        <v>0</v>
      </c>
      <c r="N5308" s="28" t="s">
        <v>4878</v>
      </c>
      <c r="O5308" s="100">
        <v>800000</v>
      </c>
      <c r="P5308" s="27"/>
      <c r="Q5308" s="100"/>
      <c r="R5308" s="101" t="s">
        <v>188</v>
      </c>
      <c r="S5308" s="94"/>
    </row>
    <row r="5309" spans="1:19" ht="18" customHeight="1">
      <c r="A5309" s="17">
        <v>10</v>
      </c>
      <c r="B5309" s="18" t="s">
        <v>3742</v>
      </c>
      <c r="C5309" s="18">
        <v>8</v>
      </c>
      <c r="D5309" s="18" t="s">
        <v>4788</v>
      </c>
      <c r="E5309" s="18">
        <v>1</v>
      </c>
      <c r="F5309" s="18" t="s">
        <v>4789</v>
      </c>
      <c r="G5309" s="18">
        <v>19</v>
      </c>
      <c r="H5309" s="18" t="s">
        <v>1056</v>
      </c>
      <c r="I5309" s="18">
        <v>21</v>
      </c>
      <c r="J5309" s="25" t="s">
        <v>1492</v>
      </c>
      <c r="K5309" s="99"/>
      <c r="L5309" s="99"/>
      <c r="M5309" s="99"/>
      <c r="N5309" s="28" t="s">
        <v>4879</v>
      </c>
      <c r="O5309" s="100">
        <v>250000</v>
      </c>
      <c r="P5309" s="27"/>
      <c r="Q5309" s="100"/>
      <c r="R5309" s="101" t="s">
        <v>188</v>
      </c>
      <c r="S5309" s="94"/>
    </row>
    <row r="5310" spans="1:19" ht="18" customHeight="1">
      <c r="A5310" s="17">
        <v>10</v>
      </c>
      <c r="B5310" s="18" t="s">
        <v>3742</v>
      </c>
      <c r="C5310" s="18">
        <v>8</v>
      </c>
      <c r="D5310" s="18" t="s">
        <v>4788</v>
      </c>
      <c r="E5310" s="18">
        <v>1</v>
      </c>
      <c r="F5310" s="18" t="s">
        <v>4789</v>
      </c>
      <c r="G5310" s="18">
        <v>19</v>
      </c>
      <c r="H5310" s="18" t="s">
        <v>1056</v>
      </c>
      <c r="I5310" s="19">
        <v>31</v>
      </c>
      <c r="J5310" s="24" t="s">
        <v>1366</v>
      </c>
      <c r="K5310" s="99">
        <v>960</v>
      </c>
      <c r="L5310" s="99">
        <v>960</v>
      </c>
      <c r="M5310" s="99">
        <f>K5310-L5310</f>
        <v>0</v>
      </c>
      <c r="N5310" s="28" t="s">
        <v>4880</v>
      </c>
      <c r="O5310" s="100">
        <v>300000</v>
      </c>
      <c r="P5310" s="27"/>
      <c r="Q5310" s="100"/>
      <c r="R5310" s="101" t="s">
        <v>188</v>
      </c>
      <c r="S5310" s="94"/>
    </row>
    <row r="5311" spans="1:19" ht="18" customHeight="1">
      <c r="A5311" s="17">
        <v>10</v>
      </c>
      <c r="B5311" s="18" t="s">
        <v>3742</v>
      </c>
      <c r="C5311" s="18">
        <v>8</v>
      </c>
      <c r="D5311" s="18" t="s">
        <v>4788</v>
      </c>
      <c r="E5311" s="18">
        <v>1</v>
      </c>
      <c r="F5311" s="18" t="s">
        <v>4789</v>
      </c>
      <c r="G5311" s="18">
        <v>19</v>
      </c>
      <c r="H5311" s="18" t="s">
        <v>1056</v>
      </c>
      <c r="I5311" s="18">
        <v>31</v>
      </c>
      <c r="J5311" s="25" t="s">
        <v>1366</v>
      </c>
      <c r="K5311" s="99"/>
      <c r="L5311" s="99"/>
      <c r="M5311" s="99"/>
      <c r="N5311" s="28" t="s">
        <v>4881</v>
      </c>
      <c r="O5311" s="100"/>
      <c r="P5311" s="27"/>
      <c r="Q5311" s="100"/>
      <c r="R5311" s="101" t="s">
        <v>188</v>
      </c>
      <c r="S5311" s="94"/>
    </row>
    <row r="5312" spans="1:19" ht="18" customHeight="1">
      <c r="A5312" s="17">
        <v>10</v>
      </c>
      <c r="B5312" s="18" t="s">
        <v>3742</v>
      </c>
      <c r="C5312" s="18">
        <v>8</v>
      </c>
      <c r="D5312" s="18" t="s">
        <v>4788</v>
      </c>
      <c r="E5312" s="18">
        <v>1</v>
      </c>
      <c r="F5312" s="18" t="s">
        <v>4789</v>
      </c>
      <c r="G5312" s="18">
        <v>19</v>
      </c>
      <c r="H5312" s="18" t="s">
        <v>1056</v>
      </c>
      <c r="I5312" s="18">
        <v>31</v>
      </c>
      <c r="J5312" s="25" t="s">
        <v>1366</v>
      </c>
      <c r="K5312" s="99"/>
      <c r="L5312" s="99"/>
      <c r="M5312" s="99"/>
      <c r="N5312" s="28" t="s">
        <v>4882</v>
      </c>
      <c r="O5312" s="100">
        <v>550000</v>
      </c>
      <c r="P5312" s="27"/>
      <c r="Q5312" s="100"/>
      <c r="R5312" s="101" t="s">
        <v>188</v>
      </c>
      <c r="S5312" s="94"/>
    </row>
    <row r="5313" spans="1:19" ht="18" customHeight="1">
      <c r="A5313" s="17">
        <v>10</v>
      </c>
      <c r="B5313" s="18" t="s">
        <v>3742</v>
      </c>
      <c r="C5313" s="18">
        <v>8</v>
      </c>
      <c r="D5313" s="18" t="s">
        <v>4788</v>
      </c>
      <c r="E5313" s="18">
        <v>1</v>
      </c>
      <c r="F5313" s="18" t="s">
        <v>4789</v>
      </c>
      <c r="G5313" s="18">
        <v>19</v>
      </c>
      <c r="H5313" s="18" t="s">
        <v>1056</v>
      </c>
      <c r="I5313" s="18">
        <v>31</v>
      </c>
      <c r="J5313" s="25" t="s">
        <v>1366</v>
      </c>
      <c r="K5313" s="99"/>
      <c r="L5313" s="99"/>
      <c r="M5313" s="99"/>
      <c r="N5313" s="28" t="s">
        <v>4883</v>
      </c>
      <c r="O5313" s="100">
        <v>110000</v>
      </c>
      <c r="P5313" s="27"/>
      <c r="Q5313" s="100"/>
      <c r="R5313" s="101" t="s">
        <v>188</v>
      </c>
      <c r="S5313" s="94"/>
    </row>
    <row r="5314" spans="1:19" ht="18" customHeight="1">
      <c r="A5314" s="43">
        <v>10</v>
      </c>
      <c r="B5314" s="44" t="s">
        <v>3742</v>
      </c>
      <c r="C5314" s="52">
        <v>8</v>
      </c>
      <c r="D5314" s="44" t="s">
        <v>4788</v>
      </c>
      <c r="E5314" s="53">
        <v>2</v>
      </c>
      <c r="F5314" s="54" t="s">
        <v>809</v>
      </c>
      <c r="G5314" s="53"/>
      <c r="H5314" s="54"/>
      <c r="I5314" s="53"/>
      <c r="J5314" s="53"/>
      <c r="K5314" s="97">
        <f>IF(C5314="",SUMIFS($K5315:$K$5645,$A5315:$A$5645,A5314,$E5315:$E$5645,""),IF(E5314="",SUMIFS($K5315:$K$5645,$A5315:$A$5645,A5314,$C5315:$C$5645,C5314,$G5315:$G$5645,""),IF(G5314="",SUMIFS($K5315:$K$5645,$A5315:$A$5645,A5314,$C5315:$C$5645,C5314,$E5315:$E$5645,E5314,$R5315:$R$5645,R5314),0)))</f>
        <v>31303</v>
      </c>
      <c r="L5314" s="97">
        <f>IF(C5314="",SUMIFS($L5315:$L$5645,$A5315:$A$5645,A5314,$E5315:$E$5645,""),IF(E5314="",SUMIFS($L5315:$L$5645,$A5315:$A$5645,A5314,$C5315:$C$5645,C5314,$G5315:$G$5645,""),IF(G5314="",SUMIFS($L5315:$L$5645,$A5315:$A$5645,A5314,$C5315:$C$5645,C5314,$E5315:$E$5645,E5314,$R5315:$R$5645,R5314),0)))</f>
        <v>30572</v>
      </c>
      <c r="M5314" s="98">
        <f t="shared" ref="M5314" si="327">K5314-L5314</f>
        <v>731</v>
      </c>
      <c r="N5314" s="55"/>
      <c r="O5314" s="56"/>
      <c r="P5314" s="57"/>
      <c r="Q5314" s="58">
        <f>IF(C5314="",SUMIFS($Q$3:$Q$5514,$A$3:$A$5514,A5314,$C$3:$C$5514,"&gt;0",$E$3:$E$5514,""),IF(E5314="",SUMIFS($Q$3:$Q$5514,$A$3:$A$5514,A5314,$C$3:$C$5514,C5314,$E$3:$E$5514,"&gt;0",$G$3:$G$5514,""),IF(G5314="",SUMIFS($Q$3:$Q$5514,$A$3:$A$5514,A5314,$C$3:$C$5514,C5314,$E$3:$E$5514,E5314,$G$3:$G$5514,"&gt;0",$R$3:$R$5514,R5314))))</f>
        <v>4056</v>
      </c>
      <c r="R5314" s="59" t="s">
        <v>188</v>
      </c>
      <c r="S5314" s="94"/>
    </row>
    <row r="5315" spans="1:19" ht="18" customHeight="1">
      <c r="A5315" s="17">
        <v>10</v>
      </c>
      <c r="B5315" s="18" t="s">
        <v>3742</v>
      </c>
      <c r="C5315" s="18">
        <v>8</v>
      </c>
      <c r="D5315" s="18" t="s">
        <v>4788</v>
      </c>
      <c r="E5315" s="18">
        <v>2</v>
      </c>
      <c r="F5315" s="18" t="s">
        <v>809</v>
      </c>
      <c r="G5315" s="19">
        <v>11</v>
      </c>
      <c r="H5315" s="19" t="s">
        <v>1002</v>
      </c>
      <c r="I5315" s="19"/>
      <c r="J5315" s="24"/>
      <c r="K5315" s="99"/>
      <c r="L5315" s="99"/>
      <c r="M5315" s="99"/>
      <c r="N5315" s="28"/>
      <c r="O5315" s="100"/>
      <c r="P5315" s="27" t="s">
        <v>192</v>
      </c>
      <c r="Q5315" s="100">
        <v>480</v>
      </c>
      <c r="R5315" s="101" t="s">
        <v>188</v>
      </c>
      <c r="S5315" s="94"/>
    </row>
    <row r="5316" spans="1:19" ht="18" customHeight="1">
      <c r="A5316" s="17">
        <v>10</v>
      </c>
      <c r="B5316" s="18" t="s">
        <v>3742</v>
      </c>
      <c r="C5316" s="18">
        <v>8</v>
      </c>
      <c r="D5316" s="18" t="s">
        <v>4788</v>
      </c>
      <c r="E5316" s="18">
        <v>2</v>
      </c>
      <c r="F5316" s="18" t="s">
        <v>809</v>
      </c>
      <c r="G5316" s="18">
        <v>11</v>
      </c>
      <c r="H5316" s="18" t="s">
        <v>1002</v>
      </c>
      <c r="I5316" s="19">
        <v>1</v>
      </c>
      <c r="J5316" s="24" t="s">
        <v>1003</v>
      </c>
      <c r="K5316" s="99">
        <v>434</v>
      </c>
      <c r="L5316" s="99">
        <v>434</v>
      </c>
      <c r="M5316" s="99">
        <f>K5316-L5316</f>
        <v>0</v>
      </c>
      <c r="N5316" s="28" t="s">
        <v>4884</v>
      </c>
      <c r="O5316" s="100">
        <v>20000</v>
      </c>
      <c r="P5316" s="27" t="s">
        <v>194</v>
      </c>
      <c r="Q5316" s="100">
        <v>180</v>
      </c>
      <c r="R5316" s="101" t="s">
        <v>188</v>
      </c>
      <c r="S5316" s="94"/>
    </row>
    <row r="5317" spans="1:19" ht="18" customHeight="1">
      <c r="A5317" s="17">
        <v>10</v>
      </c>
      <c r="B5317" s="18" t="s">
        <v>3742</v>
      </c>
      <c r="C5317" s="18">
        <v>8</v>
      </c>
      <c r="D5317" s="18" t="s">
        <v>4788</v>
      </c>
      <c r="E5317" s="18">
        <v>2</v>
      </c>
      <c r="F5317" s="18" t="s">
        <v>809</v>
      </c>
      <c r="G5317" s="18">
        <v>11</v>
      </c>
      <c r="H5317" s="18" t="s">
        <v>1002</v>
      </c>
      <c r="I5317" s="18">
        <v>1</v>
      </c>
      <c r="J5317" s="25" t="s">
        <v>1003</v>
      </c>
      <c r="K5317" s="99"/>
      <c r="L5317" s="99"/>
      <c r="M5317" s="99"/>
      <c r="N5317" s="28" t="s">
        <v>4885</v>
      </c>
      <c r="O5317" s="100">
        <v>124425</v>
      </c>
      <c r="P5317" s="27" t="s">
        <v>195</v>
      </c>
      <c r="Q5317" s="100">
        <v>140</v>
      </c>
      <c r="R5317" s="101" t="s">
        <v>188</v>
      </c>
      <c r="S5317" s="94"/>
    </row>
    <row r="5318" spans="1:19" ht="18" customHeight="1">
      <c r="A5318" s="17">
        <v>10</v>
      </c>
      <c r="B5318" s="18" t="s">
        <v>3742</v>
      </c>
      <c r="C5318" s="18">
        <v>8</v>
      </c>
      <c r="D5318" s="18" t="s">
        <v>4788</v>
      </c>
      <c r="E5318" s="18">
        <v>2</v>
      </c>
      <c r="F5318" s="18" t="s">
        <v>809</v>
      </c>
      <c r="G5318" s="18">
        <v>11</v>
      </c>
      <c r="H5318" s="18" t="s">
        <v>1002</v>
      </c>
      <c r="I5318" s="18">
        <v>1</v>
      </c>
      <c r="J5318" s="25" t="s">
        <v>1003</v>
      </c>
      <c r="K5318" s="99"/>
      <c r="L5318" s="99"/>
      <c r="M5318" s="99"/>
      <c r="N5318" s="28" t="s">
        <v>4886</v>
      </c>
      <c r="O5318" s="100">
        <v>20160</v>
      </c>
      <c r="P5318" s="27" t="s">
        <v>196</v>
      </c>
      <c r="Q5318" s="100">
        <v>165</v>
      </c>
      <c r="R5318" s="101" t="s">
        <v>188</v>
      </c>
      <c r="S5318" s="94"/>
    </row>
    <row r="5319" spans="1:19" ht="18" customHeight="1">
      <c r="A5319" s="17">
        <v>10</v>
      </c>
      <c r="B5319" s="18" t="s">
        <v>3742</v>
      </c>
      <c r="C5319" s="18">
        <v>8</v>
      </c>
      <c r="D5319" s="18" t="s">
        <v>4788</v>
      </c>
      <c r="E5319" s="18">
        <v>2</v>
      </c>
      <c r="F5319" s="18" t="s">
        <v>809</v>
      </c>
      <c r="G5319" s="18">
        <v>11</v>
      </c>
      <c r="H5319" s="18" t="s">
        <v>1002</v>
      </c>
      <c r="I5319" s="18">
        <v>1</v>
      </c>
      <c r="J5319" s="25" t="s">
        <v>1003</v>
      </c>
      <c r="K5319" s="99"/>
      <c r="L5319" s="99"/>
      <c r="M5319" s="99"/>
      <c r="N5319" s="28" t="s">
        <v>4887</v>
      </c>
      <c r="O5319" s="100">
        <v>94500</v>
      </c>
      <c r="P5319" s="27" t="s">
        <v>197</v>
      </c>
      <c r="Q5319" s="100">
        <v>54</v>
      </c>
      <c r="R5319" s="101" t="s">
        <v>188</v>
      </c>
      <c r="S5319" s="94"/>
    </row>
    <row r="5320" spans="1:19" ht="18" customHeight="1">
      <c r="A5320" s="17">
        <v>10</v>
      </c>
      <c r="B5320" s="18" t="s">
        <v>3742</v>
      </c>
      <c r="C5320" s="18">
        <v>8</v>
      </c>
      <c r="D5320" s="18" t="s">
        <v>4788</v>
      </c>
      <c r="E5320" s="18">
        <v>2</v>
      </c>
      <c r="F5320" s="18" t="s">
        <v>809</v>
      </c>
      <c r="G5320" s="18">
        <v>11</v>
      </c>
      <c r="H5320" s="18" t="s">
        <v>1002</v>
      </c>
      <c r="I5320" s="18">
        <v>1</v>
      </c>
      <c r="J5320" s="25" t="s">
        <v>1003</v>
      </c>
      <c r="K5320" s="99"/>
      <c r="L5320" s="99"/>
      <c r="M5320" s="99"/>
      <c r="N5320" s="28" t="s">
        <v>4888</v>
      </c>
      <c r="O5320" s="100">
        <v>50000</v>
      </c>
      <c r="P5320" s="27" t="s">
        <v>198</v>
      </c>
      <c r="Q5320" s="100">
        <v>102</v>
      </c>
      <c r="R5320" s="101" t="s">
        <v>188</v>
      </c>
      <c r="S5320" s="94"/>
    </row>
    <row r="5321" spans="1:19" ht="18" customHeight="1">
      <c r="A5321" s="17">
        <v>10</v>
      </c>
      <c r="B5321" s="18" t="s">
        <v>3742</v>
      </c>
      <c r="C5321" s="18">
        <v>8</v>
      </c>
      <c r="D5321" s="18" t="s">
        <v>4788</v>
      </c>
      <c r="E5321" s="18">
        <v>2</v>
      </c>
      <c r="F5321" s="18" t="s">
        <v>809</v>
      </c>
      <c r="G5321" s="18">
        <v>11</v>
      </c>
      <c r="H5321" s="18" t="s">
        <v>1002</v>
      </c>
      <c r="I5321" s="18">
        <v>1</v>
      </c>
      <c r="J5321" s="25" t="s">
        <v>1003</v>
      </c>
      <c r="K5321" s="99"/>
      <c r="L5321" s="99"/>
      <c r="M5321" s="99"/>
      <c r="N5321" s="28" t="s">
        <v>4889</v>
      </c>
      <c r="O5321" s="100">
        <v>25000</v>
      </c>
      <c r="P5321" s="27" t="s">
        <v>4891</v>
      </c>
      <c r="Q5321" s="100">
        <v>25</v>
      </c>
      <c r="R5321" s="101" t="s">
        <v>188</v>
      </c>
      <c r="S5321" s="94"/>
    </row>
    <row r="5322" spans="1:19" ht="18" customHeight="1">
      <c r="A5322" s="17">
        <v>10</v>
      </c>
      <c r="B5322" s="18" t="s">
        <v>3742</v>
      </c>
      <c r="C5322" s="18">
        <v>8</v>
      </c>
      <c r="D5322" s="18" t="s">
        <v>4788</v>
      </c>
      <c r="E5322" s="18">
        <v>2</v>
      </c>
      <c r="F5322" s="18" t="s">
        <v>809</v>
      </c>
      <c r="G5322" s="18">
        <v>11</v>
      </c>
      <c r="H5322" s="18" t="s">
        <v>1002</v>
      </c>
      <c r="I5322" s="18">
        <v>1</v>
      </c>
      <c r="J5322" s="25" t="s">
        <v>1003</v>
      </c>
      <c r="K5322" s="99"/>
      <c r="L5322" s="99"/>
      <c r="M5322" s="99"/>
      <c r="N5322" s="28" t="s">
        <v>4890</v>
      </c>
      <c r="O5322" s="100">
        <v>31500</v>
      </c>
      <c r="P5322" s="27" t="s">
        <v>4893</v>
      </c>
      <c r="Q5322" s="100"/>
      <c r="R5322" s="101" t="s">
        <v>188</v>
      </c>
      <c r="S5322" s="94"/>
    </row>
    <row r="5323" spans="1:19" ht="18" customHeight="1">
      <c r="A5323" s="17">
        <v>10</v>
      </c>
      <c r="B5323" s="18" t="s">
        <v>3742</v>
      </c>
      <c r="C5323" s="18">
        <v>8</v>
      </c>
      <c r="D5323" s="18" t="s">
        <v>4788</v>
      </c>
      <c r="E5323" s="18">
        <v>2</v>
      </c>
      <c r="F5323" s="18" t="s">
        <v>809</v>
      </c>
      <c r="G5323" s="18">
        <v>11</v>
      </c>
      <c r="H5323" s="18" t="s">
        <v>1002</v>
      </c>
      <c r="I5323" s="18">
        <v>1</v>
      </c>
      <c r="J5323" s="25" t="s">
        <v>1003</v>
      </c>
      <c r="K5323" s="99"/>
      <c r="L5323" s="99"/>
      <c r="M5323" s="99"/>
      <c r="N5323" s="28" t="s">
        <v>4892</v>
      </c>
      <c r="O5323" s="100">
        <v>68320</v>
      </c>
      <c r="P5323" s="27" t="s">
        <v>4895</v>
      </c>
      <c r="Q5323" s="100">
        <v>2795</v>
      </c>
      <c r="R5323" s="101" t="s">
        <v>188</v>
      </c>
      <c r="S5323" s="94"/>
    </row>
    <row r="5324" spans="1:19" ht="18" customHeight="1">
      <c r="A5324" s="17">
        <v>10</v>
      </c>
      <c r="B5324" s="18" t="s">
        <v>3742</v>
      </c>
      <c r="C5324" s="18">
        <v>8</v>
      </c>
      <c r="D5324" s="18" t="s">
        <v>4788</v>
      </c>
      <c r="E5324" s="18">
        <v>2</v>
      </c>
      <c r="F5324" s="18" t="s">
        <v>809</v>
      </c>
      <c r="G5324" s="18">
        <v>11</v>
      </c>
      <c r="H5324" s="18" t="s">
        <v>1002</v>
      </c>
      <c r="I5324" s="19">
        <v>2</v>
      </c>
      <c r="J5324" s="24" t="s">
        <v>1208</v>
      </c>
      <c r="K5324" s="99">
        <v>869</v>
      </c>
      <c r="L5324" s="99">
        <v>897</v>
      </c>
      <c r="M5324" s="99">
        <f>K5324-L5324</f>
        <v>-28</v>
      </c>
      <c r="N5324" s="28" t="s">
        <v>4894</v>
      </c>
      <c r="O5324" s="100">
        <v>91500</v>
      </c>
      <c r="P5324" s="27" t="s">
        <v>4897</v>
      </c>
      <c r="Q5324" s="100"/>
      <c r="R5324" s="101" t="s">
        <v>188</v>
      </c>
      <c r="S5324" s="94"/>
    </row>
    <row r="5325" spans="1:19" ht="18" customHeight="1">
      <c r="A5325" s="17">
        <v>10</v>
      </c>
      <c r="B5325" s="18" t="s">
        <v>3742</v>
      </c>
      <c r="C5325" s="18">
        <v>8</v>
      </c>
      <c r="D5325" s="18" t="s">
        <v>4788</v>
      </c>
      <c r="E5325" s="18">
        <v>2</v>
      </c>
      <c r="F5325" s="18" t="s">
        <v>809</v>
      </c>
      <c r="G5325" s="18">
        <v>11</v>
      </c>
      <c r="H5325" s="18" t="s">
        <v>1002</v>
      </c>
      <c r="I5325" s="18">
        <v>2</v>
      </c>
      <c r="J5325" s="25" t="s">
        <v>1208</v>
      </c>
      <c r="K5325" s="99"/>
      <c r="L5325" s="99"/>
      <c r="M5325" s="99"/>
      <c r="N5325" s="28" t="s">
        <v>4896</v>
      </c>
      <c r="O5325" s="100">
        <v>671000</v>
      </c>
      <c r="P5325" s="27" t="s">
        <v>598</v>
      </c>
      <c r="Q5325" s="100">
        <v>38</v>
      </c>
      <c r="R5325" s="101" t="s">
        <v>188</v>
      </c>
      <c r="S5325" s="94"/>
    </row>
    <row r="5326" spans="1:19" ht="18" customHeight="1">
      <c r="A5326" s="17">
        <v>10</v>
      </c>
      <c r="B5326" s="18" t="s">
        <v>3742</v>
      </c>
      <c r="C5326" s="18">
        <v>8</v>
      </c>
      <c r="D5326" s="18" t="s">
        <v>4788</v>
      </c>
      <c r="E5326" s="18">
        <v>2</v>
      </c>
      <c r="F5326" s="18" t="s">
        <v>809</v>
      </c>
      <c r="G5326" s="18">
        <v>11</v>
      </c>
      <c r="H5326" s="18" t="s">
        <v>1002</v>
      </c>
      <c r="I5326" s="18">
        <v>2</v>
      </c>
      <c r="J5326" s="25" t="s">
        <v>1208</v>
      </c>
      <c r="K5326" s="99"/>
      <c r="L5326" s="99"/>
      <c r="M5326" s="99"/>
      <c r="N5326" s="339" t="s">
        <v>7304</v>
      </c>
      <c r="O5326" s="100">
        <v>28560</v>
      </c>
      <c r="P5326" s="27" t="s">
        <v>621</v>
      </c>
      <c r="Q5326" s="100">
        <v>75</v>
      </c>
      <c r="R5326" s="101" t="s">
        <v>188</v>
      </c>
      <c r="S5326" s="94"/>
    </row>
    <row r="5327" spans="1:19" ht="18" customHeight="1">
      <c r="A5327" s="17">
        <v>10</v>
      </c>
      <c r="B5327" s="18" t="s">
        <v>3742</v>
      </c>
      <c r="C5327" s="18">
        <v>8</v>
      </c>
      <c r="D5327" s="18" t="s">
        <v>4788</v>
      </c>
      <c r="E5327" s="18">
        <v>2</v>
      </c>
      <c r="F5327" s="18" t="s">
        <v>809</v>
      </c>
      <c r="G5327" s="18">
        <v>11</v>
      </c>
      <c r="H5327" s="18" t="s">
        <v>1002</v>
      </c>
      <c r="I5327" s="18">
        <v>2</v>
      </c>
      <c r="J5327" s="25" t="s">
        <v>1208</v>
      </c>
      <c r="K5327" s="99"/>
      <c r="L5327" s="99"/>
      <c r="M5327" s="99"/>
      <c r="N5327" s="28" t="s">
        <v>4898</v>
      </c>
      <c r="O5327" s="100">
        <v>53600</v>
      </c>
      <c r="P5327" s="27" t="s">
        <v>4705</v>
      </c>
      <c r="Q5327" s="100">
        <v>2</v>
      </c>
      <c r="R5327" s="101" t="s">
        <v>188</v>
      </c>
      <c r="S5327" s="94"/>
    </row>
    <row r="5328" spans="1:19" ht="18" customHeight="1">
      <c r="A5328" s="17">
        <v>10</v>
      </c>
      <c r="B5328" s="18" t="s">
        <v>3742</v>
      </c>
      <c r="C5328" s="18">
        <v>8</v>
      </c>
      <c r="D5328" s="18" t="s">
        <v>4788</v>
      </c>
      <c r="E5328" s="18">
        <v>2</v>
      </c>
      <c r="F5328" s="18" t="s">
        <v>809</v>
      </c>
      <c r="G5328" s="18">
        <v>11</v>
      </c>
      <c r="H5328" s="18" t="s">
        <v>1002</v>
      </c>
      <c r="I5328" s="18">
        <v>2</v>
      </c>
      <c r="J5328" s="25" t="s">
        <v>1208</v>
      </c>
      <c r="K5328" s="99"/>
      <c r="L5328" s="99"/>
      <c r="M5328" s="99"/>
      <c r="N5328" s="28" t="s">
        <v>4899</v>
      </c>
      <c r="O5328" s="100">
        <v>23600</v>
      </c>
      <c r="P5328" s="27" t="s">
        <v>4900</v>
      </c>
      <c r="Q5328" s="100"/>
      <c r="R5328" s="101" t="s">
        <v>188</v>
      </c>
      <c r="S5328" s="94"/>
    </row>
    <row r="5329" spans="1:19" ht="18" customHeight="1">
      <c r="A5329" s="17">
        <v>10</v>
      </c>
      <c r="B5329" s="18" t="s">
        <v>3742</v>
      </c>
      <c r="C5329" s="18">
        <v>8</v>
      </c>
      <c r="D5329" s="18" t="s">
        <v>4788</v>
      </c>
      <c r="E5329" s="18">
        <v>2</v>
      </c>
      <c r="F5329" s="18" t="s">
        <v>809</v>
      </c>
      <c r="G5329" s="18">
        <v>11</v>
      </c>
      <c r="H5329" s="18" t="s">
        <v>1002</v>
      </c>
      <c r="I5329" s="19">
        <v>5</v>
      </c>
      <c r="J5329" s="24" t="s">
        <v>1214</v>
      </c>
      <c r="K5329" s="99">
        <v>5652</v>
      </c>
      <c r="L5329" s="99">
        <v>5652</v>
      </c>
      <c r="M5329" s="99">
        <f>K5329-L5329</f>
        <v>0</v>
      </c>
      <c r="N5329" s="339" t="s">
        <v>7305</v>
      </c>
      <c r="O5329" s="100">
        <v>4920000</v>
      </c>
      <c r="P5329" s="27"/>
      <c r="Q5329" s="100"/>
      <c r="R5329" s="101" t="s">
        <v>188</v>
      </c>
      <c r="S5329" s="94"/>
    </row>
    <row r="5330" spans="1:19" ht="18" customHeight="1">
      <c r="A5330" s="17">
        <v>10</v>
      </c>
      <c r="B5330" s="18" t="s">
        <v>3742</v>
      </c>
      <c r="C5330" s="18">
        <v>8</v>
      </c>
      <c r="D5330" s="18" t="s">
        <v>4788</v>
      </c>
      <c r="E5330" s="18">
        <v>2</v>
      </c>
      <c r="F5330" s="18" t="s">
        <v>809</v>
      </c>
      <c r="G5330" s="18">
        <v>11</v>
      </c>
      <c r="H5330" s="18" t="s">
        <v>1002</v>
      </c>
      <c r="I5330" s="18">
        <v>5</v>
      </c>
      <c r="J5330" s="25" t="s">
        <v>1214</v>
      </c>
      <c r="K5330" s="99"/>
      <c r="L5330" s="99"/>
      <c r="M5330" s="99"/>
      <c r="N5330" s="339" t="s">
        <v>7306</v>
      </c>
      <c r="O5330" s="100">
        <v>240000</v>
      </c>
      <c r="P5330" s="27"/>
      <c r="Q5330" s="100"/>
      <c r="R5330" s="101" t="s">
        <v>188</v>
      </c>
      <c r="S5330" s="94"/>
    </row>
    <row r="5331" spans="1:19" ht="18" customHeight="1">
      <c r="A5331" s="17">
        <v>10</v>
      </c>
      <c r="B5331" s="18" t="s">
        <v>3742</v>
      </c>
      <c r="C5331" s="18">
        <v>8</v>
      </c>
      <c r="D5331" s="18" t="s">
        <v>4788</v>
      </c>
      <c r="E5331" s="18">
        <v>2</v>
      </c>
      <c r="F5331" s="18" t="s">
        <v>809</v>
      </c>
      <c r="G5331" s="18">
        <v>11</v>
      </c>
      <c r="H5331" s="18" t="s">
        <v>1002</v>
      </c>
      <c r="I5331" s="18">
        <v>5</v>
      </c>
      <c r="J5331" s="25" t="s">
        <v>1214</v>
      </c>
      <c r="K5331" s="99"/>
      <c r="L5331" s="99"/>
      <c r="M5331" s="99"/>
      <c r="N5331" s="339" t="s">
        <v>7307</v>
      </c>
      <c r="O5331" s="100">
        <v>192000</v>
      </c>
      <c r="P5331" s="27"/>
      <c r="Q5331" s="100"/>
      <c r="R5331" s="101" t="s">
        <v>188</v>
      </c>
      <c r="S5331" s="94"/>
    </row>
    <row r="5332" spans="1:19" ht="18" customHeight="1">
      <c r="A5332" s="17">
        <v>10</v>
      </c>
      <c r="B5332" s="18" t="s">
        <v>3742</v>
      </c>
      <c r="C5332" s="18">
        <v>8</v>
      </c>
      <c r="D5332" s="18" t="s">
        <v>4788</v>
      </c>
      <c r="E5332" s="18">
        <v>2</v>
      </c>
      <c r="F5332" s="18" t="s">
        <v>809</v>
      </c>
      <c r="G5332" s="18">
        <v>11</v>
      </c>
      <c r="H5332" s="18" t="s">
        <v>1002</v>
      </c>
      <c r="I5332" s="18">
        <v>5</v>
      </c>
      <c r="J5332" s="25" t="s">
        <v>1214</v>
      </c>
      <c r="K5332" s="99"/>
      <c r="L5332" s="99"/>
      <c r="M5332" s="99"/>
      <c r="N5332" s="339" t="s">
        <v>7308</v>
      </c>
      <c r="O5332" s="100">
        <v>300000</v>
      </c>
      <c r="P5332" s="27"/>
      <c r="Q5332" s="100"/>
      <c r="R5332" s="101" t="s">
        <v>188</v>
      </c>
      <c r="S5332" s="94"/>
    </row>
    <row r="5333" spans="1:19" ht="18" customHeight="1">
      <c r="A5333" s="17">
        <v>10</v>
      </c>
      <c r="B5333" s="18" t="s">
        <v>3742</v>
      </c>
      <c r="C5333" s="18">
        <v>8</v>
      </c>
      <c r="D5333" s="18" t="s">
        <v>4788</v>
      </c>
      <c r="E5333" s="18">
        <v>2</v>
      </c>
      <c r="F5333" s="18" t="s">
        <v>809</v>
      </c>
      <c r="G5333" s="18">
        <v>11</v>
      </c>
      <c r="H5333" s="18" t="s">
        <v>1002</v>
      </c>
      <c r="I5333" s="19">
        <v>8</v>
      </c>
      <c r="J5333" s="24" t="s">
        <v>1891</v>
      </c>
      <c r="K5333" s="99">
        <v>30</v>
      </c>
      <c r="L5333" s="99">
        <v>30</v>
      </c>
      <c r="M5333" s="99">
        <f>K5333-L5333</f>
        <v>0</v>
      </c>
      <c r="N5333" s="28" t="s">
        <v>4901</v>
      </c>
      <c r="O5333" s="100">
        <v>30000</v>
      </c>
      <c r="P5333" s="27"/>
      <c r="Q5333" s="100"/>
      <c r="R5333" s="101" t="s">
        <v>188</v>
      </c>
      <c r="S5333" s="94"/>
    </row>
    <row r="5334" spans="1:19" ht="18" customHeight="1">
      <c r="A5334" s="17">
        <v>10</v>
      </c>
      <c r="B5334" s="18" t="s">
        <v>3742</v>
      </c>
      <c r="C5334" s="18">
        <v>8</v>
      </c>
      <c r="D5334" s="18" t="s">
        <v>4788</v>
      </c>
      <c r="E5334" s="18">
        <v>2</v>
      </c>
      <c r="F5334" s="18" t="s">
        <v>809</v>
      </c>
      <c r="G5334" s="19">
        <v>12</v>
      </c>
      <c r="H5334" s="19" t="s">
        <v>1026</v>
      </c>
      <c r="I5334" s="19"/>
      <c r="J5334" s="24"/>
      <c r="K5334" s="99"/>
      <c r="L5334" s="99"/>
      <c r="M5334" s="99"/>
      <c r="N5334" s="28"/>
      <c r="O5334" s="100"/>
      <c r="P5334" s="27"/>
      <c r="Q5334" s="100"/>
      <c r="R5334" s="101" t="s">
        <v>188</v>
      </c>
      <c r="S5334" s="94"/>
    </row>
    <row r="5335" spans="1:19" ht="18" customHeight="1">
      <c r="A5335" s="17">
        <v>10</v>
      </c>
      <c r="B5335" s="18" t="s">
        <v>3742</v>
      </c>
      <c r="C5335" s="18">
        <v>8</v>
      </c>
      <c r="D5335" s="18" t="s">
        <v>4788</v>
      </c>
      <c r="E5335" s="18">
        <v>2</v>
      </c>
      <c r="F5335" s="18" t="s">
        <v>809</v>
      </c>
      <c r="G5335" s="18">
        <v>12</v>
      </c>
      <c r="H5335" s="18" t="s">
        <v>1026</v>
      </c>
      <c r="I5335" s="19">
        <v>1</v>
      </c>
      <c r="J5335" s="24" t="s">
        <v>1027</v>
      </c>
      <c r="K5335" s="99">
        <v>168</v>
      </c>
      <c r="L5335" s="99">
        <v>158</v>
      </c>
      <c r="M5335" s="99">
        <f>K5335-L5335</f>
        <v>10</v>
      </c>
      <c r="N5335" s="339" t="s">
        <v>7309</v>
      </c>
      <c r="O5335" s="100">
        <v>168000</v>
      </c>
      <c r="P5335" s="27"/>
      <c r="Q5335" s="100"/>
      <c r="R5335" s="101" t="s">
        <v>188</v>
      </c>
      <c r="S5335" s="94"/>
    </row>
    <row r="5336" spans="1:19" ht="18" customHeight="1">
      <c r="A5336" s="17">
        <v>10</v>
      </c>
      <c r="B5336" s="18" t="s">
        <v>3742</v>
      </c>
      <c r="C5336" s="18">
        <v>8</v>
      </c>
      <c r="D5336" s="18" t="s">
        <v>4788</v>
      </c>
      <c r="E5336" s="18">
        <v>2</v>
      </c>
      <c r="F5336" s="18" t="s">
        <v>809</v>
      </c>
      <c r="G5336" s="19">
        <v>13</v>
      </c>
      <c r="H5336" s="19" t="s">
        <v>1045</v>
      </c>
      <c r="I5336" s="19"/>
      <c r="J5336" s="24"/>
      <c r="K5336" s="99"/>
      <c r="L5336" s="99"/>
      <c r="M5336" s="99"/>
      <c r="N5336" s="28"/>
      <c r="O5336" s="100"/>
      <c r="P5336" s="27"/>
      <c r="Q5336" s="100"/>
      <c r="R5336" s="101" t="s">
        <v>188</v>
      </c>
      <c r="S5336" s="94"/>
    </row>
    <row r="5337" spans="1:19" ht="18" customHeight="1">
      <c r="A5337" s="17">
        <v>10</v>
      </c>
      <c r="B5337" s="18" t="s">
        <v>3742</v>
      </c>
      <c r="C5337" s="18">
        <v>8</v>
      </c>
      <c r="D5337" s="18" t="s">
        <v>4788</v>
      </c>
      <c r="E5337" s="18">
        <v>2</v>
      </c>
      <c r="F5337" s="18" t="s">
        <v>809</v>
      </c>
      <c r="G5337" s="18">
        <v>13</v>
      </c>
      <c r="H5337" s="18" t="s">
        <v>1045</v>
      </c>
      <c r="I5337" s="19">
        <v>31</v>
      </c>
      <c r="J5337" s="24" t="s">
        <v>1234</v>
      </c>
      <c r="K5337" s="99">
        <v>389</v>
      </c>
      <c r="L5337" s="99">
        <v>389</v>
      </c>
      <c r="M5337" s="99">
        <f t="shared" ref="M5337:M5338" si="328">K5337-L5337</f>
        <v>0</v>
      </c>
      <c r="N5337" s="339" t="s">
        <v>7310</v>
      </c>
      <c r="O5337" s="100">
        <v>388800</v>
      </c>
      <c r="P5337" s="27"/>
      <c r="Q5337" s="100"/>
      <c r="R5337" s="101" t="s">
        <v>188</v>
      </c>
      <c r="S5337" s="94"/>
    </row>
    <row r="5338" spans="1:19" ht="18" customHeight="1">
      <c r="A5338" s="17">
        <v>10</v>
      </c>
      <c r="B5338" s="18" t="s">
        <v>3742</v>
      </c>
      <c r="C5338" s="18">
        <v>8</v>
      </c>
      <c r="D5338" s="18" t="s">
        <v>4788</v>
      </c>
      <c r="E5338" s="18">
        <v>2</v>
      </c>
      <c r="F5338" s="18" t="s">
        <v>809</v>
      </c>
      <c r="G5338" s="18">
        <v>13</v>
      </c>
      <c r="H5338" s="18" t="s">
        <v>1045</v>
      </c>
      <c r="I5338" s="19">
        <v>32</v>
      </c>
      <c r="J5338" s="24" t="s">
        <v>1235</v>
      </c>
      <c r="K5338" s="99">
        <v>19738</v>
      </c>
      <c r="L5338" s="99">
        <v>19091</v>
      </c>
      <c r="M5338" s="99">
        <f t="shared" si="328"/>
        <v>647</v>
      </c>
      <c r="N5338" s="339" t="s">
        <v>4902</v>
      </c>
      <c r="O5338" s="100">
        <v>18697000</v>
      </c>
      <c r="P5338" s="27"/>
      <c r="Q5338" s="100"/>
      <c r="R5338" s="101" t="s">
        <v>188</v>
      </c>
      <c r="S5338" s="94"/>
    </row>
    <row r="5339" spans="1:19" ht="18" customHeight="1">
      <c r="A5339" s="17">
        <v>10</v>
      </c>
      <c r="B5339" s="18" t="s">
        <v>3742</v>
      </c>
      <c r="C5339" s="18">
        <v>8</v>
      </c>
      <c r="D5339" s="18" t="s">
        <v>4788</v>
      </c>
      <c r="E5339" s="18">
        <v>2</v>
      </c>
      <c r="F5339" s="18" t="s">
        <v>809</v>
      </c>
      <c r="G5339" s="18">
        <v>13</v>
      </c>
      <c r="H5339" s="18" t="s">
        <v>1045</v>
      </c>
      <c r="I5339" s="18">
        <v>32</v>
      </c>
      <c r="J5339" s="25" t="s">
        <v>1235</v>
      </c>
      <c r="K5339" s="99"/>
      <c r="L5339" s="99"/>
      <c r="M5339" s="99"/>
      <c r="N5339" s="28" t="s">
        <v>4903</v>
      </c>
      <c r="O5339" s="100">
        <v>324000</v>
      </c>
      <c r="P5339" s="27"/>
      <c r="Q5339" s="100"/>
      <c r="R5339" s="101" t="s">
        <v>188</v>
      </c>
      <c r="S5339" s="94"/>
    </row>
    <row r="5340" spans="1:19" ht="18" customHeight="1">
      <c r="A5340" s="17">
        <v>10</v>
      </c>
      <c r="B5340" s="18" t="s">
        <v>3742</v>
      </c>
      <c r="C5340" s="18">
        <v>8</v>
      </c>
      <c r="D5340" s="18" t="s">
        <v>4788</v>
      </c>
      <c r="E5340" s="18">
        <v>2</v>
      </c>
      <c r="F5340" s="18" t="s">
        <v>809</v>
      </c>
      <c r="G5340" s="18">
        <v>13</v>
      </c>
      <c r="H5340" s="18" t="s">
        <v>1045</v>
      </c>
      <c r="I5340" s="18">
        <v>32</v>
      </c>
      <c r="J5340" s="25" t="s">
        <v>1235</v>
      </c>
      <c r="K5340" s="99"/>
      <c r="L5340" s="99"/>
      <c r="M5340" s="99"/>
      <c r="N5340" s="28" t="s">
        <v>4904</v>
      </c>
      <c r="O5340" s="100">
        <v>209520</v>
      </c>
      <c r="P5340" s="27"/>
      <c r="Q5340" s="100"/>
      <c r="R5340" s="101" t="s">
        <v>188</v>
      </c>
      <c r="S5340" s="94"/>
    </row>
    <row r="5341" spans="1:19" ht="18" customHeight="1">
      <c r="A5341" s="17">
        <v>10</v>
      </c>
      <c r="B5341" s="18" t="s">
        <v>3742</v>
      </c>
      <c r="C5341" s="18">
        <v>8</v>
      </c>
      <c r="D5341" s="18" t="s">
        <v>4788</v>
      </c>
      <c r="E5341" s="18">
        <v>2</v>
      </c>
      <c r="F5341" s="18" t="s">
        <v>809</v>
      </c>
      <c r="G5341" s="18">
        <v>13</v>
      </c>
      <c r="H5341" s="18" t="s">
        <v>1045</v>
      </c>
      <c r="I5341" s="18">
        <v>32</v>
      </c>
      <c r="J5341" s="25" t="s">
        <v>1235</v>
      </c>
      <c r="K5341" s="99"/>
      <c r="L5341" s="99"/>
      <c r="M5341" s="99"/>
      <c r="N5341" s="28" t="s">
        <v>4905</v>
      </c>
      <c r="O5341" s="100">
        <v>372600</v>
      </c>
      <c r="P5341" s="27"/>
      <c r="Q5341" s="100"/>
      <c r="R5341" s="101" t="s">
        <v>188</v>
      </c>
      <c r="S5341" s="94"/>
    </row>
    <row r="5342" spans="1:19" ht="18" customHeight="1">
      <c r="A5342" s="17">
        <v>10</v>
      </c>
      <c r="B5342" s="18" t="s">
        <v>3742</v>
      </c>
      <c r="C5342" s="18">
        <v>8</v>
      </c>
      <c r="D5342" s="18" t="s">
        <v>4788</v>
      </c>
      <c r="E5342" s="18">
        <v>2</v>
      </c>
      <c r="F5342" s="18" t="s">
        <v>809</v>
      </c>
      <c r="G5342" s="18">
        <v>13</v>
      </c>
      <c r="H5342" s="18" t="s">
        <v>1045</v>
      </c>
      <c r="I5342" s="18">
        <v>32</v>
      </c>
      <c r="J5342" s="25" t="s">
        <v>1235</v>
      </c>
      <c r="K5342" s="99"/>
      <c r="L5342" s="99"/>
      <c r="M5342" s="99"/>
      <c r="N5342" s="28" t="s">
        <v>4906</v>
      </c>
      <c r="O5342" s="100">
        <v>133920</v>
      </c>
      <c r="P5342" s="27"/>
      <c r="Q5342" s="100"/>
      <c r="R5342" s="101" t="s">
        <v>188</v>
      </c>
      <c r="S5342" s="94"/>
    </row>
    <row r="5343" spans="1:19" ht="18" customHeight="1">
      <c r="A5343" s="17">
        <v>10</v>
      </c>
      <c r="B5343" s="18" t="s">
        <v>3742</v>
      </c>
      <c r="C5343" s="18">
        <v>8</v>
      </c>
      <c r="D5343" s="18" t="s">
        <v>4788</v>
      </c>
      <c r="E5343" s="18">
        <v>2</v>
      </c>
      <c r="F5343" s="18" t="s">
        <v>809</v>
      </c>
      <c r="G5343" s="18">
        <v>13</v>
      </c>
      <c r="H5343" s="18" t="s">
        <v>1045</v>
      </c>
      <c r="I5343" s="19">
        <v>33</v>
      </c>
      <c r="J5343" s="24" t="s">
        <v>1243</v>
      </c>
      <c r="K5343" s="99">
        <v>706</v>
      </c>
      <c r="L5343" s="99">
        <v>745</v>
      </c>
      <c r="M5343" s="99">
        <f>K5343-L5343</f>
        <v>-39</v>
      </c>
      <c r="N5343" s="28" t="s">
        <v>4907</v>
      </c>
      <c r="O5343" s="100">
        <v>188049</v>
      </c>
      <c r="P5343" s="27"/>
      <c r="Q5343" s="100"/>
      <c r="R5343" s="101" t="s">
        <v>188</v>
      </c>
      <c r="S5343" s="94"/>
    </row>
    <row r="5344" spans="1:19" ht="18" customHeight="1">
      <c r="A5344" s="17">
        <v>10</v>
      </c>
      <c r="B5344" s="18" t="s">
        <v>3742</v>
      </c>
      <c r="C5344" s="18">
        <v>8</v>
      </c>
      <c r="D5344" s="18" t="s">
        <v>4788</v>
      </c>
      <c r="E5344" s="18">
        <v>2</v>
      </c>
      <c r="F5344" s="18" t="s">
        <v>809</v>
      </c>
      <c r="G5344" s="18">
        <v>13</v>
      </c>
      <c r="H5344" s="18" t="s">
        <v>1045</v>
      </c>
      <c r="I5344" s="18">
        <v>33</v>
      </c>
      <c r="J5344" s="25" t="s">
        <v>1243</v>
      </c>
      <c r="K5344" s="99"/>
      <c r="L5344" s="99"/>
      <c r="M5344" s="99"/>
      <c r="N5344" s="28" t="s">
        <v>4908</v>
      </c>
      <c r="O5344" s="100">
        <v>66960</v>
      </c>
      <c r="P5344" s="27"/>
      <c r="Q5344" s="100"/>
      <c r="R5344" s="101" t="s">
        <v>188</v>
      </c>
      <c r="S5344" s="94"/>
    </row>
    <row r="5345" spans="1:19" ht="18" customHeight="1">
      <c r="A5345" s="17">
        <v>10</v>
      </c>
      <c r="B5345" s="18" t="s">
        <v>3742</v>
      </c>
      <c r="C5345" s="18">
        <v>8</v>
      </c>
      <c r="D5345" s="18" t="s">
        <v>4788</v>
      </c>
      <c r="E5345" s="18">
        <v>2</v>
      </c>
      <c r="F5345" s="18" t="s">
        <v>809</v>
      </c>
      <c r="G5345" s="18">
        <v>13</v>
      </c>
      <c r="H5345" s="18" t="s">
        <v>1045</v>
      </c>
      <c r="I5345" s="18">
        <v>33</v>
      </c>
      <c r="J5345" s="25" t="s">
        <v>1243</v>
      </c>
      <c r="K5345" s="99"/>
      <c r="L5345" s="99"/>
      <c r="M5345" s="99"/>
      <c r="N5345" s="28" t="s">
        <v>4909</v>
      </c>
      <c r="O5345" s="100">
        <v>75600</v>
      </c>
      <c r="P5345" s="27"/>
      <c r="Q5345" s="100"/>
      <c r="R5345" s="101" t="s">
        <v>188</v>
      </c>
      <c r="S5345" s="94"/>
    </row>
    <row r="5346" spans="1:19" ht="18" customHeight="1">
      <c r="A5346" s="17">
        <v>10</v>
      </c>
      <c r="B5346" s="18" t="s">
        <v>3742</v>
      </c>
      <c r="C5346" s="18">
        <v>8</v>
      </c>
      <c r="D5346" s="18" t="s">
        <v>4788</v>
      </c>
      <c r="E5346" s="18">
        <v>2</v>
      </c>
      <c r="F5346" s="18" t="s">
        <v>809</v>
      </c>
      <c r="G5346" s="18">
        <v>13</v>
      </c>
      <c r="H5346" s="18" t="s">
        <v>1045</v>
      </c>
      <c r="I5346" s="18">
        <v>33</v>
      </c>
      <c r="J5346" s="25" t="s">
        <v>1243</v>
      </c>
      <c r="K5346" s="99"/>
      <c r="L5346" s="99"/>
      <c r="M5346" s="99"/>
      <c r="N5346" s="28" t="s">
        <v>4910</v>
      </c>
      <c r="O5346" s="100">
        <v>64800</v>
      </c>
      <c r="P5346" s="27"/>
      <c r="Q5346" s="100"/>
      <c r="R5346" s="101" t="s">
        <v>188</v>
      </c>
      <c r="S5346" s="94"/>
    </row>
    <row r="5347" spans="1:19" ht="18" customHeight="1">
      <c r="A5347" s="17">
        <v>10</v>
      </c>
      <c r="B5347" s="18" t="s">
        <v>3742</v>
      </c>
      <c r="C5347" s="18">
        <v>8</v>
      </c>
      <c r="D5347" s="18" t="s">
        <v>4788</v>
      </c>
      <c r="E5347" s="18">
        <v>2</v>
      </c>
      <c r="F5347" s="18" t="s">
        <v>809</v>
      </c>
      <c r="G5347" s="18">
        <v>13</v>
      </c>
      <c r="H5347" s="18" t="s">
        <v>1045</v>
      </c>
      <c r="I5347" s="18">
        <v>33</v>
      </c>
      <c r="J5347" s="25" t="s">
        <v>1243</v>
      </c>
      <c r="K5347" s="99"/>
      <c r="L5347" s="99"/>
      <c r="M5347" s="99"/>
      <c r="N5347" s="28" t="s">
        <v>4911</v>
      </c>
      <c r="O5347" s="100">
        <v>246240</v>
      </c>
      <c r="P5347" s="27"/>
      <c r="Q5347" s="100"/>
      <c r="R5347" s="101" t="s">
        <v>188</v>
      </c>
      <c r="S5347" s="94"/>
    </row>
    <row r="5348" spans="1:19" ht="18" customHeight="1">
      <c r="A5348" s="17">
        <v>10</v>
      </c>
      <c r="B5348" s="18" t="s">
        <v>3742</v>
      </c>
      <c r="C5348" s="18">
        <v>8</v>
      </c>
      <c r="D5348" s="18" t="s">
        <v>4788</v>
      </c>
      <c r="E5348" s="18">
        <v>2</v>
      </c>
      <c r="F5348" s="18" t="s">
        <v>809</v>
      </c>
      <c r="G5348" s="18">
        <v>13</v>
      </c>
      <c r="H5348" s="18" t="s">
        <v>1045</v>
      </c>
      <c r="I5348" s="18">
        <v>33</v>
      </c>
      <c r="J5348" s="25" t="s">
        <v>1243</v>
      </c>
      <c r="K5348" s="99"/>
      <c r="L5348" s="99"/>
      <c r="M5348" s="99"/>
      <c r="N5348" s="28" t="s">
        <v>4912</v>
      </c>
      <c r="O5348" s="100">
        <v>63720</v>
      </c>
      <c r="P5348" s="27"/>
      <c r="Q5348" s="100"/>
      <c r="R5348" s="101" t="s">
        <v>188</v>
      </c>
      <c r="S5348" s="94"/>
    </row>
    <row r="5349" spans="1:19" ht="18" customHeight="1">
      <c r="A5349" s="17">
        <v>10</v>
      </c>
      <c r="B5349" s="18" t="s">
        <v>3742</v>
      </c>
      <c r="C5349" s="18">
        <v>8</v>
      </c>
      <c r="D5349" s="18" t="s">
        <v>4788</v>
      </c>
      <c r="E5349" s="18">
        <v>2</v>
      </c>
      <c r="F5349" s="18" t="s">
        <v>809</v>
      </c>
      <c r="G5349" s="18">
        <v>13</v>
      </c>
      <c r="H5349" s="18" t="s">
        <v>1045</v>
      </c>
      <c r="I5349" s="19">
        <v>61</v>
      </c>
      <c r="J5349" s="24" t="s">
        <v>3912</v>
      </c>
      <c r="K5349" s="99">
        <v>39</v>
      </c>
      <c r="L5349" s="99">
        <v>39</v>
      </c>
      <c r="M5349" s="99">
        <f>K5349-L5349</f>
        <v>0</v>
      </c>
      <c r="N5349" s="28" t="s">
        <v>4913</v>
      </c>
      <c r="O5349" s="100">
        <v>38880</v>
      </c>
      <c r="P5349" s="27"/>
      <c r="Q5349" s="100"/>
      <c r="R5349" s="101" t="s">
        <v>188</v>
      </c>
      <c r="S5349" s="94"/>
    </row>
    <row r="5350" spans="1:19" ht="18" customHeight="1">
      <c r="A5350" s="17">
        <v>10</v>
      </c>
      <c r="B5350" s="18" t="s">
        <v>3742</v>
      </c>
      <c r="C5350" s="18">
        <v>8</v>
      </c>
      <c r="D5350" s="18" t="s">
        <v>4788</v>
      </c>
      <c r="E5350" s="18">
        <v>2</v>
      </c>
      <c r="F5350" s="18" t="s">
        <v>809</v>
      </c>
      <c r="G5350" s="19">
        <v>14</v>
      </c>
      <c r="H5350" s="19" t="s">
        <v>1050</v>
      </c>
      <c r="I5350" s="19"/>
      <c r="J5350" s="24"/>
      <c r="K5350" s="99"/>
      <c r="L5350" s="99"/>
      <c r="M5350" s="99"/>
      <c r="N5350" s="28"/>
      <c r="O5350" s="100"/>
      <c r="P5350" s="27"/>
      <c r="Q5350" s="100"/>
      <c r="R5350" s="101" t="s">
        <v>188</v>
      </c>
      <c r="S5350" s="94"/>
    </row>
    <row r="5351" spans="1:19" ht="18" customHeight="1">
      <c r="A5351" s="17">
        <v>10</v>
      </c>
      <c r="B5351" s="18" t="s">
        <v>3742</v>
      </c>
      <c r="C5351" s="18">
        <v>8</v>
      </c>
      <c r="D5351" s="18" t="s">
        <v>4788</v>
      </c>
      <c r="E5351" s="18">
        <v>2</v>
      </c>
      <c r="F5351" s="18" t="s">
        <v>809</v>
      </c>
      <c r="G5351" s="18">
        <v>14</v>
      </c>
      <c r="H5351" s="18" t="s">
        <v>1050</v>
      </c>
      <c r="I5351" s="19">
        <v>2</v>
      </c>
      <c r="J5351" s="24" t="s">
        <v>1130</v>
      </c>
      <c r="K5351" s="99">
        <v>28</v>
      </c>
      <c r="L5351" s="99">
        <v>16</v>
      </c>
      <c r="M5351" s="99">
        <f>K5351-L5351</f>
        <v>12</v>
      </c>
      <c r="N5351" s="28" t="s">
        <v>4914</v>
      </c>
      <c r="O5351" s="100">
        <v>27980</v>
      </c>
      <c r="P5351" s="27"/>
      <c r="Q5351" s="100"/>
      <c r="R5351" s="101" t="s">
        <v>188</v>
      </c>
      <c r="S5351" s="94"/>
    </row>
    <row r="5352" spans="1:19" ht="18" customHeight="1">
      <c r="A5352" s="17">
        <v>10</v>
      </c>
      <c r="B5352" s="18" t="s">
        <v>3742</v>
      </c>
      <c r="C5352" s="18">
        <v>8</v>
      </c>
      <c r="D5352" s="18" t="s">
        <v>4788</v>
      </c>
      <c r="E5352" s="18">
        <v>2</v>
      </c>
      <c r="F5352" s="18" t="s">
        <v>809</v>
      </c>
      <c r="G5352" s="19">
        <v>15</v>
      </c>
      <c r="H5352" s="19" t="s">
        <v>1258</v>
      </c>
      <c r="I5352" s="19"/>
      <c r="J5352" s="24"/>
      <c r="K5352" s="99"/>
      <c r="L5352" s="99"/>
      <c r="M5352" s="99"/>
      <c r="N5352" s="28"/>
      <c r="O5352" s="100"/>
      <c r="P5352" s="27"/>
      <c r="Q5352" s="100"/>
      <c r="R5352" s="101" t="s">
        <v>188</v>
      </c>
      <c r="S5352" s="94"/>
    </row>
    <row r="5353" spans="1:19" ht="18" customHeight="1">
      <c r="A5353" s="17">
        <v>10</v>
      </c>
      <c r="B5353" s="18" t="s">
        <v>3742</v>
      </c>
      <c r="C5353" s="18">
        <v>8</v>
      </c>
      <c r="D5353" s="18" t="s">
        <v>4788</v>
      </c>
      <c r="E5353" s="18">
        <v>2</v>
      </c>
      <c r="F5353" s="18" t="s">
        <v>809</v>
      </c>
      <c r="G5353" s="18">
        <v>15</v>
      </c>
      <c r="H5353" s="18" t="s">
        <v>1258</v>
      </c>
      <c r="I5353" s="19">
        <v>1</v>
      </c>
      <c r="J5353" s="24" t="s">
        <v>1259</v>
      </c>
      <c r="K5353" s="99">
        <v>3250</v>
      </c>
      <c r="L5353" s="99">
        <v>0</v>
      </c>
      <c r="M5353" s="99">
        <f t="shared" ref="M5353:M5355" si="329">K5353-L5353</f>
        <v>3250</v>
      </c>
      <c r="N5353" s="339" t="s">
        <v>7311</v>
      </c>
      <c r="O5353" s="100">
        <v>3250000</v>
      </c>
      <c r="P5353" s="27"/>
      <c r="Q5353" s="100"/>
      <c r="R5353" s="101" t="s">
        <v>188</v>
      </c>
      <c r="S5353" s="94"/>
    </row>
    <row r="5354" spans="1:19" ht="18" customHeight="1">
      <c r="A5354" s="17">
        <v>10</v>
      </c>
      <c r="B5354" s="18" t="s">
        <v>3742</v>
      </c>
      <c r="C5354" s="18">
        <v>8</v>
      </c>
      <c r="D5354" s="18" t="s">
        <v>4788</v>
      </c>
      <c r="E5354" s="18">
        <v>2</v>
      </c>
      <c r="F5354" s="18" t="s">
        <v>809</v>
      </c>
      <c r="G5354" s="18">
        <v>15</v>
      </c>
      <c r="H5354" s="18" t="s">
        <v>1258</v>
      </c>
      <c r="I5354" s="19">
        <v>2</v>
      </c>
      <c r="J5354" s="24" t="s">
        <v>1262</v>
      </c>
      <c r="K5354" s="99">
        <v>0</v>
      </c>
      <c r="L5354" s="99">
        <v>3121</v>
      </c>
      <c r="M5354" s="99">
        <f t="shared" si="329"/>
        <v>-3121</v>
      </c>
      <c r="N5354" s="28"/>
      <c r="O5354" s="100"/>
      <c r="P5354" s="27"/>
      <c r="Q5354" s="100"/>
      <c r="R5354" s="101" t="s">
        <v>188</v>
      </c>
      <c r="S5354" s="94"/>
    </row>
    <row r="5355" spans="1:19" ht="18" customHeight="1">
      <c r="A5355" s="43">
        <v>10</v>
      </c>
      <c r="B5355" s="44" t="s">
        <v>3742</v>
      </c>
      <c r="C5355" s="52">
        <v>8</v>
      </c>
      <c r="D5355" s="44" t="s">
        <v>4788</v>
      </c>
      <c r="E5355" s="53">
        <v>3</v>
      </c>
      <c r="F5355" s="54" t="s">
        <v>810</v>
      </c>
      <c r="G5355" s="53"/>
      <c r="H5355" s="54"/>
      <c r="I5355" s="53"/>
      <c r="J5355" s="53"/>
      <c r="K5355" s="97">
        <f>IF(C5355="",SUMIFS($K5356:$K$5645,$A5356:$A$5645,A5355,$E5356:$E$5645,""),IF(E5355="",SUMIFS($K5356:$K$5645,$A5356:$A$5645,A5355,$C5356:$C$5645,C5355,$G5356:$G$5645,""),IF(G5355="",SUMIFS($K5356:$K$5645,$A5356:$A$5645,A5355,$C5356:$C$5645,C5355,$E5356:$E$5645,E5355,$R5356:$R$5645,R5355),0)))</f>
        <v>84100</v>
      </c>
      <c r="L5355" s="97">
        <f>IF(C5355="",SUMIFS($L5356:$L$5645,$A5356:$A$5645,A5355,$E5356:$E$5645,""),IF(E5355="",SUMIFS($L5356:$L$5645,$A5356:$A$5645,A5355,$C5356:$C$5645,C5355,$G5356:$G$5645,""),IF(G5355="",SUMIFS($L5356:$L$5645,$A5356:$A$5645,A5355,$C5356:$C$5645,C5355,$E5356:$E$5645,E5355,$R5356:$R$5645,R5355),0)))</f>
        <v>76532</v>
      </c>
      <c r="M5355" s="98">
        <f t="shared" si="329"/>
        <v>7568</v>
      </c>
      <c r="N5355" s="55"/>
      <c r="O5355" s="56"/>
      <c r="P5355" s="57"/>
      <c r="Q5355" s="58">
        <f>IF(C5355="",SUMIFS($Q$3:$Q$5514,$A$3:$A$5514,A5355,$C$3:$C$5514,"&gt;0",$E$3:$E$5514,""),IF(E5355="",SUMIFS($Q$3:$Q$5514,$A$3:$A$5514,A5355,$C$3:$C$5514,C5355,$E$3:$E$5514,"&gt;0",$G$3:$G$5514,""),IF(G5355="",SUMIFS($Q$3:$Q$5514,$A$3:$A$5514,A5355,$C$3:$C$5514,C5355,$E$3:$E$5514,E5355,$G$3:$G$5514,"&gt;0",$R$3:$R$5514,R5355))))</f>
        <v>22416</v>
      </c>
      <c r="R5355" s="59" t="s">
        <v>124</v>
      </c>
      <c r="S5355" s="94"/>
    </row>
    <row r="5356" spans="1:19" ht="18" customHeight="1">
      <c r="A5356" s="17">
        <v>10</v>
      </c>
      <c r="B5356" s="18" t="s">
        <v>3742</v>
      </c>
      <c r="C5356" s="18">
        <v>8</v>
      </c>
      <c r="D5356" s="18" t="s">
        <v>4788</v>
      </c>
      <c r="E5356" s="18">
        <v>3</v>
      </c>
      <c r="F5356" s="18" t="s">
        <v>810</v>
      </c>
      <c r="G5356" s="19">
        <v>1</v>
      </c>
      <c r="H5356" s="19" t="s">
        <v>914</v>
      </c>
      <c r="I5356" s="19"/>
      <c r="J5356" s="24"/>
      <c r="K5356" s="99"/>
      <c r="L5356" s="99"/>
      <c r="M5356" s="99"/>
      <c r="N5356" s="28"/>
      <c r="O5356" s="100"/>
      <c r="P5356" s="27" t="s">
        <v>4917</v>
      </c>
      <c r="Q5356" s="100">
        <v>22416</v>
      </c>
      <c r="R5356" s="101" t="s">
        <v>124</v>
      </c>
      <c r="S5356" s="94"/>
    </row>
    <row r="5357" spans="1:19" ht="18" customHeight="1">
      <c r="A5357" s="17">
        <v>10</v>
      </c>
      <c r="B5357" s="18" t="s">
        <v>3742</v>
      </c>
      <c r="C5357" s="18">
        <v>8</v>
      </c>
      <c r="D5357" s="18" t="s">
        <v>4788</v>
      </c>
      <c r="E5357" s="18">
        <v>3</v>
      </c>
      <c r="F5357" s="18" t="s">
        <v>810</v>
      </c>
      <c r="G5357" s="18">
        <v>1</v>
      </c>
      <c r="H5357" s="18" t="s">
        <v>914</v>
      </c>
      <c r="I5357" s="19">
        <v>21</v>
      </c>
      <c r="J5357" s="24" t="s">
        <v>4915</v>
      </c>
      <c r="K5357" s="99">
        <v>51</v>
      </c>
      <c r="L5357" s="99">
        <v>51</v>
      </c>
      <c r="M5357" s="99">
        <f>K5357-L5357</f>
        <v>0</v>
      </c>
      <c r="N5357" s="28" t="s">
        <v>4916</v>
      </c>
      <c r="O5357" s="100">
        <v>50400</v>
      </c>
      <c r="P5357" s="27" t="s">
        <v>4275</v>
      </c>
      <c r="Q5357" s="100"/>
      <c r="R5357" s="101" t="s">
        <v>124</v>
      </c>
      <c r="S5357" s="94"/>
    </row>
    <row r="5358" spans="1:19" ht="18" customHeight="1">
      <c r="A5358" s="17">
        <v>10</v>
      </c>
      <c r="B5358" s="18" t="s">
        <v>3742</v>
      </c>
      <c r="C5358" s="18">
        <v>8</v>
      </c>
      <c r="D5358" s="18" t="s">
        <v>4788</v>
      </c>
      <c r="E5358" s="18">
        <v>3</v>
      </c>
      <c r="F5358" s="18" t="s">
        <v>810</v>
      </c>
      <c r="G5358" s="19">
        <v>2</v>
      </c>
      <c r="H5358" s="19" t="s">
        <v>916</v>
      </c>
      <c r="I5358" s="19"/>
      <c r="J5358" s="24"/>
      <c r="K5358" s="99"/>
      <c r="L5358" s="99"/>
      <c r="M5358" s="99"/>
      <c r="N5358" s="28"/>
      <c r="O5358" s="100"/>
      <c r="P5358" s="27"/>
      <c r="Q5358" s="100"/>
      <c r="R5358" s="101" t="s">
        <v>124</v>
      </c>
      <c r="S5358" s="94"/>
    </row>
    <row r="5359" spans="1:19" ht="18" customHeight="1">
      <c r="A5359" s="17">
        <v>10</v>
      </c>
      <c r="B5359" s="18" t="s">
        <v>3742</v>
      </c>
      <c r="C5359" s="18">
        <v>8</v>
      </c>
      <c r="D5359" s="18" t="s">
        <v>4788</v>
      </c>
      <c r="E5359" s="18">
        <v>3</v>
      </c>
      <c r="F5359" s="18" t="s">
        <v>810</v>
      </c>
      <c r="G5359" s="18">
        <v>2</v>
      </c>
      <c r="H5359" s="18" t="s">
        <v>916</v>
      </c>
      <c r="I5359" s="19">
        <v>3</v>
      </c>
      <c r="J5359" s="24" t="s">
        <v>917</v>
      </c>
      <c r="K5359" s="99">
        <v>3488</v>
      </c>
      <c r="L5359" s="99">
        <v>3494</v>
      </c>
      <c r="M5359" s="99">
        <f>K5359-L5359</f>
        <v>-6</v>
      </c>
      <c r="N5359" s="28" t="s">
        <v>933</v>
      </c>
      <c r="O5359" s="100">
        <v>3487200</v>
      </c>
      <c r="P5359" s="27"/>
      <c r="Q5359" s="100"/>
      <c r="R5359" s="101" t="s">
        <v>124</v>
      </c>
      <c r="S5359" s="94"/>
    </row>
    <row r="5360" spans="1:19" ht="18" customHeight="1">
      <c r="A5360" s="17">
        <v>10</v>
      </c>
      <c r="B5360" s="18" t="s">
        <v>3742</v>
      </c>
      <c r="C5360" s="18">
        <v>8</v>
      </c>
      <c r="D5360" s="18" t="s">
        <v>4788</v>
      </c>
      <c r="E5360" s="18">
        <v>3</v>
      </c>
      <c r="F5360" s="18" t="s">
        <v>810</v>
      </c>
      <c r="G5360" s="19">
        <v>3</v>
      </c>
      <c r="H5360" s="19" t="s">
        <v>919</v>
      </c>
      <c r="I5360" s="19"/>
      <c r="J5360" s="24"/>
      <c r="K5360" s="99"/>
      <c r="L5360" s="99"/>
      <c r="M5360" s="99"/>
      <c r="N5360" s="28"/>
      <c r="O5360" s="100"/>
      <c r="P5360" s="27"/>
      <c r="Q5360" s="100"/>
      <c r="R5360" s="101" t="s">
        <v>124</v>
      </c>
      <c r="S5360" s="94"/>
    </row>
    <row r="5361" spans="1:19" ht="18" customHeight="1">
      <c r="A5361" s="17">
        <v>10</v>
      </c>
      <c r="B5361" s="18" t="s">
        <v>3742</v>
      </c>
      <c r="C5361" s="18">
        <v>8</v>
      </c>
      <c r="D5361" s="18" t="s">
        <v>4788</v>
      </c>
      <c r="E5361" s="18">
        <v>3</v>
      </c>
      <c r="F5361" s="18" t="s">
        <v>810</v>
      </c>
      <c r="G5361" s="18">
        <v>3</v>
      </c>
      <c r="H5361" s="18" t="s">
        <v>919</v>
      </c>
      <c r="I5361" s="19">
        <v>31</v>
      </c>
      <c r="J5361" s="24" t="s">
        <v>929</v>
      </c>
      <c r="K5361" s="99">
        <v>156</v>
      </c>
      <c r="L5361" s="99">
        <v>156</v>
      </c>
      <c r="M5361" s="99">
        <f t="shared" ref="M5361:M5366" si="330">K5361-L5361</f>
        <v>0</v>
      </c>
      <c r="N5361" s="28" t="s">
        <v>933</v>
      </c>
      <c r="O5361" s="100">
        <v>156000</v>
      </c>
      <c r="P5361" s="27"/>
      <c r="Q5361" s="100"/>
      <c r="R5361" s="101" t="s">
        <v>124</v>
      </c>
      <c r="S5361" s="94"/>
    </row>
    <row r="5362" spans="1:19" ht="18" customHeight="1">
      <c r="A5362" s="17">
        <v>10</v>
      </c>
      <c r="B5362" s="18" t="s">
        <v>3742</v>
      </c>
      <c r="C5362" s="18">
        <v>8</v>
      </c>
      <c r="D5362" s="18" t="s">
        <v>4788</v>
      </c>
      <c r="E5362" s="18">
        <v>3</v>
      </c>
      <c r="F5362" s="18" t="s">
        <v>810</v>
      </c>
      <c r="G5362" s="18">
        <v>3</v>
      </c>
      <c r="H5362" s="18" t="s">
        <v>919</v>
      </c>
      <c r="I5362" s="19">
        <v>33</v>
      </c>
      <c r="J5362" s="24" t="s">
        <v>1075</v>
      </c>
      <c r="K5362" s="99">
        <v>86</v>
      </c>
      <c r="L5362" s="99">
        <v>78</v>
      </c>
      <c r="M5362" s="99">
        <f t="shared" si="330"/>
        <v>8</v>
      </c>
      <c r="N5362" s="28" t="s">
        <v>933</v>
      </c>
      <c r="O5362" s="100">
        <v>85200</v>
      </c>
      <c r="P5362" s="27"/>
      <c r="Q5362" s="100"/>
      <c r="R5362" s="101" t="s">
        <v>124</v>
      </c>
      <c r="S5362" s="94"/>
    </row>
    <row r="5363" spans="1:19" ht="18" customHeight="1">
      <c r="A5363" s="17">
        <v>10</v>
      </c>
      <c r="B5363" s="18" t="s">
        <v>3742</v>
      </c>
      <c r="C5363" s="18">
        <v>8</v>
      </c>
      <c r="D5363" s="18" t="s">
        <v>4788</v>
      </c>
      <c r="E5363" s="18">
        <v>3</v>
      </c>
      <c r="F5363" s="18" t="s">
        <v>810</v>
      </c>
      <c r="G5363" s="18">
        <v>3</v>
      </c>
      <c r="H5363" s="18" t="s">
        <v>919</v>
      </c>
      <c r="I5363" s="19">
        <v>35</v>
      </c>
      <c r="J5363" s="24" t="s">
        <v>930</v>
      </c>
      <c r="K5363" s="99">
        <v>118</v>
      </c>
      <c r="L5363" s="99">
        <v>118</v>
      </c>
      <c r="M5363" s="99">
        <f t="shared" si="330"/>
        <v>0</v>
      </c>
      <c r="N5363" s="28" t="s">
        <v>4918</v>
      </c>
      <c r="O5363" s="100">
        <v>117600</v>
      </c>
      <c r="P5363" s="27"/>
      <c r="Q5363" s="100"/>
      <c r="R5363" s="101" t="s">
        <v>124</v>
      </c>
      <c r="S5363" s="94"/>
    </row>
    <row r="5364" spans="1:19" ht="18" customHeight="1">
      <c r="A5364" s="17">
        <v>10</v>
      </c>
      <c r="B5364" s="18" t="s">
        <v>3742</v>
      </c>
      <c r="C5364" s="18">
        <v>8</v>
      </c>
      <c r="D5364" s="18" t="s">
        <v>4788</v>
      </c>
      <c r="E5364" s="18">
        <v>3</v>
      </c>
      <c r="F5364" s="18" t="s">
        <v>810</v>
      </c>
      <c r="G5364" s="18">
        <v>3</v>
      </c>
      <c r="H5364" s="18" t="s">
        <v>919</v>
      </c>
      <c r="I5364" s="19">
        <v>39</v>
      </c>
      <c r="J5364" s="24" t="s">
        <v>934</v>
      </c>
      <c r="K5364" s="99">
        <v>828</v>
      </c>
      <c r="L5364" s="99">
        <v>828</v>
      </c>
      <c r="M5364" s="99">
        <f t="shared" si="330"/>
        <v>0</v>
      </c>
      <c r="N5364" s="28" t="s">
        <v>933</v>
      </c>
      <c r="O5364" s="100">
        <v>827137</v>
      </c>
      <c r="P5364" s="27"/>
      <c r="Q5364" s="100"/>
      <c r="R5364" s="101" t="s">
        <v>124</v>
      </c>
      <c r="S5364" s="94"/>
    </row>
    <row r="5365" spans="1:19" ht="18" customHeight="1">
      <c r="A5365" s="17">
        <v>10</v>
      </c>
      <c r="B5365" s="18" t="s">
        <v>3742</v>
      </c>
      <c r="C5365" s="18">
        <v>8</v>
      </c>
      <c r="D5365" s="18" t="s">
        <v>4788</v>
      </c>
      <c r="E5365" s="18">
        <v>3</v>
      </c>
      <c r="F5365" s="18" t="s">
        <v>810</v>
      </c>
      <c r="G5365" s="18">
        <v>3</v>
      </c>
      <c r="H5365" s="18" t="s">
        <v>919</v>
      </c>
      <c r="I5365" s="19">
        <v>40</v>
      </c>
      <c r="J5365" s="24" t="s">
        <v>935</v>
      </c>
      <c r="K5365" s="99">
        <v>478</v>
      </c>
      <c r="L5365" s="99">
        <v>478</v>
      </c>
      <c r="M5365" s="99">
        <f t="shared" si="330"/>
        <v>0</v>
      </c>
      <c r="N5365" s="28" t="s">
        <v>933</v>
      </c>
      <c r="O5365" s="100">
        <v>477194</v>
      </c>
      <c r="P5365" s="27"/>
      <c r="Q5365" s="100"/>
      <c r="R5365" s="101" t="s">
        <v>124</v>
      </c>
      <c r="S5365" s="94"/>
    </row>
    <row r="5366" spans="1:19" ht="18" customHeight="1">
      <c r="A5366" s="17">
        <v>10</v>
      </c>
      <c r="B5366" s="18" t="s">
        <v>3742</v>
      </c>
      <c r="C5366" s="18">
        <v>8</v>
      </c>
      <c r="D5366" s="18" t="s">
        <v>4788</v>
      </c>
      <c r="E5366" s="18">
        <v>3</v>
      </c>
      <c r="F5366" s="18" t="s">
        <v>810</v>
      </c>
      <c r="G5366" s="18">
        <v>3</v>
      </c>
      <c r="H5366" s="18" t="s">
        <v>919</v>
      </c>
      <c r="I5366" s="19">
        <v>41</v>
      </c>
      <c r="J5366" s="24" t="s">
        <v>936</v>
      </c>
      <c r="K5366" s="99">
        <v>89</v>
      </c>
      <c r="L5366" s="99">
        <v>89</v>
      </c>
      <c r="M5366" s="99">
        <f t="shared" si="330"/>
        <v>0</v>
      </c>
      <c r="N5366" s="28" t="s">
        <v>933</v>
      </c>
      <c r="O5366" s="100">
        <v>89000</v>
      </c>
      <c r="P5366" s="27"/>
      <c r="Q5366" s="100"/>
      <c r="R5366" s="101" t="s">
        <v>124</v>
      </c>
      <c r="S5366" s="94"/>
    </row>
    <row r="5367" spans="1:19" ht="18" customHeight="1">
      <c r="A5367" s="17">
        <v>10</v>
      </c>
      <c r="B5367" s="18" t="s">
        <v>3742</v>
      </c>
      <c r="C5367" s="18">
        <v>8</v>
      </c>
      <c r="D5367" s="18" t="s">
        <v>4788</v>
      </c>
      <c r="E5367" s="18">
        <v>3</v>
      </c>
      <c r="F5367" s="18" t="s">
        <v>810</v>
      </c>
      <c r="G5367" s="19">
        <v>4</v>
      </c>
      <c r="H5367" s="19" t="s">
        <v>937</v>
      </c>
      <c r="I5367" s="19"/>
      <c r="J5367" s="24"/>
      <c r="K5367" s="99"/>
      <c r="L5367" s="99"/>
      <c r="M5367" s="99"/>
      <c r="N5367" s="28"/>
      <c r="O5367" s="100"/>
      <c r="P5367" s="27"/>
      <c r="Q5367" s="100"/>
      <c r="R5367" s="101" t="s">
        <v>124</v>
      </c>
      <c r="S5367" s="94"/>
    </row>
    <row r="5368" spans="1:19" ht="18" customHeight="1">
      <c r="A5368" s="17">
        <v>10</v>
      </c>
      <c r="B5368" s="18" t="s">
        <v>3742</v>
      </c>
      <c r="C5368" s="18">
        <v>8</v>
      </c>
      <c r="D5368" s="18" t="s">
        <v>4788</v>
      </c>
      <c r="E5368" s="18">
        <v>3</v>
      </c>
      <c r="F5368" s="18" t="s">
        <v>810</v>
      </c>
      <c r="G5368" s="18">
        <v>4</v>
      </c>
      <c r="H5368" s="18" t="s">
        <v>937</v>
      </c>
      <c r="I5368" s="19">
        <v>31</v>
      </c>
      <c r="J5368" s="24" t="s">
        <v>940</v>
      </c>
      <c r="K5368" s="99">
        <v>1110</v>
      </c>
      <c r="L5368" s="99">
        <v>1161</v>
      </c>
      <c r="M5368" s="99">
        <f>K5368-L5368</f>
        <v>-51</v>
      </c>
      <c r="N5368" s="28" t="s">
        <v>933</v>
      </c>
      <c r="O5368" s="100">
        <v>1109013</v>
      </c>
      <c r="P5368" s="27"/>
      <c r="Q5368" s="100"/>
      <c r="R5368" s="101" t="s">
        <v>124</v>
      </c>
      <c r="S5368" s="94"/>
    </row>
    <row r="5369" spans="1:19" ht="18" customHeight="1">
      <c r="A5369" s="17">
        <v>10</v>
      </c>
      <c r="B5369" s="18" t="s">
        <v>3742</v>
      </c>
      <c r="C5369" s="18">
        <v>8</v>
      </c>
      <c r="D5369" s="18" t="s">
        <v>4788</v>
      </c>
      <c r="E5369" s="18">
        <v>3</v>
      </c>
      <c r="F5369" s="18" t="s">
        <v>810</v>
      </c>
      <c r="G5369" s="19">
        <v>8</v>
      </c>
      <c r="H5369" s="19" t="s">
        <v>941</v>
      </c>
      <c r="I5369" s="19"/>
      <c r="J5369" s="24"/>
      <c r="K5369" s="99"/>
      <c r="L5369" s="99"/>
      <c r="M5369" s="99"/>
      <c r="N5369" s="28"/>
      <c r="O5369" s="100"/>
      <c r="P5369" s="27"/>
      <c r="Q5369" s="100"/>
      <c r="R5369" s="101" t="s">
        <v>124</v>
      </c>
      <c r="S5369" s="94"/>
    </row>
    <row r="5370" spans="1:19" ht="18" customHeight="1">
      <c r="A5370" s="17">
        <v>10</v>
      </c>
      <c r="B5370" s="18" t="s">
        <v>3742</v>
      </c>
      <c r="C5370" s="18">
        <v>8</v>
      </c>
      <c r="D5370" s="18" t="s">
        <v>4788</v>
      </c>
      <c r="E5370" s="18">
        <v>3</v>
      </c>
      <c r="F5370" s="18" t="s">
        <v>810</v>
      </c>
      <c r="G5370" s="18">
        <v>8</v>
      </c>
      <c r="H5370" s="18" t="s">
        <v>941</v>
      </c>
      <c r="I5370" s="19">
        <v>31</v>
      </c>
      <c r="J5370" s="24" t="s">
        <v>1306</v>
      </c>
      <c r="K5370" s="99">
        <v>15</v>
      </c>
      <c r="L5370" s="99">
        <v>15</v>
      </c>
      <c r="M5370" s="99">
        <f>K5370-L5370</f>
        <v>0</v>
      </c>
      <c r="N5370" s="28" t="s">
        <v>4919</v>
      </c>
      <c r="O5370" s="100">
        <v>15000</v>
      </c>
      <c r="P5370" s="27"/>
      <c r="Q5370" s="100"/>
      <c r="R5370" s="101" t="s">
        <v>124</v>
      </c>
      <c r="S5370" s="94"/>
    </row>
    <row r="5371" spans="1:19" ht="18" customHeight="1">
      <c r="A5371" s="17">
        <v>10</v>
      </c>
      <c r="B5371" s="18" t="s">
        <v>3742</v>
      </c>
      <c r="C5371" s="18">
        <v>8</v>
      </c>
      <c r="D5371" s="18" t="s">
        <v>4788</v>
      </c>
      <c r="E5371" s="18">
        <v>3</v>
      </c>
      <c r="F5371" s="18" t="s">
        <v>810</v>
      </c>
      <c r="G5371" s="19">
        <v>9</v>
      </c>
      <c r="H5371" s="19" t="s">
        <v>944</v>
      </c>
      <c r="I5371" s="19"/>
      <c r="J5371" s="24"/>
      <c r="K5371" s="99"/>
      <c r="L5371" s="99"/>
      <c r="M5371" s="99"/>
      <c r="N5371" s="28"/>
      <c r="O5371" s="100"/>
      <c r="P5371" s="27"/>
      <c r="Q5371" s="100"/>
      <c r="R5371" s="101" t="s">
        <v>124</v>
      </c>
      <c r="S5371" s="94"/>
    </row>
    <row r="5372" spans="1:19" ht="18" customHeight="1">
      <c r="A5372" s="17">
        <v>10</v>
      </c>
      <c r="B5372" s="18" t="s">
        <v>3742</v>
      </c>
      <c r="C5372" s="18">
        <v>8</v>
      </c>
      <c r="D5372" s="18" t="s">
        <v>4788</v>
      </c>
      <c r="E5372" s="18">
        <v>3</v>
      </c>
      <c r="F5372" s="18" t="s">
        <v>810</v>
      </c>
      <c r="G5372" s="18">
        <v>9</v>
      </c>
      <c r="H5372" s="18" t="s">
        <v>944</v>
      </c>
      <c r="I5372" s="19">
        <v>1</v>
      </c>
      <c r="J5372" s="24" t="s">
        <v>945</v>
      </c>
      <c r="K5372" s="99">
        <v>10</v>
      </c>
      <c r="L5372" s="99">
        <v>10</v>
      </c>
      <c r="M5372" s="99">
        <f t="shared" ref="M5372:M5374" si="331">K5372-L5372</f>
        <v>0</v>
      </c>
      <c r="N5372" s="28" t="s">
        <v>4920</v>
      </c>
      <c r="O5372" s="100">
        <v>9600</v>
      </c>
      <c r="P5372" s="27"/>
      <c r="Q5372" s="100"/>
      <c r="R5372" s="101" t="s">
        <v>124</v>
      </c>
      <c r="S5372" s="94"/>
    </row>
    <row r="5373" spans="1:19" ht="18" customHeight="1">
      <c r="A5373" s="17">
        <v>10</v>
      </c>
      <c r="B5373" s="18" t="s">
        <v>3742</v>
      </c>
      <c r="C5373" s="18">
        <v>8</v>
      </c>
      <c r="D5373" s="18" t="s">
        <v>4788</v>
      </c>
      <c r="E5373" s="18">
        <v>3</v>
      </c>
      <c r="F5373" s="18" t="s">
        <v>810</v>
      </c>
      <c r="G5373" s="18">
        <v>9</v>
      </c>
      <c r="H5373" s="18" t="s">
        <v>944</v>
      </c>
      <c r="I5373" s="19">
        <v>2</v>
      </c>
      <c r="J5373" s="24" t="s">
        <v>978</v>
      </c>
      <c r="K5373" s="99">
        <v>9</v>
      </c>
      <c r="L5373" s="99">
        <v>9</v>
      </c>
      <c r="M5373" s="99">
        <f t="shared" si="331"/>
        <v>0</v>
      </c>
      <c r="N5373" s="28" t="s">
        <v>4921</v>
      </c>
      <c r="O5373" s="100">
        <v>9000</v>
      </c>
      <c r="P5373" s="27"/>
      <c r="Q5373" s="100"/>
      <c r="R5373" s="101" t="s">
        <v>124</v>
      </c>
      <c r="S5373" s="94"/>
    </row>
    <row r="5374" spans="1:19" ht="18" customHeight="1">
      <c r="A5374" s="17">
        <v>10</v>
      </c>
      <c r="B5374" s="18" t="s">
        <v>3742</v>
      </c>
      <c r="C5374" s="18">
        <v>8</v>
      </c>
      <c r="D5374" s="18" t="s">
        <v>4788</v>
      </c>
      <c r="E5374" s="18">
        <v>3</v>
      </c>
      <c r="F5374" s="18" t="s">
        <v>810</v>
      </c>
      <c r="G5374" s="18">
        <v>9</v>
      </c>
      <c r="H5374" s="18" t="s">
        <v>944</v>
      </c>
      <c r="I5374" s="19">
        <v>3</v>
      </c>
      <c r="J5374" s="24" t="s">
        <v>987</v>
      </c>
      <c r="K5374" s="99">
        <v>13</v>
      </c>
      <c r="L5374" s="99">
        <v>13</v>
      </c>
      <c r="M5374" s="99">
        <f t="shared" si="331"/>
        <v>0</v>
      </c>
      <c r="N5374" s="28" t="s">
        <v>4922</v>
      </c>
      <c r="O5374" s="100">
        <v>13000</v>
      </c>
      <c r="P5374" s="27"/>
      <c r="Q5374" s="100"/>
      <c r="R5374" s="101" t="s">
        <v>124</v>
      </c>
      <c r="S5374" s="94"/>
    </row>
    <row r="5375" spans="1:19" ht="18" customHeight="1">
      <c r="A5375" s="17">
        <v>10</v>
      </c>
      <c r="B5375" s="18" t="s">
        <v>3742</v>
      </c>
      <c r="C5375" s="18">
        <v>8</v>
      </c>
      <c r="D5375" s="18" t="s">
        <v>4788</v>
      </c>
      <c r="E5375" s="18">
        <v>3</v>
      </c>
      <c r="F5375" s="18" t="s">
        <v>810</v>
      </c>
      <c r="G5375" s="19">
        <v>11</v>
      </c>
      <c r="H5375" s="19" t="s">
        <v>1002</v>
      </c>
      <c r="I5375" s="19"/>
      <c r="J5375" s="24"/>
      <c r="K5375" s="99"/>
      <c r="L5375" s="99"/>
      <c r="M5375" s="99"/>
      <c r="N5375" s="28"/>
      <c r="O5375" s="100"/>
      <c r="P5375" s="27"/>
      <c r="Q5375" s="100"/>
      <c r="R5375" s="101" t="s">
        <v>124</v>
      </c>
      <c r="S5375" s="94"/>
    </row>
    <row r="5376" spans="1:19" ht="18" customHeight="1">
      <c r="A5376" s="17">
        <v>10</v>
      </c>
      <c r="B5376" s="18" t="s">
        <v>3742</v>
      </c>
      <c r="C5376" s="18">
        <v>8</v>
      </c>
      <c r="D5376" s="18" t="s">
        <v>4788</v>
      </c>
      <c r="E5376" s="18">
        <v>3</v>
      </c>
      <c r="F5376" s="18" t="s">
        <v>810</v>
      </c>
      <c r="G5376" s="18">
        <v>11</v>
      </c>
      <c r="H5376" s="18" t="s">
        <v>1002</v>
      </c>
      <c r="I5376" s="19">
        <v>1</v>
      </c>
      <c r="J5376" s="24" t="s">
        <v>1003</v>
      </c>
      <c r="K5376" s="99">
        <v>1903</v>
      </c>
      <c r="L5376" s="99">
        <v>1951</v>
      </c>
      <c r="M5376" s="99">
        <f>K5376-L5376</f>
        <v>-48</v>
      </c>
      <c r="N5376" s="28" t="s">
        <v>4923</v>
      </c>
      <c r="O5376" s="100"/>
      <c r="P5376" s="27"/>
      <c r="Q5376" s="100"/>
      <c r="R5376" s="101" t="s">
        <v>124</v>
      </c>
      <c r="S5376" s="94"/>
    </row>
    <row r="5377" spans="1:19" ht="18" customHeight="1">
      <c r="A5377" s="17">
        <v>10</v>
      </c>
      <c r="B5377" s="18" t="s">
        <v>3742</v>
      </c>
      <c r="C5377" s="18">
        <v>8</v>
      </c>
      <c r="D5377" s="18" t="s">
        <v>4788</v>
      </c>
      <c r="E5377" s="18">
        <v>3</v>
      </c>
      <c r="F5377" s="18" t="s">
        <v>810</v>
      </c>
      <c r="G5377" s="18">
        <v>11</v>
      </c>
      <c r="H5377" s="18" t="s">
        <v>1002</v>
      </c>
      <c r="I5377" s="18">
        <v>1</v>
      </c>
      <c r="J5377" s="25" t="s">
        <v>1003</v>
      </c>
      <c r="K5377" s="99"/>
      <c r="L5377" s="99"/>
      <c r="M5377" s="99"/>
      <c r="N5377" s="28" t="s">
        <v>4924</v>
      </c>
      <c r="O5377" s="100">
        <v>161770</v>
      </c>
      <c r="P5377" s="27"/>
      <c r="Q5377" s="100"/>
      <c r="R5377" s="101" t="s">
        <v>124</v>
      </c>
      <c r="S5377" s="94"/>
    </row>
    <row r="5378" spans="1:19" ht="18" customHeight="1">
      <c r="A5378" s="17">
        <v>10</v>
      </c>
      <c r="B5378" s="18" t="s">
        <v>3742</v>
      </c>
      <c r="C5378" s="18">
        <v>8</v>
      </c>
      <c r="D5378" s="18" t="s">
        <v>4788</v>
      </c>
      <c r="E5378" s="18">
        <v>3</v>
      </c>
      <c r="F5378" s="18" t="s">
        <v>810</v>
      </c>
      <c r="G5378" s="18">
        <v>11</v>
      </c>
      <c r="H5378" s="18" t="s">
        <v>1002</v>
      </c>
      <c r="I5378" s="18">
        <v>1</v>
      </c>
      <c r="J5378" s="25" t="s">
        <v>1003</v>
      </c>
      <c r="K5378" s="99"/>
      <c r="L5378" s="99"/>
      <c r="M5378" s="99"/>
      <c r="N5378" s="28" t="s">
        <v>4925</v>
      </c>
      <c r="O5378" s="100">
        <v>48600</v>
      </c>
      <c r="P5378" s="27"/>
      <c r="Q5378" s="100"/>
      <c r="R5378" s="101" t="s">
        <v>124</v>
      </c>
      <c r="S5378" s="94"/>
    </row>
    <row r="5379" spans="1:19" ht="18" customHeight="1">
      <c r="A5379" s="17">
        <v>10</v>
      </c>
      <c r="B5379" s="18" t="s">
        <v>3742</v>
      </c>
      <c r="C5379" s="18">
        <v>8</v>
      </c>
      <c r="D5379" s="18" t="s">
        <v>4788</v>
      </c>
      <c r="E5379" s="18">
        <v>3</v>
      </c>
      <c r="F5379" s="18" t="s">
        <v>810</v>
      </c>
      <c r="G5379" s="18">
        <v>11</v>
      </c>
      <c r="H5379" s="18" t="s">
        <v>1002</v>
      </c>
      <c r="I5379" s="18">
        <v>1</v>
      </c>
      <c r="J5379" s="25" t="s">
        <v>1003</v>
      </c>
      <c r="K5379" s="99"/>
      <c r="L5379" s="99"/>
      <c r="M5379" s="99"/>
      <c r="N5379" s="28" t="s">
        <v>4926</v>
      </c>
      <c r="O5379" s="100">
        <v>68250</v>
      </c>
      <c r="P5379" s="27"/>
      <c r="Q5379" s="100"/>
      <c r="R5379" s="101" t="s">
        <v>124</v>
      </c>
      <c r="S5379" s="94"/>
    </row>
    <row r="5380" spans="1:19" ht="18" customHeight="1">
      <c r="A5380" s="17">
        <v>10</v>
      </c>
      <c r="B5380" s="18" t="s">
        <v>3742</v>
      </c>
      <c r="C5380" s="18">
        <v>8</v>
      </c>
      <c r="D5380" s="18" t="s">
        <v>4788</v>
      </c>
      <c r="E5380" s="18">
        <v>3</v>
      </c>
      <c r="F5380" s="18" t="s">
        <v>810</v>
      </c>
      <c r="G5380" s="18">
        <v>11</v>
      </c>
      <c r="H5380" s="18" t="s">
        <v>1002</v>
      </c>
      <c r="I5380" s="18">
        <v>1</v>
      </c>
      <c r="J5380" s="25" t="s">
        <v>1003</v>
      </c>
      <c r="K5380" s="99"/>
      <c r="L5380" s="99"/>
      <c r="M5380" s="99"/>
      <c r="N5380" s="28" t="s">
        <v>4927</v>
      </c>
      <c r="O5380" s="100">
        <v>151200</v>
      </c>
      <c r="P5380" s="27"/>
      <c r="Q5380" s="100"/>
      <c r="R5380" s="101" t="s">
        <v>124</v>
      </c>
      <c r="S5380" s="94"/>
    </row>
    <row r="5381" spans="1:19" ht="18" customHeight="1">
      <c r="A5381" s="17">
        <v>10</v>
      </c>
      <c r="B5381" s="18" t="s">
        <v>3742</v>
      </c>
      <c r="C5381" s="18">
        <v>8</v>
      </c>
      <c r="D5381" s="18" t="s">
        <v>4788</v>
      </c>
      <c r="E5381" s="18">
        <v>3</v>
      </c>
      <c r="F5381" s="18" t="s">
        <v>810</v>
      </c>
      <c r="G5381" s="18">
        <v>11</v>
      </c>
      <c r="H5381" s="18" t="s">
        <v>1002</v>
      </c>
      <c r="I5381" s="18">
        <v>1</v>
      </c>
      <c r="J5381" s="25" t="s">
        <v>1003</v>
      </c>
      <c r="K5381" s="99"/>
      <c r="L5381" s="99"/>
      <c r="M5381" s="99"/>
      <c r="N5381" s="28" t="s">
        <v>4928</v>
      </c>
      <c r="O5381" s="100">
        <v>25920</v>
      </c>
      <c r="P5381" s="27"/>
      <c r="Q5381" s="100"/>
      <c r="R5381" s="101" t="s">
        <v>124</v>
      </c>
      <c r="S5381" s="94"/>
    </row>
    <row r="5382" spans="1:19" ht="18" customHeight="1">
      <c r="A5382" s="17">
        <v>10</v>
      </c>
      <c r="B5382" s="18" t="s">
        <v>3742</v>
      </c>
      <c r="C5382" s="18">
        <v>8</v>
      </c>
      <c r="D5382" s="18" t="s">
        <v>4788</v>
      </c>
      <c r="E5382" s="18">
        <v>3</v>
      </c>
      <c r="F5382" s="18" t="s">
        <v>810</v>
      </c>
      <c r="G5382" s="18">
        <v>11</v>
      </c>
      <c r="H5382" s="18" t="s">
        <v>1002</v>
      </c>
      <c r="I5382" s="18">
        <v>1</v>
      </c>
      <c r="J5382" s="25" t="s">
        <v>1003</v>
      </c>
      <c r="K5382" s="99"/>
      <c r="L5382" s="99"/>
      <c r="M5382" s="99"/>
      <c r="N5382" s="28" t="s">
        <v>4929</v>
      </c>
      <c r="O5382" s="100">
        <v>97200</v>
      </c>
      <c r="P5382" s="27"/>
      <c r="Q5382" s="100"/>
      <c r="R5382" s="101" t="s">
        <v>124</v>
      </c>
      <c r="S5382" s="94"/>
    </row>
    <row r="5383" spans="1:19" ht="18" customHeight="1">
      <c r="A5383" s="17">
        <v>10</v>
      </c>
      <c r="B5383" s="18" t="s">
        <v>3742</v>
      </c>
      <c r="C5383" s="18">
        <v>8</v>
      </c>
      <c r="D5383" s="18" t="s">
        <v>4788</v>
      </c>
      <c r="E5383" s="18">
        <v>3</v>
      </c>
      <c r="F5383" s="18" t="s">
        <v>810</v>
      </c>
      <c r="G5383" s="18">
        <v>11</v>
      </c>
      <c r="H5383" s="18" t="s">
        <v>1002</v>
      </c>
      <c r="I5383" s="18">
        <v>1</v>
      </c>
      <c r="J5383" s="25" t="s">
        <v>1003</v>
      </c>
      <c r="K5383" s="99"/>
      <c r="L5383" s="99"/>
      <c r="M5383" s="99"/>
      <c r="N5383" s="28" t="s">
        <v>4930</v>
      </c>
      <c r="O5383" s="100">
        <v>91800</v>
      </c>
      <c r="P5383" s="27"/>
      <c r="Q5383" s="100"/>
      <c r="R5383" s="101" t="s">
        <v>124</v>
      </c>
      <c r="S5383" s="94"/>
    </row>
    <row r="5384" spans="1:19" ht="18" customHeight="1">
      <c r="A5384" s="17">
        <v>10</v>
      </c>
      <c r="B5384" s="18" t="s">
        <v>3742</v>
      </c>
      <c r="C5384" s="18">
        <v>8</v>
      </c>
      <c r="D5384" s="18" t="s">
        <v>4788</v>
      </c>
      <c r="E5384" s="18">
        <v>3</v>
      </c>
      <c r="F5384" s="18" t="s">
        <v>810</v>
      </c>
      <c r="G5384" s="18">
        <v>11</v>
      </c>
      <c r="H5384" s="18" t="s">
        <v>1002</v>
      </c>
      <c r="I5384" s="18">
        <v>1</v>
      </c>
      <c r="J5384" s="25" t="s">
        <v>1003</v>
      </c>
      <c r="K5384" s="99"/>
      <c r="L5384" s="99"/>
      <c r="M5384" s="99"/>
      <c r="N5384" s="28" t="s">
        <v>4931</v>
      </c>
      <c r="O5384" s="100"/>
      <c r="P5384" s="27"/>
      <c r="Q5384" s="100"/>
      <c r="R5384" s="101" t="s">
        <v>124</v>
      </c>
      <c r="S5384" s="94"/>
    </row>
    <row r="5385" spans="1:19" ht="18" customHeight="1">
      <c r="A5385" s="17">
        <v>10</v>
      </c>
      <c r="B5385" s="18" t="s">
        <v>3742</v>
      </c>
      <c r="C5385" s="18">
        <v>8</v>
      </c>
      <c r="D5385" s="18" t="s">
        <v>4788</v>
      </c>
      <c r="E5385" s="18">
        <v>3</v>
      </c>
      <c r="F5385" s="18" t="s">
        <v>810</v>
      </c>
      <c r="G5385" s="18">
        <v>11</v>
      </c>
      <c r="H5385" s="18" t="s">
        <v>1002</v>
      </c>
      <c r="I5385" s="18">
        <v>1</v>
      </c>
      <c r="J5385" s="25" t="s">
        <v>1003</v>
      </c>
      <c r="K5385" s="99"/>
      <c r="L5385" s="99"/>
      <c r="M5385" s="99"/>
      <c r="N5385" s="28" t="s">
        <v>4932</v>
      </c>
      <c r="O5385" s="100">
        <v>99792</v>
      </c>
      <c r="P5385" s="27"/>
      <c r="Q5385" s="100"/>
      <c r="R5385" s="101" t="s">
        <v>124</v>
      </c>
      <c r="S5385" s="94"/>
    </row>
    <row r="5386" spans="1:19" ht="18" customHeight="1">
      <c r="A5386" s="17">
        <v>10</v>
      </c>
      <c r="B5386" s="18" t="s">
        <v>3742</v>
      </c>
      <c r="C5386" s="18">
        <v>8</v>
      </c>
      <c r="D5386" s="18" t="s">
        <v>4788</v>
      </c>
      <c r="E5386" s="18">
        <v>3</v>
      </c>
      <c r="F5386" s="18" t="s">
        <v>810</v>
      </c>
      <c r="G5386" s="18">
        <v>11</v>
      </c>
      <c r="H5386" s="18" t="s">
        <v>1002</v>
      </c>
      <c r="I5386" s="18">
        <v>1</v>
      </c>
      <c r="J5386" s="25" t="s">
        <v>1003</v>
      </c>
      <c r="K5386" s="99"/>
      <c r="L5386" s="99"/>
      <c r="M5386" s="99"/>
      <c r="N5386" s="28" t="s">
        <v>4933</v>
      </c>
      <c r="O5386" s="100">
        <v>15552</v>
      </c>
      <c r="P5386" s="27"/>
      <c r="Q5386" s="100"/>
      <c r="R5386" s="101" t="s">
        <v>124</v>
      </c>
      <c r="S5386" s="94"/>
    </row>
    <row r="5387" spans="1:19" ht="18" customHeight="1">
      <c r="A5387" s="17">
        <v>10</v>
      </c>
      <c r="B5387" s="18" t="s">
        <v>3742</v>
      </c>
      <c r="C5387" s="18">
        <v>8</v>
      </c>
      <c r="D5387" s="18" t="s">
        <v>4788</v>
      </c>
      <c r="E5387" s="18">
        <v>3</v>
      </c>
      <c r="F5387" s="18" t="s">
        <v>810</v>
      </c>
      <c r="G5387" s="18">
        <v>11</v>
      </c>
      <c r="H5387" s="18" t="s">
        <v>1002</v>
      </c>
      <c r="I5387" s="18">
        <v>1</v>
      </c>
      <c r="J5387" s="25" t="s">
        <v>1003</v>
      </c>
      <c r="K5387" s="99"/>
      <c r="L5387" s="99"/>
      <c r="M5387" s="99"/>
      <c r="N5387" s="28" t="s">
        <v>4934</v>
      </c>
      <c r="O5387" s="100">
        <v>275400</v>
      </c>
      <c r="P5387" s="27"/>
      <c r="Q5387" s="100"/>
      <c r="R5387" s="101" t="s">
        <v>124</v>
      </c>
      <c r="S5387" s="94"/>
    </row>
    <row r="5388" spans="1:19" ht="18" customHeight="1">
      <c r="A5388" s="17">
        <v>10</v>
      </c>
      <c r="B5388" s="18" t="s">
        <v>3742</v>
      </c>
      <c r="C5388" s="18">
        <v>8</v>
      </c>
      <c r="D5388" s="18" t="s">
        <v>4788</v>
      </c>
      <c r="E5388" s="18">
        <v>3</v>
      </c>
      <c r="F5388" s="18" t="s">
        <v>810</v>
      </c>
      <c r="G5388" s="18">
        <v>11</v>
      </c>
      <c r="H5388" s="18" t="s">
        <v>1002</v>
      </c>
      <c r="I5388" s="18">
        <v>1</v>
      </c>
      <c r="J5388" s="25" t="s">
        <v>1003</v>
      </c>
      <c r="K5388" s="99"/>
      <c r="L5388" s="99"/>
      <c r="M5388" s="99"/>
      <c r="N5388" s="28" t="s">
        <v>4935</v>
      </c>
      <c r="O5388" s="100">
        <v>58320</v>
      </c>
      <c r="P5388" s="27"/>
      <c r="Q5388" s="100"/>
      <c r="R5388" s="101" t="s">
        <v>124</v>
      </c>
      <c r="S5388" s="94"/>
    </row>
    <row r="5389" spans="1:19" ht="18" customHeight="1">
      <c r="A5389" s="17">
        <v>10</v>
      </c>
      <c r="B5389" s="18" t="s">
        <v>3742</v>
      </c>
      <c r="C5389" s="18">
        <v>8</v>
      </c>
      <c r="D5389" s="18" t="s">
        <v>4788</v>
      </c>
      <c r="E5389" s="18">
        <v>3</v>
      </c>
      <c r="F5389" s="18" t="s">
        <v>810</v>
      </c>
      <c r="G5389" s="18">
        <v>11</v>
      </c>
      <c r="H5389" s="18" t="s">
        <v>1002</v>
      </c>
      <c r="I5389" s="18">
        <v>1</v>
      </c>
      <c r="J5389" s="25" t="s">
        <v>1003</v>
      </c>
      <c r="K5389" s="99"/>
      <c r="L5389" s="99"/>
      <c r="M5389" s="99"/>
      <c r="N5389" s="28" t="s">
        <v>4936</v>
      </c>
      <c r="O5389" s="100">
        <v>139320</v>
      </c>
      <c r="P5389" s="27"/>
      <c r="Q5389" s="100"/>
      <c r="R5389" s="101" t="s">
        <v>124</v>
      </c>
      <c r="S5389" s="94"/>
    </row>
    <row r="5390" spans="1:19" ht="18" customHeight="1">
      <c r="A5390" s="17">
        <v>10</v>
      </c>
      <c r="B5390" s="18" t="s">
        <v>3742</v>
      </c>
      <c r="C5390" s="18">
        <v>8</v>
      </c>
      <c r="D5390" s="18" t="s">
        <v>4788</v>
      </c>
      <c r="E5390" s="18">
        <v>3</v>
      </c>
      <c r="F5390" s="18" t="s">
        <v>810</v>
      </c>
      <c r="G5390" s="18">
        <v>11</v>
      </c>
      <c r="H5390" s="18" t="s">
        <v>1002</v>
      </c>
      <c r="I5390" s="18">
        <v>1</v>
      </c>
      <c r="J5390" s="25" t="s">
        <v>1003</v>
      </c>
      <c r="K5390" s="99"/>
      <c r="L5390" s="99"/>
      <c r="M5390" s="99"/>
      <c r="N5390" s="28" t="s">
        <v>4937</v>
      </c>
      <c r="O5390" s="100">
        <v>81648</v>
      </c>
      <c r="P5390" s="27"/>
      <c r="Q5390" s="100"/>
      <c r="R5390" s="101" t="s">
        <v>124</v>
      </c>
      <c r="S5390" s="94"/>
    </row>
    <row r="5391" spans="1:19" ht="18" customHeight="1">
      <c r="A5391" s="17">
        <v>10</v>
      </c>
      <c r="B5391" s="18" t="s">
        <v>3742</v>
      </c>
      <c r="C5391" s="18">
        <v>8</v>
      </c>
      <c r="D5391" s="18" t="s">
        <v>4788</v>
      </c>
      <c r="E5391" s="18">
        <v>3</v>
      </c>
      <c r="F5391" s="18" t="s">
        <v>810</v>
      </c>
      <c r="G5391" s="18">
        <v>11</v>
      </c>
      <c r="H5391" s="18" t="s">
        <v>1002</v>
      </c>
      <c r="I5391" s="18">
        <v>1</v>
      </c>
      <c r="J5391" s="25" t="s">
        <v>1003</v>
      </c>
      <c r="K5391" s="99"/>
      <c r="L5391" s="99"/>
      <c r="M5391" s="99"/>
      <c r="N5391" s="28" t="s">
        <v>4938</v>
      </c>
      <c r="O5391" s="100">
        <v>21600</v>
      </c>
      <c r="P5391" s="27"/>
      <c r="Q5391" s="100"/>
      <c r="R5391" s="101" t="s">
        <v>124</v>
      </c>
      <c r="S5391" s="94"/>
    </row>
    <row r="5392" spans="1:19" ht="18" customHeight="1">
      <c r="A5392" s="17">
        <v>10</v>
      </c>
      <c r="B5392" s="18" t="s">
        <v>3742</v>
      </c>
      <c r="C5392" s="18">
        <v>8</v>
      </c>
      <c r="D5392" s="18" t="s">
        <v>4788</v>
      </c>
      <c r="E5392" s="18">
        <v>3</v>
      </c>
      <c r="F5392" s="18" t="s">
        <v>810</v>
      </c>
      <c r="G5392" s="18">
        <v>11</v>
      </c>
      <c r="H5392" s="18" t="s">
        <v>1002</v>
      </c>
      <c r="I5392" s="18">
        <v>1</v>
      </c>
      <c r="J5392" s="25" t="s">
        <v>1003</v>
      </c>
      <c r="K5392" s="99"/>
      <c r="L5392" s="99"/>
      <c r="M5392" s="99"/>
      <c r="N5392" s="28" t="s">
        <v>4939</v>
      </c>
      <c r="O5392" s="100">
        <v>25272</v>
      </c>
      <c r="P5392" s="27"/>
      <c r="Q5392" s="100"/>
      <c r="R5392" s="101" t="s">
        <v>124</v>
      </c>
      <c r="S5392" s="94"/>
    </row>
    <row r="5393" spans="1:19" ht="18" customHeight="1">
      <c r="A5393" s="17">
        <v>10</v>
      </c>
      <c r="B5393" s="18" t="s">
        <v>3742</v>
      </c>
      <c r="C5393" s="18">
        <v>8</v>
      </c>
      <c r="D5393" s="18" t="s">
        <v>4788</v>
      </c>
      <c r="E5393" s="18">
        <v>3</v>
      </c>
      <c r="F5393" s="18" t="s">
        <v>810</v>
      </c>
      <c r="G5393" s="18">
        <v>11</v>
      </c>
      <c r="H5393" s="18" t="s">
        <v>1002</v>
      </c>
      <c r="I5393" s="18">
        <v>1</v>
      </c>
      <c r="J5393" s="25" t="s">
        <v>1003</v>
      </c>
      <c r="K5393" s="99"/>
      <c r="L5393" s="99"/>
      <c r="M5393" s="99"/>
      <c r="N5393" s="28" t="s">
        <v>4940</v>
      </c>
      <c r="O5393" s="100">
        <v>7128</v>
      </c>
      <c r="P5393" s="27"/>
      <c r="Q5393" s="100"/>
      <c r="R5393" s="101" t="s">
        <v>124</v>
      </c>
      <c r="S5393" s="94"/>
    </row>
    <row r="5394" spans="1:19" ht="18" customHeight="1">
      <c r="A5394" s="17">
        <v>10</v>
      </c>
      <c r="B5394" s="18" t="s">
        <v>3742</v>
      </c>
      <c r="C5394" s="18">
        <v>8</v>
      </c>
      <c r="D5394" s="18" t="s">
        <v>4788</v>
      </c>
      <c r="E5394" s="18">
        <v>3</v>
      </c>
      <c r="F5394" s="18" t="s">
        <v>810</v>
      </c>
      <c r="G5394" s="18">
        <v>11</v>
      </c>
      <c r="H5394" s="18" t="s">
        <v>1002</v>
      </c>
      <c r="I5394" s="18">
        <v>1</v>
      </c>
      <c r="J5394" s="25" t="s">
        <v>1003</v>
      </c>
      <c r="K5394" s="99"/>
      <c r="L5394" s="99"/>
      <c r="M5394" s="99"/>
      <c r="N5394" s="28" t="s">
        <v>4941</v>
      </c>
      <c r="O5394" s="100">
        <v>8208</v>
      </c>
      <c r="P5394" s="27"/>
      <c r="Q5394" s="100"/>
      <c r="R5394" s="101" t="s">
        <v>124</v>
      </c>
      <c r="S5394" s="94"/>
    </row>
    <row r="5395" spans="1:19" ht="18" customHeight="1">
      <c r="A5395" s="17">
        <v>10</v>
      </c>
      <c r="B5395" s="18" t="s">
        <v>3742</v>
      </c>
      <c r="C5395" s="18">
        <v>8</v>
      </c>
      <c r="D5395" s="18" t="s">
        <v>4788</v>
      </c>
      <c r="E5395" s="18">
        <v>3</v>
      </c>
      <c r="F5395" s="18" t="s">
        <v>810</v>
      </c>
      <c r="G5395" s="18">
        <v>11</v>
      </c>
      <c r="H5395" s="18" t="s">
        <v>1002</v>
      </c>
      <c r="I5395" s="18">
        <v>1</v>
      </c>
      <c r="J5395" s="25" t="s">
        <v>1003</v>
      </c>
      <c r="K5395" s="99"/>
      <c r="L5395" s="99"/>
      <c r="M5395" s="99"/>
      <c r="N5395" s="28" t="s">
        <v>4942</v>
      </c>
      <c r="O5395" s="100">
        <v>21768</v>
      </c>
      <c r="P5395" s="27"/>
      <c r="Q5395" s="100"/>
      <c r="R5395" s="101" t="s">
        <v>124</v>
      </c>
      <c r="S5395" s="94"/>
    </row>
    <row r="5396" spans="1:19" ht="18" customHeight="1">
      <c r="A5396" s="17">
        <v>10</v>
      </c>
      <c r="B5396" s="18" t="s">
        <v>3742</v>
      </c>
      <c r="C5396" s="18">
        <v>8</v>
      </c>
      <c r="D5396" s="18" t="s">
        <v>4788</v>
      </c>
      <c r="E5396" s="18">
        <v>3</v>
      </c>
      <c r="F5396" s="18" t="s">
        <v>810</v>
      </c>
      <c r="G5396" s="18">
        <v>11</v>
      </c>
      <c r="H5396" s="18" t="s">
        <v>1002</v>
      </c>
      <c r="I5396" s="18">
        <v>1</v>
      </c>
      <c r="J5396" s="25" t="s">
        <v>1003</v>
      </c>
      <c r="K5396" s="99"/>
      <c r="L5396" s="99"/>
      <c r="M5396" s="99"/>
      <c r="N5396" s="28" t="s">
        <v>4943</v>
      </c>
      <c r="O5396" s="100"/>
      <c r="P5396" s="27"/>
      <c r="Q5396" s="100"/>
      <c r="R5396" s="101" t="s">
        <v>124</v>
      </c>
      <c r="S5396" s="94"/>
    </row>
    <row r="5397" spans="1:19" ht="18" customHeight="1">
      <c r="A5397" s="17">
        <v>10</v>
      </c>
      <c r="B5397" s="18" t="s">
        <v>3742</v>
      </c>
      <c r="C5397" s="18">
        <v>8</v>
      </c>
      <c r="D5397" s="18" t="s">
        <v>4788</v>
      </c>
      <c r="E5397" s="18">
        <v>3</v>
      </c>
      <c r="F5397" s="18" t="s">
        <v>810</v>
      </c>
      <c r="G5397" s="18">
        <v>11</v>
      </c>
      <c r="H5397" s="18" t="s">
        <v>1002</v>
      </c>
      <c r="I5397" s="18">
        <v>1</v>
      </c>
      <c r="J5397" s="25" t="s">
        <v>1003</v>
      </c>
      <c r="K5397" s="99"/>
      <c r="L5397" s="99"/>
      <c r="M5397" s="99"/>
      <c r="N5397" s="28" t="s">
        <v>4944</v>
      </c>
      <c r="O5397" s="100">
        <v>81000</v>
      </c>
      <c r="P5397" s="27"/>
      <c r="Q5397" s="100"/>
      <c r="R5397" s="101" t="s">
        <v>124</v>
      </c>
      <c r="S5397" s="94"/>
    </row>
    <row r="5398" spans="1:19" ht="18" customHeight="1">
      <c r="A5398" s="17">
        <v>10</v>
      </c>
      <c r="B5398" s="18" t="s">
        <v>3742</v>
      </c>
      <c r="C5398" s="18">
        <v>8</v>
      </c>
      <c r="D5398" s="18" t="s">
        <v>4788</v>
      </c>
      <c r="E5398" s="18">
        <v>3</v>
      </c>
      <c r="F5398" s="18" t="s">
        <v>810</v>
      </c>
      <c r="G5398" s="18">
        <v>11</v>
      </c>
      <c r="H5398" s="18" t="s">
        <v>1002</v>
      </c>
      <c r="I5398" s="18">
        <v>1</v>
      </c>
      <c r="J5398" s="25" t="s">
        <v>1003</v>
      </c>
      <c r="K5398" s="99"/>
      <c r="L5398" s="99"/>
      <c r="M5398" s="99"/>
      <c r="N5398" s="28" t="s">
        <v>4945</v>
      </c>
      <c r="O5398" s="100">
        <v>41040</v>
      </c>
      <c r="P5398" s="27"/>
      <c r="Q5398" s="100"/>
      <c r="R5398" s="101" t="s">
        <v>124</v>
      </c>
      <c r="S5398" s="94"/>
    </row>
    <row r="5399" spans="1:19" ht="18" customHeight="1">
      <c r="A5399" s="17">
        <v>10</v>
      </c>
      <c r="B5399" s="18" t="s">
        <v>3742</v>
      </c>
      <c r="C5399" s="18">
        <v>8</v>
      </c>
      <c r="D5399" s="18" t="s">
        <v>4788</v>
      </c>
      <c r="E5399" s="18">
        <v>3</v>
      </c>
      <c r="F5399" s="18" t="s">
        <v>810</v>
      </c>
      <c r="G5399" s="18">
        <v>11</v>
      </c>
      <c r="H5399" s="18" t="s">
        <v>1002</v>
      </c>
      <c r="I5399" s="18">
        <v>1</v>
      </c>
      <c r="J5399" s="25" t="s">
        <v>1003</v>
      </c>
      <c r="K5399" s="99"/>
      <c r="L5399" s="99"/>
      <c r="M5399" s="99"/>
      <c r="N5399" s="28" t="s">
        <v>4946</v>
      </c>
      <c r="O5399" s="100">
        <v>140400</v>
      </c>
      <c r="P5399" s="27"/>
      <c r="Q5399" s="100"/>
      <c r="R5399" s="101" t="s">
        <v>124</v>
      </c>
      <c r="S5399" s="94"/>
    </row>
    <row r="5400" spans="1:19" ht="18" customHeight="1">
      <c r="A5400" s="17">
        <v>10</v>
      </c>
      <c r="B5400" s="18" t="s">
        <v>3742</v>
      </c>
      <c r="C5400" s="18">
        <v>8</v>
      </c>
      <c r="D5400" s="18" t="s">
        <v>4788</v>
      </c>
      <c r="E5400" s="18">
        <v>3</v>
      </c>
      <c r="F5400" s="18" t="s">
        <v>810</v>
      </c>
      <c r="G5400" s="18">
        <v>11</v>
      </c>
      <c r="H5400" s="18" t="s">
        <v>1002</v>
      </c>
      <c r="I5400" s="18">
        <v>1</v>
      </c>
      <c r="J5400" s="25" t="s">
        <v>1003</v>
      </c>
      <c r="K5400" s="99"/>
      <c r="L5400" s="99"/>
      <c r="M5400" s="99"/>
      <c r="N5400" s="28" t="s">
        <v>4947</v>
      </c>
      <c r="O5400" s="100">
        <v>17280</v>
      </c>
      <c r="P5400" s="27"/>
      <c r="Q5400" s="100"/>
      <c r="R5400" s="101" t="s">
        <v>124</v>
      </c>
      <c r="S5400" s="94"/>
    </row>
    <row r="5401" spans="1:19" ht="18" customHeight="1">
      <c r="A5401" s="17">
        <v>10</v>
      </c>
      <c r="B5401" s="18" t="s">
        <v>3742</v>
      </c>
      <c r="C5401" s="18">
        <v>8</v>
      </c>
      <c r="D5401" s="18" t="s">
        <v>4788</v>
      </c>
      <c r="E5401" s="18">
        <v>3</v>
      </c>
      <c r="F5401" s="18" t="s">
        <v>810</v>
      </c>
      <c r="G5401" s="18">
        <v>11</v>
      </c>
      <c r="H5401" s="18" t="s">
        <v>1002</v>
      </c>
      <c r="I5401" s="18">
        <v>1</v>
      </c>
      <c r="J5401" s="25" t="s">
        <v>1003</v>
      </c>
      <c r="K5401" s="99"/>
      <c r="L5401" s="99"/>
      <c r="M5401" s="99"/>
      <c r="N5401" s="28" t="s">
        <v>4948</v>
      </c>
      <c r="O5401" s="100"/>
      <c r="P5401" s="27"/>
      <c r="Q5401" s="100"/>
      <c r="R5401" s="101" t="s">
        <v>124</v>
      </c>
      <c r="S5401" s="94"/>
    </row>
    <row r="5402" spans="1:19" ht="18" customHeight="1">
      <c r="A5402" s="17">
        <v>10</v>
      </c>
      <c r="B5402" s="18" t="s">
        <v>3742</v>
      </c>
      <c r="C5402" s="18">
        <v>8</v>
      </c>
      <c r="D5402" s="18" t="s">
        <v>4788</v>
      </c>
      <c r="E5402" s="18">
        <v>3</v>
      </c>
      <c r="F5402" s="18" t="s">
        <v>810</v>
      </c>
      <c r="G5402" s="18">
        <v>11</v>
      </c>
      <c r="H5402" s="18" t="s">
        <v>1002</v>
      </c>
      <c r="I5402" s="18">
        <v>1</v>
      </c>
      <c r="J5402" s="25" t="s">
        <v>1003</v>
      </c>
      <c r="K5402" s="99"/>
      <c r="L5402" s="99"/>
      <c r="M5402" s="99"/>
      <c r="N5402" s="28" t="s">
        <v>4949</v>
      </c>
      <c r="O5402" s="100">
        <v>37888</v>
      </c>
      <c r="P5402" s="27"/>
      <c r="Q5402" s="100"/>
      <c r="R5402" s="101" t="s">
        <v>124</v>
      </c>
      <c r="S5402" s="94"/>
    </row>
    <row r="5403" spans="1:19" ht="18" customHeight="1">
      <c r="A5403" s="17">
        <v>10</v>
      </c>
      <c r="B5403" s="18" t="s">
        <v>3742</v>
      </c>
      <c r="C5403" s="18">
        <v>8</v>
      </c>
      <c r="D5403" s="18" t="s">
        <v>4788</v>
      </c>
      <c r="E5403" s="18">
        <v>3</v>
      </c>
      <c r="F5403" s="18" t="s">
        <v>810</v>
      </c>
      <c r="G5403" s="18">
        <v>11</v>
      </c>
      <c r="H5403" s="18" t="s">
        <v>1002</v>
      </c>
      <c r="I5403" s="18">
        <v>1</v>
      </c>
      <c r="J5403" s="25" t="s">
        <v>1003</v>
      </c>
      <c r="K5403" s="99"/>
      <c r="L5403" s="99"/>
      <c r="M5403" s="99"/>
      <c r="N5403" s="28" t="s">
        <v>4950</v>
      </c>
      <c r="O5403" s="100">
        <v>72000</v>
      </c>
      <c r="P5403" s="27"/>
      <c r="Q5403" s="100"/>
      <c r="R5403" s="101" t="s">
        <v>124</v>
      </c>
      <c r="S5403" s="94"/>
    </row>
    <row r="5404" spans="1:19" ht="18" customHeight="1">
      <c r="A5404" s="17">
        <v>10</v>
      </c>
      <c r="B5404" s="18" t="s">
        <v>3742</v>
      </c>
      <c r="C5404" s="18">
        <v>8</v>
      </c>
      <c r="D5404" s="18" t="s">
        <v>4788</v>
      </c>
      <c r="E5404" s="18">
        <v>3</v>
      </c>
      <c r="F5404" s="18" t="s">
        <v>810</v>
      </c>
      <c r="G5404" s="18">
        <v>11</v>
      </c>
      <c r="H5404" s="18" t="s">
        <v>1002</v>
      </c>
      <c r="I5404" s="18">
        <v>1</v>
      </c>
      <c r="J5404" s="25" t="s">
        <v>1003</v>
      </c>
      <c r="K5404" s="99"/>
      <c r="L5404" s="99"/>
      <c r="M5404" s="99"/>
      <c r="N5404" s="28" t="s">
        <v>4951</v>
      </c>
      <c r="O5404" s="100">
        <v>30240</v>
      </c>
      <c r="P5404" s="27"/>
      <c r="Q5404" s="100"/>
      <c r="R5404" s="101" t="s">
        <v>124</v>
      </c>
      <c r="S5404" s="94"/>
    </row>
    <row r="5405" spans="1:19" ht="18" customHeight="1">
      <c r="A5405" s="17">
        <v>10</v>
      </c>
      <c r="B5405" s="18" t="s">
        <v>3742</v>
      </c>
      <c r="C5405" s="18">
        <v>8</v>
      </c>
      <c r="D5405" s="18" t="s">
        <v>4788</v>
      </c>
      <c r="E5405" s="18">
        <v>3</v>
      </c>
      <c r="F5405" s="18" t="s">
        <v>810</v>
      </c>
      <c r="G5405" s="18">
        <v>11</v>
      </c>
      <c r="H5405" s="18" t="s">
        <v>1002</v>
      </c>
      <c r="I5405" s="18">
        <v>1</v>
      </c>
      <c r="J5405" s="25" t="s">
        <v>1003</v>
      </c>
      <c r="K5405" s="99"/>
      <c r="L5405" s="99"/>
      <c r="M5405" s="99"/>
      <c r="N5405" s="28" t="s">
        <v>4952</v>
      </c>
      <c r="O5405" s="100">
        <v>38473</v>
      </c>
      <c r="P5405" s="27"/>
      <c r="Q5405" s="100"/>
      <c r="R5405" s="101" t="s">
        <v>124</v>
      </c>
      <c r="S5405" s="94"/>
    </row>
    <row r="5406" spans="1:19" ht="18" customHeight="1">
      <c r="A5406" s="17">
        <v>10</v>
      </c>
      <c r="B5406" s="18" t="s">
        <v>3742</v>
      </c>
      <c r="C5406" s="18">
        <v>8</v>
      </c>
      <c r="D5406" s="18" t="s">
        <v>4788</v>
      </c>
      <c r="E5406" s="18">
        <v>3</v>
      </c>
      <c r="F5406" s="18" t="s">
        <v>810</v>
      </c>
      <c r="G5406" s="18">
        <v>11</v>
      </c>
      <c r="H5406" s="18" t="s">
        <v>1002</v>
      </c>
      <c r="I5406" s="18">
        <v>1</v>
      </c>
      <c r="J5406" s="25" t="s">
        <v>1003</v>
      </c>
      <c r="K5406" s="99"/>
      <c r="L5406" s="99"/>
      <c r="M5406" s="99"/>
      <c r="N5406" s="28" t="s">
        <v>4953</v>
      </c>
      <c r="O5406" s="100">
        <v>45000</v>
      </c>
      <c r="P5406" s="27"/>
      <c r="Q5406" s="100"/>
      <c r="R5406" s="101" t="s">
        <v>124</v>
      </c>
      <c r="S5406" s="94"/>
    </row>
    <row r="5407" spans="1:19" ht="18" customHeight="1">
      <c r="A5407" s="17">
        <v>10</v>
      </c>
      <c r="B5407" s="18" t="s">
        <v>3742</v>
      </c>
      <c r="C5407" s="18">
        <v>8</v>
      </c>
      <c r="D5407" s="18" t="s">
        <v>4788</v>
      </c>
      <c r="E5407" s="18">
        <v>3</v>
      </c>
      <c r="F5407" s="18" t="s">
        <v>810</v>
      </c>
      <c r="G5407" s="18">
        <v>11</v>
      </c>
      <c r="H5407" s="18" t="s">
        <v>1002</v>
      </c>
      <c r="I5407" s="19">
        <v>2</v>
      </c>
      <c r="J5407" s="24" t="s">
        <v>1208</v>
      </c>
      <c r="K5407" s="99">
        <v>2657</v>
      </c>
      <c r="L5407" s="99">
        <v>2859</v>
      </c>
      <c r="M5407" s="99">
        <f>K5407-L5407</f>
        <v>-202</v>
      </c>
      <c r="N5407" s="28" t="s">
        <v>4954</v>
      </c>
      <c r="O5407" s="100">
        <v>2040000</v>
      </c>
      <c r="P5407" s="27"/>
      <c r="Q5407" s="100"/>
      <c r="R5407" s="101" t="s">
        <v>124</v>
      </c>
      <c r="S5407" s="94"/>
    </row>
    <row r="5408" spans="1:19" ht="18" customHeight="1">
      <c r="A5408" s="17">
        <v>10</v>
      </c>
      <c r="B5408" s="18" t="s">
        <v>3742</v>
      </c>
      <c r="C5408" s="18">
        <v>8</v>
      </c>
      <c r="D5408" s="18" t="s">
        <v>4788</v>
      </c>
      <c r="E5408" s="18">
        <v>3</v>
      </c>
      <c r="F5408" s="18" t="s">
        <v>810</v>
      </c>
      <c r="G5408" s="18">
        <v>11</v>
      </c>
      <c r="H5408" s="18" t="s">
        <v>1002</v>
      </c>
      <c r="I5408" s="18">
        <v>2</v>
      </c>
      <c r="J5408" s="25" t="s">
        <v>1208</v>
      </c>
      <c r="K5408" s="99"/>
      <c r="L5408" s="99"/>
      <c r="M5408" s="99"/>
      <c r="N5408" s="28" t="s">
        <v>4955</v>
      </c>
      <c r="O5408" s="100">
        <v>264600</v>
      </c>
      <c r="P5408" s="27"/>
      <c r="Q5408" s="100"/>
      <c r="R5408" s="101" t="s">
        <v>124</v>
      </c>
      <c r="S5408" s="94"/>
    </row>
    <row r="5409" spans="1:19" ht="18" customHeight="1">
      <c r="A5409" s="17">
        <v>10</v>
      </c>
      <c r="B5409" s="18" t="s">
        <v>3742</v>
      </c>
      <c r="C5409" s="18">
        <v>8</v>
      </c>
      <c r="D5409" s="18" t="s">
        <v>4788</v>
      </c>
      <c r="E5409" s="18">
        <v>3</v>
      </c>
      <c r="F5409" s="18" t="s">
        <v>810</v>
      </c>
      <c r="G5409" s="18">
        <v>11</v>
      </c>
      <c r="H5409" s="18" t="s">
        <v>1002</v>
      </c>
      <c r="I5409" s="18">
        <v>2</v>
      </c>
      <c r="J5409" s="25" t="s">
        <v>1208</v>
      </c>
      <c r="K5409" s="99"/>
      <c r="L5409" s="99"/>
      <c r="M5409" s="99"/>
      <c r="N5409" s="28" t="s">
        <v>4956</v>
      </c>
      <c r="O5409" s="100">
        <v>168000</v>
      </c>
      <c r="P5409" s="27"/>
      <c r="Q5409" s="100"/>
      <c r="R5409" s="101" t="s">
        <v>124</v>
      </c>
      <c r="S5409" s="94"/>
    </row>
    <row r="5410" spans="1:19" ht="18" customHeight="1">
      <c r="A5410" s="17">
        <v>10</v>
      </c>
      <c r="B5410" s="18" t="s">
        <v>3742</v>
      </c>
      <c r="C5410" s="18">
        <v>8</v>
      </c>
      <c r="D5410" s="18" t="s">
        <v>4788</v>
      </c>
      <c r="E5410" s="18">
        <v>3</v>
      </c>
      <c r="F5410" s="18" t="s">
        <v>810</v>
      </c>
      <c r="G5410" s="18">
        <v>11</v>
      </c>
      <c r="H5410" s="18" t="s">
        <v>1002</v>
      </c>
      <c r="I5410" s="18">
        <v>2</v>
      </c>
      <c r="J5410" s="25" t="s">
        <v>1208</v>
      </c>
      <c r="K5410" s="99"/>
      <c r="L5410" s="99"/>
      <c r="M5410" s="99"/>
      <c r="N5410" s="28" t="s">
        <v>4957</v>
      </c>
      <c r="O5410" s="100">
        <v>183600</v>
      </c>
      <c r="P5410" s="27"/>
      <c r="Q5410" s="100"/>
      <c r="R5410" s="101" t="s">
        <v>124</v>
      </c>
      <c r="S5410" s="94"/>
    </row>
    <row r="5411" spans="1:19" ht="18" customHeight="1">
      <c r="A5411" s="17">
        <v>10</v>
      </c>
      <c r="B5411" s="18" t="s">
        <v>3742</v>
      </c>
      <c r="C5411" s="18">
        <v>8</v>
      </c>
      <c r="D5411" s="18" t="s">
        <v>4788</v>
      </c>
      <c r="E5411" s="18">
        <v>3</v>
      </c>
      <c r="F5411" s="18" t="s">
        <v>810</v>
      </c>
      <c r="G5411" s="18">
        <v>11</v>
      </c>
      <c r="H5411" s="18" t="s">
        <v>1002</v>
      </c>
      <c r="I5411" s="19">
        <v>3</v>
      </c>
      <c r="J5411" s="24" t="s">
        <v>1021</v>
      </c>
      <c r="K5411" s="99">
        <v>9</v>
      </c>
      <c r="L5411" s="99">
        <v>9</v>
      </c>
      <c r="M5411" s="99">
        <f>K5411-L5411</f>
        <v>0</v>
      </c>
      <c r="N5411" s="28" t="s">
        <v>4958</v>
      </c>
      <c r="O5411" s="100">
        <v>5060</v>
      </c>
      <c r="P5411" s="27"/>
      <c r="Q5411" s="100"/>
      <c r="R5411" s="101" t="s">
        <v>124</v>
      </c>
      <c r="S5411" s="94"/>
    </row>
    <row r="5412" spans="1:19" ht="18" customHeight="1">
      <c r="A5412" s="17">
        <v>10</v>
      </c>
      <c r="B5412" s="18" t="s">
        <v>3742</v>
      </c>
      <c r="C5412" s="18">
        <v>8</v>
      </c>
      <c r="D5412" s="18" t="s">
        <v>4788</v>
      </c>
      <c r="E5412" s="18">
        <v>3</v>
      </c>
      <c r="F5412" s="18" t="s">
        <v>810</v>
      </c>
      <c r="G5412" s="18">
        <v>11</v>
      </c>
      <c r="H5412" s="18" t="s">
        <v>1002</v>
      </c>
      <c r="I5412" s="18">
        <v>3</v>
      </c>
      <c r="J5412" s="25" t="s">
        <v>1021</v>
      </c>
      <c r="K5412" s="99"/>
      <c r="L5412" s="99"/>
      <c r="M5412" s="99"/>
      <c r="N5412" s="28" t="s">
        <v>4959</v>
      </c>
      <c r="O5412" s="100">
        <v>3000</v>
      </c>
      <c r="P5412" s="27"/>
      <c r="Q5412" s="100"/>
      <c r="R5412" s="101" t="s">
        <v>124</v>
      </c>
      <c r="S5412" s="94"/>
    </row>
    <row r="5413" spans="1:19" ht="18" customHeight="1">
      <c r="A5413" s="17">
        <v>10</v>
      </c>
      <c r="B5413" s="18" t="s">
        <v>3742</v>
      </c>
      <c r="C5413" s="18">
        <v>8</v>
      </c>
      <c r="D5413" s="18" t="s">
        <v>4788</v>
      </c>
      <c r="E5413" s="18">
        <v>3</v>
      </c>
      <c r="F5413" s="18" t="s">
        <v>810</v>
      </c>
      <c r="G5413" s="18">
        <v>11</v>
      </c>
      <c r="H5413" s="18" t="s">
        <v>1002</v>
      </c>
      <c r="I5413" s="19">
        <v>5</v>
      </c>
      <c r="J5413" s="24" t="s">
        <v>1214</v>
      </c>
      <c r="K5413" s="99">
        <v>3600</v>
      </c>
      <c r="L5413" s="99">
        <v>3998</v>
      </c>
      <c r="M5413" s="99">
        <f>K5413-L5413</f>
        <v>-398</v>
      </c>
      <c r="N5413" s="28" t="s">
        <v>4960</v>
      </c>
      <c r="O5413" s="100">
        <v>1440000</v>
      </c>
      <c r="P5413" s="27"/>
      <c r="Q5413" s="100"/>
      <c r="R5413" s="101" t="s">
        <v>124</v>
      </c>
      <c r="S5413" s="94"/>
    </row>
    <row r="5414" spans="1:19" ht="18" customHeight="1">
      <c r="A5414" s="17">
        <v>10</v>
      </c>
      <c r="B5414" s="18" t="s">
        <v>3742</v>
      </c>
      <c r="C5414" s="18">
        <v>8</v>
      </c>
      <c r="D5414" s="18" t="s">
        <v>4788</v>
      </c>
      <c r="E5414" s="18">
        <v>3</v>
      </c>
      <c r="F5414" s="18" t="s">
        <v>810</v>
      </c>
      <c r="G5414" s="18">
        <v>11</v>
      </c>
      <c r="H5414" s="18" t="s">
        <v>1002</v>
      </c>
      <c r="I5414" s="18">
        <v>5</v>
      </c>
      <c r="J5414" s="25" t="s">
        <v>1214</v>
      </c>
      <c r="K5414" s="99"/>
      <c r="L5414" s="99"/>
      <c r="M5414" s="99"/>
      <c r="N5414" s="28" t="s">
        <v>4961</v>
      </c>
      <c r="O5414" s="100">
        <v>2160000</v>
      </c>
      <c r="P5414" s="27"/>
      <c r="Q5414" s="100"/>
      <c r="R5414" s="101" t="s">
        <v>124</v>
      </c>
      <c r="S5414" s="94"/>
    </row>
    <row r="5415" spans="1:19" ht="18" customHeight="1">
      <c r="A5415" s="17">
        <v>10</v>
      </c>
      <c r="B5415" s="18" t="s">
        <v>3742</v>
      </c>
      <c r="C5415" s="18">
        <v>8</v>
      </c>
      <c r="D5415" s="18" t="s">
        <v>4788</v>
      </c>
      <c r="E5415" s="18">
        <v>3</v>
      </c>
      <c r="F5415" s="18" t="s">
        <v>810</v>
      </c>
      <c r="G5415" s="18">
        <v>11</v>
      </c>
      <c r="H5415" s="18" t="s">
        <v>1002</v>
      </c>
      <c r="I5415" s="19">
        <v>6</v>
      </c>
      <c r="J5415" s="24" t="s">
        <v>1215</v>
      </c>
      <c r="K5415" s="99">
        <v>466</v>
      </c>
      <c r="L5415" s="99">
        <v>2008</v>
      </c>
      <c r="M5415" s="99">
        <f>K5415-L5415</f>
        <v>-1542</v>
      </c>
      <c r="N5415" s="28" t="s">
        <v>4962</v>
      </c>
      <c r="O5415" s="100">
        <v>300000</v>
      </c>
      <c r="P5415" s="27"/>
      <c r="Q5415" s="100"/>
      <c r="R5415" s="101" t="s">
        <v>124</v>
      </c>
      <c r="S5415" s="94"/>
    </row>
    <row r="5416" spans="1:19" ht="18" customHeight="1">
      <c r="A5416" s="17">
        <v>10</v>
      </c>
      <c r="B5416" s="18" t="s">
        <v>3742</v>
      </c>
      <c r="C5416" s="18">
        <v>8</v>
      </c>
      <c r="D5416" s="18" t="s">
        <v>4788</v>
      </c>
      <c r="E5416" s="18">
        <v>3</v>
      </c>
      <c r="F5416" s="18" t="s">
        <v>810</v>
      </c>
      <c r="G5416" s="18">
        <v>11</v>
      </c>
      <c r="H5416" s="18" t="s">
        <v>1002</v>
      </c>
      <c r="I5416" s="18">
        <v>6</v>
      </c>
      <c r="J5416" s="25" t="s">
        <v>1215</v>
      </c>
      <c r="K5416" s="99"/>
      <c r="L5416" s="99"/>
      <c r="M5416" s="99"/>
      <c r="N5416" s="28" t="s">
        <v>4963</v>
      </c>
      <c r="O5416" s="100">
        <v>165240</v>
      </c>
      <c r="P5416" s="27"/>
      <c r="Q5416" s="100"/>
      <c r="R5416" s="101" t="s">
        <v>124</v>
      </c>
      <c r="S5416" s="94"/>
    </row>
    <row r="5417" spans="1:19" ht="18" customHeight="1">
      <c r="A5417" s="17">
        <v>10</v>
      </c>
      <c r="B5417" s="18" t="s">
        <v>3742</v>
      </c>
      <c r="C5417" s="18">
        <v>8</v>
      </c>
      <c r="D5417" s="18" t="s">
        <v>4788</v>
      </c>
      <c r="E5417" s="18">
        <v>3</v>
      </c>
      <c r="F5417" s="18" t="s">
        <v>810</v>
      </c>
      <c r="G5417" s="18">
        <v>11</v>
      </c>
      <c r="H5417" s="18" t="s">
        <v>1002</v>
      </c>
      <c r="I5417" s="19">
        <v>7</v>
      </c>
      <c r="J5417" s="24" t="s">
        <v>2044</v>
      </c>
      <c r="K5417" s="99">
        <v>31380</v>
      </c>
      <c r="L5417" s="99">
        <v>33392</v>
      </c>
      <c r="M5417" s="99">
        <f>K5417-L5417</f>
        <v>-2012</v>
      </c>
      <c r="N5417" s="28" t="s">
        <v>4964</v>
      </c>
      <c r="O5417" s="100">
        <v>16343800</v>
      </c>
      <c r="P5417" s="27"/>
      <c r="Q5417" s="100"/>
      <c r="R5417" s="101" t="s">
        <v>124</v>
      </c>
      <c r="S5417" s="94"/>
    </row>
    <row r="5418" spans="1:19" ht="18" customHeight="1">
      <c r="A5418" s="17">
        <v>10</v>
      </c>
      <c r="B5418" s="18" t="s">
        <v>3742</v>
      </c>
      <c r="C5418" s="18">
        <v>8</v>
      </c>
      <c r="D5418" s="18" t="s">
        <v>4788</v>
      </c>
      <c r="E5418" s="18">
        <v>3</v>
      </c>
      <c r="F5418" s="18" t="s">
        <v>810</v>
      </c>
      <c r="G5418" s="18">
        <v>11</v>
      </c>
      <c r="H5418" s="18" t="s">
        <v>1002</v>
      </c>
      <c r="I5418" s="18">
        <v>7</v>
      </c>
      <c r="J5418" s="25" t="s">
        <v>2044</v>
      </c>
      <c r="K5418" s="99"/>
      <c r="L5418" s="99"/>
      <c r="M5418" s="99"/>
      <c r="N5418" s="28" t="s">
        <v>4965</v>
      </c>
      <c r="O5418" s="100">
        <v>10085040</v>
      </c>
      <c r="P5418" s="27"/>
      <c r="Q5418" s="100"/>
      <c r="R5418" s="101" t="s">
        <v>124</v>
      </c>
      <c r="S5418" s="94"/>
    </row>
    <row r="5419" spans="1:19" ht="18" customHeight="1">
      <c r="A5419" s="17">
        <v>10</v>
      </c>
      <c r="B5419" s="18" t="s">
        <v>3742</v>
      </c>
      <c r="C5419" s="18">
        <v>8</v>
      </c>
      <c r="D5419" s="18" t="s">
        <v>4788</v>
      </c>
      <c r="E5419" s="18">
        <v>3</v>
      </c>
      <c r="F5419" s="18" t="s">
        <v>810</v>
      </c>
      <c r="G5419" s="18">
        <v>11</v>
      </c>
      <c r="H5419" s="18" t="s">
        <v>1002</v>
      </c>
      <c r="I5419" s="18">
        <v>7</v>
      </c>
      <c r="J5419" s="25" t="s">
        <v>2044</v>
      </c>
      <c r="K5419" s="99"/>
      <c r="L5419" s="99"/>
      <c r="M5419" s="99"/>
      <c r="N5419" s="28" t="s">
        <v>4966</v>
      </c>
      <c r="O5419" s="100">
        <v>2537590</v>
      </c>
      <c r="P5419" s="27"/>
      <c r="Q5419" s="100"/>
      <c r="R5419" s="101" t="s">
        <v>124</v>
      </c>
      <c r="S5419" s="94"/>
    </row>
    <row r="5420" spans="1:19" ht="18" customHeight="1">
      <c r="A5420" s="17">
        <v>10</v>
      </c>
      <c r="B5420" s="18" t="s">
        <v>3742</v>
      </c>
      <c r="C5420" s="18">
        <v>8</v>
      </c>
      <c r="D5420" s="18" t="s">
        <v>4788</v>
      </c>
      <c r="E5420" s="18">
        <v>3</v>
      </c>
      <c r="F5420" s="18" t="s">
        <v>810</v>
      </c>
      <c r="G5420" s="18">
        <v>11</v>
      </c>
      <c r="H5420" s="18" t="s">
        <v>1002</v>
      </c>
      <c r="I5420" s="18">
        <v>7</v>
      </c>
      <c r="J5420" s="25" t="s">
        <v>2044</v>
      </c>
      <c r="K5420" s="99"/>
      <c r="L5420" s="99"/>
      <c r="M5420" s="99"/>
      <c r="N5420" s="28" t="s">
        <v>4967</v>
      </c>
      <c r="O5420" s="100">
        <v>1680840</v>
      </c>
      <c r="P5420" s="27"/>
      <c r="Q5420" s="100"/>
      <c r="R5420" s="101" t="s">
        <v>124</v>
      </c>
      <c r="S5420" s="94"/>
    </row>
    <row r="5421" spans="1:19" ht="18" customHeight="1">
      <c r="A5421" s="17">
        <v>10</v>
      </c>
      <c r="B5421" s="18" t="s">
        <v>3742</v>
      </c>
      <c r="C5421" s="18">
        <v>8</v>
      </c>
      <c r="D5421" s="18" t="s">
        <v>4788</v>
      </c>
      <c r="E5421" s="18">
        <v>3</v>
      </c>
      <c r="F5421" s="18" t="s">
        <v>810</v>
      </c>
      <c r="G5421" s="18">
        <v>11</v>
      </c>
      <c r="H5421" s="18" t="s">
        <v>1002</v>
      </c>
      <c r="I5421" s="18">
        <v>7</v>
      </c>
      <c r="J5421" s="25" t="s">
        <v>2044</v>
      </c>
      <c r="K5421" s="99"/>
      <c r="L5421" s="99"/>
      <c r="M5421" s="99"/>
      <c r="N5421" s="28" t="s">
        <v>4968</v>
      </c>
      <c r="O5421" s="100">
        <v>269100</v>
      </c>
      <c r="P5421" s="27"/>
      <c r="Q5421" s="100"/>
      <c r="R5421" s="101" t="s">
        <v>124</v>
      </c>
      <c r="S5421" s="94"/>
    </row>
    <row r="5422" spans="1:19" ht="18" customHeight="1">
      <c r="A5422" s="17">
        <v>10</v>
      </c>
      <c r="B5422" s="18" t="s">
        <v>3742</v>
      </c>
      <c r="C5422" s="18">
        <v>8</v>
      </c>
      <c r="D5422" s="18" t="s">
        <v>4788</v>
      </c>
      <c r="E5422" s="18">
        <v>3</v>
      </c>
      <c r="F5422" s="18" t="s">
        <v>810</v>
      </c>
      <c r="G5422" s="18">
        <v>11</v>
      </c>
      <c r="H5422" s="18" t="s">
        <v>1002</v>
      </c>
      <c r="I5422" s="18">
        <v>7</v>
      </c>
      <c r="J5422" s="25" t="s">
        <v>2044</v>
      </c>
      <c r="K5422" s="99"/>
      <c r="L5422" s="99"/>
      <c r="M5422" s="99"/>
      <c r="N5422" s="28" t="s">
        <v>4969</v>
      </c>
      <c r="O5422" s="100">
        <v>98670</v>
      </c>
      <c r="P5422" s="27"/>
      <c r="Q5422" s="100"/>
      <c r="R5422" s="101" t="s">
        <v>124</v>
      </c>
      <c r="S5422" s="94"/>
    </row>
    <row r="5423" spans="1:19" ht="18" customHeight="1">
      <c r="A5423" s="17">
        <v>10</v>
      </c>
      <c r="B5423" s="18" t="s">
        <v>3742</v>
      </c>
      <c r="C5423" s="18">
        <v>8</v>
      </c>
      <c r="D5423" s="18" t="s">
        <v>4788</v>
      </c>
      <c r="E5423" s="18">
        <v>3</v>
      </c>
      <c r="F5423" s="18" t="s">
        <v>810</v>
      </c>
      <c r="G5423" s="18">
        <v>11</v>
      </c>
      <c r="H5423" s="18" t="s">
        <v>1002</v>
      </c>
      <c r="I5423" s="18">
        <v>7</v>
      </c>
      <c r="J5423" s="25" t="s">
        <v>2044</v>
      </c>
      <c r="K5423" s="99"/>
      <c r="L5423" s="99"/>
      <c r="M5423" s="99"/>
      <c r="N5423" s="28" t="s">
        <v>4970</v>
      </c>
      <c r="O5423" s="100">
        <v>124200</v>
      </c>
      <c r="P5423" s="27"/>
      <c r="Q5423" s="100"/>
      <c r="R5423" s="101" t="s">
        <v>124</v>
      </c>
      <c r="S5423" s="94"/>
    </row>
    <row r="5424" spans="1:19" ht="18" customHeight="1">
      <c r="A5424" s="17">
        <v>10</v>
      </c>
      <c r="B5424" s="18" t="s">
        <v>3742</v>
      </c>
      <c r="C5424" s="18">
        <v>8</v>
      </c>
      <c r="D5424" s="18" t="s">
        <v>4788</v>
      </c>
      <c r="E5424" s="18">
        <v>3</v>
      </c>
      <c r="F5424" s="18" t="s">
        <v>810</v>
      </c>
      <c r="G5424" s="18">
        <v>11</v>
      </c>
      <c r="H5424" s="18" t="s">
        <v>1002</v>
      </c>
      <c r="I5424" s="18">
        <v>7</v>
      </c>
      <c r="J5424" s="25" t="s">
        <v>2044</v>
      </c>
      <c r="K5424" s="99"/>
      <c r="L5424" s="99"/>
      <c r="M5424" s="99"/>
      <c r="N5424" s="28" t="s">
        <v>4971</v>
      </c>
      <c r="O5424" s="100">
        <v>240000</v>
      </c>
      <c r="P5424" s="27"/>
      <c r="Q5424" s="100"/>
      <c r="R5424" s="101" t="s">
        <v>124</v>
      </c>
      <c r="S5424" s="94"/>
    </row>
    <row r="5425" spans="1:19" ht="18" customHeight="1">
      <c r="A5425" s="17">
        <v>10</v>
      </c>
      <c r="B5425" s="18" t="s">
        <v>3742</v>
      </c>
      <c r="C5425" s="18">
        <v>8</v>
      </c>
      <c r="D5425" s="18" t="s">
        <v>4788</v>
      </c>
      <c r="E5425" s="18">
        <v>3</v>
      </c>
      <c r="F5425" s="18" t="s">
        <v>810</v>
      </c>
      <c r="G5425" s="18">
        <v>11</v>
      </c>
      <c r="H5425" s="18" t="s">
        <v>1002</v>
      </c>
      <c r="I5425" s="19">
        <v>8</v>
      </c>
      <c r="J5425" s="24" t="s">
        <v>1891</v>
      </c>
      <c r="K5425" s="99">
        <v>25</v>
      </c>
      <c r="L5425" s="99">
        <v>25</v>
      </c>
      <c r="M5425" s="99">
        <f>K5425-L5425</f>
        <v>0</v>
      </c>
      <c r="N5425" s="28" t="s">
        <v>4972</v>
      </c>
      <c r="O5425" s="100">
        <v>25000</v>
      </c>
      <c r="P5425" s="27"/>
      <c r="Q5425" s="100"/>
      <c r="R5425" s="101" t="s">
        <v>124</v>
      </c>
      <c r="S5425" s="94"/>
    </row>
    <row r="5426" spans="1:19" ht="18" customHeight="1">
      <c r="A5426" s="17">
        <v>10</v>
      </c>
      <c r="B5426" s="18" t="s">
        <v>3742</v>
      </c>
      <c r="C5426" s="18">
        <v>8</v>
      </c>
      <c r="D5426" s="18" t="s">
        <v>4788</v>
      </c>
      <c r="E5426" s="18">
        <v>3</v>
      </c>
      <c r="F5426" s="18" t="s">
        <v>810</v>
      </c>
      <c r="G5426" s="19">
        <v>12</v>
      </c>
      <c r="H5426" s="19" t="s">
        <v>1026</v>
      </c>
      <c r="I5426" s="19"/>
      <c r="J5426" s="24"/>
      <c r="K5426" s="99"/>
      <c r="L5426" s="99"/>
      <c r="M5426" s="99"/>
      <c r="N5426" s="28"/>
      <c r="O5426" s="100"/>
      <c r="P5426" s="27"/>
      <c r="Q5426" s="100"/>
      <c r="R5426" s="101" t="s">
        <v>124</v>
      </c>
      <c r="S5426" s="94"/>
    </row>
    <row r="5427" spans="1:19" ht="18" customHeight="1">
      <c r="A5427" s="17">
        <v>10</v>
      </c>
      <c r="B5427" s="18" t="s">
        <v>3742</v>
      </c>
      <c r="C5427" s="18">
        <v>8</v>
      </c>
      <c r="D5427" s="18" t="s">
        <v>4788</v>
      </c>
      <c r="E5427" s="18">
        <v>3</v>
      </c>
      <c r="F5427" s="18" t="s">
        <v>810</v>
      </c>
      <c r="G5427" s="18">
        <v>12</v>
      </c>
      <c r="H5427" s="18" t="s">
        <v>1026</v>
      </c>
      <c r="I5427" s="19">
        <v>1</v>
      </c>
      <c r="J5427" s="24" t="s">
        <v>1027</v>
      </c>
      <c r="K5427" s="99">
        <v>94</v>
      </c>
      <c r="L5427" s="99">
        <v>101</v>
      </c>
      <c r="M5427" s="99">
        <f>K5427-L5427</f>
        <v>-7</v>
      </c>
      <c r="N5427" s="28" t="s">
        <v>4537</v>
      </c>
      <c r="O5427" s="100">
        <v>84000</v>
      </c>
      <c r="P5427" s="27"/>
      <c r="Q5427" s="100"/>
      <c r="R5427" s="101" t="s">
        <v>124</v>
      </c>
      <c r="S5427" s="94"/>
    </row>
    <row r="5428" spans="1:19" ht="18" customHeight="1">
      <c r="A5428" s="17">
        <v>10</v>
      </c>
      <c r="B5428" s="18" t="s">
        <v>3742</v>
      </c>
      <c r="C5428" s="18">
        <v>8</v>
      </c>
      <c r="D5428" s="18" t="s">
        <v>4788</v>
      </c>
      <c r="E5428" s="18">
        <v>3</v>
      </c>
      <c r="F5428" s="18" t="s">
        <v>810</v>
      </c>
      <c r="G5428" s="18">
        <v>12</v>
      </c>
      <c r="H5428" s="18" t="s">
        <v>1026</v>
      </c>
      <c r="I5428" s="18">
        <v>1</v>
      </c>
      <c r="J5428" s="25" t="s">
        <v>1027</v>
      </c>
      <c r="K5428" s="99"/>
      <c r="L5428" s="99"/>
      <c r="M5428" s="99"/>
      <c r="N5428" s="28" t="s">
        <v>2892</v>
      </c>
      <c r="O5428" s="100">
        <v>10000</v>
      </c>
      <c r="P5428" s="27"/>
      <c r="Q5428" s="100"/>
      <c r="R5428" s="101" t="s">
        <v>124</v>
      </c>
      <c r="S5428" s="94"/>
    </row>
    <row r="5429" spans="1:19" ht="18" customHeight="1">
      <c r="A5429" s="17">
        <v>10</v>
      </c>
      <c r="B5429" s="18" t="s">
        <v>3742</v>
      </c>
      <c r="C5429" s="18">
        <v>8</v>
      </c>
      <c r="D5429" s="18" t="s">
        <v>4788</v>
      </c>
      <c r="E5429" s="18">
        <v>3</v>
      </c>
      <c r="F5429" s="18" t="s">
        <v>810</v>
      </c>
      <c r="G5429" s="18">
        <v>12</v>
      </c>
      <c r="H5429" s="18" t="s">
        <v>1026</v>
      </c>
      <c r="I5429" s="19">
        <v>3</v>
      </c>
      <c r="J5429" s="24" t="s">
        <v>202</v>
      </c>
      <c r="K5429" s="99">
        <v>63</v>
      </c>
      <c r="L5429" s="99">
        <v>58</v>
      </c>
      <c r="M5429" s="99">
        <f>K5429-L5429</f>
        <v>5</v>
      </c>
      <c r="N5429" s="28" t="s">
        <v>4973</v>
      </c>
      <c r="O5429" s="100">
        <v>14904</v>
      </c>
      <c r="P5429" s="27"/>
      <c r="Q5429" s="100"/>
      <c r="R5429" s="101" t="s">
        <v>124</v>
      </c>
      <c r="S5429" s="94"/>
    </row>
    <row r="5430" spans="1:19" ht="18" customHeight="1">
      <c r="A5430" s="17">
        <v>10</v>
      </c>
      <c r="B5430" s="18" t="s">
        <v>3742</v>
      </c>
      <c r="C5430" s="18">
        <v>8</v>
      </c>
      <c r="D5430" s="18" t="s">
        <v>4788</v>
      </c>
      <c r="E5430" s="18">
        <v>3</v>
      </c>
      <c r="F5430" s="18" t="s">
        <v>810</v>
      </c>
      <c r="G5430" s="18">
        <v>12</v>
      </c>
      <c r="H5430" s="18" t="s">
        <v>1026</v>
      </c>
      <c r="I5430" s="18">
        <v>3</v>
      </c>
      <c r="J5430" s="25" t="s">
        <v>202</v>
      </c>
      <c r="K5430" s="99"/>
      <c r="L5430" s="99"/>
      <c r="M5430" s="99"/>
      <c r="N5430" s="28" t="s">
        <v>1032</v>
      </c>
      <c r="O5430" s="100">
        <v>8000</v>
      </c>
      <c r="P5430" s="27"/>
      <c r="Q5430" s="100"/>
      <c r="R5430" s="101" t="s">
        <v>124</v>
      </c>
      <c r="S5430" s="94"/>
    </row>
    <row r="5431" spans="1:19" ht="18" customHeight="1">
      <c r="A5431" s="17">
        <v>10</v>
      </c>
      <c r="B5431" s="18" t="s">
        <v>3742</v>
      </c>
      <c r="C5431" s="18">
        <v>8</v>
      </c>
      <c r="D5431" s="18" t="s">
        <v>4788</v>
      </c>
      <c r="E5431" s="18">
        <v>3</v>
      </c>
      <c r="F5431" s="18" t="s">
        <v>810</v>
      </c>
      <c r="G5431" s="18">
        <v>12</v>
      </c>
      <c r="H5431" s="18" t="s">
        <v>1026</v>
      </c>
      <c r="I5431" s="18">
        <v>3</v>
      </c>
      <c r="J5431" s="25" t="s">
        <v>202</v>
      </c>
      <c r="K5431" s="99"/>
      <c r="L5431" s="99"/>
      <c r="M5431" s="99"/>
      <c r="N5431" s="28" t="s">
        <v>4974</v>
      </c>
      <c r="O5431" s="100">
        <v>35532</v>
      </c>
      <c r="P5431" s="27"/>
      <c r="Q5431" s="100"/>
      <c r="R5431" s="101" t="s">
        <v>124</v>
      </c>
      <c r="S5431" s="94"/>
    </row>
    <row r="5432" spans="1:19" ht="18" customHeight="1">
      <c r="A5432" s="17">
        <v>10</v>
      </c>
      <c r="B5432" s="18" t="s">
        <v>3742</v>
      </c>
      <c r="C5432" s="18">
        <v>8</v>
      </c>
      <c r="D5432" s="18" t="s">
        <v>4788</v>
      </c>
      <c r="E5432" s="18">
        <v>3</v>
      </c>
      <c r="F5432" s="18" t="s">
        <v>810</v>
      </c>
      <c r="G5432" s="18">
        <v>12</v>
      </c>
      <c r="H5432" s="18" t="s">
        <v>1026</v>
      </c>
      <c r="I5432" s="18">
        <v>3</v>
      </c>
      <c r="J5432" s="25" t="s">
        <v>202</v>
      </c>
      <c r="K5432" s="99"/>
      <c r="L5432" s="99"/>
      <c r="M5432" s="99"/>
      <c r="N5432" s="28" t="s">
        <v>4975</v>
      </c>
      <c r="O5432" s="100">
        <v>4200</v>
      </c>
      <c r="P5432" s="27"/>
      <c r="Q5432" s="100"/>
      <c r="R5432" s="101" t="s">
        <v>124</v>
      </c>
      <c r="S5432" s="94"/>
    </row>
    <row r="5433" spans="1:19" ht="18" customHeight="1">
      <c r="A5433" s="17">
        <v>10</v>
      </c>
      <c r="B5433" s="18" t="s">
        <v>3742</v>
      </c>
      <c r="C5433" s="18">
        <v>8</v>
      </c>
      <c r="D5433" s="18" t="s">
        <v>4788</v>
      </c>
      <c r="E5433" s="18">
        <v>3</v>
      </c>
      <c r="F5433" s="18" t="s">
        <v>810</v>
      </c>
      <c r="G5433" s="18">
        <v>12</v>
      </c>
      <c r="H5433" s="18" t="s">
        <v>1026</v>
      </c>
      <c r="I5433" s="19">
        <v>11</v>
      </c>
      <c r="J5433" s="24" t="s">
        <v>1039</v>
      </c>
      <c r="K5433" s="99">
        <v>20</v>
      </c>
      <c r="L5433" s="99">
        <v>21</v>
      </c>
      <c r="M5433" s="99">
        <f>K5433-L5433</f>
        <v>-1</v>
      </c>
      <c r="N5433" s="28" t="s">
        <v>4976</v>
      </c>
      <c r="O5433" s="100">
        <v>19373</v>
      </c>
      <c r="P5433" s="27"/>
      <c r="Q5433" s="100"/>
      <c r="R5433" s="101" t="s">
        <v>124</v>
      </c>
      <c r="S5433" s="94"/>
    </row>
    <row r="5434" spans="1:19" ht="18" customHeight="1">
      <c r="A5434" s="17">
        <v>10</v>
      </c>
      <c r="B5434" s="18" t="s">
        <v>3742</v>
      </c>
      <c r="C5434" s="18">
        <v>8</v>
      </c>
      <c r="D5434" s="18" t="s">
        <v>4788</v>
      </c>
      <c r="E5434" s="18">
        <v>3</v>
      </c>
      <c r="F5434" s="18" t="s">
        <v>810</v>
      </c>
      <c r="G5434" s="19">
        <v>13</v>
      </c>
      <c r="H5434" s="19" t="s">
        <v>1045</v>
      </c>
      <c r="I5434" s="19"/>
      <c r="J5434" s="24"/>
      <c r="K5434" s="99"/>
      <c r="L5434" s="99"/>
      <c r="M5434" s="99"/>
      <c r="N5434" s="28"/>
      <c r="O5434" s="100"/>
      <c r="P5434" s="27"/>
      <c r="Q5434" s="100"/>
      <c r="R5434" s="101" t="s">
        <v>124</v>
      </c>
      <c r="S5434" s="94"/>
    </row>
    <row r="5435" spans="1:19" ht="18" customHeight="1">
      <c r="A5435" s="17">
        <v>10</v>
      </c>
      <c r="B5435" s="18" t="s">
        <v>3742</v>
      </c>
      <c r="C5435" s="18">
        <v>8</v>
      </c>
      <c r="D5435" s="18" t="s">
        <v>4788</v>
      </c>
      <c r="E5435" s="18">
        <v>3</v>
      </c>
      <c r="F5435" s="18" t="s">
        <v>810</v>
      </c>
      <c r="G5435" s="18">
        <v>13</v>
      </c>
      <c r="H5435" s="18" t="s">
        <v>1045</v>
      </c>
      <c r="I5435" s="19">
        <v>13</v>
      </c>
      <c r="J5435" s="24" t="s">
        <v>3701</v>
      </c>
      <c r="K5435" s="99">
        <v>650</v>
      </c>
      <c r="L5435" s="99">
        <v>0</v>
      </c>
      <c r="M5435" s="99">
        <f t="shared" ref="M5435:M5438" si="332">K5435-L5435</f>
        <v>650</v>
      </c>
      <c r="N5435" s="28" t="s">
        <v>4977</v>
      </c>
      <c r="O5435" s="100">
        <v>650000</v>
      </c>
      <c r="P5435" s="27"/>
      <c r="Q5435" s="100"/>
      <c r="R5435" s="101" t="s">
        <v>124</v>
      </c>
      <c r="S5435" s="94"/>
    </row>
    <row r="5436" spans="1:19" ht="18" customHeight="1">
      <c r="A5436" s="17">
        <v>10</v>
      </c>
      <c r="B5436" s="18" t="s">
        <v>3742</v>
      </c>
      <c r="C5436" s="18">
        <v>8</v>
      </c>
      <c r="D5436" s="18" t="s">
        <v>4788</v>
      </c>
      <c r="E5436" s="18">
        <v>3</v>
      </c>
      <c r="F5436" s="18" t="s">
        <v>810</v>
      </c>
      <c r="G5436" s="18">
        <v>13</v>
      </c>
      <c r="H5436" s="18" t="s">
        <v>1045</v>
      </c>
      <c r="I5436" s="19">
        <v>21</v>
      </c>
      <c r="J5436" s="24" t="s">
        <v>4978</v>
      </c>
      <c r="K5436" s="99">
        <v>104</v>
      </c>
      <c r="L5436" s="99">
        <v>100</v>
      </c>
      <c r="M5436" s="99">
        <f t="shared" si="332"/>
        <v>4</v>
      </c>
      <c r="N5436" s="28" t="s">
        <v>4978</v>
      </c>
      <c r="O5436" s="100">
        <v>103680</v>
      </c>
      <c r="P5436" s="27"/>
      <c r="Q5436" s="100"/>
      <c r="R5436" s="101" t="s">
        <v>124</v>
      </c>
      <c r="S5436" s="94"/>
    </row>
    <row r="5437" spans="1:19" ht="18" customHeight="1">
      <c r="A5437" s="17">
        <v>10</v>
      </c>
      <c r="B5437" s="18" t="s">
        <v>3742</v>
      </c>
      <c r="C5437" s="18">
        <v>8</v>
      </c>
      <c r="D5437" s="18" t="s">
        <v>4788</v>
      </c>
      <c r="E5437" s="18">
        <v>3</v>
      </c>
      <c r="F5437" s="18" t="s">
        <v>810</v>
      </c>
      <c r="G5437" s="18">
        <v>13</v>
      </c>
      <c r="H5437" s="18" t="s">
        <v>1045</v>
      </c>
      <c r="I5437" s="19">
        <v>31</v>
      </c>
      <c r="J5437" s="24" t="s">
        <v>1234</v>
      </c>
      <c r="K5437" s="99">
        <v>389</v>
      </c>
      <c r="L5437" s="99">
        <v>390</v>
      </c>
      <c r="M5437" s="99">
        <f t="shared" si="332"/>
        <v>-1</v>
      </c>
      <c r="N5437" s="28" t="s">
        <v>4979</v>
      </c>
      <c r="O5437" s="100">
        <v>388800</v>
      </c>
      <c r="P5437" s="27"/>
      <c r="Q5437" s="100"/>
      <c r="R5437" s="101" t="s">
        <v>124</v>
      </c>
      <c r="S5437" s="94"/>
    </row>
    <row r="5438" spans="1:19" ht="18" customHeight="1">
      <c r="A5438" s="17">
        <v>10</v>
      </c>
      <c r="B5438" s="18" t="s">
        <v>3742</v>
      </c>
      <c r="C5438" s="18">
        <v>8</v>
      </c>
      <c r="D5438" s="18" t="s">
        <v>4788</v>
      </c>
      <c r="E5438" s="18">
        <v>3</v>
      </c>
      <c r="F5438" s="18" t="s">
        <v>810</v>
      </c>
      <c r="G5438" s="18">
        <v>13</v>
      </c>
      <c r="H5438" s="18" t="s">
        <v>1045</v>
      </c>
      <c r="I5438" s="19">
        <v>32</v>
      </c>
      <c r="J5438" s="24" t="s">
        <v>1235</v>
      </c>
      <c r="K5438" s="99">
        <v>16611</v>
      </c>
      <c r="L5438" s="99">
        <v>16611</v>
      </c>
      <c r="M5438" s="99">
        <f t="shared" si="332"/>
        <v>0</v>
      </c>
      <c r="N5438" s="28" t="s">
        <v>4980</v>
      </c>
      <c r="O5438" s="100">
        <v>16610400</v>
      </c>
      <c r="P5438" s="27"/>
      <c r="Q5438" s="100"/>
      <c r="R5438" s="101" t="s">
        <v>124</v>
      </c>
      <c r="S5438" s="94"/>
    </row>
    <row r="5439" spans="1:19" ht="18" customHeight="1">
      <c r="A5439" s="17">
        <v>10</v>
      </c>
      <c r="B5439" s="18" t="s">
        <v>3742</v>
      </c>
      <c r="C5439" s="18">
        <v>8</v>
      </c>
      <c r="D5439" s="18" t="s">
        <v>4788</v>
      </c>
      <c r="E5439" s="18">
        <v>3</v>
      </c>
      <c r="F5439" s="18" t="s">
        <v>810</v>
      </c>
      <c r="G5439" s="18">
        <v>13</v>
      </c>
      <c r="H5439" s="18" t="s">
        <v>1045</v>
      </c>
      <c r="I5439" s="18">
        <v>32</v>
      </c>
      <c r="J5439" s="25" t="s">
        <v>1235</v>
      </c>
      <c r="K5439" s="99"/>
      <c r="L5439" s="99"/>
      <c r="M5439" s="99"/>
      <c r="N5439" s="28" t="s">
        <v>4981</v>
      </c>
      <c r="O5439" s="100"/>
      <c r="P5439" s="27"/>
      <c r="Q5439" s="100"/>
      <c r="R5439" s="101" t="s">
        <v>124</v>
      </c>
      <c r="S5439" s="94"/>
    </row>
    <row r="5440" spans="1:19" ht="18" customHeight="1">
      <c r="A5440" s="17">
        <v>10</v>
      </c>
      <c r="B5440" s="18" t="s">
        <v>3742</v>
      </c>
      <c r="C5440" s="18">
        <v>8</v>
      </c>
      <c r="D5440" s="18" t="s">
        <v>4788</v>
      </c>
      <c r="E5440" s="18">
        <v>3</v>
      </c>
      <c r="F5440" s="18" t="s">
        <v>810</v>
      </c>
      <c r="G5440" s="18">
        <v>13</v>
      </c>
      <c r="H5440" s="18" t="s">
        <v>1045</v>
      </c>
      <c r="I5440" s="19">
        <v>33</v>
      </c>
      <c r="J5440" s="24" t="s">
        <v>1243</v>
      </c>
      <c r="K5440" s="99">
        <v>955</v>
      </c>
      <c r="L5440" s="99">
        <v>918</v>
      </c>
      <c r="M5440" s="99">
        <f>K5440-L5440</f>
        <v>37</v>
      </c>
      <c r="N5440" s="28" t="s">
        <v>4982</v>
      </c>
      <c r="O5440" s="100">
        <v>41040</v>
      </c>
      <c r="P5440" s="27"/>
      <c r="Q5440" s="100"/>
      <c r="R5440" s="101" t="s">
        <v>124</v>
      </c>
      <c r="S5440" s="94"/>
    </row>
    <row r="5441" spans="1:19" ht="18" customHeight="1">
      <c r="A5441" s="17">
        <v>10</v>
      </c>
      <c r="B5441" s="18" t="s">
        <v>3742</v>
      </c>
      <c r="C5441" s="18">
        <v>8</v>
      </c>
      <c r="D5441" s="18" t="s">
        <v>4788</v>
      </c>
      <c r="E5441" s="18">
        <v>3</v>
      </c>
      <c r="F5441" s="18" t="s">
        <v>810</v>
      </c>
      <c r="G5441" s="18">
        <v>13</v>
      </c>
      <c r="H5441" s="18" t="s">
        <v>1045</v>
      </c>
      <c r="I5441" s="18">
        <v>33</v>
      </c>
      <c r="J5441" s="25" t="s">
        <v>1243</v>
      </c>
      <c r="K5441" s="99"/>
      <c r="L5441" s="99"/>
      <c r="M5441" s="99"/>
      <c r="N5441" s="28" t="s">
        <v>4983</v>
      </c>
      <c r="O5441" s="100">
        <v>367200</v>
      </c>
      <c r="P5441" s="27"/>
      <c r="Q5441" s="100"/>
      <c r="R5441" s="101" t="s">
        <v>124</v>
      </c>
      <c r="S5441" s="94"/>
    </row>
    <row r="5442" spans="1:19" ht="18" customHeight="1">
      <c r="A5442" s="17">
        <v>10</v>
      </c>
      <c r="B5442" s="18" t="s">
        <v>3742</v>
      </c>
      <c r="C5442" s="18">
        <v>8</v>
      </c>
      <c r="D5442" s="18" t="s">
        <v>4788</v>
      </c>
      <c r="E5442" s="18">
        <v>3</v>
      </c>
      <c r="F5442" s="18" t="s">
        <v>810</v>
      </c>
      <c r="G5442" s="18">
        <v>13</v>
      </c>
      <c r="H5442" s="18" t="s">
        <v>1045</v>
      </c>
      <c r="I5442" s="18">
        <v>33</v>
      </c>
      <c r="J5442" s="25" t="s">
        <v>1243</v>
      </c>
      <c r="K5442" s="99"/>
      <c r="L5442" s="99"/>
      <c r="M5442" s="99"/>
      <c r="N5442" s="28" t="s">
        <v>4984</v>
      </c>
      <c r="O5442" s="100">
        <v>41404</v>
      </c>
      <c r="P5442" s="27"/>
      <c r="Q5442" s="100"/>
      <c r="R5442" s="101" t="s">
        <v>124</v>
      </c>
      <c r="S5442" s="94"/>
    </row>
    <row r="5443" spans="1:19" ht="18" customHeight="1">
      <c r="A5443" s="17">
        <v>10</v>
      </c>
      <c r="B5443" s="18" t="s">
        <v>3742</v>
      </c>
      <c r="C5443" s="18">
        <v>8</v>
      </c>
      <c r="D5443" s="18" t="s">
        <v>4788</v>
      </c>
      <c r="E5443" s="18">
        <v>3</v>
      </c>
      <c r="F5443" s="18" t="s">
        <v>810</v>
      </c>
      <c r="G5443" s="18">
        <v>13</v>
      </c>
      <c r="H5443" s="18" t="s">
        <v>1045</v>
      </c>
      <c r="I5443" s="18">
        <v>33</v>
      </c>
      <c r="J5443" s="25" t="s">
        <v>1243</v>
      </c>
      <c r="K5443" s="99"/>
      <c r="L5443" s="99"/>
      <c r="M5443" s="99"/>
      <c r="N5443" s="28" t="s">
        <v>4985</v>
      </c>
      <c r="O5443" s="100">
        <v>81000</v>
      </c>
      <c r="P5443" s="27"/>
      <c r="Q5443" s="100"/>
      <c r="R5443" s="101" t="s">
        <v>124</v>
      </c>
      <c r="S5443" s="94"/>
    </row>
    <row r="5444" spans="1:19" ht="18" customHeight="1">
      <c r="A5444" s="17">
        <v>10</v>
      </c>
      <c r="B5444" s="18" t="s">
        <v>3742</v>
      </c>
      <c r="C5444" s="18">
        <v>8</v>
      </c>
      <c r="D5444" s="18" t="s">
        <v>4788</v>
      </c>
      <c r="E5444" s="18">
        <v>3</v>
      </c>
      <c r="F5444" s="18" t="s">
        <v>810</v>
      </c>
      <c r="G5444" s="18">
        <v>13</v>
      </c>
      <c r="H5444" s="18" t="s">
        <v>1045</v>
      </c>
      <c r="I5444" s="18">
        <v>33</v>
      </c>
      <c r="J5444" s="25" t="s">
        <v>1243</v>
      </c>
      <c r="K5444" s="99"/>
      <c r="L5444" s="99"/>
      <c r="M5444" s="99"/>
      <c r="N5444" s="28" t="s">
        <v>4986</v>
      </c>
      <c r="O5444" s="100">
        <v>122601</v>
      </c>
      <c r="P5444" s="27"/>
      <c r="Q5444" s="100"/>
      <c r="R5444" s="101" t="s">
        <v>124</v>
      </c>
      <c r="S5444" s="94"/>
    </row>
    <row r="5445" spans="1:19" ht="18" customHeight="1">
      <c r="A5445" s="17">
        <v>10</v>
      </c>
      <c r="B5445" s="18" t="s">
        <v>3742</v>
      </c>
      <c r="C5445" s="18">
        <v>8</v>
      </c>
      <c r="D5445" s="18" t="s">
        <v>4788</v>
      </c>
      <c r="E5445" s="18">
        <v>3</v>
      </c>
      <c r="F5445" s="18" t="s">
        <v>810</v>
      </c>
      <c r="G5445" s="18">
        <v>13</v>
      </c>
      <c r="H5445" s="18" t="s">
        <v>1045</v>
      </c>
      <c r="I5445" s="18">
        <v>33</v>
      </c>
      <c r="J5445" s="25" t="s">
        <v>1243</v>
      </c>
      <c r="K5445" s="99"/>
      <c r="L5445" s="99"/>
      <c r="M5445" s="99"/>
      <c r="N5445" s="28" t="s">
        <v>4987</v>
      </c>
      <c r="O5445" s="100">
        <v>135000</v>
      </c>
      <c r="P5445" s="27"/>
      <c r="Q5445" s="100"/>
      <c r="R5445" s="101" t="s">
        <v>124</v>
      </c>
      <c r="S5445" s="94"/>
    </row>
    <row r="5446" spans="1:19" ht="18" customHeight="1">
      <c r="A5446" s="17">
        <v>10</v>
      </c>
      <c r="B5446" s="18" t="s">
        <v>3742</v>
      </c>
      <c r="C5446" s="18">
        <v>8</v>
      </c>
      <c r="D5446" s="18" t="s">
        <v>4788</v>
      </c>
      <c r="E5446" s="18">
        <v>3</v>
      </c>
      <c r="F5446" s="18" t="s">
        <v>810</v>
      </c>
      <c r="G5446" s="18">
        <v>13</v>
      </c>
      <c r="H5446" s="18" t="s">
        <v>1045</v>
      </c>
      <c r="I5446" s="18">
        <v>33</v>
      </c>
      <c r="J5446" s="25" t="s">
        <v>1243</v>
      </c>
      <c r="K5446" s="99"/>
      <c r="L5446" s="99"/>
      <c r="M5446" s="99"/>
      <c r="N5446" s="28" t="s">
        <v>4988</v>
      </c>
      <c r="O5446" s="100">
        <v>38880</v>
      </c>
      <c r="P5446" s="27"/>
      <c r="Q5446" s="100"/>
      <c r="R5446" s="101" t="s">
        <v>124</v>
      </c>
      <c r="S5446" s="94"/>
    </row>
    <row r="5447" spans="1:19" ht="18" customHeight="1">
      <c r="A5447" s="17">
        <v>10</v>
      </c>
      <c r="B5447" s="18" t="s">
        <v>3742</v>
      </c>
      <c r="C5447" s="18">
        <v>8</v>
      </c>
      <c r="D5447" s="18" t="s">
        <v>4788</v>
      </c>
      <c r="E5447" s="18">
        <v>3</v>
      </c>
      <c r="F5447" s="18" t="s">
        <v>810</v>
      </c>
      <c r="G5447" s="18">
        <v>13</v>
      </c>
      <c r="H5447" s="18" t="s">
        <v>1045</v>
      </c>
      <c r="I5447" s="18">
        <v>33</v>
      </c>
      <c r="J5447" s="25" t="s">
        <v>1243</v>
      </c>
      <c r="K5447" s="99"/>
      <c r="L5447" s="99"/>
      <c r="M5447" s="99"/>
      <c r="N5447" s="28" t="s">
        <v>4989</v>
      </c>
      <c r="O5447" s="100">
        <v>75600</v>
      </c>
      <c r="P5447" s="27"/>
      <c r="Q5447" s="100"/>
      <c r="R5447" s="101" t="s">
        <v>124</v>
      </c>
      <c r="S5447" s="94"/>
    </row>
    <row r="5448" spans="1:19" ht="18" customHeight="1">
      <c r="A5448" s="17">
        <v>10</v>
      </c>
      <c r="B5448" s="18" t="s">
        <v>3742</v>
      </c>
      <c r="C5448" s="18">
        <v>8</v>
      </c>
      <c r="D5448" s="18" t="s">
        <v>4788</v>
      </c>
      <c r="E5448" s="18">
        <v>3</v>
      </c>
      <c r="F5448" s="18" t="s">
        <v>810</v>
      </c>
      <c r="G5448" s="18">
        <v>13</v>
      </c>
      <c r="H5448" s="18" t="s">
        <v>1045</v>
      </c>
      <c r="I5448" s="18">
        <v>33</v>
      </c>
      <c r="J5448" s="25" t="s">
        <v>1243</v>
      </c>
      <c r="K5448" s="99"/>
      <c r="L5448" s="99"/>
      <c r="M5448" s="99"/>
      <c r="N5448" s="28" t="s">
        <v>4990</v>
      </c>
      <c r="O5448" s="100">
        <v>51840</v>
      </c>
      <c r="P5448" s="27"/>
      <c r="Q5448" s="100"/>
      <c r="R5448" s="101" t="s">
        <v>124</v>
      </c>
      <c r="S5448" s="94"/>
    </row>
    <row r="5449" spans="1:19" ht="18" customHeight="1">
      <c r="A5449" s="17">
        <v>10</v>
      </c>
      <c r="B5449" s="18" t="s">
        <v>3742</v>
      </c>
      <c r="C5449" s="18">
        <v>8</v>
      </c>
      <c r="D5449" s="18" t="s">
        <v>4788</v>
      </c>
      <c r="E5449" s="18">
        <v>3</v>
      </c>
      <c r="F5449" s="18" t="s">
        <v>810</v>
      </c>
      <c r="G5449" s="18">
        <v>13</v>
      </c>
      <c r="H5449" s="18" t="s">
        <v>1045</v>
      </c>
      <c r="I5449" s="19">
        <v>34</v>
      </c>
      <c r="J5449" s="24" t="s">
        <v>4991</v>
      </c>
      <c r="K5449" s="99">
        <v>7350</v>
      </c>
      <c r="L5449" s="99">
        <v>7296</v>
      </c>
      <c r="M5449" s="99">
        <f>K5449-L5449</f>
        <v>54</v>
      </c>
      <c r="N5449" s="28" t="s">
        <v>4991</v>
      </c>
      <c r="O5449" s="100"/>
      <c r="P5449" s="27"/>
      <c r="Q5449" s="100"/>
      <c r="R5449" s="101" t="s">
        <v>124</v>
      </c>
      <c r="S5449" s="94"/>
    </row>
    <row r="5450" spans="1:19" ht="18" customHeight="1">
      <c r="A5450" s="17">
        <v>10</v>
      </c>
      <c r="B5450" s="18" t="s">
        <v>3742</v>
      </c>
      <c r="C5450" s="18">
        <v>8</v>
      </c>
      <c r="D5450" s="18" t="s">
        <v>4788</v>
      </c>
      <c r="E5450" s="18">
        <v>3</v>
      </c>
      <c r="F5450" s="18" t="s">
        <v>810</v>
      </c>
      <c r="G5450" s="18">
        <v>13</v>
      </c>
      <c r="H5450" s="18" t="s">
        <v>1045</v>
      </c>
      <c r="I5450" s="18">
        <v>34</v>
      </c>
      <c r="J5450" s="25" t="s">
        <v>4991</v>
      </c>
      <c r="K5450" s="99"/>
      <c r="L5450" s="99"/>
      <c r="M5450" s="99"/>
      <c r="N5450" s="28" t="s">
        <v>4992</v>
      </c>
      <c r="O5450" s="100">
        <v>3674600</v>
      </c>
      <c r="P5450" s="27"/>
      <c r="Q5450" s="100"/>
      <c r="R5450" s="101" t="s">
        <v>124</v>
      </c>
      <c r="S5450" s="94"/>
    </row>
    <row r="5451" spans="1:19" ht="18" customHeight="1">
      <c r="A5451" s="17">
        <v>10</v>
      </c>
      <c r="B5451" s="18" t="s">
        <v>3742</v>
      </c>
      <c r="C5451" s="18">
        <v>8</v>
      </c>
      <c r="D5451" s="18" t="s">
        <v>4788</v>
      </c>
      <c r="E5451" s="18">
        <v>3</v>
      </c>
      <c r="F5451" s="18" t="s">
        <v>810</v>
      </c>
      <c r="G5451" s="18">
        <v>13</v>
      </c>
      <c r="H5451" s="18" t="s">
        <v>1045</v>
      </c>
      <c r="I5451" s="18">
        <v>34</v>
      </c>
      <c r="J5451" s="25" t="s">
        <v>4991</v>
      </c>
      <c r="K5451" s="99"/>
      <c r="L5451" s="99"/>
      <c r="M5451" s="99"/>
      <c r="N5451" s="28" t="s">
        <v>4993</v>
      </c>
      <c r="O5451" s="100">
        <v>3674600</v>
      </c>
      <c r="P5451" s="27"/>
      <c r="Q5451" s="100"/>
      <c r="R5451" s="101" t="s">
        <v>124</v>
      </c>
      <c r="S5451" s="94"/>
    </row>
    <row r="5452" spans="1:19" ht="18" customHeight="1">
      <c r="A5452" s="17">
        <v>10</v>
      </c>
      <c r="B5452" s="18" t="s">
        <v>3742</v>
      </c>
      <c r="C5452" s="18">
        <v>8</v>
      </c>
      <c r="D5452" s="18" t="s">
        <v>4788</v>
      </c>
      <c r="E5452" s="18">
        <v>3</v>
      </c>
      <c r="F5452" s="18" t="s">
        <v>810</v>
      </c>
      <c r="G5452" s="18">
        <v>13</v>
      </c>
      <c r="H5452" s="18" t="s">
        <v>1045</v>
      </c>
      <c r="I5452" s="19">
        <v>61</v>
      </c>
      <c r="J5452" s="24" t="s">
        <v>4389</v>
      </c>
      <c r="K5452" s="99">
        <v>85</v>
      </c>
      <c r="L5452" s="99">
        <v>101</v>
      </c>
      <c r="M5452" s="99">
        <f>K5452-L5452</f>
        <v>-16</v>
      </c>
      <c r="N5452" s="28" t="s">
        <v>4994</v>
      </c>
      <c r="O5452" s="100">
        <v>64800</v>
      </c>
      <c r="P5452" s="27"/>
      <c r="Q5452" s="100"/>
      <c r="R5452" s="101" t="s">
        <v>124</v>
      </c>
      <c r="S5452" s="94"/>
    </row>
    <row r="5453" spans="1:19" ht="18" customHeight="1">
      <c r="A5453" s="17">
        <v>10</v>
      </c>
      <c r="B5453" s="18" t="s">
        <v>3742</v>
      </c>
      <c r="C5453" s="18">
        <v>8</v>
      </c>
      <c r="D5453" s="18" t="s">
        <v>4788</v>
      </c>
      <c r="E5453" s="18">
        <v>3</v>
      </c>
      <c r="F5453" s="18" t="s">
        <v>810</v>
      </c>
      <c r="G5453" s="18">
        <v>13</v>
      </c>
      <c r="H5453" s="18" t="s">
        <v>1045</v>
      </c>
      <c r="I5453" s="18">
        <v>61</v>
      </c>
      <c r="J5453" s="25" t="s">
        <v>4389</v>
      </c>
      <c r="K5453" s="99"/>
      <c r="L5453" s="99"/>
      <c r="M5453" s="99"/>
      <c r="N5453" s="28" t="s">
        <v>4995</v>
      </c>
      <c r="O5453" s="100">
        <v>19440</v>
      </c>
      <c r="P5453" s="27"/>
      <c r="Q5453" s="100"/>
      <c r="R5453" s="101" t="s">
        <v>124</v>
      </c>
      <c r="S5453" s="94"/>
    </row>
    <row r="5454" spans="1:19" ht="18" customHeight="1">
      <c r="A5454" s="17">
        <v>10</v>
      </c>
      <c r="B5454" s="18" t="s">
        <v>3742</v>
      </c>
      <c r="C5454" s="18">
        <v>8</v>
      </c>
      <c r="D5454" s="18" t="s">
        <v>4788</v>
      </c>
      <c r="E5454" s="18">
        <v>3</v>
      </c>
      <c r="F5454" s="18" t="s">
        <v>810</v>
      </c>
      <c r="G5454" s="19">
        <v>14</v>
      </c>
      <c r="H5454" s="19" t="s">
        <v>1050</v>
      </c>
      <c r="I5454" s="19"/>
      <c r="J5454" s="24"/>
      <c r="K5454" s="99"/>
      <c r="L5454" s="99"/>
      <c r="M5454" s="99"/>
      <c r="N5454" s="28"/>
      <c r="O5454" s="100"/>
      <c r="P5454" s="27"/>
      <c r="Q5454" s="100"/>
      <c r="R5454" s="101" t="s">
        <v>124</v>
      </c>
      <c r="S5454" s="94"/>
    </row>
    <row r="5455" spans="1:19" ht="18" customHeight="1">
      <c r="A5455" s="17">
        <v>10</v>
      </c>
      <c r="B5455" s="18" t="s">
        <v>3742</v>
      </c>
      <c r="C5455" s="18">
        <v>8</v>
      </c>
      <c r="D5455" s="18" t="s">
        <v>4788</v>
      </c>
      <c r="E5455" s="18">
        <v>3</v>
      </c>
      <c r="F5455" s="18" t="s">
        <v>810</v>
      </c>
      <c r="G5455" s="18">
        <v>14</v>
      </c>
      <c r="H5455" s="18" t="s">
        <v>1050</v>
      </c>
      <c r="I5455" s="19">
        <v>1</v>
      </c>
      <c r="J5455" s="24" t="s">
        <v>1051</v>
      </c>
      <c r="K5455" s="99">
        <v>10</v>
      </c>
      <c r="L5455" s="99">
        <v>10</v>
      </c>
      <c r="M5455" s="99">
        <f t="shared" ref="M5455:M5457" si="333">K5455-L5455</f>
        <v>0</v>
      </c>
      <c r="N5455" s="28" t="s">
        <v>4996</v>
      </c>
      <c r="O5455" s="100">
        <v>10000</v>
      </c>
      <c r="P5455" s="27"/>
      <c r="Q5455" s="100"/>
      <c r="R5455" s="101" t="s">
        <v>124</v>
      </c>
      <c r="S5455" s="94"/>
    </row>
    <row r="5456" spans="1:19" ht="18" customHeight="1">
      <c r="A5456" s="17">
        <v>10</v>
      </c>
      <c r="B5456" s="18" t="s">
        <v>3742</v>
      </c>
      <c r="C5456" s="18">
        <v>8</v>
      </c>
      <c r="D5456" s="18" t="s">
        <v>4788</v>
      </c>
      <c r="E5456" s="18">
        <v>3</v>
      </c>
      <c r="F5456" s="18" t="s">
        <v>810</v>
      </c>
      <c r="G5456" s="18">
        <v>14</v>
      </c>
      <c r="H5456" s="18" t="s">
        <v>1050</v>
      </c>
      <c r="I5456" s="19">
        <v>2</v>
      </c>
      <c r="J5456" s="24" t="s">
        <v>1130</v>
      </c>
      <c r="K5456" s="99">
        <v>14</v>
      </c>
      <c r="L5456" s="99">
        <v>15</v>
      </c>
      <c r="M5456" s="99">
        <f t="shared" si="333"/>
        <v>-1</v>
      </c>
      <c r="N5456" s="28" t="s">
        <v>1388</v>
      </c>
      <c r="O5456" s="100">
        <v>13990</v>
      </c>
      <c r="P5456" s="27"/>
      <c r="Q5456" s="100"/>
      <c r="R5456" s="101" t="s">
        <v>124</v>
      </c>
      <c r="S5456" s="94"/>
    </row>
    <row r="5457" spans="1:19" ht="18" customHeight="1">
      <c r="A5457" s="17">
        <v>10</v>
      </c>
      <c r="B5457" s="18" t="s">
        <v>3742</v>
      </c>
      <c r="C5457" s="18">
        <v>8</v>
      </c>
      <c r="D5457" s="18" t="s">
        <v>4788</v>
      </c>
      <c r="E5457" s="18">
        <v>3</v>
      </c>
      <c r="F5457" s="18" t="s">
        <v>810</v>
      </c>
      <c r="G5457" s="18">
        <v>14</v>
      </c>
      <c r="H5457" s="18" t="s">
        <v>1050</v>
      </c>
      <c r="I5457" s="19">
        <v>51</v>
      </c>
      <c r="J5457" s="24" t="s">
        <v>1255</v>
      </c>
      <c r="K5457" s="99">
        <v>7</v>
      </c>
      <c r="L5457" s="99">
        <v>8</v>
      </c>
      <c r="M5457" s="99">
        <f t="shared" si="333"/>
        <v>-1</v>
      </c>
      <c r="N5457" s="28" t="s">
        <v>4997</v>
      </c>
      <c r="O5457" s="100">
        <v>6480</v>
      </c>
      <c r="P5457" s="27"/>
      <c r="Q5457" s="100"/>
      <c r="R5457" s="101" t="s">
        <v>124</v>
      </c>
      <c r="S5457" s="94"/>
    </row>
    <row r="5458" spans="1:19" ht="18" customHeight="1">
      <c r="A5458" s="17">
        <v>10</v>
      </c>
      <c r="B5458" s="18" t="s">
        <v>3742</v>
      </c>
      <c r="C5458" s="18">
        <v>8</v>
      </c>
      <c r="D5458" s="18" t="s">
        <v>4788</v>
      </c>
      <c r="E5458" s="18">
        <v>3</v>
      </c>
      <c r="F5458" s="18" t="s">
        <v>810</v>
      </c>
      <c r="G5458" s="19">
        <v>15</v>
      </c>
      <c r="H5458" s="19" t="s">
        <v>1258</v>
      </c>
      <c r="I5458" s="19"/>
      <c r="J5458" s="24"/>
      <c r="K5458" s="99"/>
      <c r="L5458" s="99"/>
      <c r="M5458" s="99"/>
      <c r="N5458" s="28"/>
      <c r="O5458" s="100"/>
      <c r="P5458" s="27"/>
      <c r="Q5458" s="100"/>
      <c r="R5458" s="101" t="s">
        <v>124</v>
      </c>
      <c r="S5458" s="94"/>
    </row>
    <row r="5459" spans="1:19" ht="18" customHeight="1">
      <c r="A5459" s="17">
        <v>10</v>
      </c>
      <c r="B5459" s="18" t="s">
        <v>3742</v>
      </c>
      <c r="C5459" s="18">
        <v>8</v>
      </c>
      <c r="D5459" s="18" t="s">
        <v>4788</v>
      </c>
      <c r="E5459" s="18">
        <v>3</v>
      </c>
      <c r="F5459" s="18" t="s">
        <v>810</v>
      </c>
      <c r="G5459" s="18">
        <v>15</v>
      </c>
      <c r="H5459" s="18" t="s">
        <v>1258</v>
      </c>
      <c r="I5459" s="19">
        <v>1</v>
      </c>
      <c r="J5459" s="24" t="s">
        <v>1259</v>
      </c>
      <c r="K5459" s="99">
        <v>10618</v>
      </c>
      <c r="L5459" s="99">
        <v>0</v>
      </c>
      <c r="M5459" s="99">
        <f>K5459-L5459</f>
        <v>10618</v>
      </c>
      <c r="N5459" s="28" t="s">
        <v>4998</v>
      </c>
      <c r="O5459" s="100">
        <v>7185240</v>
      </c>
      <c r="P5459" s="27"/>
      <c r="Q5459" s="100"/>
      <c r="R5459" s="101" t="s">
        <v>124</v>
      </c>
      <c r="S5459" s="94"/>
    </row>
    <row r="5460" spans="1:19" ht="18" customHeight="1">
      <c r="A5460" s="17">
        <v>10</v>
      </c>
      <c r="B5460" s="18" t="s">
        <v>3742</v>
      </c>
      <c r="C5460" s="18">
        <v>8</v>
      </c>
      <c r="D5460" s="18" t="s">
        <v>4788</v>
      </c>
      <c r="E5460" s="18">
        <v>3</v>
      </c>
      <c r="F5460" s="18" t="s">
        <v>810</v>
      </c>
      <c r="G5460" s="18">
        <v>15</v>
      </c>
      <c r="H5460" s="18" t="s">
        <v>1258</v>
      </c>
      <c r="I5460" s="18">
        <v>1</v>
      </c>
      <c r="J5460" s="25" t="s">
        <v>1259</v>
      </c>
      <c r="K5460" s="99"/>
      <c r="L5460" s="99"/>
      <c r="M5460" s="99"/>
      <c r="N5460" s="28" t="s">
        <v>4999</v>
      </c>
      <c r="O5460" s="100">
        <v>3432240</v>
      </c>
      <c r="P5460" s="27"/>
      <c r="Q5460" s="100"/>
      <c r="R5460" s="101" t="s">
        <v>124</v>
      </c>
      <c r="S5460" s="94"/>
    </row>
    <row r="5461" spans="1:19" ht="18" customHeight="1">
      <c r="A5461" s="17">
        <v>10</v>
      </c>
      <c r="B5461" s="18" t="s">
        <v>3742</v>
      </c>
      <c r="C5461" s="18">
        <v>8</v>
      </c>
      <c r="D5461" s="18" t="s">
        <v>4788</v>
      </c>
      <c r="E5461" s="18">
        <v>3</v>
      </c>
      <c r="F5461" s="18" t="s">
        <v>810</v>
      </c>
      <c r="G5461" s="19">
        <v>18</v>
      </c>
      <c r="H5461" s="19" t="s">
        <v>1054</v>
      </c>
      <c r="I5461" s="19"/>
      <c r="J5461" s="24"/>
      <c r="K5461" s="99"/>
      <c r="L5461" s="99"/>
      <c r="M5461" s="99"/>
      <c r="N5461" s="28"/>
      <c r="O5461" s="100"/>
      <c r="P5461" s="27"/>
      <c r="Q5461" s="100"/>
      <c r="R5461" s="101" t="s">
        <v>124</v>
      </c>
      <c r="S5461" s="94"/>
    </row>
    <row r="5462" spans="1:19" ht="18" customHeight="1">
      <c r="A5462" s="17">
        <v>10</v>
      </c>
      <c r="B5462" s="18" t="s">
        <v>3742</v>
      </c>
      <c r="C5462" s="18">
        <v>8</v>
      </c>
      <c r="D5462" s="18" t="s">
        <v>4788</v>
      </c>
      <c r="E5462" s="18">
        <v>3</v>
      </c>
      <c r="F5462" s="18" t="s">
        <v>810</v>
      </c>
      <c r="G5462" s="18">
        <v>18</v>
      </c>
      <c r="H5462" s="18" t="s">
        <v>1054</v>
      </c>
      <c r="I5462" s="19">
        <v>11</v>
      </c>
      <c r="J5462" s="24" t="s">
        <v>1055</v>
      </c>
      <c r="K5462" s="99">
        <v>488</v>
      </c>
      <c r="L5462" s="99">
        <v>150</v>
      </c>
      <c r="M5462" s="99">
        <f>K5462-L5462</f>
        <v>338</v>
      </c>
      <c r="N5462" s="28" t="s">
        <v>5000</v>
      </c>
      <c r="O5462" s="100">
        <v>310008</v>
      </c>
      <c r="P5462" s="27"/>
      <c r="Q5462" s="100"/>
      <c r="R5462" s="101" t="s">
        <v>124</v>
      </c>
      <c r="S5462" s="94"/>
    </row>
    <row r="5463" spans="1:19" ht="18" customHeight="1">
      <c r="A5463" s="17">
        <v>10</v>
      </c>
      <c r="B5463" s="18" t="s">
        <v>3742</v>
      </c>
      <c r="C5463" s="18">
        <v>8</v>
      </c>
      <c r="D5463" s="18" t="s">
        <v>4788</v>
      </c>
      <c r="E5463" s="18">
        <v>3</v>
      </c>
      <c r="F5463" s="18" t="s">
        <v>810</v>
      </c>
      <c r="G5463" s="18">
        <v>18</v>
      </c>
      <c r="H5463" s="18" t="s">
        <v>1054</v>
      </c>
      <c r="I5463" s="18">
        <v>11</v>
      </c>
      <c r="J5463" s="25" t="s">
        <v>1055</v>
      </c>
      <c r="K5463" s="99"/>
      <c r="L5463" s="99"/>
      <c r="M5463" s="99"/>
      <c r="N5463" s="28" t="s">
        <v>5001</v>
      </c>
      <c r="O5463" s="100">
        <v>103680</v>
      </c>
      <c r="P5463" s="27"/>
      <c r="Q5463" s="100"/>
      <c r="R5463" s="101" t="s">
        <v>124</v>
      </c>
      <c r="S5463" s="94"/>
    </row>
    <row r="5464" spans="1:19" ht="18" customHeight="1">
      <c r="A5464" s="17">
        <v>10</v>
      </c>
      <c r="B5464" s="18" t="s">
        <v>3742</v>
      </c>
      <c r="C5464" s="18">
        <v>8</v>
      </c>
      <c r="D5464" s="18" t="s">
        <v>4788</v>
      </c>
      <c r="E5464" s="18">
        <v>3</v>
      </c>
      <c r="F5464" s="18" t="s">
        <v>810</v>
      </c>
      <c r="G5464" s="18">
        <v>18</v>
      </c>
      <c r="H5464" s="18" t="s">
        <v>1054</v>
      </c>
      <c r="I5464" s="18">
        <v>11</v>
      </c>
      <c r="J5464" s="25" t="s">
        <v>1055</v>
      </c>
      <c r="K5464" s="99"/>
      <c r="L5464" s="99"/>
      <c r="M5464" s="99"/>
      <c r="N5464" s="28" t="s">
        <v>5002</v>
      </c>
      <c r="O5464" s="100">
        <v>23760</v>
      </c>
      <c r="P5464" s="27"/>
      <c r="Q5464" s="100"/>
      <c r="R5464" s="101" t="s">
        <v>124</v>
      </c>
      <c r="S5464" s="94"/>
    </row>
    <row r="5465" spans="1:19" ht="18" customHeight="1">
      <c r="A5465" s="17">
        <v>10</v>
      </c>
      <c r="B5465" s="18" t="s">
        <v>3742</v>
      </c>
      <c r="C5465" s="18">
        <v>8</v>
      </c>
      <c r="D5465" s="18" t="s">
        <v>4788</v>
      </c>
      <c r="E5465" s="18">
        <v>3</v>
      </c>
      <c r="F5465" s="18" t="s">
        <v>810</v>
      </c>
      <c r="G5465" s="18">
        <v>18</v>
      </c>
      <c r="H5465" s="18" t="s">
        <v>1054</v>
      </c>
      <c r="I5465" s="18">
        <v>11</v>
      </c>
      <c r="J5465" s="25" t="s">
        <v>1055</v>
      </c>
      <c r="K5465" s="99"/>
      <c r="L5465" s="99"/>
      <c r="M5465" s="99"/>
      <c r="N5465" s="28" t="s">
        <v>5003</v>
      </c>
      <c r="O5465" s="100">
        <v>50000</v>
      </c>
      <c r="P5465" s="27"/>
      <c r="Q5465" s="100"/>
      <c r="R5465" s="101" t="s">
        <v>124</v>
      </c>
      <c r="S5465" s="94"/>
    </row>
    <row r="5466" spans="1:19" ht="18" customHeight="1">
      <c r="A5466" s="17">
        <v>10</v>
      </c>
      <c r="B5466" s="18" t="s">
        <v>3742</v>
      </c>
      <c r="C5466" s="18">
        <v>8</v>
      </c>
      <c r="D5466" s="18" t="s">
        <v>4788</v>
      </c>
      <c r="E5466" s="18">
        <v>3</v>
      </c>
      <c r="F5466" s="18" t="s">
        <v>810</v>
      </c>
      <c r="G5466" s="19">
        <v>19</v>
      </c>
      <c r="H5466" s="19" t="s">
        <v>1056</v>
      </c>
      <c r="I5466" s="19"/>
      <c r="J5466" s="24"/>
      <c r="K5466" s="99"/>
      <c r="L5466" s="99"/>
      <c r="M5466" s="99"/>
      <c r="N5466" s="28"/>
      <c r="O5466" s="100"/>
      <c r="P5466" s="27"/>
      <c r="Q5466" s="100"/>
      <c r="R5466" s="101" t="s">
        <v>124</v>
      </c>
      <c r="S5466" s="94"/>
    </row>
    <row r="5467" spans="1:19" ht="18" customHeight="1">
      <c r="A5467" s="17">
        <v>10</v>
      </c>
      <c r="B5467" s="18" t="s">
        <v>3742</v>
      </c>
      <c r="C5467" s="18">
        <v>8</v>
      </c>
      <c r="D5467" s="18" t="s">
        <v>4788</v>
      </c>
      <c r="E5467" s="18">
        <v>3</v>
      </c>
      <c r="F5467" s="18" t="s">
        <v>810</v>
      </c>
      <c r="G5467" s="18">
        <v>19</v>
      </c>
      <c r="H5467" s="18" t="s">
        <v>1056</v>
      </c>
      <c r="I5467" s="19">
        <v>11</v>
      </c>
      <c r="J5467" s="24" t="s">
        <v>1057</v>
      </c>
      <c r="K5467" s="99">
        <v>11</v>
      </c>
      <c r="L5467" s="99">
        <v>11</v>
      </c>
      <c r="M5467" s="99">
        <f>K5467-L5467</f>
        <v>0</v>
      </c>
      <c r="N5467" s="28" t="s">
        <v>5004</v>
      </c>
      <c r="O5467" s="100">
        <v>9000</v>
      </c>
      <c r="P5467" s="27"/>
      <c r="Q5467" s="100"/>
      <c r="R5467" s="101" t="s">
        <v>124</v>
      </c>
      <c r="S5467" s="94"/>
    </row>
    <row r="5468" spans="1:19" ht="18" customHeight="1">
      <c r="A5468" s="17">
        <v>10</v>
      </c>
      <c r="B5468" s="18" t="s">
        <v>3742</v>
      </c>
      <c r="C5468" s="18">
        <v>8</v>
      </c>
      <c r="D5468" s="18" t="s">
        <v>4788</v>
      </c>
      <c r="E5468" s="18">
        <v>3</v>
      </c>
      <c r="F5468" s="18" t="s">
        <v>810</v>
      </c>
      <c r="G5468" s="18">
        <v>19</v>
      </c>
      <c r="H5468" s="18" t="s">
        <v>1056</v>
      </c>
      <c r="I5468" s="18">
        <v>11</v>
      </c>
      <c r="J5468" s="25" t="s">
        <v>1057</v>
      </c>
      <c r="K5468" s="99"/>
      <c r="L5468" s="99"/>
      <c r="M5468" s="99"/>
      <c r="N5468" s="28" t="s">
        <v>5005</v>
      </c>
      <c r="O5468" s="100">
        <v>1350</v>
      </c>
      <c r="P5468" s="27"/>
      <c r="Q5468" s="100"/>
      <c r="R5468" s="101" t="s">
        <v>124</v>
      </c>
      <c r="S5468" s="94"/>
    </row>
    <row r="5469" spans="1:19" ht="18" customHeight="1">
      <c r="A5469" s="17">
        <v>10</v>
      </c>
      <c r="B5469" s="18" t="s">
        <v>3742</v>
      </c>
      <c r="C5469" s="18">
        <v>8</v>
      </c>
      <c r="D5469" s="18" t="s">
        <v>4788</v>
      </c>
      <c r="E5469" s="18">
        <v>3</v>
      </c>
      <c r="F5469" s="18" t="s">
        <v>810</v>
      </c>
      <c r="G5469" s="18">
        <v>19</v>
      </c>
      <c r="H5469" s="18" t="s">
        <v>1056</v>
      </c>
      <c r="I5469" s="19">
        <v>31</v>
      </c>
      <c r="J5469" s="24" t="s">
        <v>1366</v>
      </c>
      <c r="K5469" s="99">
        <v>140</v>
      </c>
      <c r="L5469" s="99">
        <v>0</v>
      </c>
      <c r="M5469" s="99">
        <f>K5469-L5469</f>
        <v>140</v>
      </c>
      <c r="N5469" s="28" t="s">
        <v>5006</v>
      </c>
      <c r="O5469" s="100"/>
      <c r="P5469" s="27"/>
      <c r="Q5469" s="100"/>
      <c r="R5469" s="101" t="s">
        <v>124</v>
      </c>
      <c r="S5469" s="94"/>
    </row>
    <row r="5470" spans="1:19" ht="18" customHeight="1">
      <c r="A5470" s="17">
        <v>10</v>
      </c>
      <c r="B5470" s="18" t="s">
        <v>3742</v>
      </c>
      <c r="C5470" s="18">
        <v>8</v>
      </c>
      <c r="D5470" s="18" t="s">
        <v>4788</v>
      </c>
      <c r="E5470" s="18">
        <v>3</v>
      </c>
      <c r="F5470" s="18" t="s">
        <v>810</v>
      </c>
      <c r="G5470" s="18">
        <v>19</v>
      </c>
      <c r="H5470" s="18" t="s">
        <v>1056</v>
      </c>
      <c r="I5470" s="18">
        <v>31</v>
      </c>
      <c r="J5470" s="25" t="s">
        <v>1366</v>
      </c>
      <c r="K5470" s="99"/>
      <c r="L5470" s="99"/>
      <c r="M5470" s="99"/>
      <c r="N5470" s="28" t="s">
        <v>5007</v>
      </c>
      <c r="O5470" s="100"/>
      <c r="P5470" s="27"/>
      <c r="Q5470" s="100"/>
      <c r="R5470" s="101" t="s">
        <v>124</v>
      </c>
      <c r="S5470" s="94"/>
    </row>
    <row r="5471" spans="1:19" ht="18" customHeight="1">
      <c r="A5471" s="17">
        <v>10</v>
      </c>
      <c r="B5471" s="18" t="s">
        <v>3742</v>
      </c>
      <c r="C5471" s="18">
        <v>8</v>
      </c>
      <c r="D5471" s="18" t="s">
        <v>4788</v>
      </c>
      <c r="E5471" s="18">
        <v>3</v>
      </c>
      <c r="F5471" s="18" t="s">
        <v>810</v>
      </c>
      <c r="G5471" s="18">
        <v>19</v>
      </c>
      <c r="H5471" s="18" t="s">
        <v>1056</v>
      </c>
      <c r="I5471" s="18">
        <v>31</v>
      </c>
      <c r="J5471" s="25" t="s">
        <v>1366</v>
      </c>
      <c r="K5471" s="99"/>
      <c r="L5471" s="99"/>
      <c r="M5471" s="99"/>
      <c r="N5471" s="28" t="s">
        <v>5008</v>
      </c>
      <c r="O5471" s="100"/>
      <c r="P5471" s="27"/>
      <c r="Q5471" s="100"/>
      <c r="R5471" s="101" t="s">
        <v>124</v>
      </c>
      <c r="S5471" s="94"/>
    </row>
    <row r="5472" spans="1:19" ht="18" customHeight="1">
      <c r="A5472" s="17">
        <v>10</v>
      </c>
      <c r="B5472" s="18" t="s">
        <v>3742</v>
      </c>
      <c r="C5472" s="18">
        <v>8</v>
      </c>
      <c r="D5472" s="18" t="s">
        <v>4788</v>
      </c>
      <c r="E5472" s="18">
        <v>3</v>
      </c>
      <c r="F5472" s="18" t="s">
        <v>810</v>
      </c>
      <c r="G5472" s="18">
        <v>19</v>
      </c>
      <c r="H5472" s="18" t="s">
        <v>1056</v>
      </c>
      <c r="I5472" s="18">
        <v>31</v>
      </c>
      <c r="J5472" s="25" t="s">
        <v>1366</v>
      </c>
      <c r="K5472" s="99"/>
      <c r="L5472" s="99"/>
      <c r="M5472" s="99"/>
      <c r="N5472" s="28" t="s">
        <v>5009</v>
      </c>
      <c r="O5472" s="100">
        <v>43010</v>
      </c>
      <c r="P5472" s="27"/>
      <c r="Q5472" s="100"/>
      <c r="R5472" s="101" t="s">
        <v>124</v>
      </c>
      <c r="S5472" s="94"/>
    </row>
    <row r="5473" spans="1:19" ht="18" customHeight="1">
      <c r="A5473" s="331">
        <v>10</v>
      </c>
      <c r="B5473" s="183" t="s">
        <v>3742</v>
      </c>
      <c r="C5473" s="183">
        <v>8</v>
      </c>
      <c r="D5473" s="183" t="s">
        <v>4788</v>
      </c>
      <c r="E5473" s="183">
        <v>3</v>
      </c>
      <c r="F5473" s="183" t="s">
        <v>810</v>
      </c>
      <c r="G5473" s="183">
        <v>19</v>
      </c>
      <c r="H5473" s="183" t="s">
        <v>1056</v>
      </c>
      <c r="I5473" s="183">
        <v>31</v>
      </c>
      <c r="J5473" s="332" t="s">
        <v>1366</v>
      </c>
      <c r="K5473" s="185"/>
      <c r="L5473" s="185"/>
      <c r="M5473" s="185"/>
      <c r="N5473" s="186" t="s">
        <v>5010</v>
      </c>
      <c r="O5473" s="187">
        <v>96048</v>
      </c>
      <c r="P5473" s="188"/>
      <c r="Q5473" s="187"/>
      <c r="R5473" s="333" t="s">
        <v>124</v>
      </c>
      <c r="S5473" s="94"/>
    </row>
    <row r="5474" spans="1:19" ht="18" customHeight="1">
      <c r="A5474" s="67">
        <v>11</v>
      </c>
      <c r="B5474" s="68" t="s">
        <v>5011</v>
      </c>
      <c r="C5474" s="68"/>
      <c r="D5474" s="68"/>
      <c r="E5474" s="69"/>
      <c r="F5474" s="68"/>
      <c r="G5474" s="69"/>
      <c r="H5474" s="68"/>
      <c r="I5474" s="69"/>
      <c r="J5474" s="69"/>
      <c r="K5474" s="70">
        <f>IF(C5474="",SUMIFS($K5475:$K$5645,$A5475:$A$5645,A5474,$E5475:$E$5645,""),IF(E5474="",SUMIFS($K5475:$K$5645,$A5475:$A$5645,A5474,$C5475:$C$5645,C5474,$G5475:$G$5645,""),IF(G5474="",SUMIFS($K5475:$K$5645,$A5475:$A$5645,A5474,$C5475:$C$5645,C5474,$E5475:$E$5645,E5474,$R5475:$R$5645,R5474),0)))</f>
        <v>10003</v>
      </c>
      <c r="L5474" s="70">
        <f>IF(C5474="",SUMIFS($L5475:$L$5645,$A5475:$A$5645,A5474,$E5475:$E$5645,""),IF(E5474="",SUMIFS($L5475:$L$5645,$A5475:$A$5645,A5474,$C5475:$C$5645,C5474,$G5475:$G$5645,""),IF(G5474="",SUMIFS($L5475:$L$5645,$A5475:$A$5645,A5474,$C5475:$C$5645,C5474,$E5475:$E$5645,E5474,$R5475:$R$5645,R5474),0)))</f>
        <v>3</v>
      </c>
      <c r="M5474" s="71">
        <f t="shared" ref="M5474:M5476" si="334">K5474-L5474</f>
        <v>10000</v>
      </c>
      <c r="N5474" s="72"/>
      <c r="O5474" s="73"/>
      <c r="P5474" s="74"/>
      <c r="Q5474" s="75">
        <f>IF(C5474="",SUMIFS($Q$3:$Q$5514,$A$3:$A$5514,A5474,$C$3:$C$5514,"&gt;0",$E$3:$E$5514,""),IF(E5474="",SUMIFS($Q$3:$Q$5514,$A$3:$A$5514,A5474,$C$3:$C$5514,C5474,$E$3:$E$5514,"&gt;0",$G$3:$G$5514,""),IF(G5474="",SUMIFS($Q$3:$Q$5514,$A$3:$A$5514,A5474,$C$3:$C$5514,C5474,$E$3:$E$5514,E5474,$G$3:$G$5514,"&gt;0",$R$3:$R$5514,R5474))))</f>
        <v>0</v>
      </c>
      <c r="R5474" s="76"/>
      <c r="S5474" s="94"/>
    </row>
    <row r="5475" spans="1:19" ht="18" customHeight="1">
      <c r="A5475" s="43">
        <v>11</v>
      </c>
      <c r="B5475" s="44" t="s">
        <v>5011</v>
      </c>
      <c r="C5475" s="45">
        <v>1</v>
      </c>
      <c r="D5475" s="45" t="s">
        <v>5012</v>
      </c>
      <c r="E5475" s="46"/>
      <c r="F5475" s="45"/>
      <c r="G5475" s="46"/>
      <c r="H5475" s="45"/>
      <c r="I5475" s="46"/>
      <c r="J5475" s="46"/>
      <c r="K5475" s="95">
        <f>IF(C5475="",SUMIFS($K5476:$K$5645,$A5476:$A$5645,A5475,$E5476:$E$5645,""),IF(E5475="",SUMIFS($K5476:$K$5645,$A5476:$A$5645,A5475,$C5476:$C$5645,C5475,$G5476:$G$5645,""),IF(G5475="",SUMIFS($K5476:$K$5645,$A5476:$A$5645,A5475,$C5476:$C$5645,C5475,$E5476:$E$5645,E5475,$R5476:$R$5645,R5475),0)))</f>
        <v>2</v>
      </c>
      <c r="L5475" s="95">
        <f>IF(C5475="",SUMIFS($L5476:$L$5645,$A5476:$A$5645,A5475,$E5476:$E$5645,""),IF(E5475="",SUMIFS($L5476:$L$5645,$A5476:$A$5645,A5475,$C5476:$C$5645,C5475,$G5476:$G$5645,""),IF(G5475="",SUMIFS($L5476:$L$5645,$A5476:$A$5645,A5475,$C5476:$C$5645,C5475,$E5476:$E$5645,E5475,$R5476:$R$5645,R5475),0)))</f>
        <v>2</v>
      </c>
      <c r="M5475" s="96">
        <f t="shared" si="334"/>
        <v>0</v>
      </c>
      <c r="N5475" s="47"/>
      <c r="O5475" s="48"/>
      <c r="P5475" s="49"/>
      <c r="Q5475" s="50">
        <f>IF(C5475="",SUMIFS($Q$3:$Q$5514,$A$3:$A$5514,A5475,$C$3:$C$5514,"&gt;0",$E$3:$E$5514,""),IF(E5475="",SUMIFS($Q$3:$Q$5514,$A$3:$A$5514,A5475,$C$3:$C$5514,C5475,$E$3:$E$5514,"&gt;0",$G$3:$G$5514,""),IF(G5475="",SUMIFS($Q$3:$Q$5514,$A$3:$A$5514,A5475,$C$3:$C$5514,C5475,$E$3:$E$5514,E5475,$G$3:$G$5514,"&gt;0",$R$3:$R$5514,R5475))))</f>
        <v>0</v>
      </c>
      <c r="R5475" s="51"/>
      <c r="S5475" s="94"/>
    </row>
    <row r="5476" spans="1:19" ht="18" customHeight="1">
      <c r="A5476" s="43">
        <v>11</v>
      </c>
      <c r="B5476" s="44" t="s">
        <v>5011</v>
      </c>
      <c r="C5476" s="52">
        <v>1</v>
      </c>
      <c r="D5476" s="44" t="s">
        <v>5012</v>
      </c>
      <c r="E5476" s="53">
        <v>1</v>
      </c>
      <c r="F5476" s="54" t="s">
        <v>5013</v>
      </c>
      <c r="G5476" s="53"/>
      <c r="H5476" s="54"/>
      <c r="I5476" s="53"/>
      <c r="J5476" s="53"/>
      <c r="K5476" s="97">
        <f>IF(C5476="",SUMIFS($K5477:$K$5645,$A5477:$A$5645,A5476,$E5477:$E$5645,""),IF(E5476="",SUMIFS($K5477:$K$5645,$A5477:$A$5645,A5476,$C5477:$C$5645,C5476,$G5477:$G$5645,""),IF(G5476="",SUMIFS($K5477:$K$5645,$A5477:$A$5645,A5476,$C5477:$C$5645,C5476,$E5477:$E$5645,E5476,$R5477:$R$5645,R5476),0)))</f>
        <v>1</v>
      </c>
      <c r="L5476" s="97">
        <f>IF(C5476="",SUMIFS($L5477:$L$5645,$A5477:$A$5645,A5476,$E5477:$E$5645,""),IF(E5476="",SUMIFS($L5477:$L$5645,$A5477:$A$5645,A5476,$C5477:$C$5645,C5476,$G5477:$G$5645,""),IF(G5476="",SUMIFS($L5477:$L$5645,$A5477:$A$5645,A5476,$C5477:$C$5645,C5476,$E5477:$E$5645,E5476,$R5477:$R$5645,R5476),0)))</f>
        <v>1</v>
      </c>
      <c r="M5476" s="98">
        <f t="shared" si="334"/>
        <v>0</v>
      </c>
      <c r="N5476" s="55"/>
      <c r="O5476" s="56"/>
      <c r="P5476" s="57"/>
      <c r="Q5476" s="58">
        <f>IF(C5476="",SUMIFS($Q$3:$Q$5514,$A$3:$A$5514,A5476,$C$3:$C$5514,"&gt;0",$E$3:$E$5514,""),IF(E5476="",SUMIFS($Q$3:$Q$5514,$A$3:$A$5514,A5476,$C$3:$C$5514,C5476,$E$3:$E$5514,"&gt;0",$G$3:$G$5514,""),IF(G5476="",SUMIFS($Q$3:$Q$5514,$A$3:$A$5514,A5476,$C$3:$C$5514,C5476,$E$3:$E$5514,E5476,$G$3:$G$5514,"&gt;0",$R$3:$R$5514,R5476))))</f>
        <v>0</v>
      </c>
      <c r="R5476" s="59" t="s">
        <v>120</v>
      </c>
      <c r="S5476" s="94"/>
    </row>
    <row r="5477" spans="1:19" ht="18" customHeight="1">
      <c r="A5477" s="17">
        <v>11</v>
      </c>
      <c r="B5477" s="18" t="s">
        <v>5011</v>
      </c>
      <c r="C5477" s="18">
        <v>1</v>
      </c>
      <c r="D5477" s="18" t="s">
        <v>5012</v>
      </c>
      <c r="E5477" s="18">
        <v>1</v>
      </c>
      <c r="F5477" s="18" t="s">
        <v>5013</v>
      </c>
      <c r="G5477" s="19">
        <v>11</v>
      </c>
      <c r="H5477" s="19" t="s">
        <v>1002</v>
      </c>
      <c r="I5477" s="19"/>
      <c r="J5477" s="24"/>
      <c r="K5477" s="99"/>
      <c r="L5477" s="99"/>
      <c r="M5477" s="99"/>
      <c r="N5477" s="28"/>
      <c r="O5477" s="100"/>
      <c r="P5477" s="27"/>
      <c r="Q5477" s="100"/>
      <c r="R5477" s="101" t="s">
        <v>120</v>
      </c>
      <c r="S5477" s="94"/>
    </row>
    <row r="5478" spans="1:19" ht="18" customHeight="1">
      <c r="A5478" s="17">
        <v>11</v>
      </c>
      <c r="B5478" s="18" t="s">
        <v>5011</v>
      </c>
      <c r="C5478" s="18">
        <v>1</v>
      </c>
      <c r="D5478" s="18" t="s">
        <v>5012</v>
      </c>
      <c r="E5478" s="18">
        <v>1</v>
      </c>
      <c r="F5478" s="18" t="s">
        <v>5013</v>
      </c>
      <c r="G5478" s="18">
        <v>11</v>
      </c>
      <c r="H5478" s="18" t="s">
        <v>1002</v>
      </c>
      <c r="I5478" s="19">
        <v>1</v>
      </c>
      <c r="J5478" s="24" t="s">
        <v>1003</v>
      </c>
      <c r="K5478" s="99">
        <v>1</v>
      </c>
      <c r="L5478" s="99">
        <v>1</v>
      </c>
      <c r="M5478" s="99">
        <f>K5478-L5478</f>
        <v>0</v>
      </c>
      <c r="N5478" s="28" t="s">
        <v>516</v>
      </c>
      <c r="O5478" s="100">
        <v>1000</v>
      </c>
      <c r="P5478" s="27"/>
      <c r="Q5478" s="100"/>
      <c r="R5478" s="101" t="s">
        <v>120</v>
      </c>
      <c r="S5478" s="94"/>
    </row>
    <row r="5479" spans="1:19" ht="18" customHeight="1">
      <c r="A5479" s="43">
        <v>11</v>
      </c>
      <c r="B5479" s="44" t="s">
        <v>5011</v>
      </c>
      <c r="C5479" s="52">
        <v>1</v>
      </c>
      <c r="D5479" s="44" t="s">
        <v>5012</v>
      </c>
      <c r="E5479" s="53">
        <v>2</v>
      </c>
      <c r="F5479" s="54" t="s">
        <v>5014</v>
      </c>
      <c r="G5479" s="53"/>
      <c r="H5479" s="54"/>
      <c r="I5479" s="53"/>
      <c r="J5479" s="53"/>
      <c r="K5479" s="97">
        <f>IF(C5479="",SUMIFS($K5480:$K$5645,$A5480:$A$5645,A5479,$E5480:$E$5645,""),IF(E5479="",SUMIFS($K5480:$K$5645,$A5480:$A$5645,A5479,$C5480:$C$5645,C5479,$G5480:$G$5645,""),IF(G5479="",SUMIFS($K5480:$K$5645,$A5480:$A$5645,A5479,$C5480:$C$5645,C5479,$E5480:$E$5645,E5479,$R5480:$R$5645,R5479),0)))</f>
        <v>1</v>
      </c>
      <c r="L5479" s="97">
        <f>IF(C5479="",SUMIFS($L5480:$L$5645,$A5480:$A$5645,A5479,$E5480:$E$5645,""),IF(E5479="",SUMIFS($L5480:$L$5645,$A5480:$A$5645,A5479,$C5480:$C$5645,C5479,$G5480:$G$5645,""),IF(G5479="",SUMIFS($L5480:$L$5645,$A5480:$A$5645,A5479,$C5480:$C$5645,C5479,$E5480:$E$5645,E5479,$R5480:$R$5645,R5479),0)))</f>
        <v>1</v>
      </c>
      <c r="M5479" s="98">
        <f t="shared" ref="M5479" si="335">K5479-L5479</f>
        <v>0</v>
      </c>
      <c r="N5479" s="55"/>
      <c r="O5479" s="56"/>
      <c r="P5479" s="57"/>
      <c r="Q5479" s="58">
        <f>IF(C5479="",SUMIFS($Q$3:$Q$5514,$A$3:$A$5514,A5479,$C$3:$C$5514,"&gt;0",$E$3:$E$5514,""),IF(E5479="",SUMIFS($Q$3:$Q$5514,$A$3:$A$5514,A5479,$C$3:$C$5514,C5479,$E$3:$E$5514,"&gt;0",$G$3:$G$5514,""),IF(G5479="",SUMIFS($Q$3:$Q$5514,$A$3:$A$5514,A5479,$C$3:$C$5514,C5479,$E$3:$E$5514,E5479,$G$3:$G$5514,"&gt;0",$R$3:$R$5514,R5479))))</f>
        <v>0</v>
      </c>
      <c r="R5479" s="59" t="s">
        <v>120</v>
      </c>
      <c r="S5479" s="94"/>
    </row>
    <row r="5480" spans="1:19" ht="18" customHeight="1">
      <c r="A5480" s="17">
        <v>11</v>
      </c>
      <c r="B5480" s="18" t="s">
        <v>5011</v>
      </c>
      <c r="C5480" s="18">
        <v>1</v>
      </c>
      <c r="D5480" s="18" t="s">
        <v>5012</v>
      </c>
      <c r="E5480" s="18">
        <v>2</v>
      </c>
      <c r="F5480" s="18" t="s">
        <v>5014</v>
      </c>
      <c r="G5480" s="19">
        <v>11</v>
      </c>
      <c r="H5480" s="19" t="s">
        <v>1002</v>
      </c>
      <c r="I5480" s="19"/>
      <c r="J5480" s="24"/>
      <c r="K5480" s="99"/>
      <c r="L5480" s="99"/>
      <c r="M5480" s="99"/>
      <c r="N5480" s="28"/>
      <c r="O5480" s="100"/>
      <c r="P5480" s="27"/>
      <c r="Q5480" s="100"/>
      <c r="R5480" s="101" t="s">
        <v>120</v>
      </c>
      <c r="S5480" s="94"/>
    </row>
    <row r="5481" spans="1:19" ht="18" customHeight="1">
      <c r="A5481" s="17">
        <v>11</v>
      </c>
      <c r="B5481" s="18" t="s">
        <v>5011</v>
      </c>
      <c r="C5481" s="18">
        <v>1</v>
      </c>
      <c r="D5481" s="18" t="s">
        <v>5012</v>
      </c>
      <c r="E5481" s="18">
        <v>2</v>
      </c>
      <c r="F5481" s="18" t="s">
        <v>5014</v>
      </c>
      <c r="G5481" s="18">
        <v>11</v>
      </c>
      <c r="H5481" s="18" t="s">
        <v>1002</v>
      </c>
      <c r="I5481" s="19">
        <v>1</v>
      </c>
      <c r="J5481" s="24" t="s">
        <v>1003</v>
      </c>
      <c r="K5481" s="99">
        <v>1</v>
      </c>
      <c r="L5481" s="99">
        <v>1</v>
      </c>
      <c r="M5481" s="99">
        <f>K5481-L5481</f>
        <v>0</v>
      </c>
      <c r="N5481" s="28" t="s">
        <v>516</v>
      </c>
      <c r="O5481" s="100">
        <v>1000</v>
      </c>
      <c r="P5481" s="27"/>
      <c r="Q5481" s="100"/>
      <c r="R5481" s="101" t="s">
        <v>120</v>
      </c>
      <c r="S5481" s="94"/>
    </row>
    <row r="5482" spans="1:19" ht="18" customHeight="1">
      <c r="A5482" s="43">
        <v>11</v>
      </c>
      <c r="B5482" s="44" t="s">
        <v>5011</v>
      </c>
      <c r="C5482" s="45">
        <v>2</v>
      </c>
      <c r="D5482" s="45" t="s">
        <v>5015</v>
      </c>
      <c r="E5482" s="46"/>
      <c r="F5482" s="45"/>
      <c r="G5482" s="46"/>
      <c r="H5482" s="45"/>
      <c r="I5482" s="46"/>
      <c r="J5482" s="46"/>
      <c r="K5482" s="95">
        <f>IF(C5482="",SUMIFS($K5483:$K$5645,$A5483:$A$5645,A5482,$E5483:$E$5645,""),IF(E5482="",SUMIFS($K5483:$K$5645,$A5483:$A$5645,A5482,$C5483:$C$5645,C5482,$G5483:$G$5645,""),IF(G5482="",SUMIFS($K5483:$K$5645,$A5483:$A$5645,A5482,$C5483:$C$5645,C5482,$E5483:$E$5645,E5482,$R5483:$R$5645,R5482),0)))</f>
        <v>1</v>
      </c>
      <c r="L5482" s="95">
        <f>IF(C5482="",SUMIFS($L5483:$L$5645,$A5483:$A$5645,A5482,$E5483:$E$5645,""),IF(E5482="",SUMIFS($L5483:$L$5645,$A5483:$A$5645,A5482,$C5483:$C$5645,C5482,$G5483:$G$5645,""),IF(G5482="",SUMIFS($L5483:$L$5645,$A5483:$A$5645,A5482,$C5483:$C$5645,C5482,$E5483:$E$5645,E5482,$R5483:$R$5645,R5482),0)))</f>
        <v>1</v>
      </c>
      <c r="M5482" s="96">
        <f t="shared" ref="M5482:M5483" si="336">K5482-L5482</f>
        <v>0</v>
      </c>
      <c r="N5482" s="47"/>
      <c r="O5482" s="48"/>
      <c r="P5482" s="49"/>
      <c r="Q5482" s="50">
        <f>IF(C5482="",SUMIFS($Q$3:$Q$5514,$A$3:$A$5514,A5482,$C$3:$C$5514,"&gt;0",$E$3:$E$5514,""),IF(E5482="",SUMIFS($Q$3:$Q$5514,$A$3:$A$5514,A5482,$C$3:$C$5514,C5482,$E$3:$E$5514,"&gt;0",$G$3:$G$5514,""),IF(G5482="",SUMIFS($Q$3:$Q$5514,$A$3:$A$5514,A5482,$C$3:$C$5514,C5482,$E$3:$E$5514,E5482,$G$3:$G$5514,"&gt;0",$R$3:$R$5514,R5482))))</f>
        <v>0</v>
      </c>
      <c r="R5482" s="51"/>
      <c r="S5482" s="94"/>
    </row>
    <row r="5483" spans="1:19" ht="18" customHeight="1">
      <c r="A5483" s="43">
        <v>11</v>
      </c>
      <c r="B5483" s="44" t="s">
        <v>5011</v>
      </c>
      <c r="C5483" s="52">
        <v>2</v>
      </c>
      <c r="D5483" s="44" t="s">
        <v>5015</v>
      </c>
      <c r="E5483" s="53">
        <v>1</v>
      </c>
      <c r="F5483" s="54" t="s">
        <v>5016</v>
      </c>
      <c r="G5483" s="53"/>
      <c r="H5483" s="54"/>
      <c r="I5483" s="53"/>
      <c r="J5483" s="53"/>
      <c r="K5483" s="97">
        <f>IF(C5483="",SUMIFS($K5484:$K$5645,$A5484:$A$5645,A5483,$E5484:$E$5645,""),IF(E5483="",SUMIFS($K5484:$K$5645,$A5484:$A$5645,A5483,$C5484:$C$5645,C5483,$G5484:$G$5645,""),IF(G5483="",SUMIFS($K5484:$K$5645,$A5484:$A$5645,A5483,$C5484:$C$5645,C5483,$E5484:$E$5645,E5483,$R5484:$R$5645,R5483),0)))</f>
        <v>1</v>
      </c>
      <c r="L5483" s="97">
        <f>IF(C5483="",SUMIFS($L5484:$L$5645,$A5484:$A$5645,A5483,$E5484:$E$5645,""),IF(E5483="",SUMIFS($L5484:$L$5645,$A5484:$A$5645,A5483,$C5484:$C$5645,C5483,$G5484:$G$5645,""),IF(G5483="",SUMIFS($L5484:$L$5645,$A5484:$A$5645,A5483,$C5484:$C$5645,C5483,$E5484:$E$5645,E5483,$R5484:$R$5645,R5483),0)))</f>
        <v>1</v>
      </c>
      <c r="M5483" s="98">
        <f t="shared" si="336"/>
        <v>0</v>
      </c>
      <c r="N5483" s="55"/>
      <c r="O5483" s="56"/>
      <c r="P5483" s="57"/>
      <c r="Q5483" s="58">
        <f>IF(C5483="",SUMIFS($Q$3:$Q$5514,$A$3:$A$5514,A5483,$C$3:$C$5514,"&gt;0",$E$3:$E$5514,""),IF(E5483="",SUMIFS($Q$3:$Q$5514,$A$3:$A$5514,A5483,$C$3:$C$5514,C5483,$E$3:$E$5514,"&gt;0",$G$3:$G$5514,""),IF(G5483="",SUMIFS($Q$3:$Q$5514,$A$3:$A$5514,A5483,$C$3:$C$5514,C5483,$E$3:$E$5514,E5483,$G$3:$G$5514,"&gt;0",$R$3:$R$5514,R5483))))</f>
        <v>0</v>
      </c>
      <c r="R5483" s="59" t="s">
        <v>166</v>
      </c>
      <c r="S5483" s="94"/>
    </row>
    <row r="5484" spans="1:19" ht="18" customHeight="1">
      <c r="A5484" s="17">
        <v>11</v>
      </c>
      <c r="B5484" s="18" t="s">
        <v>5011</v>
      </c>
      <c r="C5484" s="18">
        <v>2</v>
      </c>
      <c r="D5484" s="18" t="s">
        <v>5015</v>
      </c>
      <c r="E5484" s="18">
        <v>1</v>
      </c>
      <c r="F5484" s="18" t="s">
        <v>5016</v>
      </c>
      <c r="G5484" s="19">
        <v>11</v>
      </c>
      <c r="H5484" s="19" t="s">
        <v>1002</v>
      </c>
      <c r="I5484" s="19"/>
      <c r="J5484" s="24"/>
      <c r="K5484" s="99"/>
      <c r="L5484" s="99"/>
      <c r="M5484" s="99"/>
      <c r="N5484" s="28"/>
      <c r="O5484" s="100"/>
      <c r="P5484" s="27"/>
      <c r="Q5484" s="100"/>
      <c r="R5484" s="101" t="s">
        <v>166</v>
      </c>
      <c r="S5484" s="94"/>
    </row>
    <row r="5485" spans="1:19" ht="18" customHeight="1">
      <c r="A5485" s="17">
        <v>11</v>
      </c>
      <c r="B5485" s="18" t="s">
        <v>5011</v>
      </c>
      <c r="C5485" s="18">
        <v>2</v>
      </c>
      <c r="D5485" s="18" t="s">
        <v>5015</v>
      </c>
      <c r="E5485" s="18">
        <v>1</v>
      </c>
      <c r="F5485" s="18" t="s">
        <v>5016</v>
      </c>
      <c r="G5485" s="18">
        <v>11</v>
      </c>
      <c r="H5485" s="18" t="s">
        <v>1002</v>
      </c>
      <c r="I5485" s="19">
        <v>1</v>
      </c>
      <c r="J5485" s="24" t="s">
        <v>1003</v>
      </c>
      <c r="K5485" s="99">
        <v>1</v>
      </c>
      <c r="L5485" s="99">
        <v>1</v>
      </c>
      <c r="M5485" s="99">
        <f>K5485-L5485</f>
        <v>0</v>
      </c>
      <c r="N5485" s="28" t="s">
        <v>516</v>
      </c>
      <c r="O5485" s="100">
        <v>1000</v>
      </c>
      <c r="P5485" s="27"/>
      <c r="Q5485" s="100"/>
      <c r="R5485" s="101" t="s">
        <v>166</v>
      </c>
      <c r="S5485" s="94"/>
    </row>
    <row r="5486" spans="1:19" ht="18" customHeight="1">
      <c r="A5486" s="43">
        <v>11</v>
      </c>
      <c r="B5486" s="44" t="s">
        <v>5011</v>
      </c>
      <c r="C5486" s="45">
        <v>5</v>
      </c>
      <c r="D5486" s="45" t="s">
        <v>5017</v>
      </c>
      <c r="E5486" s="46"/>
      <c r="F5486" s="45"/>
      <c r="G5486" s="46"/>
      <c r="H5486" s="45"/>
      <c r="I5486" s="46"/>
      <c r="J5486" s="46"/>
      <c r="K5486" s="95">
        <f>IF(C5486="",SUMIFS($K5487:$K$5645,$A5487:$A$5645,A5486,$E5487:$E$5645,""),IF(E5486="",SUMIFS($K5487:$K$5645,$A5487:$A$5645,A5486,$C5487:$C$5645,C5486,$G5487:$G$5645,""),IF(G5486="",SUMIFS($K5487:$K$5645,$A5487:$A$5645,A5486,$C5487:$C$5645,C5486,$E5487:$E$5645,E5486,$R5487:$R$5645,R5486),0)))</f>
        <v>10000</v>
      </c>
      <c r="L5486" s="95">
        <f>IF(C5486="",SUMIFS($L5487:$L$5645,$A5487:$A$5645,A5486,$E5487:$E$5645,""),IF(E5486="",SUMIFS($L5487:$L$5645,$A5487:$A$5645,A5486,$C5487:$C$5645,C5486,$G5487:$G$5645,""),IF(G5486="",SUMIFS($L5487:$L$5645,$A5487:$A$5645,A5486,$C5487:$C$5645,C5486,$E5487:$E$5645,E5486,$R5487:$R$5645,R5486),0)))</f>
        <v>0</v>
      </c>
      <c r="M5486" s="96">
        <f t="shared" ref="M5486:M5487" si="337">K5486-L5486</f>
        <v>10000</v>
      </c>
      <c r="N5486" s="47"/>
      <c r="O5486" s="48"/>
      <c r="P5486" s="49"/>
      <c r="Q5486" s="50">
        <f>IF(C5486="",SUMIFS($Q$3:$Q$5514,$A$3:$A$5514,A5486,$C$3:$C$5514,"&gt;0",$E$3:$E$5514,""),IF(E5486="",SUMIFS($Q$3:$Q$5514,$A$3:$A$5514,A5486,$C$3:$C$5514,C5486,$E$3:$E$5514,"&gt;0",$G$3:$G$5514,""),IF(G5486="",SUMIFS($Q$3:$Q$5514,$A$3:$A$5514,A5486,$C$3:$C$5514,C5486,$E$3:$E$5514,E5486,$G$3:$G$5514,"&gt;0",$R$3:$R$5514,R5486))))</f>
        <v>0</v>
      </c>
      <c r="R5486" s="51"/>
      <c r="S5486" s="94"/>
    </row>
    <row r="5487" spans="1:19" ht="18" customHeight="1">
      <c r="A5487" s="43">
        <v>11</v>
      </c>
      <c r="B5487" s="44" t="s">
        <v>5011</v>
      </c>
      <c r="C5487" s="52">
        <v>5</v>
      </c>
      <c r="D5487" s="44" t="s">
        <v>5017</v>
      </c>
      <c r="E5487" s="53">
        <v>1</v>
      </c>
      <c r="F5487" s="54" t="s">
        <v>5017</v>
      </c>
      <c r="G5487" s="53"/>
      <c r="H5487" s="54"/>
      <c r="I5487" s="53"/>
      <c r="J5487" s="53"/>
      <c r="K5487" s="97">
        <f>IF(C5487="",SUMIFS($K5488:$K$5645,$A5488:$A$5645,A5487,$E5488:$E$5645,""),IF(E5487="",SUMIFS($K5488:$K$5645,$A5488:$A$5645,A5487,$C5488:$C$5645,C5487,$G5488:$G$5645,""),IF(G5487="",SUMIFS($K5488:$K$5645,$A5488:$A$5645,A5487,$C5488:$C$5645,C5487,$E5488:$E$5645,E5487,$R5488:$R$5645,R5487),0)))</f>
        <v>10000</v>
      </c>
      <c r="L5487" s="97">
        <f>IF(C5487="",SUMIFS($L5488:$L$5645,$A5488:$A$5645,A5487,$E5488:$E$5645,""),IF(E5487="",SUMIFS($L5488:$L$5645,$A5488:$A$5645,A5487,$C5488:$C$5645,C5487,$G5488:$G$5645,""),IF(G5487="",SUMIFS($L5488:$L$5645,$A5488:$A$5645,A5487,$C5488:$C$5645,C5487,$E5488:$E$5645,E5487,$R5488:$R$5645,R5487),0)))</f>
        <v>0</v>
      </c>
      <c r="M5487" s="98">
        <f t="shared" si="337"/>
        <v>10000</v>
      </c>
      <c r="N5487" s="55"/>
      <c r="O5487" s="56"/>
      <c r="P5487" s="57"/>
      <c r="Q5487" s="58">
        <f>IF(C5487="",SUMIFS($Q$3:$Q$5514,$A$3:$A$5514,A5487,$C$3:$C$5514,"&gt;0",$E$3:$E$5514,""),IF(E5487="",SUMIFS($Q$3:$Q$5514,$A$3:$A$5514,A5487,$C$3:$C$5514,C5487,$E$3:$E$5514,"&gt;0",$G$3:$G$5514,""),IF(G5487="",SUMIFS($Q$3:$Q$5514,$A$3:$A$5514,A5487,$C$3:$C$5514,C5487,$E$3:$E$5514,E5487,$G$3:$G$5514,"&gt;0",$R$3:$R$5514,R5487))))</f>
        <v>0</v>
      </c>
      <c r="R5487" s="59" t="s">
        <v>5018</v>
      </c>
      <c r="S5487" s="94"/>
    </row>
    <row r="5488" spans="1:19" ht="18" customHeight="1">
      <c r="A5488" s="17">
        <v>11</v>
      </c>
      <c r="B5488" s="18" t="s">
        <v>5011</v>
      </c>
      <c r="C5488" s="18">
        <v>5</v>
      </c>
      <c r="D5488" s="18" t="s">
        <v>5017</v>
      </c>
      <c r="E5488" s="18">
        <v>1</v>
      </c>
      <c r="F5488" s="18" t="s">
        <v>5017</v>
      </c>
      <c r="G5488" s="19">
        <v>15</v>
      </c>
      <c r="H5488" s="19" t="s">
        <v>1258</v>
      </c>
      <c r="I5488" s="19"/>
      <c r="J5488" s="24"/>
      <c r="K5488" s="99"/>
      <c r="L5488" s="99"/>
      <c r="M5488" s="99"/>
      <c r="N5488" s="28"/>
      <c r="O5488" s="100"/>
      <c r="P5488" s="27"/>
      <c r="Q5488" s="100"/>
      <c r="R5488" s="101" t="s">
        <v>5018</v>
      </c>
      <c r="S5488" s="94"/>
    </row>
    <row r="5489" spans="1:19" ht="18" customHeight="1">
      <c r="A5489" s="17">
        <v>11</v>
      </c>
      <c r="B5489" s="18" t="s">
        <v>5011</v>
      </c>
      <c r="C5489" s="18">
        <v>5</v>
      </c>
      <c r="D5489" s="18" t="s">
        <v>5017</v>
      </c>
      <c r="E5489" s="18">
        <v>1</v>
      </c>
      <c r="F5489" s="18" t="s">
        <v>5017</v>
      </c>
      <c r="G5489" s="18">
        <v>15</v>
      </c>
      <c r="H5489" s="18" t="s">
        <v>1258</v>
      </c>
      <c r="I5489" s="19">
        <v>3</v>
      </c>
      <c r="J5489" s="24" t="s">
        <v>5019</v>
      </c>
      <c r="K5489" s="99">
        <v>10000</v>
      </c>
      <c r="L5489" s="99">
        <v>0</v>
      </c>
      <c r="M5489" s="99">
        <f>K5489-L5489</f>
        <v>10000</v>
      </c>
      <c r="N5489" s="28" t="s">
        <v>5020</v>
      </c>
      <c r="O5489" s="100">
        <v>10000000</v>
      </c>
      <c r="P5489" s="27"/>
      <c r="Q5489" s="100"/>
      <c r="R5489" s="101" t="s">
        <v>133</v>
      </c>
      <c r="S5489" s="94"/>
    </row>
    <row r="5490" spans="1:19" ht="18" customHeight="1">
      <c r="A5490" s="17">
        <v>11</v>
      </c>
      <c r="B5490" s="18" t="s">
        <v>5011</v>
      </c>
      <c r="C5490" s="18">
        <v>5</v>
      </c>
      <c r="D5490" s="18" t="s">
        <v>5017</v>
      </c>
      <c r="E5490" s="18">
        <v>1</v>
      </c>
      <c r="F5490" s="18" t="s">
        <v>5017</v>
      </c>
      <c r="G5490" s="18">
        <v>15</v>
      </c>
      <c r="H5490" s="18" t="s">
        <v>1258</v>
      </c>
      <c r="I5490" s="18">
        <v>3</v>
      </c>
      <c r="J5490" s="25" t="s">
        <v>5019</v>
      </c>
      <c r="K5490" s="99"/>
      <c r="L5490" s="99"/>
      <c r="M5490" s="99"/>
      <c r="N5490" s="28" t="s">
        <v>5021</v>
      </c>
      <c r="O5490" s="100"/>
      <c r="P5490" s="27"/>
      <c r="Q5490" s="100"/>
      <c r="R5490" s="101" t="s">
        <v>133</v>
      </c>
      <c r="S5490" s="94"/>
    </row>
    <row r="5491" spans="1:19" ht="18" customHeight="1">
      <c r="A5491" s="17">
        <v>11</v>
      </c>
      <c r="B5491" s="18" t="s">
        <v>5011</v>
      </c>
      <c r="C5491" s="18">
        <v>5</v>
      </c>
      <c r="D5491" s="18" t="s">
        <v>5017</v>
      </c>
      <c r="E5491" s="18">
        <v>1</v>
      </c>
      <c r="F5491" s="18" t="s">
        <v>5017</v>
      </c>
      <c r="G5491" s="18">
        <v>15</v>
      </c>
      <c r="H5491" s="18" t="s">
        <v>1258</v>
      </c>
      <c r="I5491" s="18">
        <v>3</v>
      </c>
      <c r="J5491" s="25" t="s">
        <v>5019</v>
      </c>
      <c r="K5491" s="99"/>
      <c r="L5491" s="99"/>
      <c r="M5491" s="99"/>
      <c r="N5491" s="28" t="s">
        <v>5022</v>
      </c>
      <c r="O5491" s="100"/>
      <c r="P5491" s="27"/>
      <c r="Q5491" s="100"/>
      <c r="R5491" s="101" t="s">
        <v>133</v>
      </c>
      <c r="S5491" s="94"/>
    </row>
    <row r="5492" spans="1:19" ht="18" customHeight="1">
      <c r="A5492" s="331">
        <v>11</v>
      </c>
      <c r="B5492" s="183" t="s">
        <v>5011</v>
      </c>
      <c r="C5492" s="183">
        <v>5</v>
      </c>
      <c r="D5492" s="183" t="s">
        <v>5017</v>
      </c>
      <c r="E5492" s="183">
        <v>1</v>
      </c>
      <c r="F5492" s="183" t="s">
        <v>5017</v>
      </c>
      <c r="G5492" s="183">
        <v>15</v>
      </c>
      <c r="H5492" s="183" t="s">
        <v>1258</v>
      </c>
      <c r="I5492" s="183">
        <v>3</v>
      </c>
      <c r="J5492" s="332" t="s">
        <v>5019</v>
      </c>
      <c r="K5492" s="185"/>
      <c r="L5492" s="185"/>
      <c r="M5492" s="185"/>
      <c r="N5492" s="186" t="s">
        <v>5023</v>
      </c>
      <c r="O5492" s="187"/>
      <c r="P5492" s="188"/>
      <c r="Q5492" s="187"/>
      <c r="R5492" s="333" t="s">
        <v>133</v>
      </c>
      <c r="S5492" s="94"/>
    </row>
    <row r="5493" spans="1:19" ht="18" customHeight="1">
      <c r="A5493" s="67">
        <v>12</v>
      </c>
      <c r="B5493" s="68" t="s">
        <v>5024</v>
      </c>
      <c r="C5493" s="68"/>
      <c r="D5493" s="68"/>
      <c r="E5493" s="69"/>
      <c r="F5493" s="68"/>
      <c r="G5493" s="69"/>
      <c r="H5493" s="68"/>
      <c r="I5493" s="69"/>
      <c r="J5493" s="69"/>
      <c r="K5493" s="70">
        <f>IF(C5493="",SUMIFS($K5494:$K$5645,$A5494:$A$5645,A5493,$E5494:$E$5645,""),IF(E5493="",SUMIFS($K5494:$K$5645,$A5494:$A$5645,A5493,$C5494:$C$5645,C5493,$G5494:$G$5645,""),IF(G5493="",SUMIFS($K5494:$K$5645,$A5494:$A$5645,A5493,$C5494:$C$5645,C5493,$E5494:$E$5645,E5493,$R5494:$R$5645,R5493),0)))</f>
        <v>246523</v>
      </c>
      <c r="L5493" s="70">
        <f>IF(C5493="",SUMIFS($L5494:$L$5645,$A5494:$A$5645,A5493,$E5494:$E$5645,""),IF(E5493="",SUMIFS($L5494:$L$5645,$A5494:$A$5645,A5493,$C5494:$C$5645,C5493,$G5494:$G$5645,""),IF(G5493="",SUMIFS($L5494:$L$5645,$A5494:$A$5645,A5493,$C5494:$C$5645,C5493,$E5494:$E$5645,E5493,$R5494:$R$5645,R5493),0)))</f>
        <v>242675</v>
      </c>
      <c r="M5493" s="71">
        <f t="shared" ref="M5493:M5495" si="338">K5493-L5493</f>
        <v>3848</v>
      </c>
      <c r="N5493" s="72"/>
      <c r="O5493" s="73"/>
      <c r="P5493" s="74"/>
      <c r="Q5493" s="75">
        <f>IF(C5493="",SUMIFS($Q$3:$Q$5514,$A$3:$A$5514,A5493,$C$3:$C$5514,"&gt;0",$E$3:$E$5514,""),IF(E5493="",SUMIFS($Q$3:$Q$5514,$A$3:$A$5514,A5493,$C$3:$C$5514,C5493,$E$3:$E$5514,"&gt;0",$G$3:$G$5514,""),IF(G5493="",SUMIFS($Q$3:$Q$5514,$A$3:$A$5514,A5493,$C$3:$C$5514,C5493,$E$3:$E$5514,E5493,$G$3:$G$5514,"&gt;0",$R$3:$R$5514,R5493))))</f>
        <v>0</v>
      </c>
      <c r="R5493" s="76"/>
      <c r="S5493" s="94"/>
    </row>
    <row r="5494" spans="1:19" ht="18" customHeight="1">
      <c r="A5494" s="43">
        <v>12</v>
      </c>
      <c r="B5494" s="44" t="s">
        <v>5024</v>
      </c>
      <c r="C5494" s="45">
        <v>1</v>
      </c>
      <c r="D5494" s="45" t="s">
        <v>5024</v>
      </c>
      <c r="E5494" s="46"/>
      <c r="F5494" s="45"/>
      <c r="G5494" s="46"/>
      <c r="H5494" s="45"/>
      <c r="I5494" s="46"/>
      <c r="J5494" s="46"/>
      <c r="K5494" s="95">
        <f>IF(C5494="",SUMIFS($K5495:$K$5645,$A5495:$A$5645,A5494,$E5495:$E$5645,""),IF(E5494="",SUMIFS($K5495:$K$5645,$A5495:$A$5645,A5494,$C5495:$C$5645,C5494,$G5495:$G$5645,""),IF(G5494="",SUMIFS($K5495:$K$5645,$A5495:$A$5645,A5494,$C5495:$C$5645,C5494,$E5495:$E$5645,E5494,$R5495:$R$5645,R5494),0)))</f>
        <v>246523</v>
      </c>
      <c r="L5494" s="95">
        <f>IF(C5494="",SUMIFS($L5495:$L$5645,$A5495:$A$5645,A5494,$E5495:$E$5645,""),IF(E5494="",SUMIFS($L5495:$L$5645,$A5495:$A$5645,A5494,$C5495:$C$5645,C5494,$G5495:$G$5645,""),IF(G5494="",SUMIFS($L5495:$L$5645,$A5495:$A$5645,A5494,$C5495:$C$5645,C5494,$E5495:$E$5645,E5494,$R5495:$R$5645,R5494),0)))</f>
        <v>242675</v>
      </c>
      <c r="M5494" s="96">
        <f t="shared" si="338"/>
        <v>3848</v>
      </c>
      <c r="N5494" s="47"/>
      <c r="O5494" s="48"/>
      <c r="P5494" s="49"/>
      <c r="Q5494" s="50">
        <f>IF(C5494="",SUMIFS($Q$3:$Q$5514,$A$3:$A$5514,A5494,$C$3:$C$5514,"&gt;0",$E$3:$E$5514,""),IF(E5494="",SUMIFS($Q$3:$Q$5514,$A$3:$A$5514,A5494,$C$3:$C$5514,C5494,$E$3:$E$5514,"&gt;0",$G$3:$G$5514,""),IF(G5494="",SUMIFS($Q$3:$Q$5514,$A$3:$A$5514,A5494,$C$3:$C$5514,C5494,$E$3:$E$5514,E5494,$G$3:$G$5514,"&gt;0",$R$3:$R$5514,R5494))))</f>
        <v>0</v>
      </c>
      <c r="R5494" s="51"/>
      <c r="S5494" s="94"/>
    </row>
    <row r="5495" spans="1:19" ht="18" customHeight="1">
      <c r="A5495" s="43">
        <v>12</v>
      </c>
      <c r="B5495" s="44" t="s">
        <v>5024</v>
      </c>
      <c r="C5495" s="52">
        <v>1</v>
      </c>
      <c r="D5495" s="44" t="s">
        <v>5024</v>
      </c>
      <c r="E5495" s="53">
        <v>1</v>
      </c>
      <c r="F5495" s="54" t="s">
        <v>5025</v>
      </c>
      <c r="G5495" s="53"/>
      <c r="H5495" s="54"/>
      <c r="I5495" s="53"/>
      <c r="J5495" s="53"/>
      <c r="K5495" s="97">
        <f>IF(C5495="",SUMIFS($K5496:$K$5645,$A5496:$A$5645,A5495,$E5496:$E$5645,""),IF(E5495="",SUMIFS($K5496:$K$5645,$A5496:$A$5645,A5495,$C5496:$C$5645,C5495,$G5496:$G$5645,""),IF(G5495="",SUMIFS($K5496:$K$5645,$A5496:$A$5645,A5495,$C5496:$C$5645,C5495,$E5496:$E$5645,E5495,$R5496:$R$5645,R5495),0)))</f>
        <v>227297</v>
      </c>
      <c r="L5495" s="97">
        <f>IF(C5495="",SUMIFS($L5496:$L$5645,$A5496:$A$5645,A5495,$E5496:$E$5645,""),IF(E5495="",SUMIFS($L5496:$L$5645,$A5496:$A$5645,A5495,$C5496:$C$5645,C5495,$G5496:$G$5645,""),IF(G5495="",SUMIFS($L5496:$L$5645,$A5496:$A$5645,A5495,$C5496:$C$5645,C5495,$E5496:$E$5645,E5495,$R5496:$R$5645,R5495),0)))</f>
        <v>218589</v>
      </c>
      <c r="M5495" s="98">
        <f t="shared" si="338"/>
        <v>8708</v>
      </c>
      <c r="N5495" s="55"/>
      <c r="O5495" s="56"/>
      <c r="P5495" s="57"/>
      <c r="Q5495" s="58">
        <f>IF(C5495="",SUMIFS($Q$3:$Q$5514,$A$3:$A$5514,A5495,$C$3:$C$5514,"&gt;0",$E$3:$E$5514,""),IF(E5495="",SUMIFS($Q$3:$Q$5514,$A$3:$A$5514,A5495,$C$3:$C$5514,C5495,$E$3:$E$5514,"&gt;0",$G$3:$G$5514,""),IF(G5495="",SUMIFS($Q$3:$Q$5514,$A$3:$A$5514,A5495,$C$3:$C$5514,C5495,$E$3:$E$5514,E5495,$G$3:$G$5514,"&gt;0",$R$3:$R$5514,R5495))))</f>
        <v>0</v>
      </c>
      <c r="R5495" s="59" t="s">
        <v>34</v>
      </c>
      <c r="S5495" s="94"/>
    </row>
    <row r="5496" spans="1:19" ht="18" customHeight="1">
      <c r="A5496" s="17">
        <v>12</v>
      </c>
      <c r="B5496" s="18" t="s">
        <v>5024</v>
      </c>
      <c r="C5496" s="18">
        <v>1</v>
      </c>
      <c r="D5496" s="18" t="s">
        <v>5024</v>
      </c>
      <c r="E5496" s="18">
        <v>1</v>
      </c>
      <c r="F5496" s="18" t="s">
        <v>5025</v>
      </c>
      <c r="G5496" s="19">
        <v>23</v>
      </c>
      <c r="H5496" s="19" t="s">
        <v>1539</v>
      </c>
      <c r="I5496" s="19"/>
      <c r="J5496" s="24"/>
      <c r="K5496" s="99"/>
      <c r="L5496" s="99"/>
      <c r="M5496" s="99"/>
      <c r="N5496" s="28"/>
      <c r="O5496" s="100"/>
      <c r="P5496" s="27"/>
      <c r="Q5496" s="100"/>
      <c r="R5496" s="101" t="s">
        <v>34</v>
      </c>
      <c r="S5496" s="94"/>
    </row>
    <row r="5497" spans="1:19" ht="18" customHeight="1">
      <c r="A5497" s="17">
        <v>12</v>
      </c>
      <c r="B5497" s="18" t="s">
        <v>5024</v>
      </c>
      <c r="C5497" s="18">
        <v>1</v>
      </c>
      <c r="D5497" s="18" t="s">
        <v>5024</v>
      </c>
      <c r="E5497" s="18">
        <v>1</v>
      </c>
      <c r="F5497" s="18" t="s">
        <v>5025</v>
      </c>
      <c r="G5497" s="18">
        <v>23</v>
      </c>
      <c r="H5497" s="18" t="s">
        <v>1539</v>
      </c>
      <c r="I5497" s="19">
        <v>81</v>
      </c>
      <c r="J5497" s="24" t="s">
        <v>5026</v>
      </c>
      <c r="K5497" s="99">
        <v>227297</v>
      </c>
      <c r="L5497" s="99">
        <v>218589</v>
      </c>
      <c r="M5497" s="99">
        <f>K5497-L5497</f>
        <v>8708</v>
      </c>
      <c r="N5497" s="28" t="s">
        <v>5027</v>
      </c>
      <c r="O5497" s="100">
        <v>227296982</v>
      </c>
      <c r="P5497" s="27"/>
      <c r="Q5497" s="100"/>
      <c r="R5497" s="101" t="s">
        <v>34</v>
      </c>
      <c r="S5497" s="94"/>
    </row>
    <row r="5498" spans="1:19" ht="18" customHeight="1">
      <c r="A5498" s="17">
        <v>12</v>
      </c>
      <c r="B5498" s="18" t="s">
        <v>5024</v>
      </c>
      <c r="C5498" s="18">
        <v>1</v>
      </c>
      <c r="D5498" s="18" t="s">
        <v>5024</v>
      </c>
      <c r="E5498" s="18">
        <v>1</v>
      </c>
      <c r="F5498" s="18" t="s">
        <v>5025</v>
      </c>
      <c r="G5498" s="18">
        <v>23</v>
      </c>
      <c r="H5498" s="18" t="s">
        <v>1539</v>
      </c>
      <c r="I5498" s="18">
        <v>81</v>
      </c>
      <c r="J5498" s="25" t="s">
        <v>5026</v>
      </c>
      <c r="K5498" s="99"/>
      <c r="L5498" s="99"/>
      <c r="M5498" s="99"/>
      <c r="N5498" s="28" t="s">
        <v>5028</v>
      </c>
      <c r="O5498" s="100"/>
      <c r="P5498" s="27"/>
      <c r="Q5498" s="100"/>
      <c r="R5498" s="101" t="s">
        <v>34</v>
      </c>
      <c r="S5498" s="94"/>
    </row>
    <row r="5499" spans="1:19" ht="18" customHeight="1">
      <c r="A5499" s="17">
        <v>12</v>
      </c>
      <c r="B5499" s="18" t="s">
        <v>5024</v>
      </c>
      <c r="C5499" s="18">
        <v>1</v>
      </c>
      <c r="D5499" s="18" t="s">
        <v>5024</v>
      </c>
      <c r="E5499" s="18">
        <v>1</v>
      </c>
      <c r="F5499" s="18" t="s">
        <v>5025</v>
      </c>
      <c r="G5499" s="18">
        <v>23</v>
      </c>
      <c r="H5499" s="18" t="s">
        <v>1539</v>
      </c>
      <c r="I5499" s="18">
        <v>81</v>
      </c>
      <c r="J5499" s="25" t="s">
        <v>5026</v>
      </c>
      <c r="K5499" s="99"/>
      <c r="L5499" s="99"/>
      <c r="M5499" s="99"/>
      <c r="N5499" s="28" t="s">
        <v>5029</v>
      </c>
      <c r="O5499" s="100"/>
      <c r="P5499" s="27"/>
      <c r="Q5499" s="100"/>
      <c r="R5499" s="101" t="s">
        <v>34</v>
      </c>
      <c r="S5499" s="94"/>
    </row>
    <row r="5500" spans="1:19" ht="18" customHeight="1">
      <c r="A5500" s="17">
        <v>12</v>
      </c>
      <c r="B5500" s="18" t="s">
        <v>5024</v>
      </c>
      <c r="C5500" s="18">
        <v>1</v>
      </c>
      <c r="D5500" s="18" t="s">
        <v>5024</v>
      </c>
      <c r="E5500" s="18">
        <v>1</v>
      </c>
      <c r="F5500" s="18" t="s">
        <v>5025</v>
      </c>
      <c r="G5500" s="18">
        <v>23</v>
      </c>
      <c r="H5500" s="18" t="s">
        <v>1539</v>
      </c>
      <c r="I5500" s="18">
        <v>81</v>
      </c>
      <c r="J5500" s="25" t="s">
        <v>5026</v>
      </c>
      <c r="K5500" s="99"/>
      <c r="L5500" s="99"/>
      <c r="M5500" s="99"/>
      <c r="N5500" s="28" t="s">
        <v>5030</v>
      </c>
      <c r="O5500" s="100"/>
      <c r="P5500" s="27"/>
      <c r="Q5500" s="100"/>
      <c r="R5500" s="101" t="s">
        <v>34</v>
      </c>
      <c r="S5500" s="94"/>
    </row>
    <row r="5501" spans="1:19" ht="18" customHeight="1">
      <c r="A5501" s="17">
        <v>12</v>
      </c>
      <c r="B5501" s="18" t="s">
        <v>5024</v>
      </c>
      <c r="C5501" s="18">
        <v>1</v>
      </c>
      <c r="D5501" s="18" t="s">
        <v>5024</v>
      </c>
      <c r="E5501" s="18">
        <v>1</v>
      </c>
      <c r="F5501" s="18" t="s">
        <v>5025</v>
      </c>
      <c r="G5501" s="18">
        <v>23</v>
      </c>
      <c r="H5501" s="18" t="s">
        <v>1539</v>
      </c>
      <c r="I5501" s="18">
        <v>81</v>
      </c>
      <c r="J5501" s="25" t="s">
        <v>5026</v>
      </c>
      <c r="K5501" s="99"/>
      <c r="L5501" s="99"/>
      <c r="M5501" s="99"/>
      <c r="N5501" s="28" t="s">
        <v>5031</v>
      </c>
      <c r="O5501" s="100"/>
      <c r="P5501" s="27"/>
      <c r="Q5501" s="100"/>
      <c r="R5501" s="101" t="s">
        <v>34</v>
      </c>
      <c r="S5501" s="94"/>
    </row>
    <row r="5502" spans="1:19" ht="18" customHeight="1">
      <c r="A5502" s="17">
        <v>12</v>
      </c>
      <c r="B5502" s="18" t="s">
        <v>5024</v>
      </c>
      <c r="C5502" s="18">
        <v>1</v>
      </c>
      <c r="D5502" s="18" t="s">
        <v>5024</v>
      </c>
      <c r="E5502" s="18">
        <v>1</v>
      </c>
      <c r="F5502" s="18" t="s">
        <v>5025</v>
      </c>
      <c r="G5502" s="18">
        <v>23</v>
      </c>
      <c r="H5502" s="18" t="s">
        <v>1539</v>
      </c>
      <c r="I5502" s="18">
        <v>81</v>
      </c>
      <c r="J5502" s="25" t="s">
        <v>5026</v>
      </c>
      <c r="K5502" s="99"/>
      <c r="L5502" s="99"/>
      <c r="M5502" s="99"/>
      <c r="N5502" s="28" t="s">
        <v>5032</v>
      </c>
      <c r="O5502" s="100"/>
      <c r="P5502" s="27"/>
      <c r="Q5502" s="100"/>
      <c r="R5502" s="101" t="s">
        <v>34</v>
      </c>
      <c r="S5502" s="94"/>
    </row>
    <row r="5503" spans="1:19" ht="18" customHeight="1">
      <c r="A5503" s="17">
        <v>12</v>
      </c>
      <c r="B5503" s="18" t="s">
        <v>5024</v>
      </c>
      <c r="C5503" s="18">
        <v>1</v>
      </c>
      <c r="D5503" s="18" t="s">
        <v>5024</v>
      </c>
      <c r="E5503" s="18">
        <v>1</v>
      </c>
      <c r="F5503" s="18" t="s">
        <v>5025</v>
      </c>
      <c r="G5503" s="18">
        <v>23</v>
      </c>
      <c r="H5503" s="18" t="s">
        <v>1539</v>
      </c>
      <c r="I5503" s="18">
        <v>81</v>
      </c>
      <c r="J5503" s="25" t="s">
        <v>5026</v>
      </c>
      <c r="K5503" s="99"/>
      <c r="L5503" s="99"/>
      <c r="M5503" s="99"/>
      <c r="N5503" s="28" t="s">
        <v>5033</v>
      </c>
      <c r="O5503" s="100"/>
      <c r="P5503" s="27"/>
      <c r="Q5503" s="100"/>
      <c r="R5503" s="101" t="s">
        <v>34</v>
      </c>
      <c r="S5503" s="94"/>
    </row>
    <row r="5504" spans="1:19" ht="18" customHeight="1">
      <c r="A5504" s="17">
        <v>12</v>
      </c>
      <c r="B5504" s="18" t="s">
        <v>5024</v>
      </c>
      <c r="C5504" s="18">
        <v>1</v>
      </c>
      <c r="D5504" s="18" t="s">
        <v>5024</v>
      </c>
      <c r="E5504" s="18">
        <v>1</v>
      </c>
      <c r="F5504" s="18" t="s">
        <v>5025</v>
      </c>
      <c r="G5504" s="18">
        <v>23</v>
      </c>
      <c r="H5504" s="18" t="s">
        <v>1539</v>
      </c>
      <c r="I5504" s="18">
        <v>81</v>
      </c>
      <c r="J5504" s="25" t="s">
        <v>5026</v>
      </c>
      <c r="K5504" s="99"/>
      <c r="L5504" s="99"/>
      <c r="M5504" s="99"/>
      <c r="N5504" s="28" t="s">
        <v>5034</v>
      </c>
      <c r="O5504" s="100"/>
      <c r="P5504" s="27"/>
      <c r="Q5504" s="100"/>
      <c r="R5504" s="101" t="s">
        <v>34</v>
      </c>
      <c r="S5504" s="94"/>
    </row>
    <row r="5505" spans="1:19" ht="18" customHeight="1">
      <c r="A5505" s="43">
        <v>12</v>
      </c>
      <c r="B5505" s="44" t="s">
        <v>5024</v>
      </c>
      <c r="C5505" s="52">
        <v>1</v>
      </c>
      <c r="D5505" s="44" t="s">
        <v>5024</v>
      </c>
      <c r="E5505" s="53">
        <v>2</v>
      </c>
      <c r="F5505" s="54" t="s">
        <v>5035</v>
      </c>
      <c r="G5505" s="53"/>
      <c r="H5505" s="54"/>
      <c r="I5505" s="53"/>
      <c r="J5505" s="53"/>
      <c r="K5505" s="97">
        <f>IF(C5505="",SUMIFS($K5506:$K$5645,$A5506:$A$5645,A5505,$E5506:$E$5645,""),IF(E5505="",SUMIFS($K5506:$K$5645,$A5506:$A$5645,A5505,$C5506:$C$5645,C5505,$G5506:$G$5645,""),IF(G5505="",SUMIFS($K5506:$K$5645,$A5506:$A$5645,A5505,$C5506:$C$5645,C5505,$E5506:$E$5645,E5505,$R5506:$R$5645,R5505),0)))</f>
        <v>19226</v>
      </c>
      <c r="L5505" s="97">
        <f>IF(C5505="",SUMIFS($L5506:$L$5645,$A5506:$A$5645,A5505,$E5506:$E$5645,""),IF(E5505="",SUMIFS($L5506:$L$5645,$A5506:$A$5645,A5505,$C5506:$C$5645,C5505,$G5506:$G$5645,""),IF(G5505="",SUMIFS($L5506:$L$5645,$A5506:$A$5645,A5505,$C5506:$C$5645,C5505,$E5506:$E$5645,E5505,$R5506:$R$5645,R5505),0)))</f>
        <v>24086</v>
      </c>
      <c r="M5505" s="98">
        <f t="shared" ref="M5505" si="339">K5505-L5505</f>
        <v>-4860</v>
      </c>
      <c r="N5505" s="55"/>
      <c r="O5505" s="56"/>
      <c r="P5505" s="57"/>
      <c r="Q5505" s="58">
        <f>IF(C5505="",SUMIFS($Q$3:$Q$5514,$A$3:$A$5514,A5505,$C$3:$C$5514,"&gt;0",$E$3:$E$5514,""),IF(E5505="",SUMIFS($Q$3:$Q$5514,$A$3:$A$5514,A5505,$C$3:$C$5514,C5505,$E$3:$E$5514,"&gt;0",$G$3:$G$5514,""),IF(G5505="",SUMIFS($Q$3:$Q$5514,$A$3:$A$5514,A5505,$C$3:$C$5514,C5505,$E$3:$E$5514,E5505,$G$3:$G$5514,"&gt;0",$R$3:$R$5514,R5505))))</f>
        <v>0</v>
      </c>
      <c r="R5505" s="59" t="s">
        <v>34</v>
      </c>
      <c r="S5505" s="94"/>
    </row>
    <row r="5506" spans="1:19" ht="18" customHeight="1">
      <c r="A5506" s="17">
        <v>12</v>
      </c>
      <c r="B5506" s="18" t="s">
        <v>5024</v>
      </c>
      <c r="C5506" s="18">
        <v>1</v>
      </c>
      <c r="D5506" s="18" t="s">
        <v>5024</v>
      </c>
      <c r="E5506" s="18">
        <v>2</v>
      </c>
      <c r="F5506" s="18" t="s">
        <v>5035</v>
      </c>
      <c r="G5506" s="19">
        <v>23</v>
      </c>
      <c r="H5506" s="19" t="s">
        <v>1539</v>
      </c>
      <c r="I5506" s="19"/>
      <c r="J5506" s="24"/>
      <c r="K5506" s="99"/>
      <c r="L5506" s="99"/>
      <c r="M5506" s="99"/>
      <c r="N5506" s="28"/>
      <c r="O5506" s="100"/>
      <c r="P5506" s="27"/>
      <c r="Q5506" s="100"/>
      <c r="R5506" s="101" t="s">
        <v>34</v>
      </c>
      <c r="S5506" s="94"/>
    </row>
    <row r="5507" spans="1:19" ht="18" customHeight="1">
      <c r="A5507" s="17">
        <v>12</v>
      </c>
      <c r="B5507" s="18" t="s">
        <v>5024</v>
      </c>
      <c r="C5507" s="18">
        <v>1</v>
      </c>
      <c r="D5507" s="18" t="s">
        <v>5024</v>
      </c>
      <c r="E5507" s="18">
        <v>2</v>
      </c>
      <c r="F5507" s="18" t="s">
        <v>5035</v>
      </c>
      <c r="G5507" s="18">
        <v>23</v>
      </c>
      <c r="H5507" s="18" t="s">
        <v>1539</v>
      </c>
      <c r="I5507" s="19">
        <v>82</v>
      </c>
      <c r="J5507" s="24" t="s">
        <v>5036</v>
      </c>
      <c r="K5507" s="99">
        <v>18926</v>
      </c>
      <c r="L5507" s="99">
        <v>23786</v>
      </c>
      <c r="M5507" s="99">
        <f>K5507-L5507</f>
        <v>-4860</v>
      </c>
      <c r="N5507" s="28" t="s">
        <v>5037</v>
      </c>
      <c r="O5507" s="100">
        <v>17654707</v>
      </c>
      <c r="P5507" s="27"/>
      <c r="Q5507" s="100"/>
      <c r="R5507" s="101" t="s">
        <v>34</v>
      </c>
      <c r="S5507" s="94"/>
    </row>
    <row r="5508" spans="1:19" ht="18" customHeight="1">
      <c r="A5508" s="17">
        <v>12</v>
      </c>
      <c r="B5508" s="18" t="s">
        <v>5024</v>
      </c>
      <c r="C5508" s="18">
        <v>1</v>
      </c>
      <c r="D5508" s="18" t="s">
        <v>5024</v>
      </c>
      <c r="E5508" s="18">
        <v>2</v>
      </c>
      <c r="F5508" s="18" t="s">
        <v>5035</v>
      </c>
      <c r="G5508" s="18">
        <v>23</v>
      </c>
      <c r="H5508" s="18" t="s">
        <v>1539</v>
      </c>
      <c r="I5508" s="18">
        <v>82</v>
      </c>
      <c r="J5508" s="25" t="s">
        <v>5036</v>
      </c>
      <c r="K5508" s="99"/>
      <c r="L5508" s="99"/>
      <c r="M5508" s="99"/>
      <c r="N5508" s="28" t="s">
        <v>5038</v>
      </c>
      <c r="O5508" s="100">
        <v>1270533</v>
      </c>
      <c r="P5508" s="27"/>
      <c r="Q5508" s="100"/>
      <c r="R5508" s="101" t="s">
        <v>34</v>
      </c>
      <c r="S5508" s="94"/>
    </row>
    <row r="5509" spans="1:19" ht="18" customHeight="1">
      <c r="A5509" s="17">
        <v>12</v>
      </c>
      <c r="B5509" s="18" t="s">
        <v>5024</v>
      </c>
      <c r="C5509" s="18">
        <v>1</v>
      </c>
      <c r="D5509" s="18" t="s">
        <v>5024</v>
      </c>
      <c r="E5509" s="18">
        <v>2</v>
      </c>
      <c r="F5509" s="18" t="s">
        <v>5035</v>
      </c>
      <c r="G5509" s="18">
        <v>23</v>
      </c>
      <c r="H5509" s="18" t="s">
        <v>1539</v>
      </c>
      <c r="I5509" s="18">
        <v>82</v>
      </c>
      <c r="J5509" s="25" t="s">
        <v>5036</v>
      </c>
      <c r="K5509" s="99"/>
      <c r="L5509" s="99"/>
      <c r="M5509" s="99"/>
      <c r="N5509" s="28" t="s">
        <v>5039</v>
      </c>
      <c r="O5509" s="100"/>
      <c r="P5509" s="27"/>
      <c r="Q5509" s="100"/>
      <c r="R5509" s="101" t="s">
        <v>34</v>
      </c>
      <c r="S5509" s="94"/>
    </row>
    <row r="5510" spans="1:19" ht="18" customHeight="1">
      <c r="A5510" s="17">
        <v>12</v>
      </c>
      <c r="B5510" s="18" t="s">
        <v>5024</v>
      </c>
      <c r="C5510" s="18">
        <v>1</v>
      </c>
      <c r="D5510" s="18" t="s">
        <v>5024</v>
      </c>
      <c r="E5510" s="18">
        <v>2</v>
      </c>
      <c r="F5510" s="18" t="s">
        <v>5035</v>
      </c>
      <c r="G5510" s="18">
        <v>23</v>
      </c>
      <c r="H5510" s="18" t="s">
        <v>1539</v>
      </c>
      <c r="I5510" s="18">
        <v>82</v>
      </c>
      <c r="J5510" s="25" t="s">
        <v>5036</v>
      </c>
      <c r="K5510" s="99"/>
      <c r="L5510" s="99"/>
      <c r="M5510" s="99"/>
      <c r="N5510" s="28" t="s">
        <v>5040</v>
      </c>
      <c r="O5510" s="100"/>
      <c r="P5510" s="27"/>
      <c r="Q5510" s="100"/>
      <c r="R5510" s="101" t="s">
        <v>34</v>
      </c>
      <c r="S5510" s="94"/>
    </row>
    <row r="5511" spans="1:19" ht="18" customHeight="1">
      <c r="A5511" s="17">
        <v>12</v>
      </c>
      <c r="B5511" s="18" t="s">
        <v>5024</v>
      </c>
      <c r="C5511" s="18">
        <v>1</v>
      </c>
      <c r="D5511" s="18" t="s">
        <v>5024</v>
      </c>
      <c r="E5511" s="18">
        <v>2</v>
      </c>
      <c r="F5511" s="18" t="s">
        <v>5035</v>
      </c>
      <c r="G5511" s="18">
        <v>23</v>
      </c>
      <c r="H5511" s="18" t="s">
        <v>1539</v>
      </c>
      <c r="I5511" s="18">
        <v>82</v>
      </c>
      <c r="J5511" s="25" t="s">
        <v>5036</v>
      </c>
      <c r="K5511" s="99"/>
      <c r="L5511" s="99"/>
      <c r="M5511" s="99"/>
      <c r="N5511" s="28" t="s">
        <v>5041</v>
      </c>
      <c r="O5511" s="100"/>
      <c r="P5511" s="27"/>
      <c r="Q5511" s="100"/>
      <c r="R5511" s="101" t="s">
        <v>34</v>
      </c>
      <c r="S5511" s="94"/>
    </row>
    <row r="5512" spans="1:19" ht="18" customHeight="1">
      <c r="A5512" s="17">
        <v>12</v>
      </c>
      <c r="B5512" s="18" t="s">
        <v>5024</v>
      </c>
      <c r="C5512" s="18">
        <v>1</v>
      </c>
      <c r="D5512" s="18" t="s">
        <v>5024</v>
      </c>
      <c r="E5512" s="18">
        <v>2</v>
      </c>
      <c r="F5512" s="18" t="s">
        <v>5035</v>
      </c>
      <c r="G5512" s="18">
        <v>23</v>
      </c>
      <c r="H5512" s="18" t="s">
        <v>1539</v>
      </c>
      <c r="I5512" s="18">
        <v>82</v>
      </c>
      <c r="J5512" s="25" t="s">
        <v>5036</v>
      </c>
      <c r="K5512" s="99"/>
      <c r="L5512" s="99"/>
      <c r="M5512" s="99"/>
      <c r="N5512" s="28" t="s">
        <v>5042</v>
      </c>
      <c r="O5512" s="100"/>
      <c r="P5512" s="27"/>
      <c r="Q5512" s="100"/>
      <c r="R5512" s="101" t="s">
        <v>34</v>
      </c>
      <c r="S5512" s="94"/>
    </row>
    <row r="5513" spans="1:19" ht="18" customHeight="1">
      <c r="A5513" s="17">
        <v>12</v>
      </c>
      <c r="B5513" s="18" t="s">
        <v>5024</v>
      </c>
      <c r="C5513" s="18">
        <v>1</v>
      </c>
      <c r="D5513" s="18" t="s">
        <v>5024</v>
      </c>
      <c r="E5513" s="18">
        <v>2</v>
      </c>
      <c r="F5513" s="18" t="s">
        <v>5035</v>
      </c>
      <c r="G5513" s="18">
        <v>23</v>
      </c>
      <c r="H5513" s="18" t="s">
        <v>1539</v>
      </c>
      <c r="I5513" s="18">
        <v>82</v>
      </c>
      <c r="J5513" s="25" t="s">
        <v>5036</v>
      </c>
      <c r="K5513" s="99"/>
      <c r="L5513" s="99"/>
      <c r="M5513" s="99"/>
      <c r="N5513" s="28" t="s">
        <v>5043</v>
      </c>
      <c r="O5513" s="100"/>
      <c r="P5513" s="27"/>
      <c r="Q5513" s="100"/>
      <c r="R5513" s="101" t="s">
        <v>34</v>
      </c>
      <c r="S5513" s="94"/>
    </row>
    <row r="5514" spans="1:19" ht="18" customHeight="1">
      <c r="A5514" s="17">
        <v>12</v>
      </c>
      <c r="B5514" s="18" t="s">
        <v>5024</v>
      </c>
      <c r="C5514" s="18">
        <v>1</v>
      </c>
      <c r="D5514" s="18" t="s">
        <v>5024</v>
      </c>
      <c r="E5514" s="18">
        <v>2</v>
      </c>
      <c r="F5514" s="18" t="s">
        <v>5035</v>
      </c>
      <c r="G5514" s="18">
        <v>23</v>
      </c>
      <c r="H5514" s="18" t="s">
        <v>1539</v>
      </c>
      <c r="I5514" s="18">
        <v>82</v>
      </c>
      <c r="J5514" s="25" t="s">
        <v>5036</v>
      </c>
      <c r="K5514" s="99"/>
      <c r="L5514" s="99"/>
      <c r="M5514" s="99"/>
      <c r="N5514" s="28" t="s">
        <v>5044</v>
      </c>
      <c r="O5514" s="100"/>
      <c r="P5514" s="27"/>
      <c r="Q5514" s="100"/>
      <c r="R5514" s="101" t="s">
        <v>34</v>
      </c>
      <c r="S5514" s="94"/>
    </row>
    <row r="5515" spans="1:19" ht="18" customHeight="1">
      <c r="A5515" s="17">
        <v>12</v>
      </c>
      <c r="B5515" s="18" t="s">
        <v>5024</v>
      </c>
      <c r="C5515" s="18">
        <v>1</v>
      </c>
      <c r="D5515" s="18" t="s">
        <v>5024</v>
      </c>
      <c r="E5515" s="18">
        <v>2</v>
      </c>
      <c r="F5515" s="18" t="s">
        <v>5035</v>
      </c>
      <c r="G5515" s="18">
        <v>23</v>
      </c>
      <c r="H5515" s="18" t="s">
        <v>1539</v>
      </c>
      <c r="I5515" s="18">
        <v>82</v>
      </c>
      <c r="J5515" s="25" t="s">
        <v>5036</v>
      </c>
      <c r="K5515" s="99"/>
      <c r="L5515" s="99"/>
      <c r="M5515" s="99"/>
      <c r="N5515" s="28" t="s">
        <v>5045</v>
      </c>
      <c r="O5515" s="100"/>
      <c r="P5515" s="27"/>
      <c r="Q5515" s="100"/>
      <c r="R5515" s="101" t="s">
        <v>34</v>
      </c>
      <c r="S5515" s="94"/>
    </row>
    <row r="5516" spans="1:19" ht="18" customHeight="1">
      <c r="A5516" s="17">
        <v>12</v>
      </c>
      <c r="B5516" s="18" t="s">
        <v>5024</v>
      </c>
      <c r="C5516" s="18">
        <v>1</v>
      </c>
      <c r="D5516" s="18" t="s">
        <v>5024</v>
      </c>
      <c r="E5516" s="18">
        <v>2</v>
      </c>
      <c r="F5516" s="18" t="s">
        <v>5035</v>
      </c>
      <c r="G5516" s="18">
        <v>23</v>
      </c>
      <c r="H5516" s="18" t="s">
        <v>1539</v>
      </c>
      <c r="I5516" s="19">
        <v>83</v>
      </c>
      <c r="J5516" s="24" t="s">
        <v>5046</v>
      </c>
      <c r="K5516" s="99">
        <v>300</v>
      </c>
      <c r="L5516" s="99">
        <v>300</v>
      </c>
      <c r="M5516" s="99">
        <f>K5516-L5516</f>
        <v>0</v>
      </c>
      <c r="N5516" s="28" t="s">
        <v>5047</v>
      </c>
      <c r="O5516" s="100"/>
      <c r="P5516" s="27"/>
      <c r="Q5516" s="100"/>
      <c r="R5516" s="101" t="s">
        <v>34</v>
      </c>
      <c r="S5516" s="94"/>
    </row>
    <row r="5517" spans="1:19" ht="18" customHeight="1">
      <c r="A5517" s="17">
        <v>12</v>
      </c>
      <c r="B5517" s="18" t="s">
        <v>5024</v>
      </c>
      <c r="C5517" s="18">
        <v>1</v>
      </c>
      <c r="D5517" s="18" t="s">
        <v>5024</v>
      </c>
      <c r="E5517" s="18">
        <v>2</v>
      </c>
      <c r="F5517" s="18" t="s">
        <v>5035</v>
      </c>
      <c r="G5517" s="18">
        <v>23</v>
      </c>
      <c r="H5517" s="18" t="s">
        <v>1539</v>
      </c>
      <c r="I5517" s="18">
        <v>83</v>
      </c>
      <c r="J5517" s="25" t="s">
        <v>5046</v>
      </c>
      <c r="K5517" s="99"/>
      <c r="L5517" s="99"/>
      <c r="M5517" s="99"/>
      <c r="N5517" s="28" t="s">
        <v>5048</v>
      </c>
      <c r="O5517" s="100"/>
      <c r="P5517" s="27"/>
      <c r="Q5517" s="100"/>
      <c r="R5517" s="101" t="s">
        <v>34</v>
      </c>
      <c r="S5517" s="94"/>
    </row>
    <row r="5518" spans="1:19" ht="18" customHeight="1">
      <c r="A5518" s="331">
        <v>12</v>
      </c>
      <c r="B5518" s="183" t="s">
        <v>5024</v>
      </c>
      <c r="C5518" s="183">
        <v>1</v>
      </c>
      <c r="D5518" s="183" t="s">
        <v>5024</v>
      </c>
      <c r="E5518" s="183">
        <v>2</v>
      </c>
      <c r="F5518" s="183" t="s">
        <v>5035</v>
      </c>
      <c r="G5518" s="183">
        <v>23</v>
      </c>
      <c r="H5518" s="183" t="s">
        <v>1539</v>
      </c>
      <c r="I5518" s="183">
        <v>83</v>
      </c>
      <c r="J5518" s="332" t="s">
        <v>5046</v>
      </c>
      <c r="K5518" s="185"/>
      <c r="L5518" s="185"/>
      <c r="M5518" s="185"/>
      <c r="N5518" s="186" t="s">
        <v>5049</v>
      </c>
      <c r="O5518" s="187">
        <v>300000</v>
      </c>
      <c r="P5518" s="188"/>
      <c r="Q5518" s="187"/>
      <c r="R5518" s="333" t="s">
        <v>34</v>
      </c>
      <c r="S5518" s="94"/>
    </row>
    <row r="5519" spans="1:19" ht="18" customHeight="1">
      <c r="A5519" s="67">
        <v>13</v>
      </c>
      <c r="B5519" s="68" t="s">
        <v>5050</v>
      </c>
      <c r="C5519" s="68"/>
      <c r="D5519" s="68"/>
      <c r="E5519" s="69"/>
      <c r="F5519" s="68"/>
      <c r="G5519" s="69"/>
      <c r="H5519" s="68"/>
      <c r="I5519" s="69"/>
      <c r="J5519" s="69"/>
      <c r="K5519" s="70">
        <f>IF(C5519="",SUMIFS($K5520:$K$5645,$A5520:$A$5645,A5519,$E5520:$E$5645,""),IF(E5519="",SUMIFS($K5520:$K$5645,$A5520:$A$5645,A5519,$C5520:$C$5645,C5519,$G5520:$G$5645,""),IF(G5519="",SUMIFS($K5520:$K$5645,$A5520:$A$5645,A5519,$C5520:$C$5645,C5519,$E5520:$E$5645,E5519,$R5520:$R$5645,R5519),0)))</f>
        <v>1</v>
      </c>
      <c r="L5519" s="70">
        <f>IF(C5519="",SUMIFS($L5520:$L$5645,$A5520:$A$5645,A5519,$E5520:$E$5645,""),IF(E5519="",SUMIFS($L5520:$L$5645,$A5520:$A$5645,A5519,$C5520:$C$5645,C5519,$G5520:$G$5645,""),IF(G5519="",SUMIFS($L5520:$L$5645,$A5520:$A$5645,A5519,$C5520:$C$5645,C5519,$E5520:$E$5645,E5519,$R5520:$R$5645,R5519),0)))</f>
        <v>1</v>
      </c>
      <c r="M5519" s="71">
        <f t="shared" ref="M5519:M5521" si="340">K5519-L5519</f>
        <v>0</v>
      </c>
      <c r="N5519" s="72"/>
      <c r="O5519" s="73"/>
      <c r="P5519" s="74"/>
      <c r="Q5519" s="75">
        <f>IF(C5519="",SUMIFS($Q$3:$Q$5514,$A$3:$A$5514,A5519,$C$3:$C$5514,"&gt;0",$E$3:$E$5514,""),IF(E5519="",SUMIFS($Q$3:$Q$5514,$A$3:$A$5514,A5519,$C$3:$C$5514,C5519,$E$3:$E$5514,"&gt;0",$G$3:$G$5514,""),IF(G5519="",SUMIFS($Q$3:$Q$5514,$A$3:$A$5514,A5519,$C$3:$C$5514,C5519,$E$3:$E$5514,E5519,$G$3:$G$5514,"&gt;0",$R$3:$R$5514,R5519))))</f>
        <v>0</v>
      </c>
      <c r="R5519" s="76"/>
      <c r="S5519" s="94"/>
    </row>
    <row r="5520" spans="1:19" ht="18" customHeight="1">
      <c r="A5520" s="43">
        <v>13</v>
      </c>
      <c r="B5520" s="44" t="s">
        <v>5050</v>
      </c>
      <c r="C5520" s="45">
        <v>1</v>
      </c>
      <c r="D5520" s="45" t="s">
        <v>5051</v>
      </c>
      <c r="E5520" s="46"/>
      <c r="F5520" s="45"/>
      <c r="G5520" s="46"/>
      <c r="H5520" s="45"/>
      <c r="I5520" s="46"/>
      <c r="J5520" s="46"/>
      <c r="K5520" s="95">
        <f>IF(C5520="",SUMIFS($K5521:$K$5645,$A5521:$A$5645,A5520,$E5521:$E$5645,""),IF(E5520="",SUMIFS($K5521:$K$5645,$A5521:$A$5645,A5520,$C5521:$C$5645,C5520,$G5521:$G$5645,""),IF(G5520="",SUMIFS($K5521:$K$5645,$A5521:$A$5645,A5520,$C5521:$C$5645,C5520,$E5521:$E$5645,E5520,$R5521:$R$5645,R5520),0)))</f>
        <v>1</v>
      </c>
      <c r="L5520" s="95">
        <f>IF(C5520="",SUMIFS($L5521:$L$5645,$A5521:$A$5645,A5520,$E5521:$E$5645,""),IF(E5520="",SUMIFS($L5521:$L$5645,$A5521:$A$5645,A5520,$C5521:$C$5645,C5520,$G5521:$G$5645,""),IF(G5520="",SUMIFS($L5521:$L$5645,$A5521:$A$5645,A5520,$C5521:$C$5645,C5520,$E5521:$E$5645,E5520,$R5521:$R$5645,R5520),0)))</f>
        <v>1</v>
      </c>
      <c r="M5520" s="96">
        <f t="shared" si="340"/>
        <v>0</v>
      </c>
      <c r="N5520" s="47"/>
      <c r="O5520" s="48"/>
      <c r="P5520" s="49"/>
      <c r="Q5520" s="50">
        <f>IF(C5520="",SUMIFS($Q$3:$Q$5514,$A$3:$A$5514,A5520,$C$3:$C$5514,"&gt;0",$E$3:$E$5514,""),IF(E5520="",SUMIFS($Q$3:$Q$5514,$A$3:$A$5514,A5520,$C$3:$C$5514,C5520,$E$3:$E$5514,"&gt;0",$G$3:$G$5514,""),IF(G5520="",SUMIFS($Q$3:$Q$5514,$A$3:$A$5514,A5520,$C$3:$C$5514,C5520,$E$3:$E$5514,E5520,$G$3:$G$5514,"&gt;0",$R$3:$R$5514,R5520))))</f>
        <v>0</v>
      </c>
      <c r="R5520" s="51"/>
      <c r="S5520" s="94"/>
    </row>
    <row r="5521" spans="1:19" ht="18" customHeight="1">
      <c r="A5521" s="43">
        <v>13</v>
      </c>
      <c r="B5521" s="44" t="s">
        <v>5050</v>
      </c>
      <c r="C5521" s="52">
        <v>1</v>
      </c>
      <c r="D5521" s="44" t="s">
        <v>5051</v>
      </c>
      <c r="E5521" s="53">
        <v>1</v>
      </c>
      <c r="F5521" s="54" t="s">
        <v>5051</v>
      </c>
      <c r="G5521" s="53"/>
      <c r="H5521" s="54"/>
      <c r="I5521" s="53"/>
      <c r="J5521" s="53"/>
      <c r="K5521" s="97">
        <f>IF(C5521="",SUMIFS($K5522:$K$5645,$A5522:$A$5645,A5521,$E5522:$E$5645,""),IF(E5521="",SUMIFS($K5522:$K$5645,$A5522:$A$5645,A5521,$C5522:$C$5645,C5521,$G5522:$G$5645,""),IF(G5521="",SUMIFS($K5522:$K$5645,$A5522:$A$5645,A5521,$C5522:$C$5645,C5521,$E5522:$E$5645,E5521,$R5522:$R$5645,R5521),0)))</f>
        <v>1</v>
      </c>
      <c r="L5521" s="97">
        <f>IF(C5521="",SUMIFS($L5522:$L$5645,$A5522:$A$5645,A5521,$E5522:$E$5645,""),IF(E5521="",SUMIFS($L5522:$L$5645,$A5522:$A$5645,A5521,$C5522:$C$5645,C5521,$G5522:$G$5645,""),IF(G5521="",SUMIFS($L5522:$L$5645,$A5522:$A$5645,A5521,$C5522:$C$5645,C5521,$E5522:$E$5645,E5521,$R5522:$R$5645,R5521),0)))</f>
        <v>1</v>
      </c>
      <c r="M5521" s="98">
        <f t="shared" si="340"/>
        <v>0</v>
      </c>
      <c r="N5521" s="55"/>
      <c r="O5521" s="56"/>
      <c r="P5521" s="57"/>
      <c r="Q5521" s="58">
        <f>IF(C5521="",SUMIFS($Q$3:$Q$5514,$A$3:$A$5514,A5521,$C$3:$C$5514,"&gt;0",$E$3:$E$5514,""),IF(E5521="",SUMIFS($Q$3:$Q$5514,$A$3:$A$5514,A5521,$C$3:$C$5514,C5521,$E$3:$E$5514,"&gt;0",$G$3:$G$5514,""),IF(G5521="",SUMIFS($Q$3:$Q$5514,$A$3:$A$5514,A5521,$C$3:$C$5514,C5521,$E$3:$E$5514,E5521,$G$3:$G$5514,"&gt;0",$R$3:$R$5514,R5521))))</f>
        <v>0</v>
      </c>
      <c r="R5521" s="59" t="s">
        <v>34</v>
      </c>
      <c r="S5521" s="94"/>
    </row>
    <row r="5522" spans="1:19" ht="18" customHeight="1">
      <c r="A5522" s="17">
        <v>13</v>
      </c>
      <c r="B5522" s="18" t="s">
        <v>5050</v>
      </c>
      <c r="C5522" s="18">
        <v>1</v>
      </c>
      <c r="D5522" s="18" t="s">
        <v>5051</v>
      </c>
      <c r="E5522" s="18">
        <v>1</v>
      </c>
      <c r="F5522" s="18" t="s">
        <v>5051</v>
      </c>
      <c r="G5522" s="19">
        <v>17</v>
      </c>
      <c r="H5522" s="19" t="s">
        <v>3517</v>
      </c>
      <c r="I5522" s="19"/>
      <c r="J5522" s="24"/>
      <c r="K5522" s="99"/>
      <c r="L5522" s="99"/>
      <c r="M5522" s="99"/>
      <c r="N5522" s="28"/>
      <c r="O5522" s="100"/>
      <c r="P5522" s="27"/>
      <c r="Q5522" s="100"/>
      <c r="R5522" s="101" t="s">
        <v>34</v>
      </c>
      <c r="S5522" s="94"/>
    </row>
    <row r="5523" spans="1:19" ht="18" customHeight="1">
      <c r="A5523" s="331">
        <v>13</v>
      </c>
      <c r="B5523" s="183" t="s">
        <v>5050</v>
      </c>
      <c r="C5523" s="183">
        <v>1</v>
      </c>
      <c r="D5523" s="183" t="s">
        <v>5051</v>
      </c>
      <c r="E5523" s="183">
        <v>1</v>
      </c>
      <c r="F5523" s="183" t="s">
        <v>5051</v>
      </c>
      <c r="G5523" s="183">
        <v>17</v>
      </c>
      <c r="H5523" s="183" t="s">
        <v>3517</v>
      </c>
      <c r="I5523" s="184">
        <v>1</v>
      </c>
      <c r="J5523" s="334" t="s">
        <v>3518</v>
      </c>
      <c r="K5523" s="185">
        <v>1</v>
      </c>
      <c r="L5523" s="185">
        <v>1</v>
      </c>
      <c r="M5523" s="185">
        <f>K5523-L5523</f>
        <v>0</v>
      </c>
      <c r="N5523" s="186" t="s">
        <v>516</v>
      </c>
      <c r="O5523" s="187">
        <v>1000</v>
      </c>
      <c r="P5523" s="188"/>
      <c r="Q5523" s="187"/>
      <c r="R5523" s="333" t="s">
        <v>34</v>
      </c>
      <c r="S5523" s="94"/>
    </row>
    <row r="5524" spans="1:19" ht="18" customHeight="1">
      <c r="A5524" s="67">
        <v>14</v>
      </c>
      <c r="B5524" s="68" t="s">
        <v>5052</v>
      </c>
      <c r="C5524" s="68"/>
      <c r="D5524" s="68"/>
      <c r="E5524" s="69"/>
      <c r="F5524" s="68"/>
      <c r="G5524" s="69"/>
      <c r="H5524" s="68"/>
      <c r="I5524" s="69"/>
      <c r="J5524" s="69"/>
      <c r="K5524" s="70">
        <f>IF(C5524="",SUMIFS($K5525:$K$5645,$A5525:$A$5645,A5524,$E5525:$E$5645,""),IF(E5524="",SUMIFS($K5525:$K$5645,$A5525:$A$5645,A5524,$C5525:$C$5645,C5524,$G5525:$G$5645,""),IF(G5524="",SUMIFS($K5525:$K$5645,$A5525:$A$5645,A5524,$C5525:$C$5645,C5524,$E5525:$E$5645,E5524,$R5525:$R$5645,R5524),0)))</f>
        <v>10000</v>
      </c>
      <c r="L5524" s="70">
        <f>IF(C5524="",SUMIFS($L5525:$L$5645,$A5525:$A$5645,A5524,$E5525:$E$5645,""),IF(E5524="",SUMIFS($L5525:$L$5645,$A5525:$A$5645,A5524,$C5525:$C$5645,C5524,$G5525:$G$5645,""),IF(G5524="",SUMIFS($L5525:$L$5645,$A5525:$A$5645,A5524,$C5525:$C$5645,C5524,$E5525:$E$5645,E5524,$R5525:$R$5645,R5524),0)))</f>
        <v>10000</v>
      </c>
      <c r="M5524" s="71">
        <f t="shared" ref="M5524:M5526" si="341">K5524-L5524</f>
        <v>0</v>
      </c>
      <c r="N5524" s="72"/>
      <c r="O5524" s="73"/>
      <c r="P5524" s="74"/>
      <c r="Q5524" s="75">
        <f>IF(C5524="",SUMIFS($Q$3:$Q$5514,$A$3:$A$5514,A5524,$C$3:$C$5514,"&gt;0",$E$3:$E$5514,""),IF(E5524="",SUMIFS($Q$3:$Q$5514,$A$3:$A$5514,A5524,$C$3:$C$5514,C5524,$E$3:$E$5514,"&gt;0",$G$3:$G$5514,""),IF(G5524="",SUMIFS($Q$3:$Q$5514,$A$3:$A$5514,A5524,$C$3:$C$5514,C5524,$E$3:$E$5514,E5524,$G$3:$G$5514,"&gt;0",$R$3:$R$5514,R5524))))</f>
        <v>0</v>
      </c>
      <c r="R5524" s="76"/>
      <c r="S5524" s="94"/>
    </row>
    <row r="5525" spans="1:19" ht="18" customHeight="1">
      <c r="A5525" s="43">
        <v>14</v>
      </c>
      <c r="B5525" s="44" t="s">
        <v>5052</v>
      </c>
      <c r="C5525" s="45">
        <v>1</v>
      </c>
      <c r="D5525" s="45" t="s">
        <v>5052</v>
      </c>
      <c r="E5525" s="46"/>
      <c r="F5525" s="45"/>
      <c r="G5525" s="46"/>
      <c r="H5525" s="45"/>
      <c r="I5525" s="46"/>
      <c r="J5525" s="46"/>
      <c r="K5525" s="95">
        <f>IF(C5525="",SUMIFS($K5526:$K$5645,$A5526:$A$5645,A5525,$E5526:$E$5645,""),IF(E5525="",SUMIFS($K5526:$K$5645,$A5526:$A$5645,A5525,$C5526:$C$5645,C5525,$G5526:$G$5645,""),IF(G5525="",SUMIFS($K5526:$K$5645,$A5526:$A$5645,A5525,$C5526:$C$5645,C5525,$E5526:$E$5645,E5525,$R5526:$R$5645,R5525),0)))</f>
        <v>10000</v>
      </c>
      <c r="L5525" s="95">
        <f>IF(C5525="",SUMIFS($L5526:$L$5645,$A5526:$A$5645,A5525,$E5526:$E$5645,""),IF(E5525="",SUMIFS($L5526:$L$5645,$A5526:$A$5645,A5525,$C5526:$C$5645,C5525,$G5526:$G$5645,""),IF(G5525="",SUMIFS($L5526:$L$5645,$A5526:$A$5645,A5525,$C5526:$C$5645,C5525,$E5526:$E$5645,E5525,$R5526:$R$5645,R5525),0)))</f>
        <v>10000</v>
      </c>
      <c r="M5525" s="96">
        <f t="shared" si="341"/>
        <v>0</v>
      </c>
      <c r="N5525" s="47"/>
      <c r="O5525" s="48"/>
      <c r="P5525" s="49"/>
      <c r="Q5525" s="50">
        <f>IF(C5525="",SUMIFS($Q$3:$Q$5514,$A$3:$A$5514,A5525,$C$3:$C$5514,"&gt;0",$E$3:$E$5514,""),IF(E5525="",SUMIFS($Q$3:$Q$5514,$A$3:$A$5514,A5525,$C$3:$C$5514,C5525,$E$3:$E$5514,"&gt;0",$G$3:$G$5514,""),IF(G5525="",SUMIFS($Q$3:$Q$5514,$A$3:$A$5514,A5525,$C$3:$C$5514,C5525,$E$3:$E$5514,E5525,$G$3:$G$5514,"&gt;0",$R$3:$R$5514,R5525))))</f>
        <v>0</v>
      </c>
      <c r="R5525" s="51"/>
      <c r="S5525" s="94"/>
    </row>
    <row r="5526" spans="1:19" ht="18" customHeight="1">
      <c r="A5526" s="43">
        <v>14</v>
      </c>
      <c r="B5526" s="44" t="s">
        <v>5052</v>
      </c>
      <c r="C5526" s="52">
        <v>1</v>
      </c>
      <c r="D5526" s="44" t="s">
        <v>5052</v>
      </c>
      <c r="E5526" s="53">
        <v>1</v>
      </c>
      <c r="F5526" s="54" t="s">
        <v>5052</v>
      </c>
      <c r="G5526" s="53"/>
      <c r="H5526" s="54"/>
      <c r="I5526" s="53"/>
      <c r="J5526" s="53"/>
      <c r="K5526" s="97">
        <f>IF(C5526="",SUMIFS($K5527:$K$5645,$A5527:$A$5645,A5526,$E5527:$E$5645,""),IF(E5526="",SUMIFS($K5527:$K$5645,$A5527:$A$5645,A5526,$C5527:$C$5645,C5526,$G5527:$G$5645,""),IF(G5526="",SUMIFS($K5527:$K$5645,$A5527:$A$5645,A5526,$C5527:$C$5645,C5526,$E5527:$E$5645,E5526,$R5527:$R$5645,R5526),0)))</f>
        <v>10000</v>
      </c>
      <c r="L5526" s="97">
        <f>IF(C5526="",SUMIFS($L5527:$L$5645,$A5527:$A$5645,A5526,$E5527:$E$5645,""),IF(E5526="",SUMIFS($L5527:$L$5645,$A5527:$A$5645,A5526,$C5527:$C$5645,C5526,$G5527:$G$5645,""),IF(G5526="",SUMIFS($L5527:$L$5645,$A5527:$A$5645,A5526,$C5527:$C$5645,C5526,$E5527:$E$5645,E5526,$R5527:$R$5645,R5526),0)))</f>
        <v>10000</v>
      </c>
      <c r="M5526" s="98">
        <f t="shared" si="341"/>
        <v>0</v>
      </c>
      <c r="N5526" s="55"/>
      <c r="O5526" s="56"/>
      <c r="P5526" s="57"/>
      <c r="Q5526" s="58">
        <f>IF(C5526="",SUMIFS($Q$3:$Q$5514,$A$3:$A$5514,A5526,$C$3:$C$5514,"&gt;0",$E$3:$E$5514,""),IF(E5526="",SUMIFS($Q$3:$Q$5514,$A$3:$A$5514,A5526,$C$3:$C$5514,C5526,$E$3:$E$5514,"&gt;0",$G$3:$G$5514,""),IF(G5526="",SUMIFS($Q$3:$Q$5514,$A$3:$A$5514,A5526,$C$3:$C$5514,C5526,$E$3:$E$5514,E5526,$G$3:$G$5514,"&gt;0",$R$3:$R$5514,R5526))))</f>
        <v>0</v>
      </c>
      <c r="R5526" s="59" t="s">
        <v>34</v>
      </c>
      <c r="S5526" s="94"/>
    </row>
    <row r="5527" spans="1:19" ht="18" customHeight="1">
      <c r="A5527" s="17">
        <v>14</v>
      </c>
      <c r="B5527" s="18" t="s">
        <v>5052</v>
      </c>
      <c r="C5527" s="18">
        <v>1</v>
      </c>
      <c r="D5527" s="18" t="s">
        <v>5052</v>
      </c>
      <c r="E5527" s="18">
        <v>1</v>
      </c>
      <c r="F5527" s="18" t="s">
        <v>5052</v>
      </c>
      <c r="G5527" s="19">
        <v>29</v>
      </c>
      <c r="H5527" s="19" t="s">
        <v>5052</v>
      </c>
      <c r="I5527" s="19"/>
      <c r="J5527" s="24"/>
      <c r="K5527" s="99"/>
      <c r="L5527" s="99"/>
      <c r="M5527" s="99"/>
      <c r="N5527" s="28"/>
      <c r="O5527" s="100"/>
      <c r="P5527" s="27"/>
      <c r="Q5527" s="100"/>
      <c r="R5527" s="101" t="s">
        <v>34</v>
      </c>
      <c r="S5527" s="94"/>
    </row>
    <row r="5528" spans="1:19" ht="18" customHeight="1">
      <c r="A5528" s="17">
        <v>14</v>
      </c>
      <c r="B5528" s="18" t="s">
        <v>5052</v>
      </c>
      <c r="C5528" s="18">
        <v>1</v>
      </c>
      <c r="D5528" s="18" t="s">
        <v>5052</v>
      </c>
      <c r="E5528" s="18">
        <v>1</v>
      </c>
      <c r="F5528" s="18" t="s">
        <v>5052</v>
      </c>
      <c r="G5528" s="18">
        <v>29</v>
      </c>
      <c r="H5528" s="18" t="s">
        <v>5052</v>
      </c>
      <c r="I5528" s="19">
        <v>1</v>
      </c>
      <c r="J5528" s="24" t="s">
        <v>5052</v>
      </c>
      <c r="K5528" s="99">
        <v>10000</v>
      </c>
      <c r="L5528" s="99">
        <v>10000</v>
      </c>
      <c r="M5528" s="99">
        <f>K5528-L5528</f>
        <v>0</v>
      </c>
      <c r="N5528" s="28" t="s">
        <v>5053</v>
      </c>
      <c r="O5528" s="100">
        <v>10000000</v>
      </c>
      <c r="P5528" s="27"/>
      <c r="Q5528" s="100"/>
      <c r="R5528" s="101" t="s">
        <v>34</v>
      </c>
      <c r="S5528" s="94"/>
    </row>
    <row r="5529" spans="1:19" ht="18" customHeight="1">
      <c r="A5529" s="77">
        <v>14</v>
      </c>
      <c r="B5529" s="78" t="s">
        <v>5052</v>
      </c>
      <c r="C5529" s="78">
        <v>1</v>
      </c>
      <c r="D5529" s="78" t="s">
        <v>5052</v>
      </c>
      <c r="E5529" s="78">
        <v>1</v>
      </c>
      <c r="F5529" s="78" t="s">
        <v>5052</v>
      </c>
      <c r="G5529" s="78">
        <v>29</v>
      </c>
      <c r="H5529" s="78" t="s">
        <v>5052</v>
      </c>
      <c r="I5529" s="78">
        <v>1</v>
      </c>
      <c r="J5529" s="79" t="s">
        <v>5052</v>
      </c>
      <c r="K5529" s="108"/>
      <c r="L5529" s="108"/>
      <c r="M5529" s="108"/>
      <c r="N5529" s="81" t="s">
        <v>5054</v>
      </c>
      <c r="O5529" s="109"/>
      <c r="P5529" s="82"/>
      <c r="Q5529" s="109"/>
      <c r="R5529" s="110" t="s">
        <v>34</v>
      </c>
      <c r="S5529" s="94"/>
    </row>
    <row r="5530" spans="1:19" ht="18" customHeight="1">
      <c r="A5530" s="769" t="s">
        <v>5055</v>
      </c>
      <c r="B5530" s="770"/>
      <c r="C5530" s="770"/>
      <c r="D5530" s="770"/>
      <c r="E5530" s="770"/>
      <c r="F5530" s="770"/>
      <c r="G5530" s="770"/>
      <c r="H5530" s="770"/>
      <c r="I5530" s="770"/>
      <c r="J5530" s="770"/>
      <c r="K5530" s="111">
        <f>SUMIFS(K3:K5529,$C3:$C5529,"")</f>
        <v>5410000</v>
      </c>
      <c r="L5530" s="111">
        <f>SUMIFS(L3:L5529,$C3:$C5529,"")</f>
        <v>5110000</v>
      </c>
      <c r="M5530" s="66">
        <f>K5530-L5530</f>
        <v>300000</v>
      </c>
      <c r="N5530" s="65"/>
      <c r="O5530" s="64"/>
      <c r="P5530" s="112"/>
      <c r="Q5530" s="64">
        <f>SUMIFS(Q3:Q5529,$C3:$C5529,"")</f>
        <v>1398131</v>
      </c>
      <c r="R5530" s="113"/>
      <c r="S5530" s="94"/>
    </row>
  </sheetData>
  <autoFilter ref="A2:S5530"/>
  <mergeCells count="2">
    <mergeCell ref="Q1:R1"/>
    <mergeCell ref="A5530:J5530"/>
  </mergeCells>
  <phoneticPr fontId="18"/>
  <conditionalFormatting sqref="O1:O2">
    <cfRule type="cellIs" dxfId="319" priority="23" operator="equal">
      <formula>0</formula>
    </cfRule>
  </conditionalFormatting>
  <conditionalFormatting sqref="O5530">
    <cfRule type="cellIs" dxfId="318" priority="22" operator="equal">
      <formula>0</formula>
    </cfRule>
  </conditionalFormatting>
  <conditionalFormatting sqref="O5524 O5519 O5493 O5474 O3754 O3561 O3288 O3059 O2529 O2519 O1928 O1425 O147 O3">
    <cfRule type="cellIs" dxfId="317" priority="21" operator="equal">
      <formula>0</formula>
    </cfRule>
  </conditionalFormatting>
  <conditionalFormatting sqref="E5524:F5524 E5519:F5519 E5493:F5493 E5474:F5474 E3754:F3754 E3561:F3561 E3288:F3288 E3059:F3059 E2529:F2529 E2519:F2519 E1928:F1928 E1425:F1425 E147:F147 E3:F3">
    <cfRule type="expression" dxfId="316" priority="20">
      <formula>$G3=""</formula>
    </cfRule>
  </conditionalFormatting>
  <conditionalFormatting sqref="G5524:H5524 G5519:H5519 G5493:H5493 G5474:H5474 G3754:H3754 G3561:H3561 G3288:H3288 G3059:H3059 G2529:H2529 G2519:H2519 G1928:H1928 G1425:H1425 G147:H147 G3:H3">
    <cfRule type="expression" dxfId="315" priority="19">
      <formula>$I3=""</formula>
    </cfRule>
  </conditionalFormatting>
  <conditionalFormatting sqref="I5524:J5524 I5519:J5519 I5493:J5493 I5474:J5474 I3754:J3754 I3561:J3561 I3288:J3288 I3059:J3059 I2529:J2529 I2519:J2519 I1928:J1928 I1425:J1425 I147:J147 I3:J3">
    <cfRule type="expression" dxfId="314" priority="18">
      <formula>$K3=""</formula>
    </cfRule>
  </conditionalFormatting>
  <conditionalFormatting sqref="C5524 A5524 R5524 C5519 A5519 R5519 C5493 A5493 R5493 C5474 A5474 R5474 C3754 A3754 R3754 C3561 A3561 R3561 C3288 A3288 R3288 C3059 A3059 R3059 C2529 A2529 R2529 C2519 A2519 R2519 C1928 A1928 R1928 C1425 A1425 R1425 C147 A147 R147 C3 A3 R3">
    <cfRule type="expression" dxfId="313" priority="17">
      <formula>$G3=""</formula>
    </cfRule>
  </conditionalFormatting>
  <conditionalFormatting sqref="B5524 B5519 B5493 B5474 B3754 B3561 B3288 B3059 B2529 B2519 B1928 B1425 B147 B3">
    <cfRule type="expression" dxfId="312" priority="16">
      <formula>$C3=""</formula>
    </cfRule>
  </conditionalFormatting>
  <conditionalFormatting sqref="D5524 D5519 D5493 D5474 D3754 D3561 D3288 D3059 D2529 D2519 D1928 D1425 D147 D3">
    <cfRule type="expression" dxfId="311" priority="15">
      <formula>$E3=""</formula>
    </cfRule>
  </conditionalFormatting>
  <conditionalFormatting sqref="O5525 O5520 O5494 O5486 O5482 O5475 O5194 O4882 O4783 O4472 O4450 O4249 O3892 O3755 O3562 O3517 O3509 O3479 O3470 O3324 O3289 O3060 O2964 O2530 O2524 O2520 O2513 O2489 O2454 O2392 O1929 O1828 O1426 O1374 O1250 O1071 O1009 O818 O148 O4">
    <cfRule type="cellIs" dxfId="310" priority="14" operator="equal">
      <formula>0</formula>
    </cfRule>
  </conditionalFormatting>
  <conditionalFormatting sqref="E5525:F5525 E5520:F5520 E5494:F5494 E5486:F5486 E5482:F5482 E5475:F5475 E5194:F5194 E4882:F4882 E4783:F4783 E4472:F4472 E4450:F4450 E4249:F4249 E3892:F3892 E3755:F3755 E3562:F3562 E3517:F3517 E3509:F3509 E3479:F3479 E3470:F3470 E3324:F3324 E3289:F3289 E3060:F3060 E2964:F2964 E2530:F2530 E2524:F2524 E2520:F2520 E2513:F2513 E2489:F2489 E2454:F2454 E2392:F2392 E1929:F1929 E1828:F1828 E1426:F1426 E1374:F1374 E1250:F1250 E1071:F1071 E1009:F1009 E818:F818 E148:F148 E4:F4">
    <cfRule type="expression" dxfId="309" priority="13">
      <formula>$G4=""</formula>
    </cfRule>
  </conditionalFormatting>
  <conditionalFormatting sqref="G5525:H5525 G5520:H5520 G5494:H5494 G5486:H5486 G5482:H5482 G5475:H5475 G5194:H5194 G4882:H4882 G4783:H4783 G4472:H4472 G4450:H4450 G4249:H4249 G3892:H3892 G3755:H3755 G3562:H3562 G3517:H3517 G3509:H3509 G3479:H3479 G3470:H3470 G3324:H3324 G3289:H3289 G3060:H3060 G2964:H2964 G2530:H2530 G2524:H2524 G2520:H2520 G2513:H2513 G2489:H2489 G2454:H2454 G2392:H2392 G1929:H1929 G1828:H1828 G1426:H1426 G1374:H1374 G1250:H1250 G1071:H1071 G1009:H1009 G818:H818 G148:H148 G4:H4">
    <cfRule type="expression" dxfId="308" priority="12">
      <formula>$I4=""</formula>
    </cfRule>
  </conditionalFormatting>
  <conditionalFormatting sqref="I5525:J5525 I5520:J5520 I5494:J5494 I5486:J5486 I5482:J5482 I5475:J5475 I5194:J5194 I4882:J4882 I4783:J4783 I4472:J4472 I4450:J4450 I4249:J4249 I3892:J3892 I3755:J3755 I3562:J3562 I3517:J3517 I3509:J3509 I3479:J3479 I3470:J3470 I3324:J3324 I3289:J3289 I3060:J3060 I2964:J2964 I2530:J2530 I2524:J2524 I2520:J2520 I2513:J2513 I2489:J2489 I2454:J2454 I2392:J2392 I1929:J1929 I1828:J1828 I1426:J1426 I1374:J1374 I1250:J1250 I1071:J1071 I1009:J1009 I818:J818 I148:J148 I4:J4">
    <cfRule type="expression" dxfId="307" priority="11">
      <formula>$K4=""</formula>
    </cfRule>
  </conditionalFormatting>
  <conditionalFormatting sqref="A5525 R5525 A5520 R5520 A5494 R5494 A5486 R5486 A5482 R5482 A5475 R5475 A5194 R5194 A4882 R4882 A4783 R4783 A4472 R4472 A4450 R4450 A4249 R4249 A3892 R3892 A3755 R3755 A3562 R3562 A3517 R3517 A3509 R3509 A3479 R3479 A3470 R3470 A3324 R3324 A3289 R3289 A3060 R3060 A2964 R2964 A2530 R2530 A2524 R2524 A2520 R2520 A2513 R2513 A2489 R2489 A2454 R2454 A2392 R2392 A1929 R1929 A1828 R1828 A1426 R1426 A1374 R1374 A1250 R1250 A1071 R1071 A1009 R1009 A818 R818 A148 R148 A4 R4">
    <cfRule type="expression" dxfId="306" priority="10">
      <formula>$G4=""</formula>
    </cfRule>
  </conditionalFormatting>
  <conditionalFormatting sqref="B5525 B5520 B5494 B5486 B5482 B5475 B5194 B4882 B4783 B4472 B4450 B4249 B3892 B3755 B3562 B3517 B3509 B3479 B3470 B3324 B3289 B3060 B2964 B2530 B2524 B2520 B2513 B2489 B2454 B2392 B1929 B1828 B1426 B1374 B1250 B1071 B1009 B818 B148 B4">
    <cfRule type="expression" dxfId="305" priority="9">
      <formula>$C4=""</formula>
    </cfRule>
  </conditionalFormatting>
  <conditionalFormatting sqref="D5525 D5520 D5494 D5486 D5482 D5475 D5194 D4882 D4783 D4472 D4450 D4249 D3892 D3755 D3562 D3517 D3509 D3479 D3470 D3324 D3289 D3060 D2964 D2530 D2524 D2520 D2513 D2489 D2454 D2392 D1929 D1828 D1426 D1374 D1250 D1071 D1009 D818 D148 D4">
    <cfRule type="expression" dxfId="304" priority="8">
      <formula>$E4=""</formula>
    </cfRule>
  </conditionalFormatting>
  <conditionalFormatting sqref="O5526 O5521 O5505 O5495 O5487 O5483 O5479 O5476 O5355 O5314 O5195 O5163 O5076 O5035 O4995 O4971 O4883 O4784 O4710 O4664 O4473 O4458 O4451 O4434 O4409 O4390 O4357 O4323 O4250 O4238 O4224 O4210 O4182 O4149 O4112 O4078 O4045 O4000 O3893 O3778 O3756 O3734 O3670 O3566 O3563 O3545 O3518 O3510 O3485 O3480 O3471 O3461 O3444 O3372 O3325 O3290 O3278 O3210 O3120 O3061 O3049 O2990 O2965 O2955 O2893 O2866 O2846 O2788 O2766 O2653 O2617 O2531 O2525 O2521 O2514 O2490 O2455 O2441 O2393 O2319 O2055 O1983 O1969 O1930 O1829 O1825 O1749 O1616 O1518 O1495 O1427 O1375 O1302 O1276 O1251 O1233 O1208 O1183 O1156 O1103 O1072 O1010 O932 O819 O765 O724 O705 O661 O644 O616 O587 O551 O530 O521 O507 O404 O397 O314 O288 O266 O149 O5">
    <cfRule type="cellIs" dxfId="303" priority="7" operator="equal">
      <formula>0</formula>
    </cfRule>
  </conditionalFormatting>
  <conditionalFormatting sqref="F5526 F5521 F5505 F5495 F5487 F5483 F5479 F5476 F5355 F5314 F5195 F5163 F5076 F5035 F4995 F4971 F4883 F4784 F4710 F4664 F4473 F4458 F4451 F4434 F4409 F4390 F4357 F4323 F4250 F4238 F4224 F4210 F4182 F4149 F4112 F4078 F4045 F4000 F3893 F3778 F3756 F3734 F3670 F3566 F3563 F3545 F3518 F3510 F3485 F3480 F3471 F3461 F3444 F3372 F3325 F3290 F3278 F3210 F3120 F3061 F3049 F2990 F2965 F2955 F2893 F2866 F2846 F2788 F2766 F2653 F2617 F2531 F2525 F2521 F2514 F2490 F2455 F2441 F2393 F2319 F2055 F1983 F1969 F1930 F1829 F1825 F1749 F1616 F1518 F1495 F1427 F1375 F1302 F1276 F1251 F1233 F1208 F1183 F1156 F1103 F1072 F1010 F932 F819 F765 F724 F705 F661 F644 F616 F587 F551 F530 F521 F507 F404 F397 F314 F288 F266 F149 F5">
    <cfRule type="expression" dxfId="302" priority="6">
      <formula>$G5=""</formula>
    </cfRule>
  </conditionalFormatting>
  <conditionalFormatting sqref="G5526:H5526 G5521:H5521 G5505:H5505 G5495:H5495 G5487:H5487 G5483:H5483 G5479:H5479 G5476:H5476 G5355:H5355 G5314:H5314 G5195:H5195 G5163:H5163 G5076:H5076 G5035:H5035 G4995:H4995 G4971:H4971 G4883:H4883 G4784:H4784 G4710:H4710 G4664:H4664 G4473:H4473 G4458:H4458 G4451:H4451 G4434:H4434 G4409:H4409 G4390:H4390 G4357:H4357 G4323:H4323 G4250:H4250 G4238:H4238 G4224:H4224 G4210:H4210 G4182:H4182 G4149:H4149 G4112:H4112 G4078:H4078 G4045:H4045 G4000:H4000 G3893:H3893 G3778:H3778 G3756:H3756 G3734:H3734 G3670:H3670 G3566:H3566 G3563:H3563 G3545:H3545 G3518:H3518 G3510:H3510 G3485:H3485 G3480:H3480 G3471:H3471 G3461:H3461 G3444:H3444 G3372:H3372 G3325:H3325 G3290:H3290 G3278:H3278 G3210:H3210 G3120:H3120 G3061:H3061 G3049:H3049 G2990:H2990 G2965:H2965 G2955:H2955 G2893:H2893 G2866:H2866 G2846:H2846 G2788:H2788 G2766:H2766 G2653:H2653 G2617:H2617 G2531:H2531 G2525:H2525 G2521:H2521 G2514:H2514 G2490:H2490 G2455:H2455 G2441:H2441 G2393:H2393 G2319:H2319 G2055:H2055 G1983:H1983 G1969:H1969 G1930:H1930 G1829:H1829 G1825:H1825 G1749:H1749 G1616:H1616 G1518:H1518 G1495:H1495 G1427:H1427 G1375:H1375 G1302:H1302 G1276:H1276 G1251:H1251 G1233:H1233 G1208:H1208 G1183:H1183 G1156:H1156 G1103:H1103 G1072:H1072 G1010:H1010 G932:H932 G819:H819 G765:H765 G724:H724 G705:H705 G661:H661 G644:H644 G616:H616 G587:H587 G551:H551 G530:H530 G521:H521 G507:H507 G404:H404 G397:H397 G314:H314 G288:H288 G266:H266 G149:H149 G5:H5">
    <cfRule type="expression" dxfId="301" priority="5">
      <formula>$I5=""</formula>
    </cfRule>
  </conditionalFormatting>
  <conditionalFormatting sqref="I5526:J5526 I5521:J5521 I5505:J5505 I5495:J5495 I5487:J5487 I5483:J5483 I5479:J5479 I5476:J5476 I5355:J5355 I5314:J5314 I5195:J5195 I5163:J5163 I5076:J5076 I5035:J5035 I4995:J4995 I4971:J4971 I4883:J4883 I4784:J4784 I4710:J4710 I4664:J4664 I4473:J4473 I4458:J4458 I4451:J4451 I4434:J4434 I4409:J4409 I4390:J4390 I4357:J4357 I4323:J4323 I4250:J4250 I4238:J4238 I4224:J4224 I4210:J4210 I4182:J4182 I4149:J4149 I4112:J4112 I4078:J4078 I4045:J4045 I4000:J4000 I3893:J3893 I3778:J3778 I3756:J3756 I3734:J3734 I3670:J3670 I3566:J3566 I3563:J3563 I3545:J3545 I3518:J3518 I3510:J3510 I3485:J3485 I3480:J3480 I3471:J3471 I3461:J3461 I3444:J3444 I3372:J3372 I3325:J3325 I3290:J3290 I3278:J3278 I3210:J3210 I3120:J3120 I3061:J3061 I3049:J3049 I2990:J2990 I2965:J2965 I2955:J2955 I2893:J2893 I2866:J2866 I2846:J2846 I2788:J2788 I2766:J2766 I2653:J2653 I2617:J2617 I2531:J2531 I2525:J2525 I2521:J2521 I2514:J2514 I2490:J2490 I2455:J2455 I2441:J2441 I2393:J2393 I2319:J2319 I2055:J2055 I1983:J1983 I1969:J1969 I1930:J1930 I1829:J1829 I1825:J1825 I1749:J1749 I1616:J1616 I1518:J1518 I1495:J1495 I1427:J1427 I1375:J1375 I1302:J1302 I1276:J1276 I1251:J1251 I1233:J1233 I1208:J1208 I1183:J1183 I1156:J1156 I1103:J1103 I1072:J1072 I1010:J1010 I932:J932 I819:J819 I765:J765 I724:J724 I705:J705 I661:J661 I644:J644 I616:J616 I587:J587 I551:J551 I530:J530 I521:J521 I507:J507 I404:J404 I397:J397 I314:J314 I288:J288 I266:J266 I149:J149 I5:J5">
    <cfRule type="expression" dxfId="300" priority="4">
      <formula>$K5=""</formula>
    </cfRule>
  </conditionalFormatting>
  <conditionalFormatting sqref="A5526 C5526 R5526 A5521 C5521 R5521 A5505 C5505 R5505 A5495 C5495 R5495 A5487 C5487 R5487 A5483 C5483 R5483 A5479 C5479 R5479 A5476 C5476 R5476 A5355 C5355 R5355 A5314 C5314 R5314 A5195 C5195 R5195 A5163 C5163 R5163 A5076 C5076 R5076 A5035 C5035 R5035 A4995 C4995 R4995 A4971 C4971 R4971 A4883 C4883 R4883 A4784 C4784 R4784 A4710 C4710 R4710 A4664 C4664 R4664 A4473 C4473 R4473 A4458 C4458 R4458 A4451 C4451 R4451 A4434 C4434 R4434 A4409 C4409 R4409 A4390 C4390 R4390 A4357 C4357 R4357 A4323 C4323 R4323 A4250 C4250 R4250 A4238 C4238 R4238 A4224 C4224 R4224 A4210 C4210 R4210 A4182 C4182 R4182 A4149 C4149 R4149 A4112 C4112 R4112 A4078 C4078 R4078 A4045 C4045 R4045 A4000 C4000 R4000 A3893 C3893 R3893 A3778 C3778 R3778 A3756 C3756 R3756 A3734 C3734 R3734 A3670 C3670 R3670 A3566 C3566 R3566 A3563 C3563 R3563 A3545 C3545 R3545 A3518 C3518 R3518 A3510 C3510 R3510 A3485 C3485 R3485 A3480 C3480 R3480 A3471 C3471 R3471 A3461 C3461 R3461 A3444 C3444 R3444 A3372 C3372 R3372 A3325 C3325 R3325 A3290 C3290 R3290 A3278 C3278 R3278 A3210 C3210 R3210 A3120 C3120 R3120 A3061 C3061 R3061 A3049 C3049 R3049 A2990 C2990 R2990 A2965 C2965 R2965 A2955 C2955 R2955 A2893 C2893 R2893 A2866 C2866 R2866 A2846 C2846 R2846 A2788 C2788 R2788 A2766 C2766 R2766 A2653 C2653 R2653 A2617 C2617 R2617 A2531 C2531 R2531 A2525 C2525 R2525 A2521 C2521 R2521 A2514 C2514 R2514 A2490 C2490 R2490 A2455 C2455 R2455 A2441 C2441 R2441 A2393 C2393 R2393 A2319 C2319 R2319 A2055 C2055 R2055 A1983 C1983 R1983 A1969 C1969 R1969 A1930 C1930 R1930 A1829 C1829 R1829 A1825 C1825 R1825 A1749 C1749 R1749 A1616 C1616 R1616 A1518 C1518 R1518 A1495 C1495 R1495 A1427 C1427 R1427 A1375 C1375 R1375 A1302 C1302 R1302 A1276 C1276 R1276 A1251 C1251 R1251 A1233 C1233 R1233 A1208 C1208 R1208 A1183 C1183 R1183 A1156 C1156 R1156 A1103 C1103 R1103 A1072 C1072 R1072 A1010 C1010 R1010 A932 C932 R932 A819 C819 R819 A765 C765 R765 A724 C724 R724 A705 C705 R705 A661 C661 R661 A644 C644 R644 A616 C616 R616 A587 C587 R587 A551 C551 R551 A530 C530 R530 A521 C521 R521 A507 C507 R507 A404 C404 R404 A397 C397 R397 A314 C314 R314 A288 C288 R288 A266 C266 R266 A149 C149 R149 A5 C5 R5">
    <cfRule type="expression" dxfId="299" priority="3">
      <formula>$G5=""</formula>
    </cfRule>
  </conditionalFormatting>
  <conditionalFormatting sqref="B5526 B5521 B5505 B5495 B5487 B5483 B5479 B5476 B5355 B5314 B5195 B5163 B5076 B5035 B4995 B4971 B4883 B4784 B4710 B4664 B4473 B4458 B4451 B4434 B4409 B4390 B4357 B4323 B4250 B4238 B4224 B4210 B4182 B4149 B4112 B4078 B4045 B4000 B3893 B3778 B3756 B3734 B3670 B3566 B3563 B3545 B3518 B3510 B3485 B3480 B3471 B3461 B3444 B3372 B3325 B3290 B3278 B3210 B3120 B3061 B3049 B2990 B2965 B2955 B2893 B2866 B2846 B2788 B2766 B2653 B2617 B2531 B2525 B2521 B2514 B2490 B2455 B2441 B2393 B2319 B2055 B1983 B1969 B1930 B1829 B1825 B1749 B1616 B1518 B1495 B1427 B1375 B1302 B1276 B1251 B1233 B1208 B1183 B1156 B1103 B1072 B1010 B932 B819 B765 B724 B705 B661 B644 B616 B587 B551 B530 B521 B507 B404 B397 B314 B288 B266 B149 B5">
    <cfRule type="expression" dxfId="298" priority="2">
      <formula>$C5=""</formula>
    </cfRule>
  </conditionalFormatting>
  <conditionalFormatting sqref="D5526 D5521 D5505 D5495 D5487 D5483 D5479 D5476 D5355 D5314 D5195 D5163 D5076 D5035 D4995 D4971 D4883 D4784 D4710 D4664 D4473 D4458 D4451 D4434 D4409 D4390 D4357 D4323 D4250 D4238 D4224 D4210 D4182 D4149 D4112 D4078 D4045 D4000 D3893 D3778 D3756 D3734 D3670 D3566 D3563 D3545 D3518 D3510 D3485 D3480 D3471 D3461 D3444 D3372 D3325 D3290 D3278 D3210 D3120 D3061 D3049 D2990 D2965 D2955 D2893 D2866 D2846 D2788 D2766 D2653 D2617 D2531 D2525 D2521 D2514 D2490 D2455 D2441 D2393 D2319 D2055 D1983 D1969 D1930 D1829 D1825 D1749 D1616 D1518 D1495 D1427 D1375 D1302 D1276 D1251 D1233 D1208 D1183 D1156 D1103 D1072 D1010 D932 D819 D765 D724 D705 D661 D644 D616 D587 D551 D530 D521 D507 D404 D397 D314 D288 D266 D149 D5">
    <cfRule type="expression" dxfId="297" priority="1">
      <formula>$E5=""</formula>
    </cfRule>
  </conditionalFormatting>
  <dataValidations disablePrompts="1" count="1">
    <dataValidation imeMode="off" allowBlank="1" showInputMessage="1" showErrorMessage="1" sqref="Q147:Q149 Q1183"/>
  </dataValidations>
  <printOptions horizontalCentered="1"/>
  <pageMargins left="0.31496062992125984" right="0.31496062992125984" top="0.70866141732283472" bottom="0.59055118110236227"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6"/>
  <sheetViews>
    <sheetView view="pageBreakPreview" zoomScale="85" zoomScaleNormal="85" zoomScaleSheetLayoutView="85" workbookViewId="0"/>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26" customWidth="1"/>
    <col min="11" max="13" width="9.875" style="26" customWidth="1"/>
    <col min="14" max="14" width="63.5" style="29" customWidth="1"/>
    <col min="15" max="15" width="11.375" style="26" customWidth="1"/>
    <col min="16" max="16" width="18" style="26" customWidth="1"/>
    <col min="17" max="17" width="8.375" style="1" customWidth="1"/>
    <col min="18" max="18" width="9.625" style="1" customWidth="1"/>
    <col min="19" max="16384" width="9" style="1"/>
  </cols>
  <sheetData>
    <row r="1" spans="1:18" s="8" customFormat="1" ht="18" customHeight="1">
      <c r="A1" s="115" t="s">
        <v>5056</v>
      </c>
      <c r="B1" s="116"/>
      <c r="C1" s="117"/>
      <c r="D1" s="116"/>
      <c r="E1" s="117"/>
      <c r="F1" s="116"/>
      <c r="G1" s="117"/>
      <c r="H1" s="116"/>
      <c r="I1" s="118"/>
      <c r="J1" s="118"/>
      <c r="K1" s="119"/>
      <c r="L1" s="119"/>
      <c r="M1" s="120"/>
      <c r="N1" s="121"/>
      <c r="O1" s="118"/>
      <c r="P1" s="122"/>
      <c r="Q1" s="771" t="s">
        <v>693</v>
      </c>
      <c r="R1" s="771"/>
    </row>
    <row r="2" spans="1:18" ht="18" customHeight="1">
      <c r="A2" s="123" t="s">
        <v>0</v>
      </c>
      <c r="B2" s="124"/>
      <c r="C2" s="124" t="s">
        <v>1</v>
      </c>
      <c r="D2" s="124"/>
      <c r="E2" s="124" t="s">
        <v>2</v>
      </c>
      <c r="F2" s="124"/>
      <c r="G2" s="124" t="s">
        <v>3</v>
      </c>
      <c r="H2" s="124"/>
      <c r="I2" s="125" t="s">
        <v>694</v>
      </c>
      <c r="J2" s="125" t="s">
        <v>695</v>
      </c>
      <c r="K2" s="16" t="s">
        <v>7315</v>
      </c>
      <c r="L2" s="16" t="s">
        <v>7316</v>
      </c>
      <c r="M2" s="30" t="s">
        <v>698</v>
      </c>
      <c r="N2" s="126" t="s">
        <v>699</v>
      </c>
      <c r="O2" s="16" t="s">
        <v>4</v>
      </c>
      <c r="P2" s="16" t="s">
        <v>700</v>
      </c>
      <c r="Q2" s="127" t="s">
        <v>7317</v>
      </c>
      <c r="R2" s="16" t="s">
        <v>702</v>
      </c>
    </row>
    <row r="3" spans="1:18" ht="18" customHeight="1">
      <c r="A3" s="33">
        <v>1</v>
      </c>
      <c r="B3" s="34" t="s">
        <v>5058</v>
      </c>
      <c r="C3" s="34"/>
      <c r="D3" s="34"/>
      <c r="E3" s="35"/>
      <c r="F3" s="34"/>
      <c r="G3" s="35"/>
      <c r="H3" s="34"/>
      <c r="I3" s="35"/>
      <c r="J3" s="35"/>
      <c r="K3" s="41">
        <f>K4</f>
        <v>246641</v>
      </c>
      <c r="L3" s="41">
        <f t="shared" ref="L3:M3" si="0">L4</f>
        <v>280700</v>
      </c>
      <c r="M3" s="42">
        <f t="shared" si="0"/>
        <v>-34059</v>
      </c>
      <c r="N3" s="36"/>
      <c r="O3" s="37"/>
      <c r="P3" s="37"/>
      <c r="Q3" s="128">
        <f>Q4</f>
        <v>0</v>
      </c>
      <c r="R3" s="40"/>
    </row>
    <row r="4" spans="1:18" ht="18" customHeight="1">
      <c r="A4" s="43">
        <v>1</v>
      </c>
      <c r="B4" s="44" t="s">
        <v>5058</v>
      </c>
      <c r="C4" s="45">
        <v>1</v>
      </c>
      <c r="D4" s="45" t="s">
        <v>5058</v>
      </c>
      <c r="E4" s="46"/>
      <c r="F4" s="45"/>
      <c r="G4" s="46"/>
      <c r="H4" s="45"/>
      <c r="I4" s="46"/>
      <c r="J4" s="46"/>
      <c r="K4" s="60">
        <f>K5+K26</f>
        <v>246641</v>
      </c>
      <c r="L4" s="60">
        <f t="shared" ref="L4:M4" si="1">L5+L26</f>
        <v>280700</v>
      </c>
      <c r="M4" s="61">
        <f t="shared" si="1"/>
        <v>-34059</v>
      </c>
      <c r="N4" s="47"/>
      <c r="O4" s="48"/>
      <c r="P4" s="48"/>
      <c r="Q4" s="95">
        <f>Q5+Q26</f>
        <v>0</v>
      </c>
      <c r="R4" s="51"/>
    </row>
    <row r="5" spans="1:18" ht="18" customHeight="1">
      <c r="A5" s="43">
        <v>1</v>
      </c>
      <c r="B5" s="44" t="s">
        <v>5058</v>
      </c>
      <c r="C5" s="52">
        <v>1</v>
      </c>
      <c r="D5" s="44" t="s">
        <v>5058</v>
      </c>
      <c r="E5" s="53">
        <v>1</v>
      </c>
      <c r="F5" s="54" t="s">
        <v>5059</v>
      </c>
      <c r="G5" s="53"/>
      <c r="H5" s="54"/>
      <c r="I5" s="53"/>
      <c r="J5" s="53"/>
      <c r="K5" s="62">
        <f>SUM(K6:K25)</f>
        <v>233335</v>
      </c>
      <c r="L5" s="62">
        <f t="shared" ref="L5:M5" si="2">SUM(L6:L25)</f>
        <v>264712</v>
      </c>
      <c r="M5" s="63">
        <f t="shared" si="2"/>
        <v>-31377</v>
      </c>
      <c r="N5" s="55"/>
      <c r="O5" s="56"/>
      <c r="P5" s="56"/>
      <c r="Q5" s="97">
        <f>SUM(Q6:Q25)</f>
        <v>0</v>
      </c>
      <c r="R5" s="59" t="s">
        <v>5060</v>
      </c>
    </row>
    <row r="6" spans="1:18" ht="18" customHeight="1">
      <c r="A6" s="17">
        <v>1</v>
      </c>
      <c r="B6" s="18" t="s">
        <v>5058</v>
      </c>
      <c r="C6" s="18">
        <v>1</v>
      </c>
      <c r="D6" s="18" t="s">
        <v>5058</v>
      </c>
      <c r="E6" s="18">
        <v>1</v>
      </c>
      <c r="F6" s="18" t="s">
        <v>5059</v>
      </c>
      <c r="G6" s="19">
        <v>1</v>
      </c>
      <c r="H6" s="19" t="s">
        <v>5061</v>
      </c>
      <c r="I6" s="19"/>
      <c r="J6" s="24"/>
      <c r="K6" s="22"/>
      <c r="L6" s="22"/>
      <c r="M6" s="22"/>
      <c r="N6" s="129"/>
      <c r="O6" s="100"/>
      <c r="P6" s="27"/>
      <c r="Q6" s="99"/>
      <c r="R6" s="130"/>
    </row>
    <row r="7" spans="1:18" ht="18" customHeight="1">
      <c r="A7" s="17">
        <v>1</v>
      </c>
      <c r="B7" s="18" t="s">
        <v>5058</v>
      </c>
      <c r="C7" s="18">
        <v>1</v>
      </c>
      <c r="D7" s="18" t="s">
        <v>5058</v>
      </c>
      <c r="E7" s="18">
        <v>1</v>
      </c>
      <c r="F7" s="18" t="s">
        <v>5059</v>
      </c>
      <c r="G7" s="18">
        <v>1</v>
      </c>
      <c r="H7" s="18" t="s">
        <v>5061</v>
      </c>
      <c r="I7" s="19">
        <v>1</v>
      </c>
      <c r="J7" s="24" t="s">
        <v>5062</v>
      </c>
      <c r="K7" s="22">
        <v>145337</v>
      </c>
      <c r="L7" s="22">
        <v>160467</v>
      </c>
      <c r="M7" s="22">
        <f>K7-L7</f>
        <v>-15130</v>
      </c>
      <c r="N7" s="129" t="s">
        <v>5063</v>
      </c>
      <c r="O7" s="100"/>
      <c r="P7" s="27"/>
      <c r="Q7" s="99"/>
      <c r="R7" s="130"/>
    </row>
    <row r="8" spans="1:18" ht="18" customHeight="1">
      <c r="A8" s="17">
        <v>1</v>
      </c>
      <c r="B8" s="18" t="s">
        <v>5058</v>
      </c>
      <c r="C8" s="18">
        <v>1</v>
      </c>
      <c r="D8" s="18" t="s">
        <v>5058</v>
      </c>
      <c r="E8" s="18">
        <v>1</v>
      </c>
      <c r="F8" s="18" t="s">
        <v>5059</v>
      </c>
      <c r="G8" s="18">
        <v>1</v>
      </c>
      <c r="H8" s="18" t="s">
        <v>5061</v>
      </c>
      <c r="I8" s="18">
        <v>1</v>
      </c>
      <c r="J8" s="25" t="s">
        <v>5062</v>
      </c>
      <c r="K8" s="22"/>
      <c r="L8" s="22"/>
      <c r="M8" s="22"/>
      <c r="N8" s="129" t="s">
        <v>5064</v>
      </c>
      <c r="O8" s="100">
        <v>145337682</v>
      </c>
      <c r="P8" s="27"/>
      <c r="Q8" s="99"/>
      <c r="R8" s="130"/>
    </row>
    <row r="9" spans="1:18" ht="18" customHeight="1">
      <c r="A9" s="17">
        <v>1</v>
      </c>
      <c r="B9" s="18" t="s">
        <v>5058</v>
      </c>
      <c r="C9" s="18">
        <v>1</v>
      </c>
      <c r="D9" s="18" t="s">
        <v>5058</v>
      </c>
      <c r="E9" s="18">
        <v>1</v>
      </c>
      <c r="F9" s="18" t="s">
        <v>5059</v>
      </c>
      <c r="G9" s="19">
        <v>2</v>
      </c>
      <c r="H9" s="19" t="s">
        <v>7318</v>
      </c>
      <c r="I9" s="19"/>
      <c r="J9" s="24"/>
      <c r="K9" s="22"/>
      <c r="L9" s="22"/>
      <c r="M9" s="22"/>
      <c r="N9" s="129"/>
      <c r="O9" s="100"/>
      <c r="P9" s="27"/>
      <c r="Q9" s="99"/>
      <c r="R9" s="130"/>
    </row>
    <row r="10" spans="1:18" ht="18" customHeight="1">
      <c r="A10" s="17">
        <v>1</v>
      </c>
      <c r="B10" s="18" t="s">
        <v>5058</v>
      </c>
      <c r="C10" s="18">
        <v>1</v>
      </c>
      <c r="D10" s="18" t="s">
        <v>5058</v>
      </c>
      <c r="E10" s="18">
        <v>1</v>
      </c>
      <c r="F10" s="18" t="s">
        <v>5059</v>
      </c>
      <c r="G10" s="18">
        <v>2</v>
      </c>
      <c r="H10" s="18" t="s">
        <v>7318</v>
      </c>
      <c r="I10" s="19">
        <v>1</v>
      </c>
      <c r="J10" s="24" t="s">
        <v>5065</v>
      </c>
      <c r="K10" s="22">
        <v>14496</v>
      </c>
      <c r="L10" s="22">
        <v>16891</v>
      </c>
      <c r="M10" s="22">
        <f>K10-L10</f>
        <v>-2395</v>
      </c>
      <c r="N10" s="129" t="s">
        <v>5066</v>
      </c>
      <c r="O10" s="100"/>
      <c r="P10" s="27"/>
      <c r="Q10" s="99"/>
      <c r="R10" s="130"/>
    </row>
    <row r="11" spans="1:18" ht="18" customHeight="1">
      <c r="A11" s="17">
        <v>1</v>
      </c>
      <c r="B11" s="18" t="s">
        <v>5058</v>
      </c>
      <c r="C11" s="18">
        <v>1</v>
      </c>
      <c r="D11" s="18" t="s">
        <v>5058</v>
      </c>
      <c r="E11" s="18">
        <v>1</v>
      </c>
      <c r="F11" s="18" t="s">
        <v>5059</v>
      </c>
      <c r="G11" s="18">
        <v>2</v>
      </c>
      <c r="H11" s="18" t="s">
        <v>5067</v>
      </c>
      <c r="I11" s="18">
        <v>1</v>
      </c>
      <c r="J11" s="25" t="s">
        <v>5065</v>
      </c>
      <c r="K11" s="22"/>
      <c r="L11" s="22"/>
      <c r="M11" s="22"/>
      <c r="N11" s="129" t="s">
        <v>5068</v>
      </c>
      <c r="O11" s="100">
        <v>14496363</v>
      </c>
      <c r="P11" s="27"/>
      <c r="Q11" s="99"/>
      <c r="R11" s="130"/>
    </row>
    <row r="12" spans="1:18" ht="18" customHeight="1">
      <c r="A12" s="17">
        <v>1</v>
      </c>
      <c r="B12" s="18" t="s">
        <v>5058</v>
      </c>
      <c r="C12" s="18">
        <v>1</v>
      </c>
      <c r="D12" s="18" t="s">
        <v>5058</v>
      </c>
      <c r="E12" s="18">
        <v>1</v>
      </c>
      <c r="F12" s="18" t="s">
        <v>5059</v>
      </c>
      <c r="G12" s="19">
        <v>3</v>
      </c>
      <c r="H12" s="19" t="s">
        <v>5069</v>
      </c>
      <c r="I12" s="19"/>
      <c r="J12" s="24"/>
      <c r="K12" s="22"/>
      <c r="L12" s="22"/>
      <c r="M12" s="22"/>
      <c r="N12" s="129"/>
      <c r="O12" s="100"/>
      <c r="P12" s="27"/>
      <c r="Q12" s="99"/>
      <c r="R12" s="130"/>
    </row>
    <row r="13" spans="1:18" ht="18" customHeight="1">
      <c r="A13" s="17">
        <v>1</v>
      </c>
      <c r="B13" s="18" t="s">
        <v>5058</v>
      </c>
      <c r="C13" s="18">
        <v>1</v>
      </c>
      <c r="D13" s="18" t="s">
        <v>5058</v>
      </c>
      <c r="E13" s="18">
        <v>1</v>
      </c>
      <c r="F13" s="18" t="s">
        <v>5059</v>
      </c>
      <c r="G13" s="18">
        <v>3</v>
      </c>
      <c r="H13" s="18" t="s">
        <v>5069</v>
      </c>
      <c r="I13" s="18">
        <v>1</v>
      </c>
      <c r="J13" s="25" t="s">
        <v>5069</v>
      </c>
      <c r="K13" s="22"/>
      <c r="L13" s="22"/>
      <c r="M13" s="22"/>
      <c r="N13" s="129"/>
      <c r="O13" s="100"/>
      <c r="P13" s="27"/>
      <c r="Q13" s="99"/>
      <c r="R13" s="130"/>
    </row>
    <row r="14" spans="1:18" ht="18" customHeight="1">
      <c r="A14" s="17">
        <v>1</v>
      </c>
      <c r="B14" s="18" t="s">
        <v>5058</v>
      </c>
      <c r="C14" s="18">
        <v>1</v>
      </c>
      <c r="D14" s="18" t="s">
        <v>5058</v>
      </c>
      <c r="E14" s="18">
        <v>1</v>
      </c>
      <c r="F14" s="18" t="s">
        <v>5059</v>
      </c>
      <c r="G14" s="18">
        <v>3</v>
      </c>
      <c r="H14" s="18" t="s">
        <v>5069</v>
      </c>
      <c r="I14" s="19">
        <v>1</v>
      </c>
      <c r="J14" s="24" t="s">
        <v>5069</v>
      </c>
      <c r="K14" s="22">
        <v>56709</v>
      </c>
      <c r="L14" s="22">
        <v>62212</v>
      </c>
      <c r="M14" s="22">
        <f>K14-L14</f>
        <v>-5503</v>
      </c>
      <c r="N14" s="129" t="s">
        <v>5070</v>
      </c>
      <c r="O14" s="100"/>
      <c r="P14" s="27"/>
      <c r="Q14" s="99"/>
      <c r="R14" s="130"/>
    </row>
    <row r="15" spans="1:18" ht="18" customHeight="1">
      <c r="A15" s="17">
        <v>1</v>
      </c>
      <c r="B15" s="18" t="s">
        <v>5058</v>
      </c>
      <c r="C15" s="18">
        <v>1</v>
      </c>
      <c r="D15" s="18" t="s">
        <v>5058</v>
      </c>
      <c r="E15" s="18">
        <v>1</v>
      </c>
      <c r="F15" s="18" t="s">
        <v>5059</v>
      </c>
      <c r="G15" s="18">
        <v>3</v>
      </c>
      <c r="H15" s="18" t="s">
        <v>5069</v>
      </c>
      <c r="I15" s="18">
        <v>1</v>
      </c>
      <c r="J15" s="25" t="s">
        <v>5069</v>
      </c>
      <c r="K15" s="22"/>
      <c r="L15" s="22"/>
      <c r="M15" s="22"/>
      <c r="N15" s="129" t="s">
        <v>5071</v>
      </c>
      <c r="O15" s="100">
        <v>56709313</v>
      </c>
      <c r="P15" s="27"/>
      <c r="Q15" s="99"/>
      <c r="R15" s="130"/>
    </row>
    <row r="16" spans="1:18" ht="18" customHeight="1">
      <c r="A16" s="17">
        <v>1</v>
      </c>
      <c r="B16" s="18" t="s">
        <v>5058</v>
      </c>
      <c r="C16" s="18">
        <v>1</v>
      </c>
      <c r="D16" s="18" t="s">
        <v>5058</v>
      </c>
      <c r="E16" s="18">
        <v>1</v>
      </c>
      <c r="F16" s="18" t="s">
        <v>5059</v>
      </c>
      <c r="G16" s="19">
        <v>4</v>
      </c>
      <c r="H16" s="19" t="s">
        <v>5072</v>
      </c>
      <c r="I16" s="19"/>
      <c r="J16" s="24"/>
      <c r="K16" s="22"/>
      <c r="L16" s="22"/>
      <c r="M16" s="22"/>
      <c r="N16" s="129"/>
      <c r="O16" s="100"/>
      <c r="P16" s="27"/>
      <c r="Q16" s="99"/>
      <c r="R16" s="130"/>
    </row>
    <row r="17" spans="1:18" ht="18" customHeight="1">
      <c r="A17" s="17">
        <v>1</v>
      </c>
      <c r="B17" s="18" t="s">
        <v>5058</v>
      </c>
      <c r="C17" s="18">
        <v>1</v>
      </c>
      <c r="D17" s="18" t="s">
        <v>5058</v>
      </c>
      <c r="E17" s="18">
        <v>1</v>
      </c>
      <c r="F17" s="18" t="s">
        <v>5059</v>
      </c>
      <c r="G17" s="18">
        <v>4</v>
      </c>
      <c r="H17" s="18" t="s">
        <v>5072</v>
      </c>
      <c r="I17" s="19"/>
      <c r="J17" s="24"/>
      <c r="K17" s="22"/>
      <c r="L17" s="22"/>
      <c r="M17" s="22"/>
      <c r="N17" s="129"/>
      <c r="O17" s="100"/>
      <c r="P17" s="27"/>
      <c r="Q17" s="99"/>
      <c r="R17" s="130"/>
    </row>
    <row r="18" spans="1:18" ht="18" customHeight="1">
      <c r="A18" s="17">
        <v>1</v>
      </c>
      <c r="B18" s="18" t="s">
        <v>5058</v>
      </c>
      <c r="C18" s="18">
        <v>1</v>
      </c>
      <c r="D18" s="18" t="s">
        <v>5058</v>
      </c>
      <c r="E18" s="18">
        <v>1</v>
      </c>
      <c r="F18" s="18" t="s">
        <v>5059</v>
      </c>
      <c r="G18" s="18">
        <v>4</v>
      </c>
      <c r="H18" s="18" t="s">
        <v>5072</v>
      </c>
      <c r="I18" s="19">
        <v>1</v>
      </c>
      <c r="J18" s="24" t="s">
        <v>5073</v>
      </c>
      <c r="K18" s="22">
        <v>12889</v>
      </c>
      <c r="L18" s="22">
        <v>20123</v>
      </c>
      <c r="M18" s="22">
        <f>K18-L18</f>
        <v>-7234</v>
      </c>
      <c r="N18" s="129" t="s">
        <v>5074</v>
      </c>
      <c r="O18" s="100"/>
      <c r="P18" s="27"/>
      <c r="Q18" s="99"/>
      <c r="R18" s="130"/>
    </row>
    <row r="19" spans="1:18" ht="18" customHeight="1">
      <c r="A19" s="17">
        <v>1</v>
      </c>
      <c r="B19" s="18" t="s">
        <v>5058</v>
      </c>
      <c r="C19" s="18">
        <v>1</v>
      </c>
      <c r="D19" s="18" t="s">
        <v>5058</v>
      </c>
      <c r="E19" s="18">
        <v>1</v>
      </c>
      <c r="F19" s="18" t="s">
        <v>5059</v>
      </c>
      <c r="G19" s="18">
        <v>4</v>
      </c>
      <c r="H19" s="18" t="s">
        <v>5072</v>
      </c>
      <c r="I19" s="18">
        <v>1</v>
      </c>
      <c r="J19" s="25" t="s">
        <v>5073</v>
      </c>
      <c r="K19" s="22"/>
      <c r="L19" s="22"/>
      <c r="M19" s="22"/>
      <c r="N19" s="129" t="s">
        <v>5075</v>
      </c>
      <c r="O19" s="100">
        <v>12889370</v>
      </c>
      <c r="P19" s="27"/>
      <c r="Q19" s="99"/>
      <c r="R19" s="130"/>
    </row>
    <row r="20" spans="1:18" ht="18" customHeight="1">
      <c r="A20" s="17">
        <v>1</v>
      </c>
      <c r="B20" s="18" t="s">
        <v>5058</v>
      </c>
      <c r="C20" s="18">
        <v>1</v>
      </c>
      <c r="D20" s="18" t="s">
        <v>5058</v>
      </c>
      <c r="E20" s="18">
        <v>1</v>
      </c>
      <c r="F20" s="18" t="s">
        <v>5059</v>
      </c>
      <c r="G20" s="19">
        <v>5</v>
      </c>
      <c r="H20" s="19" t="s">
        <v>5076</v>
      </c>
      <c r="I20" s="19"/>
      <c r="J20" s="24"/>
      <c r="K20" s="22"/>
      <c r="L20" s="22"/>
      <c r="M20" s="22"/>
      <c r="N20" s="129"/>
      <c r="O20" s="100"/>
      <c r="P20" s="27"/>
      <c r="Q20" s="99"/>
      <c r="R20" s="130"/>
    </row>
    <row r="21" spans="1:18" ht="18" customHeight="1">
      <c r="A21" s="17">
        <v>1</v>
      </c>
      <c r="B21" s="18" t="s">
        <v>5058</v>
      </c>
      <c r="C21" s="18">
        <v>1</v>
      </c>
      <c r="D21" s="18" t="s">
        <v>5058</v>
      </c>
      <c r="E21" s="18">
        <v>1</v>
      </c>
      <c r="F21" s="18" t="s">
        <v>5059</v>
      </c>
      <c r="G21" s="18">
        <v>5</v>
      </c>
      <c r="H21" s="18" t="s">
        <v>5076</v>
      </c>
      <c r="I21" s="19">
        <v>1</v>
      </c>
      <c r="J21" s="24" t="s">
        <v>5077</v>
      </c>
      <c r="K21" s="22">
        <v>1134</v>
      </c>
      <c r="L21" s="22">
        <v>1619</v>
      </c>
      <c r="M21" s="22">
        <f>K21-L21</f>
        <v>-485</v>
      </c>
      <c r="N21" s="129" t="s">
        <v>5078</v>
      </c>
      <c r="O21" s="100"/>
      <c r="P21" s="27"/>
      <c r="Q21" s="99"/>
      <c r="R21" s="130"/>
    </row>
    <row r="22" spans="1:18" ht="18" customHeight="1">
      <c r="A22" s="17">
        <v>1</v>
      </c>
      <c r="B22" s="18" t="s">
        <v>5058</v>
      </c>
      <c r="C22" s="18">
        <v>1</v>
      </c>
      <c r="D22" s="18" t="s">
        <v>5058</v>
      </c>
      <c r="E22" s="18">
        <v>1</v>
      </c>
      <c r="F22" s="18" t="s">
        <v>5059</v>
      </c>
      <c r="G22" s="18">
        <v>5</v>
      </c>
      <c r="H22" s="18" t="s">
        <v>5076</v>
      </c>
      <c r="I22" s="18">
        <v>1</v>
      </c>
      <c r="J22" s="25" t="s">
        <v>5077</v>
      </c>
      <c r="K22" s="22"/>
      <c r="L22" s="22"/>
      <c r="M22" s="22"/>
      <c r="N22" s="129" t="s">
        <v>5079</v>
      </c>
      <c r="O22" s="100">
        <v>1134822</v>
      </c>
      <c r="P22" s="27"/>
      <c r="Q22" s="99"/>
      <c r="R22" s="130"/>
    </row>
    <row r="23" spans="1:18" ht="18" customHeight="1">
      <c r="A23" s="17">
        <v>1</v>
      </c>
      <c r="B23" s="18" t="s">
        <v>5058</v>
      </c>
      <c r="C23" s="18">
        <v>1</v>
      </c>
      <c r="D23" s="18" t="s">
        <v>5058</v>
      </c>
      <c r="E23" s="18">
        <v>1</v>
      </c>
      <c r="F23" s="18" t="s">
        <v>5059</v>
      </c>
      <c r="G23" s="19">
        <v>6</v>
      </c>
      <c r="H23" s="19" t="s">
        <v>5080</v>
      </c>
      <c r="I23" s="19"/>
      <c r="J23" s="24"/>
      <c r="K23" s="22"/>
      <c r="L23" s="22"/>
      <c r="M23" s="22"/>
      <c r="N23" s="129"/>
      <c r="O23" s="100"/>
      <c r="P23" s="27"/>
      <c r="Q23" s="99"/>
      <c r="R23" s="130"/>
    </row>
    <row r="24" spans="1:18" ht="18" customHeight="1">
      <c r="A24" s="17">
        <v>1</v>
      </c>
      <c r="B24" s="18" t="s">
        <v>5058</v>
      </c>
      <c r="C24" s="18">
        <v>1</v>
      </c>
      <c r="D24" s="18" t="s">
        <v>5058</v>
      </c>
      <c r="E24" s="18">
        <v>1</v>
      </c>
      <c r="F24" s="18" t="s">
        <v>5059</v>
      </c>
      <c r="G24" s="18">
        <v>6</v>
      </c>
      <c r="H24" s="18" t="s">
        <v>5080</v>
      </c>
      <c r="I24" s="19">
        <v>1</v>
      </c>
      <c r="J24" s="24" t="s">
        <v>5080</v>
      </c>
      <c r="K24" s="22">
        <v>2770</v>
      </c>
      <c r="L24" s="22">
        <v>3400</v>
      </c>
      <c r="M24" s="22">
        <f>K24-L24</f>
        <v>-630</v>
      </c>
      <c r="N24" s="129" t="s">
        <v>5081</v>
      </c>
      <c r="O24" s="100"/>
      <c r="P24" s="27"/>
      <c r="Q24" s="99"/>
      <c r="R24" s="130"/>
    </row>
    <row r="25" spans="1:18" ht="18" customHeight="1">
      <c r="A25" s="17">
        <v>1</v>
      </c>
      <c r="B25" s="18" t="s">
        <v>5058</v>
      </c>
      <c r="C25" s="18">
        <v>1</v>
      </c>
      <c r="D25" s="18" t="s">
        <v>5058</v>
      </c>
      <c r="E25" s="18">
        <v>1</v>
      </c>
      <c r="F25" s="18" t="s">
        <v>5059</v>
      </c>
      <c r="G25" s="18">
        <v>6</v>
      </c>
      <c r="H25" s="18" t="s">
        <v>5080</v>
      </c>
      <c r="I25" s="18">
        <v>1</v>
      </c>
      <c r="J25" s="25" t="s">
        <v>5080</v>
      </c>
      <c r="K25" s="22"/>
      <c r="L25" s="22"/>
      <c r="M25" s="22"/>
      <c r="N25" s="129" t="s">
        <v>5082</v>
      </c>
      <c r="O25" s="100">
        <v>2770561</v>
      </c>
      <c r="P25" s="27"/>
      <c r="Q25" s="99"/>
      <c r="R25" s="130"/>
    </row>
    <row r="26" spans="1:18" ht="18" customHeight="1">
      <c r="A26" s="43">
        <v>1</v>
      </c>
      <c r="B26" s="44" t="s">
        <v>5058</v>
      </c>
      <c r="C26" s="52">
        <v>1</v>
      </c>
      <c r="D26" s="44" t="s">
        <v>5058</v>
      </c>
      <c r="E26" s="53">
        <v>2</v>
      </c>
      <c r="F26" s="54" t="s">
        <v>5083</v>
      </c>
      <c r="G26" s="53"/>
      <c r="H26" s="54"/>
      <c r="I26" s="53"/>
      <c r="J26" s="53"/>
      <c r="K26" s="62">
        <f>SUM(K27:K44)</f>
        <v>13306</v>
      </c>
      <c r="L26" s="62">
        <f t="shared" ref="L26:M26" si="3">SUM(L27:L44)</f>
        <v>15988</v>
      </c>
      <c r="M26" s="63">
        <f t="shared" si="3"/>
        <v>-2682</v>
      </c>
      <c r="N26" s="55"/>
      <c r="O26" s="56"/>
      <c r="P26" s="56"/>
      <c r="Q26" s="97">
        <f>SUM(Q27:Q44)</f>
        <v>0</v>
      </c>
      <c r="R26" s="59" t="s">
        <v>5060</v>
      </c>
    </row>
    <row r="27" spans="1:18" ht="18" customHeight="1">
      <c r="A27" s="17">
        <v>1</v>
      </c>
      <c r="B27" s="18" t="s">
        <v>5058</v>
      </c>
      <c r="C27" s="18">
        <v>1</v>
      </c>
      <c r="D27" s="18" t="s">
        <v>5058</v>
      </c>
      <c r="E27" s="18">
        <v>2</v>
      </c>
      <c r="F27" s="18" t="s">
        <v>5083</v>
      </c>
      <c r="G27" s="19">
        <v>1</v>
      </c>
      <c r="H27" s="19" t="s">
        <v>5061</v>
      </c>
      <c r="I27" s="19"/>
      <c r="J27" s="24"/>
      <c r="K27" s="22"/>
      <c r="L27" s="22"/>
      <c r="M27" s="22"/>
      <c r="N27" s="129"/>
      <c r="O27" s="100"/>
      <c r="P27" s="27"/>
      <c r="Q27" s="99"/>
      <c r="R27" s="130"/>
    </row>
    <row r="28" spans="1:18" ht="18" customHeight="1">
      <c r="A28" s="17">
        <v>1</v>
      </c>
      <c r="B28" s="18" t="s">
        <v>5058</v>
      </c>
      <c r="C28" s="18">
        <v>1</v>
      </c>
      <c r="D28" s="18" t="s">
        <v>5058</v>
      </c>
      <c r="E28" s="18">
        <v>2</v>
      </c>
      <c r="F28" s="18" t="s">
        <v>5083</v>
      </c>
      <c r="G28" s="18">
        <v>1</v>
      </c>
      <c r="H28" s="18" t="s">
        <v>5061</v>
      </c>
      <c r="I28" s="19">
        <v>1</v>
      </c>
      <c r="J28" s="24" t="s">
        <v>5062</v>
      </c>
      <c r="K28" s="22">
        <v>8294</v>
      </c>
      <c r="L28" s="22">
        <v>9825</v>
      </c>
      <c r="M28" s="22">
        <f>K28-L28</f>
        <v>-1531</v>
      </c>
      <c r="N28" s="129" t="s">
        <v>5084</v>
      </c>
      <c r="O28" s="100"/>
      <c r="P28" s="27"/>
      <c r="Q28" s="99"/>
      <c r="R28" s="130"/>
    </row>
    <row r="29" spans="1:18" ht="18" customHeight="1">
      <c r="A29" s="17">
        <v>1</v>
      </c>
      <c r="B29" s="18" t="s">
        <v>5058</v>
      </c>
      <c r="C29" s="18">
        <v>1</v>
      </c>
      <c r="D29" s="18" t="s">
        <v>5058</v>
      </c>
      <c r="E29" s="18">
        <v>2</v>
      </c>
      <c r="F29" s="18" t="s">
        <v>5083</v>
      </c>
      <c r="G29" s="18">
        <v>1</v>
      </c>
      <c r="H29" s="18" t="s">
        <v>5061</v>
      </c>
      <c r="I29" s="18">
        <v>1</v>
      </c>
      <c r="J29" s="25" t="s">
        <v>5062</v>
      </c>
      <c r="K29" s="22"/>
      <c r="L29" s="22"/>
      <c r="M29" s="22"/>
      <c r="N29" s="129" t="s">
        <v>5085</v>
      </c>
      <c r="O29" s="100">
        <v>8294166</v>
      </c>
      <c r="P29" s="27"/>
      <c r="Q29" s="99"/>
      <c r="R29" s="130"/>
    </row>
    <row r="30" spans="1:18" ht="18" customHeight="1">
      <c r="A30" s="17">
        <v>1</v>
      </c>
      <c r="B30" s="18" t="s">
        <v>5058</v>
      </c>
      <c r="C30" s="18">
        <v>1</v>
      </c>
      <c r="D30" s="18" t="s">
        <v>5058</v>
      </c>
      <c r="E30" s="18">
        <v>2</v>
      </c>
      <c r="F30" s="18" t="s">
        <v>5083</v>
      </c>
      <c r="G30" s="19">
        <v>2</v>
      </c>
      <c r="H30" s="19" t="s">
        <v>5067</v>
      </c>
      <c r="I30" s="19"/>
      <c r="J30" s="24"/>
      <c r="K30" s="22"/>
      <c r="L30" s="22"/>
      <c r="M30" s="22"/>
      <c r="N30" s="129"/>
      <c r="O30" s="100"/>
      <c r="P30" s="27"/>
      <c r="Q30" s="99"/>
      <c r="R30" s="130"/>
    </row>
    <row r="31" spans="1:18" ht="18" customHeight="1">
      <c r="A31" s="17">
        <v>1</v>
      </c>
      <c r="B31" s="18" t="s">
        <v>5058</v>
      </c>
      <c r="C31" s="18">
        <v>1</v>
      </c>
      <c r="D31" s="18" t="s">
        <v>5058</v>
      </c>
      <c r="E31" s="18">
        <v>2</v>
      </c>
      <c r="F31" s="18" t="s">
        <v>5083</v>
      </c>
      <c r="G31" s="18">
        <v>2</v>
      </c>
      <c r="H31" s="18" t="s">
        <v>5067</v>
      </c>
      <c r="I31" s="19">
        <v>1</v>
      </c>
      <c r="J31" s="24" t="s">
        <v>5065</v>
      </c>
      <c r="K31" s="22">
        <v>1668</v>
      </c>
      <c r="L31" s="22">
        <v>2047</v>
      </c>
      <c r="M31" s="22">
        <f>K31-L31</f>
        <v>-379</v>
      </c>
      <c r="N31" s="129" t="s">
        <v>5086</v>
      </c>
      <c r="O31" s="100"/>
      <c r="P31" s="27"/>
      <c r="Q31" s="99"/>
      <c r="R31" s="130"/>
    </row>
    <row r="32" spans="1:18" ht="18" customHeight="1">
      <c r="A32" s="17">
        <v>1</v>
      </c>
      <c r="B32" s="18" t="s">
        <v>5058</v>
      </c>
      <c r="C32" s="18">
        <v>1</v>
      </c>
      <c r="D32" s="18" t="s">
        <v>5058</v>
      </c>
      <c r="E32" s="18">
        <v>2</v>
      </c>
      <c r="F32" s="18" t="s">
        <v>5083</v>
      </c>
      <c r="G32" s="18">
        <v>2</v>
      </c>
      <c r="H32" s="18" t="s">
        <v>5067</v>
      </c>
      <c r="I32" s="18">
        <v>1</v>
      </c>
      <c r="J32" s="25" t="s">
        <v>5065</v>
      </c>
      <c r="K32" s="22"/>
      <c r="L32" s="22"/>
      <c r="M32" s="22"/>
      <c r="N32" s="129" t="s">
        <v>5087</v>
      </c>
      <c r="O32" s="100">
        <v>1668036</v>
      </c>
      <c r="P32" s="27"/>
      <c r="Q32" s="99"/>
      <c r="R32" s="130"/>
    </row>
    <row r="33" spans="1:18" ht="18" customHeight="1">
      <c r="A33" s="17">
        <v>1</v>
      </c>
      <c r="B33" s="18" t="s">
        <v>5058</v>
      </c>
      <c r="C33" s="18">
        <v>1</v>
      </c>
      <c r="D33" s="18" t="s">
        <v>5058</v>
      </c>
      <c r="E33" s="18">
        <v>2</v>
      </c>
      <c r="F33" s="18" t="s">
        <v>5083</v>
      </c>
      <c r="G33" s="19">
        <v>3</v>
      </c>
      <c r="H33" s="19" t="s">
        <v>5069</v>
      </c>
      <c r="I33" s="19"/>
      <c r="J33" s="24"/>
      <c r="K33" s="22"/>
      <c r="L33" s="22"/>
      <c r="M33" s="22"/>
      <c r="N33" s="129"/>
      <c r="O33" s="100"/>
      <c r="P33" s="27"/>
      <c r="Q33" s="99"/>
      <c r="R33" s="130"/>
    </row>
    <row r="34" spans="1:18" ht="18" customHeight="1">
      <c r="A34" s="17">
        <v>1</v>
      </c>
      <c r="B34" s="18" t="s">
        <v>5058</v>
      </c>
      <c r="C34" s="18">
        <v>1</v>
      </c>
      <c r="D34" s="18" t="s">
        <v>5058</v>
      </c>
      <c r="E34" s="18">
        <v>2</v>
      </c>
      <c r="F34" s="18" t="s">
        <v>5083</v>
      </c>
      <c r="G34" s="18">
        <v>3</v>
      </c>
      <c r="H34" s="18" t="s">
        <v>5069</v>
      </c>
      <c r="I34" s="19">
        <v>1</v>
      </c>
      <c r="J34" s="24" t="s">
        <v>5069</v>
      </c>
      <c r="K34" s="22">
        <v>3182</v>
      </c>
      <c r="L34" s="22">
        <v>3846</v>
      </c>
      <c r="M34" s="22">
        <f>K34-L34</f>
        <v>-664</v>
      </c>
      <c r="N34" s="129" t="s">
        <v>5088</v>
      </c>
      <c r="O34" s="100"/>
      <c r="P34" s="27"/>
      <c r="Q34" s="99"/>
      <c r="R34" s="130"/>
    </row>
    <row r="35" spans="1:18" ht="18" customHeight="1">
      <c r="A35" s="17">
        <v>1</v>
      </c>
      <c r="B35" s="18" t="s">
        <v>5058</v>
      </c>
      <c r="C35" s="18">
        <v>1</v>
      </c>
      <c r="D35" s="18" t="s">
        <v>5058</v>
      </c>
      <c r="E35" s="18">
        <v>2</v>
      </c>
      <c r="F35" s="18" t="s">
        <v>5083</v>
      </c>
      <c r="G35" s="18">
        <v>3</v>
      </c>
      <c r="H35" s="18" t="s">
        <v>5069</v>
      </c>
      <c r="I35" s="18">
        <v>1</v>
      </c>
      <c r="J35" s="25" t="s">
        <v>5069</v>
      </c>
      <c r="K35" s="22"/>
      <c r="L35" s="22"/>
      <c r="M35" s="22"/>
      <c r="N35" s="129" t="s">
        <v>5089</v>
      </c>
      <c r="O35" s="100">
        <v>3182312</v>
      </c>
      <c r="P35" s="27"/>
      <c r="Q35" s="99"/>
      <c r="R35" s="130"/>
    </row>
    <row r="36" spans="1:18" ht="18" customHeight="1">
      <c r="A36" s="17">
        <v>1</v>
      </c>
      <c r="B36" s="18" t="s">
        <v>5058</v>
      </c>
      <c r="C36" s="18">
        <v>1</v>
      </c>
      <c r="D36" s="18" t="s">
        <v>5058</v>
      </c>
      <c r="E36" s="18">
        <v>2</v>
      </c>
      <c r="F36" s="18" t="s">
        <v>5083</v>
      </c>
      <c r="G36" s="19">
        <v>4</v>
      </c>
      <c r="H36" s="19" t="s">
        <v>5072</v>
      </c>
      <c r="I36" s="19"/>
      <c r="J36" s="24"/>
      <c r="K36" s="22"/>
      <c r="L36" s="22"/>
      <c r="M36" s="22"/>
      <c r="N36" s="129"/>
      <c r="O36" s="100"/>
      <c r="P36" s="27"/>
      <c r="Q36" s="99"/>
      <c r="R36" s="130"/>
    </row>
    <row r="37" spans="1:18" ht="18" customHeight="1">
      <c r="A37" s="17">
        <v>1</v>
      </c>
      <c r="B37" s="18" t="s">
        <v>5058</v>
      </c>
      <c r="C37" s="18">
        <v>1</v>
      </c>
      <c r="D37" s="18" t="s">
        <v>5058</v>
      </c>
      <c r="E37" s="18">
        <v>2</v>
      </c>
      <c r="F37" s="18" t="s">
        <v>5083</v>
      </c>
      <c r="G37" s="18">
        <v>4</v>
      </c>
      <c r="H37" s="18" t="s">
        <v>5072</v>
      </c>
      <c r="I37" s="19">
        <v>1</v>
      </c>
      <c r="J37" s="24" t="s">
        <v>5073</v>
      </c>
      <c r="K37" s="22">
        <v>140</v>
      </c>
      <c r="L37" s="22">
        <v>228</v>
      </c>
      <c r="M37" s="22">
        <f>K37-L37</f>
        <v>-88</v>
      </c>
      <c r="N37" s="129" t="s">
        <v>5090</v>
      </c>
      <c r="O37" s="100"/>
      <c r="P37" s="27"/>
      <c r="Q37" s="99"/>
      <c r="R37" s="130"/>
    </row>
    <row r="38" spans="1:18" ht="18" customHeight="1">
      <c r="A38" s="17">
        <v>1</v>
      </c>
      <c r="B38" s="18" t="s">
        <v>5058</v>
      </c>
      <c r="C38" s="18">
        <v>1</v>
      </c>
      <c r="D38" s="18" t="s">
        <v>5058</v>
      </c>
      <c r="E38" s="18">
        <v>2</v>
      </c>
      <c r="F38" s="18" t="s">
        <v>5083</v>
      </c>
      <c r="G38" s="18">
        <v>4</v>
      </c>
      <c r="H38" s="18" t="s">
        <v>5072</v>
      </c>
      <c r="I38" s="18">
        <v>1</v>
      </c>
      <c r="J38" s="25" t="s">
        <v>5073</v>
      </c>
      <c r="K38" s="22"/>
      <c r="L38" s="22"/>
      <c r="M38" s="22"/>
      <c r="N38" s="129" t="s">
        <v>5091</v>
      </c>
      <c r="O38" s="100">
        <v>140853</v>
      </c>
      <c r="P38" s="27"/>
      <c r="Q38" s="99"/>
      <c r="R38" s="130"/>
    </row>
    <row r="39" spans="1:18" ht="18" customHeight="1">
      <c r="A39" s="17">
        <v>1</v>
      </c>
      <c r="B39" s="18" t="s">
        <v>5058</v>
      </c>
      <c r="C39" s="18">
        <v>1</v>
      </c>
      <c r="D39" s="18" t="s">
        <v>5058</v>
      </c>
      <c r="E39" s="18">
        <v>2</v>
      </c>
      <c r="F39" s="18" t="s">
        <v>5083</v>
      </c>
      <c r="G39" s="19">
        <v>5</v>
      </c>
      <c r="H39" s="19" t="s">
        <v>5076</v>
      </c>
      <c r="I39" s="19"/>
      <c r="J39" s="24"/>
      <c r="K39" s="22"/>
      <c r="L39" s="22"/>
      <c r="M39" s="22"/>
      <c r="N39" s="129"/>
      <c r="O39" s="100"/>
      <c r="P39" s="27"/>
      <c r="Q39" s="99"/>
      <c r="R39" s="130"/>
    </row>
    <row r="40" spans="1:18" ht="18" customHeight="1">
      <c r="A40" s="17">
        <v>1</v>
      </c>
      <c r="B40" s="18" t="s">
        <v>5058</v>
      </c>
      <c r="C40" s="18">
        <v>1</v>
      </c>
      <c r="D40" s="18" t="s">
        <v>5058</v>
      </c>
      <c r="E40" s="18">
        <v>2</v>
      </c>
      <c r="F40" s="18" t="s">
        <v>5083</v>
      </c>
      <c r="G40" s="18">
        <v>5</v>
      </c>
      <c r="H40" s="18" t="s">
        <v>5076</v>
      </c>
      <c r="I40" s="19">
        <v>1</v>
      </c>
      <c r="J40" s="24" t="s">
        <v>5077</v>
      </c>
      <c r="K40" s="22">
        <v>9</v>
      </c>
      <c r="L40" s="22">
        <v>16</v>
      </c>
      <c r="M40" s="22">
        <f>K40-L40</f>
        <v>-7</v>
      </c>
      <c r="N40" s="129" t="s">
        <v>5092</v>
      </c>
      <c r="O40" s="100"/>
      <c r="P40" s="27"/>
      <c r="Q40" s="99"/>
      <c r="R40" s="130"/>
    </row>
    <row r="41" spans="1:18" ht="18" customHeight="1">
      <c r="A41" s="17">
        <v>1</v>
      </c>
      <c r="B41" s="18" t="s">
        <v>5058</v>
      </c>
      <c r="C41" s="18">
        <v>1</v>
      </c>
      <c r="D41" s="18" t="s">
        <v>5058</v>
      </c>
      <c r="E41" s="18">
        <v>2</v>
      </c>
      <c r="F41" s="18" t="s">
        <v>5083</v>
      </c>
      <c r="G41" s="18">
        <v>5</v>
      </c>
      <c r="H41" s="18" t="s">
        <v>5076</v>
      </c>
      <c r="I41" s="18">
        <v>1</v>
      </c>
      <c r="J41" s="25" t="s">
        <v>5077</v>
      </c>
      <c r="K41" s="22"/>
      <c r="L41" s="22"/>
      <c r="M41" s="22"/>
      <c r="N41" s="129" t="s">
        <v>5093</v>
      </c>
      <c r="O41" s="100">
        <v>9835</v>
      </c>
      <c r="P41" s="27"/>
      <c r="Q41" s="99"/>
      <c r="R41" s="130"/>
    </row>
    <row r="42" spans="1:18" ht="18" customHeight="1">
      <c r="A42" s="17">
        <v>1</v>
      </c>
      <c r="B42" s="18" t="s">
        <v>5058</v>
      </c>
      <c r="C42" s="18">
        <v>1</v>
      </c>
      <c r="D42" s="18" t="s">
        <v>5058</v>
      </c>
      <c r="E42" s="18">
        <v>2</v>
      </c>
      <c r="F42" s="18" t="s">
        <v>5083</v>
      </c>
      <c r="G42" s="19">
        <v>6</v>
      </c>
      <c r="H42" s="19" t="s">
        <v>5080</v>
      </c>
      <c r="I42" s="19"/>
      <c r="J42" s="24"/>
      <c r="K42" s="22"/>
      <c r="L42" s="22"/>
      <c r="M42" s="22"/>
      <c r="N42" s="129"/>
      <c r="O42" s="100"/>
      <c r="P42" s="27"/>
      <c r="Q42" s="99"/>
      <c r="R42" s="130"/>
    </row>
    <row r="43" spans="1:18" ht="18" customHeight="1">
      <c r="A43" s="17">
        <v>1</v>
      </c>
      <c r="B43" s="18" t="s">
        <v>5058</v>
      </c>
      <c r="C43" s="18">
        <v>1</v>
      </c>
      <c r="D43" s="18" t="s">
        <v>5058</v>
      </c>
      <c r="E43" s="18">
        <v>2</v>
      </c>
      <c r="F43" s="18" t="s">
        <v>5083</v>
      </c>
      <c r="G43" s="18">
        <v>6</v>
      </c>
      <c r="H43" s="18" t="s">
        <v>5080</v>
      </c>
      <c r="I43" s="19">
        <v>1</v>
      </c>
      <c r="J43" s="24" t="s">
        <v>5080</v>
      </c>
      <c r="K43" s="22">
        <v>13</v>
      </c>
      <c r="L43" s="22">
        <v>26</v>
      </c>
      <c r="M43" s="22">
        <f>K43-L43</f>
        <v>-13</v>
      </c>
      <c r="N43" s="129" t="s">
        <v>5094</v>
      </c>
      <c r="O43" s="100"/>
      <c r="P43" s="27"/>
      <c r="Q43" s="99"/>
      <c r="R43" s="130"/>
    </row>
    <row r="44" spans="1:18" ht="18" customHeight="1">
      <c r="A44" s="17">
        <v>1</v>
      </c>
      <c r="B44" s="18" t="s">
        <v>5058</v>
      </c>
      <c r="C44" s="18">
        <v>1</v>
      </c>
      <c r="D44" s="18" t="s">
        <v>5058</v>
      </c>
      <c r="E44" s="18">
        <v>2</v>
      </c>
      <c r="F44" s="18" t="s">
        <v>5083</v>
      </c>
      <c r="G44" s="18">
        <v>6</v>
      </c>
      <c r="H44" s="18" t="s">
        <v>5080</v>
      </c>
      <c r="I44" s="18">
        <v>1</v>
      </c>
      <c r="J44" s="25" t="s">
        <v>5080</v>
      </c>
      <c r="K44" s="22"/>
      <c r="L44" s="22"/>
      <c r="M44" s="22"/>
      <c r="N44" s="129" t="s">
        <v>5095</v>
      </c>
      <c r="O44" s="100">
        <v>13899</v>
      </c>
      <c r="P44" s="27"/>
      <c r="Q44" s="99"/>
      <c r="R44" s="130"/>
    </row>
    <row r="45" spans="1:18" ht="18" customHeight="1">
      <c r="A45" s="67">
        <v>2</v>
      </c>
      <c r="B45" s="68" t="s">
        <v>92</v>
      </c>
      <c r="C45" s="68"/>
      <c r="D45" s="68"/>
      <c r="E45" s="69"/>
      <c r="F45" s="68"/>
      <c r="G45" s="69"/>
      <c r="H45" s="68"/>
      <c r="I45" s="69"/>
      <c r="J45" s="69"/>
      <c r="K45" s="70">
        <f>K46</f>
        <v>3204</v>
      </c>
      <c r="L45" s="70">
        <f t="shared" ref="L45:M46" si="4">L46</f>
        <v>3204</v>
      </c>
      <c r="M45" s="71">
        <f t="shared" si="4"/>
        <v>0</v>
      </c>
      <c r="N45" s="72"/>
      <c r="O45" s="73"/>
      <c r="P45" s="73"/>
      <c r="Q45" s="131">
        <f>Q46</f>
        <v>3204</v>
      </c>
      <c r="R45" s="76"/>
    </row>
    <row r="46" spans="1:18" ht="18" customHeight="1">
      <c r="A46" s="43">
        <v>2</v>
      </c>
      <c r="B46" s="44" t="s">
        <v>92</v>
      </c>
      <c r="C46" s="45">
        <v>1</v>
      </c>
      <c r="D46" s="45" t="s">
        <v>93</v>
      </c>
      <c r="E46" s="46"/>
      <c r="F46" s="45"/>
      <c r="G46" s="46"/>
      <c r="H46" s="45"/>
      <c r="I46" s="46"/>
      <c r="J46" s="46"/>
      <c r="K46" s="60">
        <f>K47</f>
        <v>3204</v>
      </c>
      <c r="L46" s="60">
        <f t="shared" si="4"/>
        <v>3204</v>
      </c>
      <c r="M46" s="61">
        <f t="shared" si="4"/>
        <v>0</v>
      </c>
      <c r="N46" s="47"/>
      <c r="O46" s="48"/>
      <c r="P46" s="48"/>
      <c r="Q46" s="95">
        <f>Q47</f>
        <v>3204</v>
      </c>
      <c r="R46" s="51"/>
    </row>
    <row r="47" spans="1:18" ht="18" customHeight="1">
      <c r="A47" s="43">
        <v>2</v>
      </c>
      <c r="B47" s="44" t="s">
        <v>92</v>
      </c>
      <c r="C47" s="52">
        <v>1</v>
      </c>
      <c r="D47" s="44" t="s">
        <v>93</v>
      </c>
      <c r="E47" s="53">
        <v>1</v>
      </c>
      <c r="F47" s="54" t="s">
        <v>5096</v>
      </c>
      <c r="G47" s="53"/>
      <c r="H47" s="54"/>
      <c r="I47" s="53"/>
      <c r="J47" s="53"/>
      <c r="K47" s="62">
        <f>SUM(K48:K51)</f>
        <v>3204</v>
      </c>
      <c r="L47" s="62">
        <f t="shared" ref="L47:M47" si="5">SUM(L48:L51)</f>
        <v>3204</v>
      </c>
      <c r="M47" s="63">
        <f t="shared" si="5"/>
        <v>0</v>
      </c>
      <c r="N47" s="55"/>
      <c r="O47" s="56"/>
      <c r="P47" s="56"/>
      <c r="Q47" s="97">
        <f>SUM(Q48:Q51)</f>
        <v>3204</v>
      </c>
      <c r="R47" s="59" t="s">
        <v>5060</v>
      </c>
    </row>
    <row r="48" spans="1:18" ht="18" customHeight="1">
      <c r="A48" s="17">
        <v>2</v>
      </c>
      <c r="B48" s="18" t="s">
        <v>92</v>
      </c>
      <c r="C48" s="18">
        <v>1</v>
      </c>
      <c r="D48" s="18" t="s">
        <v>93</v>
      </c>
      <c r="E48" s="18">
        <v>1</v>
      </c>
      <c r="F48" s="18" t="s">
        <v>5096</v>
      </c>
      <c r="G48" s="19">
        <v>1</v>
      </c>
      <c r="H48" s="19" t="s">
        <v>5097</v>
      </c>
      <c r="I48" s="19"/>
      <c r="J48" s="24"/>
      <c r="K48" s="22"/>
      <c r="L48" s="22"/>
      <c r="M48" s="22"/>
      <c r="N48" s="129"/>
      <c r="O48" s="100"/>
      <c r="P48" s="27"/>
      <c r="Q48" s="99"/>
      <c r="R48" s="130"/>
    </row>
    <row r="49" spans="1:18" ht="18" customHeight="1">
      <c r="A49" s="17">
        <v>2</v>
      </c>
      <c r="B49" s="18" t="s">
        <v>92</v>
      </c>
      <c r="C49" s="18">
        <v>1</v>
      </c>
      <c r="D49" s="18" t="s">
        <v>93</v>
      </c>
      <c r="E49" s="18">
        <v>1</v>
      </c>
      <c r="F49" s="18" t="s">
        <v>5096</v>
      </c>
      <c r="G49" s="18">
        <v>1</v>
      </c>
      <c r="H49" s="18" t="s">
        <v>5097</v>
      </c>
      <c r="I49" s="19">
        <v>1</v>
      </c>
      <c r="J49" s="24" t="s">
        <v>5097</v>
      </c>
      <c r="K49" s="22">
        <v>3204</v>
      </c>
      <c r="L49" s="22">
        <v>3204</v>
      </c>
      <c r="M49" s="22">
        <f>K49-L49</f>
        <v>0</v>
      </c>
      <c r="N49" s="129" t="s">
        <v>5098</v>
      </c>
      <c r="O49" s="100">
        <v>720000</v>
      </c>
      <c r="P49" s="27" t="s">
        <v>5099</v>
      </c>
      <c r="Q49" s="99">
        <v>3204</v>
      </c>
      <c r="R49" s="130"/>
    </row>
    <row r="50" spans="1:18" ht="18" customHeight="1">
      <c r="A50" s="17">
        <v>2</v>
      </c>
      <c r="B50" s="18" t="s">
        <v>92</v>
      </c>
      <c r="C50" s="18">
        <v>1</v>
      </c>
      <c r="D50" s="18" t="s">
        <v>93</v>
      </c>
      <c r="E50" s="18">
        <v>1</v>
      </c>
      <c r="F50" s="18" t="s">
        <v>5096</v>
      </c>
      <c r="G50" s="18">
        <v>1</v>
      </c>
      <c r="H50" s="18" t="s">
        <v>5097</v>
      </c>
      <c r="I50" s="18">
        <v>1</v>
      </c>
      <c r="J50" s="25" t="s">
        <v>5097</v>
      </c>
      <c r="K50" s="22"/>
      <c r="L50" s="22"/>
      <c r="M50" s="22"/>
      <c r="N50" s="129" t="s">
        <v>5100</v>
      </c>
      <c r="O50" s="100">
        <v>384000</v>
      </c>
      <c r="P50" s="27"/>
      <c r="Q50" s="99"/>
      <c r="R50" s="130"/>
    </row>
    <row r="51" spans="1:18" ht="18" customHeight="1">
      <c r="A51" s="17">
        <v>2</v>
      </c>
      <c r="B51" s="18" t="s">
        <v>92</v>
      </c>
      <c r="C51" s="18">
        <v>1</v>
      </c>
      <c r="D51" s="18" t="s">
        <v>93</v>
      </c>
      <c r="E51" s="18">
        <v>1</v>
      </c>
      <c r="F51" s="18" t="s">
        <v>5096</v>
      </c>
      <c r="G51" s="18">
        <v>1</v>
      </c>
      <c r="H51" s="18" t="s">
        <v>5097</v>
      </c>
      <c r="I51" s="18">
        <v>1</v>
      </c>
      <c r="J51" s="25" t="s">
        <v>5097</v>
      </c>
      <c r="K51" s="22"/>
      <c r="L51" s="22"/>
      <c r="M51" s="22"/>
      <c r="N51" s="129" t="s">
        <v>5101</v>
      </c>
      <c r="O51" s="100">
        <v>2100000</v>
      </c>
      <c r="P51" s="27"/>
      <c r="Q51" s="99"/>
      <c r="R51" s="130"/>
    </row>
    <row r="52" spans="1:18" ht="18" customHeight="1">
      <c r="A52" s="67">
        <v>3</v>
      </c>
      <c r="B52" s="68" t="s">
        <v>128</v>
      </c>
      <c r="C52" s="68"/>
      <c r="D52" s="68"/>
      <c r="E52" s="69"/>
      <c r="F52" s="68"/>
      <c r="G52" s="69"/>
      <c r="H52" s="68"/>
      <c r="I52" s="69"/>
      <c r="J52" s="69"/>
      <c r="K52" s="70">
        <f>K53</f>
        <v>130</v>
      </c>
      <c r="L52" s="70">
        <f t="shared" ref="L52:M53" si="6">L53</f>
        <v>130</v>
      </c>
      <c r="M52" s="71">
        <f t="shared" si="6"/>
        <v>0</v>
      </c>
      <c r="N52" s="72"/>
      <c r="O52" s="73"/>
      <c r="P52" s="73"/>
      <c r="Q52" s="131">
        <f>Q53</f>
        <v>130</v>
      </c>
      <c r="R52" s="76"/>
    </row>
    <row r="53" spans="1:18" ht="18" customHeight="1">
      <c r="A53" s="43">
        <v>3</v>
      </c>
      <c r="B53" s="44" t="s">
        <v>128</v>
      </c>
      <c r="C53" s="45">
        <v>1</v>
      </c>
      <c r="D53" s="45" t="s">
        <v>202</v>
      </c>
      <c r="E53" s="46"/>
      <c r="F53" s="45"/>
      <c r="G53" s="46"/>
      <c r="H53" s="45"/>
      <c r="I53" s="46"/>
      <c r="J53" s="46"/>
      <c r="K53" s="60">
        <f>K54</f>
        <v>130</v>
      </c>
      <c r="L53" s="60">
        <f t="shared" si="6"/>
        <v>130</v>
      </c>
      <c r="M53" s="61">
        <f t="shared" si="6"/>
        <v>0</v>
      </c>
      <c r="N53" s="47"/>
      <c r="O53" s="48"/>
      <c r="P53" s="48"/>
      <c r="Q53" s="95">
        <f>Q54</f>
        <v>130</v>
      </c>
      <c r="R53" s="51"/>
    </row>
    <row r="54" spans="1:18" ht="18" customHeight="1">
      <c r="A54" s="43">
        <v>3</v>
      </c>
      <c r="B54" s="44" t="s">
        <v>128</v>
      </c>
      <c r="C54" s="52">
        <v>1</v>
      </c>
      <c r="D54" s="44" t="s">
        <v>202</v>
      </c>
      <c r="E54" s="53">
        <v>1</v>
      </c>
      <c r="F54" s="54" t="s">
        <v>203</v>
      </c>
      <c r="G54" s="53"/>
      <c r="H54" s="54"/>
      <c r="I54" s="53"/>
      <c r="J54" s="53"/>
      <c r="K54" s="62">
        <f>SUM(K55:K56)</f>
        <v>130</v>
      </c>
      <c r="L54" s="62">
        <f t="shared" ref="L54:M54" si="7">SUM(L55:L56)</f>
        <v>130</v>
      </c>
      <c r="M54" s="63">
        <f t="shared" si="7"/>
        <v>0</v>
      </c>
      <c r="N54" s="55"/>
      <c r="O54" s="56"/>
      <c r="P54" s="56"/>
      <c r="Q54" s="97">
        <f>SUM(Q55:Q56)</f>
        <v>130</v>
      </c>
      <c r="R54" s="59" t="s">
        <v>5060</v>
      </c>
    </row>
    <row r="55" spans="1:18" ht="18" customHeight="1">
      <c r="A55" s="17">
        <v>3</v>
      </c>
      <c r="B55" s="18" t="s">
        <v>128</v>
      </c>
      <c r="C55" s="18">
        <v>1</v>
      </c>
      <c r="D55" s="18" t="s">
        <v>202</v>
      </c>
      <c r="E55" s="18">
        <v>1</v>
      </c>
      <c r="F55" s="18" t="s">
        <v>203</v>
      </c>
      <c r="G55" s="19">
        <v>1</v>
      </c>
      <c r="H55" s="19" t="s">
        <v>5102</v>
      </c>
      <c r="I55" s="19"/>
      <c r="J55" s="24"/>
      <c r="K55" s="22"/>
      <c r="L55" s="22"/>
      <c r="M55" s="22"/>
      <c r="N55" s="129"/>
      <c r="O55" s="100"/>
      <c r="P55" s="27"/>
      <c r="Q55" s="99"/>
      <c r="R55" s="130"/>
    </row>
    <row r="56" spans="1:18" ht="18" customHeight="1">
      <c r="A56" s="17">
        <v>3</v>
      </c>
      <c r="B56" s="18" t="s">
        <v>128</v>
      </c>
      <c r="C56" s="18">
        <v>1</v>
      </c>
      <c r="D56" s="18" t="s">
        <v>202</v>
      </c>
      <c r="E56" s="18">
        <v>1</v>
      </c>
      <c r="F56" s="18" t="s">
        <v>203</v>
      </c>
      <c r="G56" s="18">
        <v>1</v>
      </c>
      <c r="H56" s="18" t="s">
        <v>5102</v>
      </c>
      <c r="I56" s="19">
        <v>1</v>
      </c>
      <c r="J56" s="24" t="s">
        <v>5102</v>
      </c>
      <c r="K56" s="22">
        <v>130</v>
      </c>
      <c r="L56" s="22">
        <v>130</v>
      </c>
      <c r="M56" s="22">
        <f>K56-L56</f>
        <v>0</v>
      </c>
      <c r="N56" s="129" t="s">
        <v>5103</v>
      </c>
      <c r="O56" s="100">
        <v>130000</v>
      </c>
      <c r="P56" s="27" t="s">
        <v>759</v>
      </c>
      <c r="Q56" s="99">
        <v>130</v>
      </c>
      <c r="R56" s="130"/>
    </row>
    <row r="57" spans="1:18" ht="18" customHeight="1">
      <c r="A57" s="67">
        <v>4</v>
      </c>
      <c r="B57" s="68" t="s">
        <v>226</v>
      </c>
      <c r="C57" s="68"/>
      <c r="D57" s="68"/>
      <c r="E57" s="69"/>
      <c r="F57" s="68"/>
      <c r="G57" s="69"/>
      <c r="H57" s="68"/>
      <c r="I57" s="69"/>
      <c r="J57" s="69"/>
      <c r="K57" s="70">
        <f>K58+K76</f>
        <v>383355</v>
      </c>
      <c r="L57" s="70">
        <f t="shared" ref="L57:M57" si="8">L58+L76</f>
        <v>359253</v>
      </c>
      <c r="M57" s="71">
        <f t="shared" si="8"/>
        <v>24102</v>
      </c>
      <c r="N57" s="72"/>
      <c r="O57" s="73"/>
      <c r="P57" s="73"/>
      <c r="Q57" s="131">
        <f>Q58+Q76</f>
        <v>383355</v>
      </c>
      <c r="R57" s="76"/>
    </row>
    <row r="58" spans="1:18" ht="18" customHeight="1">
      <c r="A58" s="43">
        <v>4</v>
      </c>
      <c r="B58" s="44" t="s">
        <v>226</v>
      </c>
      <c r="C58" s="45">
        <v>1</v>
      </c>
      <c r="D58" s="45" t="s">
        <v>227</v>
      </c>
      <c r="E58" s="46"/>
      <c r="F58" s="45"/>
      <c r="G58" s="46"/>
      <c r="H58" s="45"/>
      <c r="I58" s="46"/>
      <c r="J58" s="46"/>
      <c r="K58" s="60">
        <f>K59+K73</f>
        <v>264495</v>
      </c>
      <c r="L58" s="60">
        <f t="shared" ref="L58:M58" si="9">L59+L73</f>
        <v>252666</v>
      </c>
      <c r="M58" s="61">
        <f t="shared" si="9"/>
        <v>11829</v>
      </c>
      <c r="N58" s="47"/>
      <c r="O58" s="48"/>
      <c r="P58" s="48"/>
      <c r="Q58" s="95">
        <f>Q59+Q73</f>
        <v>264495</v>
      </c>
      <c r="R58" s="51"/>
    </row>
    <row r="59" spans="1:18" ht="18" customHeight="1">
      <c r="A59" s="43">
        <v>4</v>
      </c>
      <c r="B59" s="44" t="s">
        <v>226</v>
      </c>
      <c r="C59" s="52">
        <v>1</v>
      </c>
      <c r="D59" s="44" t="s">
        <v>227</v>
      </c>
      <c r="E59" s="53">
        <v>2</v>
      </c>
      <c r="F59" s="54" t="s">
        <v>5104</v>
      </c>
      <c r="G59" s="53"/>
      <c r="H59" s="54"/>
      <c r="I59" s="53"/>
      <c r="J59" s="53"/>
      <c r="K59" s="62">
        <f>SUM(K60:K72)</f>
        <v>254784</v>
      </c>
      <c r="L59" s="62">
        <f t="shared" ref="L59:M59" si="10">SUM(L60:L72)</f>
        <v>244727</v>
      </c>
      <c r="M59" s="63">
        <f t="shared" si="10"/>
        <v>10057</v>
      </c>
      <c r="N59" s="55"/>
      <c r="O59" s="56"/>
      <c r="P59" s="56"/>
      <c r="Q59" s="97">
        <f>SUM(Q60:Q72)</f>
        <v>254784</v>
      </c>
      <c r="R59" s="59" t="s">
        <v>5060</v>
      </c>
    </row>
    <row r="60" spans="1:18" ht="18" customHeight="1">
      <c r="A60" s="17">
        <v>4</v>
      </c>
      <c r="B60" s="18" t="s">
        <v>226</v>
      </c>
      <c r="C60" s="18">
        <v>1</v>
      </c>
      <c r="D60" s="18" t="s">
        <v>227</v>
      </c>
      <c r="E60" s="18">
        <v>2</v>
      </c>
      <c r="F60" s="18" t="s">
        <v>5104</v>
      </c>
      <c r="G60" s="19">
        <v>1</v>
      </c>
      <c r="H60" s="19" t="s">
        <v>5105</v>
      </c>
      <c r="I60" s="19"/>
      <c r="J60" s="24"/>
      <c r="K60" s="22"/>
      <c r="L60" s="22"/>
      <c r="M60" s="22"/>
      <c r="N60" s="129"/>
      <c r="O60" s="100"/>
      <c r="P60" s="27"/>
      <c r="Q60" s="99"/>
      <c r="R60" s="130"/>
    </row>
    <row r="61" spans="1:18" ht="18" customHeight="1">
      <c r="A61" s="17">
        <v>4</v>
      </c>
      <c r="B61" s="18" t="s">
        <v>226</v>
      </c>
      <c r="C61" s="18">
        <v>1</v>
      </c>
      <c r="D61" s="18" t="s">
        <v>227</v>
      </c>
      <c r="E61" s="18">
        <v>2</v>
      </c>
      <c r="F61" s="18" t="s">
        <v>5104</v>
      </c>
      <c r="G61" s="18">
        <v>1</v>
      </c>
      <c r="H61" s="18" t="s">
        <v>5105</v>
      </c>
      <c r="I61" s="19">
        <v>1</v>
      </c>
      <c r="J61" s="24" t="s">
        <v>5104</v>
      </c>
      <c r="K61" s="22">
        <v>189819</v>
      </c>
      <c r="L61" s="22">
        <v>168714</v>
      </c>
      <c r="M61" s="22">
        <f t="shared" ref="M61:M67" si="11">K61-L61</f>
        <v>21105</v>
      </c>
      <c r="N61" s="129" t="s">
        <v>5106</v>
      </c>
      <c r="O61" s="100">
        <v>189819000</v>
      </c>
      <c r="P61" s="27" t="s">
        <v>5107</v>
      </c>
      <c r="Q61" s="99">
        <v>45000</v>
      </c>
      <c r="R61" s="130"/>
    </row>
    <row r="62" spans="1:18" ht="18" customHeight="1">
      <c r="A62" s="17">
        <v>4</v>
      </c>
      <c r="B62" s="18" t="s">
        <v>226</v>
      </c>
      <c r="C62" s="18">
        <v>1</v>
      </c>
      <c r="D62" s="18" t="s">
        <v>227</v>
      </c>
      <c r="E62" s="18">
        <v>2</v>
      </c>
      <c r="F62" s="18" t="s">
        <v>5104</v>
      </c>
      <c r="G62" s="18">
        <v>1</v>
      </c>
      <c r="H62" s="18" t="s">
        <v>5105</v>
      </c>
      <c r="I62" s="18">
        <v>1</v>
      </c>
      <c r="J62" s="25" t="s">
        <v>5104</v>
      </c>
      <c r="K62" s="22"/>
      <c r="L62" s="22"/>
      <c r="M62" s="22"/>
      <c r="N62" s="129"/>
      <c r="O62" s="100"/>
      <c r="P62" s="27" t="s">
        <v>5108</v>
      </c>
      <c r="Q62" s="99">
        <v>1000</v>
      </c>
      <c r="R62" s="130"/>
    </row>
    <row r="63" spans="1:18" ht="18" customHeight="1">
      <c r="A63" s="17">
        <v>4</v>
      </c>
      <c r="B63" s="18" t="s">
        <v>226</v>
      </c>
      <c r="C63" s="18">
        <v>1</v>
      </c>
      <c r="D63" s="18" t="s">
        <v>227</v>
      </c>
      <c r="E63" s="18">
        <v>2</v>
      </c>
      <c r="F63" s="18" t="s">
        <v>5104</v>
      </c>
      <c r="G63" s="18">
        <v>1</v>
      </c>
      <c r="H63" s="18" t="s">
        <v>5105</v>
      </c>
      <c r="I63" s="18">
        <v>1</v>
      </c>
      <c r="J63" s="25" t="s">
        <v>5104</v>
      </c>
      <c r="K63" s="22"/>
      <c r="L63" s="22"/>
      <c r="M63" s="22"/>
      <c r="N63" s="129"/>
      <c r="O63" s="100"/>
      <c r="P63" s="27" t="s">
        <v>5109</v>
      </c>
      <c r="Q63" s="99">
        <v>43819</v>
      </c>
      <c r="R63" s="130"/>
    </row>
    <row r="64" spans="1:18" ht="18" customHeight="1">
      <c r="A64" s="17">
        <v>4</v>
      </c>
      <c r="B64" s="18" t="s">
        <v>226</v>
      </c>
      <c r="C64" s="18">
        <v>1</v>
      </c>
      <c r="D64" s="18" t="s">
        <v>227</v>
      </c>
      <c r="E64" s="18">
        <v>2</v>
      </c>
      <c r="F64" s="18" t="s">
        <v>5104</v>
      </c>
      <c r="G64" s="18">
        <v>1</v>
      </c>
      <c r="H64" s="18" t="s">
        <v>5105</v>
      </c>
      <c r="I64" s="18">
        <v>1</v>
      </c>
      <c r="J64" s="25" t="s">
        <v>5104</v>
      </c>
      <c r="K64" s="22"/>
      <c r="L64" s="22"/>
      <c r="M64" s="22"/>
      <c r="N64" s="129"/>
      <c r="O64" s="100"/>
      <c r="P64" s="27" t="s">
        <v>5110</v>
      </c>
      <c r="Q64" s="99">
        <v>100000</v>
      </c>
      <c r="R64" s="130"/>
    </row>
    <row r="65" spans="1:18" ht="18" customHeight="1">
      <c r="A65" s="17">
        <v>4</v>
      </c>
      <c r="B65" s="18" t="s">
        <v>226</v>
      </c>
      <c r="C65" s="18">
        <v>1</v>
      </c>
      <c r="D65" s="18" t="s">
        <v>227</v>
      </c>
      <c r="E65" s="18">
        <v>2</v>
      </c>
      <c r="F65" s="18" t="s">
        <v>5104</v>
      </c>
      <c r="G65" s="18">
        <v>1</v>
      </c>
      <c r="H65" s="18" t="s">
        <v>5105</v>
      </c>
      <c r="I65" s="19">
        <v>2</v>
      </c>
      <c r="J65" s="24" t="s">
        <v>5111</v>
      </c>
      <c r="K65" s="22">
        <v>1</v>
      </c>
      <c r="L65" s="22">
        <v>1</v>
      </c>
      <c r="M65" s="22">
        <f t="shared" si="11"/>
        <v>0</v>
      </c>
      <c r="N65" s="129" t="s">
        <v>5112</v>
      </c>
      <c r="O65" s="100">
        <v>1000</v>
      </c>
      <c r="P65" s="27" t="s">
        <v>5113</v>
      </c>
      <c r="Q65" s="99">
        <v>1</v>
      </c>
      <c r="R65" s="130"/>
    </row>
    <row r="66" spans="1:18" ht="18" customHeight="1">
      <c r="A66" s="17">
        <v>4</v>
      </c>
      <c r="B66" s="18" t="s">
        <v>226</v>
      </c>
      <c r="C66" s="18">
        <v>1</v>
      </c>
      <c r="D66" s="18" t="s">
        <v>227</v>
      </c>
      <c r="E66" s="18">
        <v>2</v>
      </c>
      <c r="F66" s="18" t="s">
        <v>5104</v>
      </c>
      <c r="G66" s="18">
        <v>1</v>
      </c>
      <c r="H66" s="18" t="s">
        <v>5105</v>
      </c>
      <c r="I66" s="19">
        <v>3</v>
      </c>
      <c r="J66" s="24" t="s">
        <v>5114</v>
      </c>
      <c r="K66" s="22">
        <v>21120</v>
      </c>
      <c r="L66" s="22">
        <v>27797</v>
      </c>
      <c r="M66" s="22">
        <f t="shared" si="11"/>
        <v>-6677</v>
      </c>
      <c r="N66" s="129" t="s">
        <v>5115</v>
      </c>
      <c r="O66" s="100">
        <v>21120000</v>
      </c>
      <c r="P66" s="27" t="s">
        <v>5116</v>
      </c>
      <c r="Q66" s="99">
        <v>21120</v>
      </c>
      <c r="R66" s="130"/>
    </row>
    <row r="67" spans="1:18" ht="18" customHeight="1">
      <c r="A67" s="17">
        <v>4</v>
      </c>
      <c r="B67" s="18" t="s">
        <v>226</v>
      </c>
      <c r="C67" s="18">
        <v>1</v>
      </c>
      <c r="D67" s="18" t="s">
        <v>227</v>
      </c>
      <c r="E67" s="18">
        <v>2</v>
      </c>
      <c r="F67" s="18" t="s">
        <v>5104</v>
      </c>
      <c r="G67" s="18">
        <v>1</v>
      </c>
      <c r="H67" s="18" t="s">
        <v>5105</v>
      </c>
      <c r="I67" s="19">
        <v>4</v>
      </c>
      <c r="J67" s="24" t="s">
        <v>5117</v>
      </c>
      <c r="K67" s="22">
        <v>43840</v>
      </c>
      <c r="L67" s="22">
        <v>48211</v>
      </c>
      <c r="M67" s="22">
        <f t="shared" si="11"/>
        <v>-4371</v>
      </c>
      <c r="N67" s="129" t="s">
        <v>5118</v>
      </c>
      <c r="O67" s="100">
        <v>43840000</v>
      </c>
      <c r="P67" s="27" t="s">
        <v>5119</v>
      </c>
      <c r="Q67" s="99">
        <v>43840</v>
      </c>
      <c r="R67" s="130"/>
    </row>
    <row r="68" spans="1:18" ht="18" customHeight="1">
      <c r="A68" s="17">
        <v>4</v>
      </c>
      <c r="B68" s="18" t="s">
        <v>226</v>
      </c>
      <c r="C68" s="18">
        <v>1</v>
      </c>
      <c r="D68" s="18" t="s">
        <v>227</v>
      </c>
      <c r="E68" s="18">
        <v>2</v>
      </c>
      <c r="F68" s="18" t="s">
        <v>5104</v>
      </c>
      <c r="G68" s="19">
        <v>2</v>
      </c>
      <c r="H68" s="19" t="s">
        <v>5120</v>
      </c>
      <c r="I68" s="19"/>
      <c r="J68" s="24"/>
      <c r="K68" s="22"/>
      <c r="L68" s="22"/>
      <c r="M68" s="22"/>
      <c r="N68" s="129"/>
      <c r="O68" s="100"/>
      <c r="P68" s="27"/>
      <c r="Q68" s="99"/>
      <c r="R68" s="130"/>
    </row>
    <row r="69" spans="1:18" ht="18" customHeight="1">
      <c r="A69" s="17">
        <v>4</v>
      </c>
      <c r="B69" s="18" t="s">
        <v>226</v>
      </c>
      <c r="C69" s="18">
        <v>1</v>
      </c>
      <c r="D69" s="18" t="s">
        <v>227</v>
      </c>
      <c r="E69" s="18">
        <v>2</v>
      </c>
      <c r="F69" s="18" t="s">
        <v>5104</v>
      </c>
      <c r="G69" s="18">
        <v>2</v>
      </c>
      <c r="H69" s="18" t="s">
        <v>5120</v>
      </c>
      <c r="I69" s="19">
        <v>1</v>
      </c>
      <c r="J69" s="24" t="s">
        <v>5104</v>
      </c>
      <c r="K69" s="22">
        <v>1</v>
      </c>
      <c r="L69" s="22">
        <v>1</v>
      </c>
      <c r="M69" s="22">
        <f t="shared" ref="M69:M72" si="12">K69-L69</f>
        <v>0</v>
      </c>
      <c r="N69" s="129" t="s">
        <v>516</v>
      </c>
      <c r="O69" s="100">
        <v>1000</v>
      </c>
      <c r="P69" s="27" t="s">
        <v>5107</v>
      </c>
      <c r="Q69" s="99">
        <v>1</v>
      </c>
      <c r="R69" s="130"/>
    </row>
    <row r="70" spans="1:18" ht="18" customHeight="1">
      <c r="A70" s="17">
        <v>4</v>
      </c>
      <c r="B70" s="18" t="s">
        <v>226</v>
      </c>
      <c r="C70" s="18">
        <v>1</v>
      </c>
      <c r="D70" s="18" t="s">
        <v>227</v>
      </c>
      <c r="E70" s="18">
        <v>2</v>
      </c>
      <c r="F70" s="18" t="s">
        <v>5104</v>
      </c>
      <c r="G70" s="18">
        <v>2</v>
      </c>
      <c r="H70" s="18" t="s">
        <v>5120</v>
      </c>
      <c r="I70" s="19">
        <v>2</v>
      </c>
      <c r="J70" s="24" t="s">
        <v>5111</v>
      </c>
      <c r="K70" s="22">
        <v>1</v>
      </c>
      <c r="L70" s="22">
        <v>1</v>
      </c>
      <c r="M70" s="22">
        <f t="shared" si="12"/>
        <v>0</v>
      </c>
      <c r="N70" s="129" t="s">
        <v>516</v>
      </c>
      <c r="O70" s="100">
        <v>1000</v>
      </c>
      <c r="P70" s="27" t="s">
        <v>5121</v>
      </c>
      <c r="Q70" s="99">
        <v>1</v>
      </c>
      <c r="R70" s="130"/>
    </row>
    <row r="71" spans="1:18" ht="18" customHeight="1">
      <c r="A71" s="17">
        <v>4</v>
      </c>
      <c r="B71" s="18" t="s">
        <v>226</v>
      </c>
      <c r="C71" s="18">
        <v>1</v>
      </c>
      <c r="D71" s="18" t="s">
        <v>227</v>
      </c>
      <c r="E71" s="18">
        <v>2</v>
      </c>
      <c r="F71" s="18" t="s">
        <v>5104</v>
      </c>
      <c r="G71" s="18">
        <v>2</v>
      </c>
      <c r="H71" s="18" t="s">
        <v>5120</v>
      </c>
      <c r="I71" s="19">
        <v>3</v>
      </c>
      <c r="J71" s="24" t="s">
        <v>5122</v>
      </c>
      <c r="K71" s="22">
        <v>1</v>
      </c>
      <c r="L71" s="22">
        <v>1</v>
      </c>
      <c r="M71" s="22">
        <f t="shared" si="12"/>
        <v>0</v>
      </c>
      <c r="N71" s="129" t="s">
        <v>516</v>
      </c>
      <c r="O71" s="100">
        <v>1000</v>
      </c>
      <c r="P71" s="27" t="s">
        <v>5116</v>
      </c>
      <c r="Q71" s="99">
        <v>1</v>
      </c>
      <c r="R71" s="130"/>
    </row>
    <row r="72" spans="1:18" ht="18" customHeight="1">
      <c r="A72" s="17">
        <v>4</v>
      </c>
      <c r="B72" s="18" t="s">
        <v>226</v>
      </c>
      <c r="C72" s="18">
        <v>1</v>
      </c>
      <c r="D72" s="18" t="s">
        <v>227</v>
      </c>
      <c r="E72" s="18">
        <v>2</v>
      </c>
      <c r="F72" s="18" t="s">
        <v>5104</v>
      </c>
      <c r="G72" s="18">
        <v>2</v>
      </c>
      <c r="H72" s="18" t="s">
        <v>5120</v>
      </c>
      <c r="I72" s="19">
        <v>4</v>
      </c>
      <c r="J72" s="24" t="s">
        <v>5117</v>
      </c>
      <c r="K72" s="22">
        <v>1</v>
      </c>
      <c r="L72" s="22">
        <v>1</v>
      </c>
      <c r="M72" s="22">
        <f t="shared" si="12"/>
        <v>0</v>
      </c>
      <c r="N72" s="129" t="s">
        <v>516</v>
      </c>
      <c r="O72" s="100">
        <v>1000</v>
      </c>
      <c r="P72" s="27" t="s">
        <v>5119</v>
      </c>
      <c r="Q72" s="99">
        <v>1</v>
      </c>
      <c r="R72" s="130"/>
    </row>
    <row r="73" spans="1:18" ht="18" customHeight="1">
      <c r="A73" s="43">
        <v>4</v>
      </c>
      <c r="B73" s="44" t="s">
        <v>226</v>
      </c>
      <c r="C73" s="52">
        <v>1</v>
      </c>
      <c r="D73" s="44" t="s">
        <v>227</v>
      </c>
      <c r="E73" s="53">
        <v>3</v>
      </c>
      <c r="F73" s="54" t="s">
        <v>5123</v>
      </c>
      <c r="G73" s="53"/>
      <c r="H73" s="54"/>
      <c r="I73" s="53"/>
      <c r="J73" s="53"/>
      <c r="K73" s="62">
        <f>SUM(K74:K75)</f>
        <v>9711</v>
      </c>
      <c r="L73" s="62">
        <f t="shared" ref="L73:M73" si="13">SUM(L74:L75)</f>
        <v>7939</v>
      </c>
      <c r="M73" s="63">
        <f t="shared" si="13"/>
        <v>1772</v>
      </c>
      <c r="N73" s="55"/>
      <c r="O73" s="56"/>
      <c r="P73" s="56"/>
      <c r="Q73" s="97">
        <f>SUM(Q74:Q75)</f>
        <v>9711</v>
      </c>
      <c r="R73" s="59" t="s">
        <v>5060</v>
      </c>
    </row>
    <row r="74" spans="1:18" ht="18" customHeight="1">
      <c r="A74" s="17">
        <v>4</v>
      </c>
      <c r="B74" s="18" t="s">
        <v>226</v>
      </c>
      <c r="C74" s="18">
        <v>1</v>
      </c>
      <c r="D74" s="18" t="s">
        <v>227</v>
      </c>
      <c r="E74" s="18">
        <v>3</v>
      </c>
      <c r="F74" s="18" t="s">
        <v>5123</v>
      </c>
      <c r="G74" s="19">
        <v>1</v>
      </c>
      <c r="H74" s="19" t="s">
        <v>5124</v>
      </c>
      <c r="I74" s="19"/>
      <c r="J74" s="24"/>
      <c r="K74" s="22"/>
      <c r="L74" s="22"/>
      <c r="M74" s="22"/>
      <c r="N74" s="129"/>
      <c r="O74" s="100"/>
      <c r="P74" s="27"/>
      <c r="Q74" s="99"/>
      <c r="R74" s="130"/>
    </row>
    <row r="75" spans="1:18" ht="18" customHeight="1">
      <c r="A75" s="17">
        <v>4</v>
      </c>
      <c r="B75" s="18" t="s">
        <v>226</v>
      </c>
      <c r="C75" s="18">
        <v>1</v>
      </c>
      <c r="D75" s="18" t="s">
        <v>227</v>
      </c>
      <c r="E75" s="18">
        <v>3</v>
      </c>
      <c r="F75" s="18" t="s">
        <v>5123</v>
      </c>
      <c r="G75" s="18">
        <v>1</v>
      </c>
      <c r="H75" s="18" t="s">
        <v>5124</v>
      </c>
      <c r="I75" s="19">
        <v>1</v>
      </c>
      <c r="J75" s="24" t="s">
        <v>5124</v>
      </c>
      <c r="K75" s="22">
        <v>9711</v>
      </c>
      <c r="L75" s="22">
        <v>7939</v>
      </c>
      <c r="M75" s="22">
        <f>K75-L75</f>
        <v>1772</v>
      </c>
      <c r="N75" s="129" t="s">
        <v>5125</v>
      </c>
      <c r="O75" s="100">
        <v>9711212</v>
      </c>
      <c r="P75" s="27" t="s">
        <v>5126</v>
      </c>
      <c r="Q75" s="99">
        <v>9711</v>
      </c>
      <c r="R75" s="130"/>
    </row>
    <row r="76" spans="1:18" ht="18" customHeight="1">
      <c r="A76" s="43">
        <v>4</v>
      </c>
      <c r="B76" s="44" t="s">
        <v>226</v>
      </c>
      <c r="C76" s="45">
        <v>2</v>
      </c>
      <c r="D76" s="45" t="s">
        <v>248</v>
      </c>
      <c r="E76" s="46"/>
      <c r="F76" s="45"/>
      <c r="G76" s="46"/>
      <c r="H76" s="45"/>
      <c r="I76" s="46"/>
      <c r="J76" s="46"/>
      <c r="K76" s="60">
        <f>K77+K86</f>
        <v>118860</v>
      </c>
      <c r="L76" s="60">
        <f t="shared" ref="L76:M76" si="14">L77+L86</f>
        <v>106587</v>
      </c>
      <c r="M76" s="61">
        <f t="shared" si="14"/>
        <v>12273</v>
      </c>
      <c r="N76" s="47"/>
      <c r="O76" s="48"/>
      <c r="P76" s="48"/>
      <c r="Q76" s="95">
        <f>Q77+Q86</f>
        <v>118860</v>
      </c>
      <c r="R76" s="51"/>
    </row>
    <row r="77" spans="1:18" ht="18" customHeight="1">
      <c r="A77" s="43">
        <v>4</v>
      </c>
      <c r="B77" s="44" t="s">
        <v>226</v>
      </c>
      <c r="C77" s="52">
        <v>2</v>
      </c>
      <c r="D77" s="44" t="s">
        <v>248</v>
      </c>
      <c r="E77" s="53">
        <v>1</v>
      </c>
      <c r="F77" s="54" t="s">
        <v>5127</v>
      </c>
      <c r="G77" s="53"/>
      <c r="H77" s="54"/>
      <c r="I77" s="53"/>
      <c r="J77" s="53"/>
      <c r="K77" s="62">
        <f>SUM(K78:K85)</f>
        <v>117027</v>
      </c>
      <c r="L77" s="62">
        <f t="shared" ref="L77:M77" si="15">SUM(L78:L85)</f>
        <v>104394</v>
      </c>
      <c r="M77" s="63">
        <f t="shared" si="15"/>
        <v>12633</v>
      </c>
      <c r="N77" s="55"/>
      <c r="O77" s="56"/>
      <c r="P77" s="56"/>
      <c r="Q77" s="97">
        <f>SUM(Q78:Q85)</f>
        <v>117027</v>
      </c>
      <c r="R77" s="59" t="s">
        <v>5060</v>
      </c>
    </row>
    <row r="78" spans="1:18" ht="18" customHeight="1">
      <c r="A78" s="17">
        <v>4</v>
      </c>
      <c r="B78" s="18" t="s">
        <v>226</v>
      </c>
      <c r="C78" s="18">
        <v>2</v>
      </c>
      <c r="D78" s="18" t="s">
        <v>248</v>
      </c>
      <c r="E78" s="18">
        <v>1</v>
      </c>
      <c r="F78" s="18" t="s">
        <v>5127</v>
      </c>
      <c r="G78" s="19">
        <v>1</v>
      </c>
      <c r="H78" s="19" t="s">
        <v>5128</v>
      </c>
      <c r="I78" s="19"/>
      <c r="J78" s="24"/>
      <c r="K78" s="22"/>
      <c r="L78" s="22"/>
      <c r="M78" s="22"/>
      <c r="N78" s="129"/>
      <c r="O78" s="100"/>
      <c r="P78" s="27"/>
      <c r="Q78" s="99"/>
      <c r="R78" s="130"/>
    </row>
    <row r="79" spans="1:18" ht="18" customHeight="1">
      <c r="A79" s="17">
        <v>4</v>
      </c>
      <c r="B79" s="18" t="s">
        <v>226</v>
      </c>
      <c r="C79" s="18">
        <v>2</v>
      </c>
      <c r="D79" s="18" t="s">
        <v>248</v>
      </c>
      <c r="E79" s="18">
        <v>1</v>
      </c>
      <c r="F79" s="18" t="s">
        <v>5127</v>
      </c>
      <c r="G79" s="18">
        <v>1</v>
      </c>
      <c r="H79" s="18" t="s">
        <v>5128</v>
      </c>
      <c r="I79" s="19">
        <v>1</v>
      </c>
      <c r="J79" s="24" t="s">
        <v>5128</v>
      </c>
      <c r="K79" s="22">
        <v>117027</v>
      </c>
      <c r="L79" s="22">
        <v>104016</v>
      </c>
      <c r="M79" s="22">
        <f>K79-L79</f>
        <v>13011</v>
      </c>
      <c r="N79" s="129" t="s">
        <v>5129</v>
      </c>
      <c r="O79" s="100">
        <v>117027540</v>
      </c>
      <c r="P79" s="27" t="s">
        <v>5107</v>
      </c>
      <c r="Q79" s="99">
        <v>40000</v>
      </c>
      <c r="R79" s="130"/>
    </row>
    <row r="80" spans="1:18" ht="18" customHeight="1">
      <c r="A80" s="17">
        <v>4</v>
      </c>
      <c r="B80" s="18" t="s">
        <v>226</v>
      </c>
      <c r="C80" s="18">
        <v>2</v>
      </c>
      <c r="D80" s="18" t="s">
        <v>248</v>
      </c>
      <c r="E80" s="18">
        <v>1</v>
      </c>
      <c r="F80" s="18" t="s">
        <v>5127</v>
      </c>
      <c r="G80" s="18">
        <v>1</v>
      </c>
      <c r="H80" s="18" t="s">
        <v>5128</v>
      </c>
      <c r="I80" s="18">
        <v>1</v>
      </c>
      <c r="J80" s="25" t="s">
        <v>5128</v>
      </c>
      <c r="K80" s="22"/>
      <c r="L80" s="22"/>
      <c r="M80" s="22"/>
      <c r="N80" s="129"/>
      <c r="O80" s="100"/>
      <c r="P80" s="27" t="s">
        <v>5108</v>
      </c>
      <c r="Q80" s="99">
        <v>2000</v>
      </c>
      <c r="R80" s="130"/>
    </row>
    <row r="81" spans="1:18" ht="18" customHeight="1">
      <c r="A81" s="17">
        <v>4</v>
      </c>
      <c r="B81" s="18" t="s">
        <v>226</v>
      </c>
      <c r="C81" s="18">
        <v>2</v>
      </c>
      <c r="D81" s="18" t="s">
        <v>248</v>
      </c>
      <c r="E81" s="18">
        <v>1</v>
      </c>
      <c r="F81" s="18" t="s">
        <v>5127</v>
      </c>
      <c r="G81" s="18">
        <v>1</v>
      </c>
      <c r="H81" s="18" t="s">
        <v>5128</v>
      </c>
      <c r="I81" s="18">
        <v>1</v>
      </c>
      <c r="J81" s="25" t="s">
        <v>5128</v>
      </c>
      <c r="K81" s="22"/>
      <c r="L81" s="22"/>
      <c r="M81" s="22"/>
      <c r="N81" s="129"/>
      <c r="O81" s="100"/>
      <c r="P81" s="27" t="s">
        <v>5109</v>
      </c>
      <c r="Q81" s="99">
        <v>25027</v>
      </c>
      <c r="R81" s="130"/>
    </row>
    <row r="82" spans="1:18" ht="18" customHeight="1">
      <c r="A82" s="17">
        <v>4</v>
      </c>
      <c r="B82" s="18" t="s">
        <v>226</v>
      </c>
      <c r="C82" s="18">
        <v>2</v>
      </c>
      <c r="D82" s="18" t="s">
        <v>248</v>
      </c>
      <c r="E82" s="18">
        <v>1</v>
      </c>
      <c r="F82" s="18" t="s">
        <v>5127</v>
      </c>
      <c r="G82" s="18">
        <v>1</v>
      </c>
      <c r="H82" s="18" t="s">
        <v>5128</v>
      </c>
      <c r="I82" s="18">
        <v>1</v>
      </c>
      <c r="J82" s="25" t="s">
        <v>5128</v>
      </c>
      <c r="K82" s="22"/>
      <c r="L82" s="22"/>
      <c r="M82" s="22"/>
      <c r="N82" s="129"/>
      <c r="O82" s="100"/>
      <c r="P82" s="27" t="s">
        <v>5119</v>
      </c>
      <c r="Q82" s="99">
        <v>30000</v>
      </c>
      <c r="R82" s="130"/>
    </row>
    <row r="83" spans="1:18" ht="18" customHeight="1">
      <c r="A83" s="17">
        <v>4</v>
      </c>
      <c r="B83" s="18" t="s">
        <v>226</v>
      </c>
      <c r="C83" s="18">
        <v>2</v>
      </c>
      <c r="D83" s="18" t="s">
        <v>248</v>
      </c>
      <c r="E83" s="18">
        <v>1</v>
      </c>
      <c r="F83" s="18" t="s">
        <v>5127</v>
      </c>
      <c r="G83" s="18">
        <v>1</v>
      </c>
      <c r="H83" s="18" t="s">
        <v>5128</v>
      </c>
      <c r="I83" s="18">
        <v>1</v>
      </c>
      <c r="J83" s="25" t="s">
        <v>5128</v>
      </c>
      <c r="K83" s="22"/>
      <c r="L83" s="22"/>
      <c r="M83" s="22"/>
      <c r="N83" s="129"/>
      <c r="O83" s="100"/>
      <c r="P83" s="27" t="s">
        <v>5116</v>
      </c>
      <c r="Q83" s="99">
        <v>20000</v>
      </c>
      <c r="R83" s="130"/>
    </row>
    <row r="84" spans="1:18" ht="18" customHeight="1">
      <c r="A84" s="17">
        <v>4</v>
      </c>
      <c r="B84" s="18" t="s">
        <v>226</v>
      </c>
      <c r="C84" s="18">
        <v>2</v>
      </c>
      <c r="D84" s="18" t="s">
        <v>248</v>
      </c>
      <c r="E84" s="18">
        <v>1</v>
      </c>
      <c r="F84" s="18" t="s">
        <v>5127</v>
      </c>
      <c r="G84" s="19">
        <v>2</v>
      </c>
      <c r="H84" s="19" t="s">
        <v>5130</v>
      </c>
      <c r="I84" s="19"/>
      <c r="J84" s="24"/>
      <c r="K84" s="22"/>
      <c r="L84" s="22"/>
      <c r="M84" s="22"/>
      <c r="N84" s="129"/>
      <c r="O84" s="100"/>
      <c r="P84" s="27"/>
      <c r="Q84" s="99"/>
      <c r="R84" s="130"/>
    </row>
    <row r="85" spans="1:18" ht="18" customHeight="1">
      <c r="A85" s="17">
        <v>4</v>
      </c>
      <c r="B85" s="18" t="s">
        <v>226</v>
      </c>
      <c r="C85" s="18">
        <v>2</v>
      </c>
      <c r="D85" s="18" t="s">
        <v>248</v>
      </c>
      <c r="E85" s="18">
        <v>1</v>
      </c>
      <c r="F85" s="18" t="s">
        <v>5127</v>
      </c>
      <c r="G85" s="18">
        <v>2</v>
      </c>
      <c r="H85" s="18" t="s">
        <v>5130</v>
      </c>
      <c r="I85" s="19">
        <v>1</v>
      </c>
      <c r="J85" s="24" t="s">
        <v>5130</v>
      </c>
      <c r="K85" s="22">
        <v>0</v>
      </c>
      <c r="L85" s="22">
        <v>378</v>
      </c>
      <c r="M85" s="22">
        <f>K85-L85</f>
        <v>-378</v>
      </c>
      <c r="N85" s="129"/>
      <c r="O85" s="100"/>
      <c r="P85" s="27"/>
      <c r="Q85" s="99"/>
      <c r="R85" s="130"/>
    </row>
    <row r="86" spans="1:18" ht="18" customHeight="1">
      <c r="A86" s="43">
        <v>4</v>
      </c>
      <c r="B86" s="44" t="s">
        <v>226</v>
      </c>
      <c r="C86" s="52">
        <v>2</v>
      </c>
      <c r="D86" s="44" t="s">
        <v>248</v>
      </c>
      <c r="E86" s="53">
        <v>2</v>
      </c>
      <c r="F86" s="54" t="s">
        <v>5131</v>
      </c>
      <c r="G86" s="53"/>
      <c r="H86" s="54"/>
      <c r="I86" s="53"/>
      <c r="J86" s="53"/>
      <c r="K86" s="62">
        <f>SUM(K87:K88)</f>
        <v>1833</v>
      </c>
      <c r="L86" s="62">
        <f t="shared" ref="L86:M86" si="16">SUM(L87:L88)</f>
        <v>2193</v>
      </c>
      <c r="M86" s="63">
        <f t="shared" si="16"/>
        <v>-360</v>
      </c>
      <c r="N86" s="55"/>
      <c r="O86" s="56"/>
      <c r="P86" s="56"/>
      <c r="Q86" s="97">
        <f>SUM(Q87:Q88)</f>
        <v>1833</v>
      </c>
      <c r="R86" s="59" t="s">
        <v>5060</v>
      </c>
    </row>
    <row r="87" spans="1:18" ht="18" customHeight="1">
      <c r="A87" s="17">
        <v>4</v>
      </c>
      <c r="B87" s="18" t="s">
        <v>226</v>
      </c>
      <c r="C87" s="18">
        <v>2</v>
      </c>
      <c r="D87" s="18" t="s">
        <v>248</v>
      </c>
      <c r="E87" s="18">
        <v>2</v>
      </c>
      <c r="F87" s="18" t="s">
        <v>5131</v>
      </c>
      <c r="G87" s="19">
        <v>1</v>
      </c>
      <c r="H87" s="19" t="s">
        <v>5131</v>
      </c>
      <c r="I87" s="19"/>
      <c r="J87" s="24"/>
      <c r="K87" s="22"/>
      <c r="L87" s="22"/>
      <c r="M87" s="22"/>
      <c r="N87" s="129"/>
      <c r="O87" s="100"/>
      <c r="P87" s="27"/>
      <c r="Q87" s="99"/>
      <c r="R87" s="130"/>
    </row>
    <row r="88" spans="1:18" ht="18" customHeight="1">
      <c r="A88" s="17">
        <v>4</v>
      </c>
      <c r="B88" s="18" t="s">
        <v>226</v>
      </c>
      <c r="C88" s="18">
        <v>2</v>
      </c>
      <c r="D88" s="18" t="s">
        <v>248</v>
      </c>
      <c r="E88" s="18">
        <v>2</v>
      </c>
      <c r="F88" s="18" t="s">
        <v>5131</v>
      </c>
      <c r="G88" s="18">
        <v>1</v>
      </c>
      <c r="H88" s="18" t="s">
        <v>5131</v>
      </c>
      <c r="I88" s="19">
        <v>1</v>
      </c>
      <c r="J88" s="24" t="s">
        <v>5131</v>
      </c>
      <c r="K88" s="22">
        <v>1833</v>
      </c>
      <c r="L88" s="22">
        <v>2193</v>
      </c>
      <c r="M88" s="22">
        <f>K88-L88</f>
        <v>-360</v>
      </c>
      <c r="N88" s="129" t="s">
        <v>5132</v>
      </c>
      <c r="O88" s="100">
        <v>1833156</v>
      </c>
      <c r="P88" s="27" t="s">
        <v>5099</v>
      </c>
      <c r="Q88" s="99">
        <v>1833</v>
      </c>
      <c r="R88" s="130"/>
    </row>
    <row r="89" spans="1:18" ht="18" customHeight="1">
      <c r="A89" s="67">
        <v>5</v>
      </c>
      <c r="B89" s="68" t="s">
        <v>5133</v>
      </c>
      <c r="C89" s="68"/>
      <c r="D89" s="68"/>
      <c r="E89" s="69"/>
      <c r="F89" s="68"/>
      <c r="G89" s="69"/>
      <c r="H89" s="68"/>
      <c r="I89" s="69"/>
      <c r="J89" s="69"/>
      <c r="K89" s="70">
        <f>K90</f>
        <v>269057</v>
      </c>
      <c r="L89" s="70">
        <f t="shared" ref="L89:M90" si="17">L90</f>
        <v>299486</v>
      </c>
      <c r="M89" s="71">
        <f t="shared" si="17"/>
        <v>-30429</v>
      </c>
      <c r="N89" s="72"/>
      <c r="O89" s="73"/>
      <c r="P89" s="73"/>
      <c r="Q89" s="131">
        <f>Q90</f>
        <v>269057</v>
      </c>
      <c r="R89" s="76"/>
    </row>
    <row r="90" spans="1:18" ht="18" customHeight="1">
      <c r="A90" s="43">
        <v>5</v>
      </c>
      <c r="B90" s="44" t="s">
        <v>5133</v>
      </c>
      <c r="C90" s="45">
        <v>1</v>
      </c>
      <c r="D90" s="45" t="s">
        <v>5133</v>
      </c>
      <c r="E90" s="46"/>
      <c r="F90" s="45"/>
      <c r="G90" s="46"/>
      <c r="H90" s="45"/>
      <c r="I90" s="46"/>
      <c r="J90" s="46"/>
      <c r="K90" s="60">
        <f>K91</f>
        <v>269057</v>
      </c>
      <c r="L90" s="60">
        <f t="shared" si="17"/>
        <v>299486</v>
      </c>
      <c r="M90" s="61">
        <f t="shared" si="17"/>
        <v>-30429</v>
      </c>
      <c r="N90" s="47"/>
      <c r="O90" s="48"/>
      <c r="P90" s="48"/>
      <c r="Q90" s="95">
        <f>Q91</f>
        <v>269057</v>
      </c>
      <c r="R90" s="51"/>
    </row>
    <row r="91" spans="1:18" ht="18" customHeight="1">
      <c r="A91" s="43">
        <v>5</v>
      </c>
      <c r="B91" s="44" t="s">
        <v>5133</v>
      </c>
      <c r="C91" s="52">
        <v>1</v>
      </c>
      <c r="D91" s="44" t="s">
        <v>5133</v>
      </c>
      <c r="E91" s="53">
        <v>1</v>
      </c>
      <c r="F91" s="54" t="s">
        <v>5133</v>
      </c>
      <c r="G91" s="53"/>
      <c r="H91" s="54"/>
      <c r="I91" s="53"/>
      <c r="J91" s="53"/>
      <c r="K91" s="62">
        <f>SUM(K92:K103)</f>
        <v>269057</v>
      </c>
      <c r="L91" s="62">
        <f>SUM(L92:L103)</f>
        <v>299486</v>
      </c>
      <c r="M91" s="63">
        <f>SUM(M92:M103)</f>
        <v>-30429</v>
      </c>
      <c r="N91" s="55"/>
      <c r="O91" s="56"/>
      <c r="P91" s="56"/>
      <c r="Q91" s="97">
        <f>SUM(Q92:Q103)</f>
        <v>269057</v>
      </c>
      <c r="R91" s="59" t="s">
        <v>5060</v>
      </c>
    </row>
    <row r="92" spans="1:18" ht="18" customHeight="1">
      <c r="A92" s="17">
        <v>5</v>
      </c>
      <c r="B92" s="18" t="s">
        <v>5133</v>
      </c>
      <c r="C92" s="18">
        <v>1</v>
      </c>
      <c r="D92" s="18" t="s">
        <v>5133</v>
      </c>
      <c r="E92" s="18">
        <v>1</v>
      </c>
      <c r="F92" s="18" t="s">
        <v>5133</v>
      </c>
      <c r="G92" s="19">
        <v>1</v>
      </c>
      <c r="H92" s="19" t="s">
        <v>5134</v>
      </c>
      <c r="I92" s="19"/>
      <c r="J92" s="24"/>
      <c r="K92" s="22"/>
      <c r="L92" s="22"/>
      <c r="M92" s="22"/>
      <c r="N92" s="129"/>
      <c r="O92" s="100"/>
      <c r="P92" s="27"/>
      <c r="Q92" s="99"/>
      <c r="R92" s="130"/>
    </row>
    <row r="93" spans="1:18" ht="18" customHeight="1">
      <c r="A93" s="17">
        <v>5</v>
      </c>
      <c r="B93" s="18" t="s">
        <v>5133</v>
      </c>
      <c r="C93" s="18">
        <v>1</v>
      </c>
      <c r="D93" s="18" t="s">
        <v>5133</v>
      </c>
      <c r="E93" s="18">
        <v>1</v>
      </c>
      <c r="F93" s="18" t="s">
        <v>5133</v>
      </c>
      <c r="G93" s="18">
        <v>1</v>
      </c>
      <c r="H93" s="18" t="s">
        <v>5134</v>
      </c>
      <c r="I93" s="19">
        <v>1</v>
      </c>
      <c r="J93" s="24" t="s">
        <v>5135</v>
      </c>
      <c r="K93" s="22">
        <v>57440</v>
      </c>
      <c r="L93" s="22">
        <v>62675</v>
      </c>
      <c r="M93" s="22">
        <f t="shared" ref="M93:M98" si="18">K93-L93</f>
        <v>-5235</v>
      </c>
      <c r="N93" s="129" t="s">
        <v>5136</v>
      </c>
      <c r="O93" s="100">
        <v>57440000</v>
      </c>
      <c r="P93" s="27" t="s">
        <v>5137</v>
      </c>
      <c r="Q93" s="99">
        <v>31000</v>
      </c>
      <c r="R93" s="130"/>
    </row>
    <row r="94" spans="1:18" ht="18" customHeight="1">
      <c r="A94" s="17">
        <v>5</v>
      </c>
      <c r="B94" s="18" t="s">
        <v>5133</v>
      </c>
      <c r="C94" s="18">
        <v>1</v>
      </c>
      <c r="D94" s="18" t="s">
        <v>5133</v>
      </c>
      <c r="E94" s="18">
        <v>1</v>
      </c>
      <c r="F94" s="18" t="s">
        <v>5133</v>
      </c>
      <c r="G94" s="18">
        <v>1</v>
      </c>
      <c r="H94" s="18" t="s">
        <v>5134</v>
      </c>
      <c r="I94" s="18">
        <v>1</v>
      </c>
      <c r="J94" s="25" t="s">
        <v>5135</v>
      </c>
      <c r="K94" s="22"/>
      <c r="L94" s="22"/>
      <c r="M94" s="22"/>
      <c r="N94" s="129"/>
      <c r="O94" s="100"/>
      <c r="P94" s="27" t="s">
        <v>5138</v>
      </c>
      <c r="Q94" s="99">
        <v>1000</v>
      </c>
      <c r="R94" s="130"/>
    </row>
    <row r="95" spans="1:18" ht="18" customHeight="1">
      <c r="A95" s="17">
        <v>5</v>
      </c>
      <c r="B95" s="18" t="s">
        <v>5133</v>
      </c>
      <c r="C95" s="18">
        <v>1</v>
      </c>
      <c r="D95" s="18" t="s">
        <v>5133</v>
      </c>
      <c r="E95" s="18">
        <v>1</v>
      </c>
      <c r="F95" s="18" t="s">
        <v>5133</v>
      </c>
      <c r="G95" s="18">
        <v>1</v>
      </c>
      <c r="H95" s="18" t="s">
        <v>5134</v>
      </c>
      <c r="I95" s="18">
        <v>1</v>
      </c>
      <c r="J95" s="25" t="s">
        <v>5135</v>
      </c>
      <c r="K95" s="22"/>
      <c r="L95" s="22"/>
      <c r="M95" s="22"/>
      <c r="N95" s="129"/>
      <c r="O95" s="100"/>
      <c r="P95" s="27" t="s">
        <v>5139</v>
      </c>
      <c r="Q95" s="99">
        <v>7000</v>
      </c>
      <c r="R95" s="130"/>
    </row>
    <row r="96" spans="1:18" ht="18" customHeight="1">
      <c r="A96" s="17">
        <v>5</v>
      </c>
      <c r="B96" s="18" t="s">
        <v>5133</v>
      </c>
      <c r="C96" s="18">
        <v>1</v>
      </c>
      <c r="D96" s="18" t="s">
        <v>5133</v>
      </c>
      <c r="E96" s="18">
        <v>1</v>
      </c>
      <c r="F96" s="18" t="s">
        <v>5133</v>
      </c>
      <c r="G96" s="18">
        <v>1</v>
      </c>
      <c r="H96" s="18" t="s">
        <v>5134</v>
      </c>
      <c r="I96" s="18">
        <v>1</v>
      </c>
      <c r="J96" s="25" t="s">
        <v>5135</v>
      </c>
      <c r="K96" s="22"/>
      <c r="L96" s="22"/>
      <c r="M96" s="22"/>
      <c r="N96" s="129"/>
      <c r="O96" s="100"/>
      <c r="P96" s="27" t="s">
        <v>5119</v>
      </c>
      <c r="Q96" s="99">
        <v>14000</v>
      </c>
      <c r="R96" s="130"/>
    </row>
    <row r="97" spans="1:18" ht="18" customHeight="1">
      <c r="A97" s="17">
        <v>5</v>
      </c>
      <c r="B97" s="18" t="s">
        <v>5133</v>
      </c>
      <c r="C97" s="18">
        <v>1</v>
      </c>
      <c r="D97" s="18" t="s">
        <v>5133</v>
      </c>
      <c r="E97" s="18">
        <v>1</v>
      </c>
      <c r="F97" s="18" t="s">
        <v>5133</v>
      </c>
      <c r="G97" s="18">
        <v>1</v>
      </c>
      <c r="H97" s="18" t="s">
        <v>5134</v>
      </c>
      <c r="I97" s="18">
        <v>1</v>
      </c>
      <c r="J97" s="25" t="s">
        <v>5135</v>
      </c>
      <c r="K97" s="22"/>
      <c r="L97" s="22"/>
      <c r="M97" s="22"/>
      <c r="N97" s="129"/>
      <c r="O97" s="100"/>
      <c r="P97" s="27" t="s">
        <v>5116</v>
      </c>
      <c r="Q97" s="99">
        <v>4440</v>
      </c>
      <c r="R97" s="130"/>
    </row>
    <row r="98" spans="1:18" ht="18" customHeight="1">
      <c r="A98" s="17">
        <v>5</v>
      </c>
      <c r="B98" s="18" t="s">
        <v>5133</v>
      </c>
      <c r="C98" s="18">
        <v>1</v>
      </c>
      <c r="D98" s="18" t="s">
        <v>5133</v>
      </c>
      <c r="E98" s="18">
        <v>1</v>
      </c>
      <c r="F98" s="18" t="s">
        <v>5133</v>
      </c>
      <c r="G98" s="18">
        <v>1</v>
      </c>
      <c r="H98" s="18" t="s">
        <v>5134</v>
      </c>
      <c r="I98" s="19">
        <v>2</v>
      </c>
      <c r="J98" s="24" t="s">
        <v>5140</v>
      </c>
      <c r="K98" s="22">
        <v>211615</v>
      </c>
      <c r="L98" s="22">
        <v>236809</v>
      </c>
      <c r="M98" s="22">
        <f t="shared" si="18"/>
        <v>-25194</v>
      </c>
      <c r="N98" s="129" t="s">
        <v>5141</v>
      </c>
      <c r="O98" s="100">
        <v>211615114</v>
      </c>
      <c r="P98" s="27" t="s">
        <v>5107</v>
      </c>
      <c r="Q98" s="99">
        <v>200000</v>
      </c>
      <c r="R98" s="130"/>
    </row>
    <row r="99" spans="1:18" ht="18" customHeight="1">
      <c r="A99" s="17"/>
      <c r="B99" s="18"/>
      <c r="C99" s="18"/>
      <c r="D99" s="18"/>
      <c r="E99" s="18"/>
      <c r="F99" s="18"/>
      <c r="G99" s="18"/>
      <c r="H99" s="18"/>
      <c r="I99" s="19"/>
      <c r="J99" s="24"/>
      <c r="K99" s="22"/>
      <c r="L99" s="22"/>
      <c r="M99" s="22"/>
      <c r="N99" s="129"/>
      <c r="O99" s="100"/>
      <c r="P99" s="27" t="s">
        <v>5108</v>
      </c>
      <c r="Q99" s="99">
        <v>2000</v>
      </c>
      <c r="R99" s="130"/>
    </row>
    <row r="100" spans="1:18" ht="18" customHeight="1">
      <c r="A100" s="17"/>
      <c r="B100" s="18"/>
      <c r="C100" s="18"/>
      <c r="D100" s="18"/>
      <c r="E100" s="18"/>
      <c r="F100" s="18"/>
      <c r="G100" s="18"/>
      <c r="H100" s="18"/>
      <c r="I100" s="19"/>
      <c r="J100" s="24"/>
      <c r="K100" s="22"/>
      <c r="L100" s="22"/>
      <c r="M100" s="22"/>
      <c r="N100" s="129"/>
      <c r="O100" s="100"/>
      <c r="P100" s="27" t="s">
        <v>5109</v>
      </c>
      <c r="Q100" s="99">
        <v>9615</v>
      </c>
      <c r="R100" s="130"/>
    </row>
    <row r="101" spans="1:18" ht="18" customHeight="1">
      <c r="A101" s="17">
        <v>5</v>
      </c>
      <c r="B101" s="18" t="s">
        <v>5133</v>
      </c>
      <c r="C101" s="18">
        <v>1</v>
      </c>
      <c r="D101" s="18" t="s">
        <v>5133</v>
      </c>
      <c r="E101" s="18">
        <v>1</v>
      </c>
      <c r="F101" s="18" t="s">
        <v>5133</v>
      </c>
      <c r="G101" s="19">
        <v>2</v>
      </c>
      <c r="H101" s="19" t="s">
        <v>5142</v>
      </c>
      <c r="I101" s="19"/>
      <c r="J101" s="24"/>
      <c r="K101" s="22"/>
      <c r="L101" s="22"/>
      <c r="M101" s="22"/>
      <c r="N101" s="129"/>
      <c r="O101" s="100"/>
      <c r="P101" s="27"/>
      <c r="Q101" s="99"/>
      <c r="R101" s="130"/>
    </row>
    <row r="102" spans="1:18" ht="18" customHeight="1">
      <c r="A102" s="17">
        <v>5</v>
      </c>
      <c r="B102" s="18" t="s">
        <v>5133</v>
      </c>
      <c r="C102" s="18">
        <v>1</v>
      </c>
      <c r="D102" s="18" t="s">
        <v>5133</v>
      </c>
      <c r="E102" s="18">
        <v>1</v>
      </c>
      <c r="F102" s="18" t="s">
        <v>5133</v>
      </c>
      <c r="G102" s="18">
        <v>2</v>
      </c>
      <c r="H102" s="18" t="s">
        <v>5142</v>
      </c>
      <c r="I102" s="19">
        <v>1</v>
      </c>
      <c r="J102" s="24" t="s">
        <v>5135</v>
      </c>
      <c r="K102" s="22">
        <v>1</v>
      </c>
      <c r="L102" s="22">
        <v>1</v>
      </c>
      <c r="M102" s="22">
        <f t="shared" ref="M102:M103" si="19">K102-L102</f>
        <v>0</v>
      </c>
      <c r="N102" s="129" t="s">
        <v>516</v>
      </c>
      <c r="O102" s="100">
        <v>1000</v>
      </c>
      <c r="P102" s="27" t="s">
        <v>5137</v>
      </c>
      <c r="Q102" s="99">
        <v>1</v>
      </c>
      <c r="R102" s="130"/>
    </row>
    <row r="103" spans="1:18" ht="18" customHeight="1">
      <c r="A103" s="17">
        <v>5</v>
      </c>
      <c r="B103" s="18" t="s">
        <v>5133</v>
      </c>
      <c r="C103" s="18">
        <v>1</v>
      </c>
      <c r="D103" s="18" t="s">
        <v>5133</v>
      </c>
      <c r="E103" s="18">
        <v>1</v>
      </c>
      <c r="F103" s="18" t="s">
        <v>5133</v>
      </c>
      <c r="G103" s="18">
        <v>2</v>
      </c>
      <c r="H103" s="18" t="s">
        <v>5142</v>
      </c>
      <c r="I103" s="19">
        <v>2</v>
      </c>
      <c r="J103" s="24" t="s">
        <v>5140</v>
      </c>
      <c r="K103" s="22">
        <v>1</v>
      </c>
      <c r="L103" s="22">
        <v>1</v>
      </c>
      <c r="M103" s="22">
        <f t="shared" si="19"/>
        <v>0</v>
      </c>
      <c r="N103" s="129" t="s">
        <v>516</v>
      </c>
      <c r="O103" s="100">
        <v>1000</v>
      </c>
      <c r="P103" s="27" t="s">
        <v>5107</v>
      </c>
      <c r="Q103" s="99">
        <v>1</v>
      </c>
      <c r="R103" s="130"/>
    </row>
    <row r="104" spans="1:18" ht="18" customHeight="1">
      <c r="A104" s="67">
        <v>6</v>
      </c>
      <c r="B104" s="68" t="s">
        <v>318</v>
      </c>
      <c r="C104" s="68"/>
      <c r="D104" s="68"/>
      <c r="E104" s="69"/>
      <c r="F104" s="68"/>
      <c r="G104" s="69"/>
      <c r="H104" s="68"/>
      <c r="I104" s="69"/>
      <c r="J104" s="69"/>
      <c r="K104" s="70">
        <f>K105+K114</f>
        <v>95772</v>
      </c>
      <c r="L104" s="70">
        <f t="shared" ref="L104:M104" si="20">L105+L114</f>
        <v>77719</v>
      </c>
      <c r="M104" s="71">
        <f t="shared" si="20"/>
        <v>18053</v>
      </c>
      <c r="N104" s="72"/>
      <c r="O104" s="73"/>
      <c r="P104" s="73"/>
      <c r="Q104" s="131">
        <f>Q105+Q114</f>
        <v>95772</v>
      </c>
      <c r="R104" s="76"/>
    </row>
    <row r="105" spans="1:18" ht="18" customHeight="1">
      <c r="A105" s="43">
        <v>6</v>
      </c>
      <c r="B105" s="44" t="s">
        <v>318</v>
      </c>
      <c r="C105" s="45">
        <v>1</v>
      </c>
      <c r="D105" s="45" t="s">
        <v>345</v>
      </c>
      <c r="E105" s="46"/>
      <c r="F105" s="45"/>
      <c r="G105" s="46"/>
      <c r="H105" s="45"/>
      <c r="I105" s="46"/>
      <c r="J105" s="46"/>
      <c r="K105" s="60">
        <f>K106+K111</f>
        <v>2064</v>
      </c>
      <c r="L105" s="60">
        <f t="shared" ref="L105:M105" si="21">L106+L111</f>
        <v>2588</v>
      </c>
      <c r="M105" s="61">
        <f t="shared" si="21"/>
        <v>-524</v>
      </c>
      <c r="N105" s="47"/>
      <c r="O105" s="48"/>
      <c r="P105" s="48"/>
      <c r="Q105" s="95">
        <f>Q106+Q111</f>
        <v>2064</v>
      </c>
      <c r="R105" s="51"/>
    </row>
    <row r="106" spans="1:18" ht="18" customHeight="1">
      <c r="A106" s="43">
        <v>6</v>
      </c>
      <c r="B106" s="44" t="s">
        <v>318</v>
      </c>
      <c r="C106" s="52">
        <v>1</v>
      </c>
      <c r="D106" s="44" t="s">
        <v>345</v>
      </c>
      <c r="E106" s="53">
        <v>1</v>
      </c>
      <c r="F106" s="54" t="s">
        <v>5143</v>
      </c>
      <c r="G106" s="53"/>
      <c r="H106" s="54"/>
      <c r="I106" s="53"/>
      <c r="J106" s="53"/>
      <c r="K106" s="62">
        <f>SUM(K107:K110)</f>
        <v>1834</v>
      </c>
      <c r="L106" s="62">
        <f t="shared" ref="L106:M106" si="22">SUM(L107:L110)</f>
        <v>2194</v>
      </c>
      <c r="M106" s="63">
        <f t="shared" si="22"/>
        <v>-360</v>
      </c>
      <c r="N106" s="55"/>
      <c r="O106" s="56"/>
      <c r="P106" s="56"/>
      <c r="Q106" s="97">
        <f>SUM(Q107:Q110)</f>
        <v>1834</v>
      </c>
      <c r="R106" s="59" t="s">
        <v>5060</v>
      </c>
    </row>
    <row r="107" spans="1:18" ht="18" customHeight="1">
      <c r="A107" s="17">
        <v>6</v>
      </c>
      <c r="B107" s="18" t="s">
        <v>318</v>
      </c>
      <c r="C107" s="18">
        <v>1</v>
      </c>
      <c r="D107" s="18" t="s">
        <v>345</v>
      </c>
      <c r="E107" s="18">
        <v>1</v>
      </c>
      <c r="F107" s="18" t="s">
        <v>5143</v>
      </c>
      <c r="G107" s="19">
        <v>1</v>
      </c>
      <c r="H107" s="19" t="s">
        <v>5143</v>
      </c>
      <c r="I107" s="19"/>
      <c r="J107" s="24"/>
      <c r="K107" s="22"/>
      <c r="L107" s="22"/>
      <c r="M107" s="22"/>
      <c r="N107" s="129"/>
      <c r="O107" s="100"/>
      <c r="P107" s="27"/>
      <c r="Q107" s="99"/>
      <c r="R107" s="130"/>
    </row>
    <row r="108" spans="1:18" ht="18" customHeight="1">
      <c r="A108" s="17">
        <v>6</v>
      </c>
      <c r="B108" s="18" t="s">
        <v>318</v>
      </c>
      <c r="C108" s="18">
        <v>1</v>
      </c>
      <c r="D108" s="18" t="s">
        <v>345</v>
      </c>
      <c r="E108" s="18">
        <v>1</v>
      </c>
      <c r="F108" s="18" t="s">
        <v>5143</v>
      </c>
      <c r="G108" s="18">
        <v>1</v>
      </c>
      <c r="H108" s="18" t="s">
        <v>5143</v>
      </c>
      <c r="I108" s="19">
        <v>1</v>
      </c>
      <c r="J108" s="24" t="s">
        <v>5143</v>
      </c>
      <c r="K108" s="22">
        <v>1833</v>
      </c>
      <c r="L108" s="22">
        <v>2193</v>
      </c>
      <c r="M108" s="22">
        <f>K108-L108</f>
        <v>-360</v>
      </c>
      <c r="N108" s="129" t="s">
        <v>5144</v>
      </c>
      <c r="O108" s="100">
        <v>1833156</v>
      </c>
      <c r="P108" s="27" t="s">
        <v>5099</v>
      </c>
      <c r="Q108" s="99">
        <v>1833</v>
      </c>
      <c r="R108" s="130"/>
    </row>
    <row r="109" spans="1:18" ht="18" customHeight="1">
      <c r="A109" s="17">
        <v>6</v>
      </c>
      <c r="B109" s="18" t="s">
        <v>318</v>
      </c>
      <c r="C109" s="18">
        <v>1</v>
      </c>
      <c r="D109" s="18" t="s">
        <v>345</v>
      </c>
      <c r="E109" s="18">
        <v>1</v>
      </c>
      <c r="F109" s="18" t="s">
        <v>5143</v>
      </c>
      <c r="G109" s="19">
        <v>2</v>
      </c>
      <c r="H109" s="19" t="s">
        <v>5145</v>
      </c>
      <c r="I109" s="19"/>
      <c r="J109" s="24"/>
      <c r="K109" s="22"/>
      <c r="L109" s="22"/>
      <c r="M109" s="22"/>
      <c r="N109" s="129"/>
      <c r="O109" s="100"/>
      <c r="P109" s="27"/>
      <c r="Q109" s="99"/>
      <c r="R109" s="130"/>
    </row>
    <row r="110" spans="1:18" ht="18" customHeight="1">
      <c r="A110" s="17">
        <v>6</v>
      </c>
      <c r="B110" s="18" t="s">
        <v>318</v>
      </c>
      <c r="C110" s="18">
        <v>1</v>
      </c>
      <c r="D110" s="18" t="s">
        <v>345</v>
      </c>
      <c r="E110" s="18">
        <v>1</v>
      </c>
      <c r="F110" s="18" t="s">
        <v>5143</v>
      </c>
      <c r="G110" s="18">
        <v>2</v>
      </c>
      <c r="H110" s="18" t="s">
        <v>5145</v>
      </c>
      <c r="I110" s="19">
        <v>1</v>
      </c>
      <c r="J110" s="24" t="s">
        <v>5145</v>
      </c>
      <c r="K110" s="22">
        <v>1</v>
      </c>
      <c r="L110" s="22">
        <v>1</v>
      </c>
      <c r="M110" s="22">
        <f>K110-L110</f>
        <v>0</v>
      </c>
      <c r="N110" s="129" t="s">
        <v>516</v>
      </c>
      <c r="O110" s="100">
        <v>1000</v>
      </c>
      <c r="P110" s="27" t="s">
        <v>5099</v>
      </c>
      <c r="Q110" s="99">
        <v>1</v>
      </c>
      <c r="R110" s="130"/>
    </row>
    <row r="111" spans="1:18" ht="18" customHeight="1">
      <c r="A111" s="43">
        <v>6</v>
      </c>
      <c r="B111" s="44" t="s">
        <v>318</v>
      </c>
      <c r="C111" s="52">
        <v>1</v>
      </c>
      <c r="D111" s="44" t="s">
        <v>345</v>
      </c>
      <c r="E111" s="53">
        <v>9</v>
      </c>
      <c r="F111" s="54" t="s">
        <v>5146</v>
      </c>
      <c r="G111" s="53"/>
      <c r="H111" s="54"/>
      <c r="I111" s="53"/>
      <c r="J111" s="53"/>
      <c r="K111" s="62">
        <f>SUM(K112:K113)</f>
        <v>230</v>
      </c>
      <c r="L111" s="62">
        <f t="shared" ref="L111:M111" si="23">SUM(L112:L113)</f>
        <v>394</v>
      </c>
      <c r="M111" s="63">
        <f t="shared" si="23"/>
        <v>-164</v>
      </c>
      <c r="N111" s="55"/>
      <c r="O111" s="56"/>
      <c r="P111" s="56"/>
      <c r="Q111" s="97">
        <f>SUM(Q112:Q113)</f>
        <v>230</v>
      </c>
      <c r="R111" s="59" t="s">
        <v>5060</v>
      </c>
    </row>
    <row r="112" spans="1:18" ht="18" customHeight="1">
      <c r="A112" s="17">
        <v>6</v>
      </c>
      <c r="B112" s="18" t="s">
        <v>318</v>
      </c>
      <c r="C112" s="18">
        <v>1</v>
      </c>
      <c r="D112" s="18" t="s">
        <v>345</v>
      </c>
      <c r="E112" s="18">
        <v>9</v>
      </c>
      <c r="F112" s="18" t="s">
        <v>5146</v>
      </c>
      <c r="G112" s="19">
        <v>1</v>
      </c>
      <c r="H112" s="19" t="s">
        <v>5147</v>
      </c>
      <c r="I112" s="19"/>
      <c r="J112" s="24"/>
      <c r="K112" s="22"/>
      <c r="L112" s="22"/>
      <c r="M112" s="22"/>
      <c r="N112" s="129"/>
      <c r="O112" s="100"/>
      <c r="P112" s="27"/>
      <c r="Q112" s="99"/>
      <c r="R112" s="130"/>
    </row>
    <row r="113" spans="1:18" ht="18" customHeight="1">
      <c r="A113" s="17">
        <v>6</v>
      </c>
      <c r="B113" s="18" t="s">
        <v>318</v>
      </c>
      <c r="C113" s="18">
        <v>1</v>
      </c>
      <c r="D113" s="18" t="s">
        <v>345</v>
      </c>
      <c r="E113" s="18">
        <v>9</v>
      </c>
      <c r="F113" s="18" t="s">
        <v>5146</v>
      </c>
      <c r="G113" s="18">
        <v>1</v>
      </c>
      <c r="H113" s="18" t="s">
        <v>5147</v>
      </c>
      <c r="I113" s="19">
        <v>1</v>
      </c>
      <c r="J113" s="24" t="s">
        <v>5148</v>
      </c>
      <c r="K113" s="22">
        <v>230</v>
      </c>
      <c r="L113" s="22">
        <v>394</v>
      </c>
      <c r="M113" s="22">
        <f>K113-L113</f>
        <v>-164</v>
      </c>
      <c r="N113" s="129" t="s">
        <v>5149</v>
      </c>
      <c r="O113" s="100">
        <v>230000</v>
      </c>
      <c r="P113" s="27" t="s">
        <v>5107</v>
      </c>
      <c r="Q113" s="99">
        <v>230</v>
      </c>
      <c r="R113" s="130"/>
    </row>
    <row r="114" spans="1:18" ht="18" customHeight="1">
      <c r="A114" s="43">
        <v>6</v>
      </c>
      <c r="B114" s="44" t="s">
        <v>318</v>
      </c>
      <c r="C114" s="45">
        <v>2</v>
      </c>
      <c r="D114" s="45" t="s">
        <v>319</v>
      </c>
      <c r="E114" s="46"/>
      <c r="F114" s="45"/>
      <c r="G114" s="46"/>
      <c r="H114" s="45"/>
      <c r="I114" s="46"/>
      <c r="J114" s="46"/>
      <c r="K114" s="60">
        <f>K115+K118</f>
        <v>93708</v>
      </c>
      <c r="L114" s="60">
        <f t="shared" ref="L114:M114" si="24">L115+L118</f>
        <v>75131</v>
      </c>
      <c r="M114" s="61">
        <f t="shared" si="24"/>
        <v>18577</v>
      </c>
      <c r="N114" s="47"/>
      <c r="O114" s="48"/>
      <c r="P114" s="48"/>
      <c r="Q114" s="95">
        <f>Q115+Q118</f>
        <v>93708</v>
      </c>
      <c r="R114" s="51"/>
    </row>
    <row r="115" spans="1:18" ht="18" customHeight="1">
      <c r="A115" s="43">
        <v>6</v>
      </c>
      <c r="B115" s="44" t="s">
        <v>318</v>
      </c>
      <c r="C115" s="52">
        <v>2</v>
      </c>
      <c r="D115" s="44" t="s">
        <v>319</v>
      </c>
      <c r="E115" s="53">
        <v>1</v>
      </c>
      <c r="F115" s="54" t="s">
        <v>5124</v>
      </c>
      <c r="G115" s="53"/>
      <c r="H115" s="54"/>
      <c r="I115" s="53"/>
      <c r="J115" s="53"/>
      <c r="K115" s="62">
        <f>SUM(K116:K117)</f>
        <v>9711</v>
      </c>
      <c r="L115" s="62">
        <f t="shared" ref="L115:M115" si="25">SUM(L116:L117)</f>
        <v>7939</v>
      </c>
      <c r="M115" s="63">
        <f t="shared" si="25"/>
        <v>1772</v>
      </c>
      <c r="N115" s="55"/>
      <c r="O115" s="56"/>
      <c r="P115" s="56"/>
      <c r="Q115" s="97">
        <f>SUM(Q116:Q117)</f>
        <v>9711</v>
      </c>
      <c r="R115" s="59" t="s">
        <v>5060</v>
      </c>
    </row>
    <row r="116" spans="1:18" ht="18" customHeight="1">
      <c r="A116" s="17">
        <v>6</v>
      </c>
      <c r="B116" s="18" t="s">
        <v>318</v>
      </c>
      <c r="C116" s="18">
        <v>2</v>
      </c>
      <c r="D116" s="18" t="s">
        <v>319</v>
      </c>
      <c r="E116" s="18">
        <v>1</v>
      </c>
      <c r="F116" s="18" t="s">
        <v>5124</v>
      </c>
      <c r="G116" s="19">
        <v>1</v>
      </c>
      <c r="H116" s="19" t="s">
        <v>5124</v>
      </c>
      <c r="I116" s="19"/>
      <c r="J116" s="24"/>
      <c r="K116" s="22"/>
      <c r="L116" s="22"/>
      <c r="M116" s="22"/>
      <c r="N116" s="129"/>
      <c r="O116" s="100"/>
      <c r="P116" s="27"/>
      <c r="Q116" s="99"/>
      <c r="R116" s="130"/>
    </row>
    <row r="117" spans="1:18" ht="18" customHeight="1">
      <c r="A117" s="17">
        <v>6</v>
      </c>
      <c r="B117" s="18" t="s">
        <v>318</v>
      </c>
      <c r="C117" s="18">
        <v>2</v>
      </c>
      <c r="D117" s="18" t="s">
        <v>319</v>
      </c>
      <c r="E117" s="18">
        <v>1</v>
      </c>
      <c r="F117" s="18" t="s">
        <v>5124</v>
      </c>
      <c r="G117" s="18">
        <v>1</v>
      </c>
      <c r="H117" s="18" t="s">
        <v>5124</v>
      </c>
      <c r="I117" s="19">
        <v>1</v>
      </c>
      <c r="J117" s="24" t="s">
        <v>5124</v>
      </c>
      <c r="K117" s="22">
        <v>9711</v>
      </c>
      <c r="L117" s="22">
        <v>7939</v>
      </c>
      <c r="M117" s="22">
        <f>K117-L117</f>
        <v>1772</v>
      </c>
      <c r="N117" s="129" t="s">
        <v>5150</v>
      </c>
      <c r="O117" s="100">
        <v>9711212</v>
      </c>
      <c r="P117" s="27" t="s">
        <v>5126</v>
      </c>
      <c r="Q117" s="99">
        <v>9711</v>
      </c>
      <c r="R117" s="130"/>
    </row>
    <row r="118" spans="1:18" ht="18" customHeight="1">
      <c r="A118" s="43">
        <v>6</v>
      </c>
      <c r="B118" s="44" t="s">
        <v>318</v>
      </c>
      <c r="C118" s="52">
        <v>2</v>
      </c>
      <c r="D118" s="44" t="s">
        <v>319</v>
      </c>
      <c r="E118" s="53">
        <v>2</v>
      </c>
      <c r="F118" s="54" t="s">
        <v>5127</v>
      </c>
      <c r="G118" s="53"/>
      <c r="H118" s="54"/>
      <c r="I118" s="53"/>
      <c r="J118" s="53"/>
      <c r="K118" s="62">
        <f>SUM(K119:K124)</f>
        <v>83997</v>
      </c>
      <c r="L118" s="62">
        <f t="shared" ref="L118:M118" si="26">SUM(L119:L124)</f>
        <v>67192</v>
      </c>
      <c r="M118" s="63">
        <f t="shared" si="26"/>
        <v>16805</v>
      </c>
      <c r="N118" s="55"/>
      <c r="O118" s="56"/>
      <c r="P118" s="56"/>
      <c r="Q118" s="97">
        <f>SUM(Q119:Q126)</f>
        <v>83997</v>
      </c>
      <c r="R118" s="59" t="s">
        <v>5060</v>
      </c>
    </row>
    <row r="119" spans="1:18" ht="18" customHeight="1">
      <c r="A119" s="17">
        <v>6</v>
      </c>
      <c r="B119" s="18" t="s">
        <v>318</v>
      </c>
      <c r="C119" s="18">
        <v>2</v>
      </c>
      <c r="D119" s="18" t="s">
        <v>319</v>
      </c>
      <c r="E119" s="18">
        <v>2</v>
      </c>
      <c r="F119" s="18" t="s">
        <v>5127</v>
      </c>
      <c r="G119" s="19">
        <v>1</v>
      </c>
      <c r="H119" s="19" t="s">
        <v>5151</v>
      </c>
      <c r="I119" s="19"/>
      <c r="J119" s="24"/>
      <c r="K119" s="22"/>
      <c r="L119" s="22"/>
      <c r="M119" s="22"/>
      <c r="N119" s="129"/>
      <c r="O119" s="100"/>
      <c r="P119" s="27"/>
      <c r="Q119" s="99"/>
      <c r="R119" s="130"/>
    </row>
    <row r="120" spans="1:18" ht="18" customHeight="1">
      <c r="A120" s="17">
        <v>6</v>
      </c>
      <c r="B120" s="18" t="s">
        <v>318</v>
      </c>
      <c r="C120" s="18">
        <v>2</v>
      </c>
      <c r="D120" s="18" t="s">
        <v>319</v>
      </c>
      <c r="E120" s="18">
        <v>2</v>
      </c>
      <c r="F120" s="18" t="s">
        <v>5127</v>
      </c>
      <c r="G120" s="18">
        <v>1</v>
      </c>
      <c r="H120" s="18" t="s">
        <v>5151</v>
      </c>
      <c r="I120" s="19">
        <v>1</v>
      </c>
      <c r="J120" s="24" t="s">
        <v>5151</v>
      </c>
      <c r="K120" s="22">
        <v>52819</v>
      </c>
      <c r="L120" s="22">
        <v>42252</v>
      </c>
      <c r="M120" s="22">
        <f>K120-L120</f>
        <v>10567</v>
      </c>
      <c r="N120" s="129" t="s">
        <v>5152</v>
      </c>
      <c r="O120" s="100">
        <v>52819200</v>
      </c>
      <c r="P120" s="27" t="s">
        <v>5107</v>
      </c>
      <c r="Q120" s="99">
        <v>38000</v>
      </c>
      <c r="R120" s="130"/>
    </row>
    <row r="121" spans="1:18" ht="18" customHeight="1">
      <c r="A121" s="17">
        <v>6</v>
      </c>
      <c r="B121" s="18" t="s">
        <v>318</v>
      </c>
      <c r="C121" s="18">
        <v>2</v>
      </c>
      <c r="D121" s="18" t="s">
        <v>319</v>
      </c>
      <c r="E121" s="18">
        <v>2</v>
      </c>
      <c r="F121" s="18" t="s">
        <v>5127</v>
      </c>
      <c r="G121" s="18">
        <v>1</v>
      </c>
      <c r="H121" s="18" t="s">
        <v>5151</v>
      </c>
      <c r="I121" s="18">
        <v>1</v>
      </c>
      <c r="J121" s="25" t="s">
        <v>5151</v>
      </c>
      <c r="K121" s="22"/>
      <c r="L121" s="22"/>
      <c r="M121" s="22"/>
      <c r="N121" s="129"/>
      <c r="O121" s="100"/>
      <c r="P121" s="27" t="s">
        <v>5108</v>
      </c>
      <c r="Q121" s="99">
        <v>2000</v>
      </c>
      <c r="R121" s="130"/>
    </row>
    <row r="122" spans="1:18" ht="18" customHeight="1">
      <c r="A122" s="17">
        <v>6</v>
      </c>
      <c r="B122" s="18" t="s">
        <v>318</v>
      </c>
      <c r="C122" s="18">
        <v>2</v>
      </c>
      <c r="D122" s="18" t="s">
        <v>319</v>
      </c>
      <c r="E122" s="18">
        <v>2</v>
      </c>
      <c r="F122" s="18" t="s">
        <v>5127</v>
      </c>
      <c r="G122" s="18">
        <v>1</v>
      </c>
      <c r="H122" s="18" t="s">
        <v>5151</v>
      </c>
      <c r="I122" s="102">
        <v>1</v>
      </c>
      <c r="J122" s="103" t="s">
        <v>5151</v>
      </c>
      <c r="K122" s="22"/>
      <c r="L122" s="22"/>
      <c r="M122" s="22"/>
      <c r="N122" s="129"/>
      <c r="O122" s="100"/>
      <c r="P122" s="27" t="s">
        <v>5109</v>
      </c>
      <c r="Q122" s="99">
        <v>12819</v>
      </c>
      <c r="R122" s="130"/>
    </row>
    <row r="123" spans="1:18" ht="18" customHeight="1">
      <c r="A123" s="17">
        <v>6</v>
      </c>
      <c r="B123" s="18" t="s">
        <v>318</v>
      </c>
      <c r="C123" s="18">
        <v>2</v>
      </c>
      <c r="D123" s="18" t="s">
        <v>319</v>
      </c>
      <c r="E123" s="18">
        <v>2</v>
      </c>
      <c r="F123" s="18" t="s">
        <v>5127</v>
      </c>
      <c r="G123" s="19">
        <v>2</v>
      </c>
      <c r="H123" s="19" t="s">
        <v>5153</v>
      </c>
      <c r="I123" s="19"/>
      <c r="J123" s="24"/>
      <c r="K123" s="22"/>
      <c r="L123" s="22"/>
      <c r="M123" s="22"/>
      <c r="N123" s="129"/>
      <c r="O123" s="100"/>
      <c r="P123" s="27"/>
      <c r="Q123" s="99"/>
      <c r="R123" s="130"/>
    </row>
    <row r="124" spans="1:18" ht="18" customHeight="1">
      <c r="A124" s="17">
        <v>6</v>
      </c>
      <c r="B124" s="18" t="s">
        <v>318</v>
      </c>
      <c r="C124" s="18">
        <v>2</v>
      </c>
      <c r="D124" s="18" t="s">
        <v>319</v>
      </c>
      <c r="E124" s="18">
        <v>2</v>
      </c>
      <c r="F124" s="18" t="s">
        <v>5127</v>
      </c>
      <c r="G124" s="18">
        <v>2</v>
      </c>
      <c r="H124" s="18" t="s">
        <v>5153</v>
      </c>
      <c r="I124" s="19">
        <v>1</v>
      </c>
      <c r="J124" s="24" t="s">
        <v>5153</v>
      </c>
      <c r="K124" s="22">
        <v>31178</v>
      </c>
      <c r="L124" s="22">
        <v>24940</v>
      </c>
      <c r="M124" s="22">
        <f>K124-L124</f>
        <v>6238</v>
      </c>
      <c r="N124" s="129" t="s">
        <v>5154</v>
      </c>
      <c r="O124" s="100">
        <v>31178000</v>
      </c>
      <c r="P124" s="27" t="s">
        <v>5107</v>
      </c>
      <c r="Q124" s="99">
        <v>10000</v>
      </c>
      <c r="R124" s="130"/>
    </row>
    <row r="125" spans="1:18" ht="18" customHeight="1">
      <c r="A125" s="17">
        <v>6</v>
      </c>
      <c r="B125" s="18" t="s">
        <v>318</v>
      </c>
      <c r="C125" s="18">
        <v>2</v>
      </c>
      <c r="D125" s="18" t="s">
        <v>319</v>
      </c>
      <c r="E125" s="18">
        <v>2</v>
      </c>
      <c r="F125" s="18" t="s">
        <v>5127</v>
      </c>
      <c r="G125" s="18">
        <v>2</v>
      </c>
      <c r="H125" s="18" t="s">
        <v>5153</v>
      </c>
      <c r="I125" s="18">
        <v>1</v>
      </c>
      <c r="J125" s="25" t="s">
        <v>5153</v>
      </c>
      <c r="K125" s="22"/>
      <c r="L125" s="22"/>
      <c r="M125" s="22"/>
      <c r="N125" s="129"/>
      <c r="O125" s="100"/>
      <c r="P125" s="27" t="s">
        <v>5119</v>
      </c>
      <c r="Q125" s="99">
        <v>20000</v>
      </c>
      <c r="R125" s="130"/>
    </row>
    <row r="126" spans="1:18" ht="18" customHeight="1">
      <c r="A126" s="17">
        <v>6</v>
      </c>
      <c r="B126" s="18" t="s">
        <v>318</v>
      </c>
      <c r="C126" s="18">
        <v>2</v>
      </c>
      <c r="D126" s="18" t="s">
        <v>319</v>
      </c>
      <c r="E126" s="18">
        <v>2</v>
      </c>
      <c r="F126" s="18" t="s">
        <v>5127</v>
      </c>
      <c r="G126" s="18">
        <v>2</v>
      </c>
      <c r="H126" s="18" t="s">
        <v>5153</v>
      </c>
      <c r="I126" s="102">
        <v>1</v>
      </c>
      <c r="J126" s="103" t="s">
        <v>5153</v>
      </c>
      <c r="K126" s="22"/>
      <c r="L126" s="22"/>
      <c r="M126" s="22"/>
      <c r="N126" s="129"/>
      <c r="O126" s="100"/>
      <c r="P126" s="27" t="s">
        <v>5116</v>
      </c>
      <c r="Q126" s="99">
        <v>1178</v>
      </c>
      <c r="R126" s="130"/>
    </row>
    <row r="127" spans="1:18" ht="18" customHeight="1">
      <c r="A127" s="67">
        <v>7</v>
      </c>
      <c r="B127" s="68" t="s">
        <v>481</v>
      </c>
      <c r="C127" s="68"/>
      <c r="D127" s="68"/>
      <c r="E127" s="69"/>
      <c r="F127" s="68"/>
      <c r="G127" s="69"/>
      <c r="H127" s="68"/>
      <c r="I127" s="69"/>
      <c r="J127" s="69"/>
      <c r="K127" s="70">
        <f>K128</f>
        <v>1</v>
      </c>
      <c r="L127" s="70">
        <f t="shared" ref="L127:M128" si="27">L128</f>
        <v>1</v>
      </c>
      <c r="M127" s="71">
        <f t="shared" si="27"/>
        <v>0</v>
      </c>
      <c r="N127" s="72"/>
      <c r="O127" s="73"/>
      <c r="P127" s="73"/>
      <c r="Q127" s="131">
        <f>Q128</f>
        <v>1</v>
      </c>
      <c r="R127" s="76"/>
    </row>
    <row r="128" spans="1:18" ht="18" customHeight="1">
      <c r="A128" s="43">
        <v>7</v>
      </c>
      <c r="B128" s="44" t="s">
        <v>481</v>
      </c>
      <c r="C128" s="45">
        <v>1</v>
      </c>
      <c r="D128" s="45" t="s">
        <v>482</v>
      </c>
      <c r="E128" s="46"/>
      <c r="F128" s="45"/>
      <c r="G128" s="46"/>
      <c r="H128" s="45"/>
      <c r="I128" s="46"/>
      <c r="J128" s="46"/>
      <c r="K128" s="60">
        <f>K129</f>
        <v>1</v>
      </c>
      <c r="L128" s="60">
        <f t="shared" si="27"/>
        <v>1</v>
      </c>
      <c r="M128" s="61">
        <f t="shared" si="27"/>
        <v>0</v>
      </c>
      <c r="N128" s="47"/>
      <c r="O128" s="48"/>
      <c r="P128" s="48"/>
      <c r="Q128" s="95">
        <f>Q129</f>
        <v>1</v>
      </c>
      <c r="R128" s="51"/>
    </row>
    <row r="129" spans="1:18" ht="18" customHeight="1">
      <c r="A129" s="43">
        <v>7</v>
      </c>
      <c r="B129" s="44" t="s">
        <v>481</v>
      </c>
      <c r="C129" s="52">
        <v>1</v>
      </c>
      <c r="D129" s="44" t="s">
        <v>482</v>
      </c>
      <c r="E129" s="53">
        <v>1</v>
      </c>
      <c r="F129" s="54" t="s">
        <v>491</v>
      </c>
      <c r="G129" s="53"/>
      <c r="H129" s="54"/>
      <c r="I129" s="53"/>
      <c r="J129" s="53"/>
      <c r="K129" s="62">
        <f>SUM(K130:K131)</f>
        <v>1</v>
      </c>
      <c r="L129" s="62">
        <f t="shared" ref="L129:M129" si="28">SUM(L130:L131)</f>
        <v>1</v>
      </c>
      <c r="M129" s="63">
        <f t="shared" si="28"/>
        <v>0</v>
      </c>
      <c r="N129" s="55"/>
      <c r="O129" s="56"/>
      <c r="P129" s="56"/>
      <c r="Q129" s="97">
        <f>SUM(Q130:Q131)</f>
        <v>1</v>
      </c>
      <c r="R129" s="59" t="s">
        <v>5060</v>
      </c>
    </row>
    <row r="130" spans="1:18" ht="18" customHeight="1">
      <c r="A130" s="17">
        <v>7</v>
      </c>
      <c r="B130" s="18" t="s">
        <v>481</v>
      </c>
      <c r="C130" s="18">
        <v>1</v>
      </c>
      <c r="D130" s="18" t="s">
        <v>482</v>
      </c>
      <c r="E130" s="18">
        <v>1</v>
      </c>
      <c r="F130" s="18" t="s">
        <v>491</v>
      </c>
      <c r="G130" s="19">
        <v>1</v>
      </c>
      <c r="H130" s="19" t="s">
        <v>492</v>
      </c>
      <c r="I130" s="19"/>
      <c r="J130" s="24"/>
      <c r="K130" s="22"/>
      <c r="L130" s="22"/>
      <c r="M130" s="22"/>
      <c r="N130" s="129"/>
      <c r="O130" s="100"/>
      <c r="P130" s="27"/>
      <c r="Q130" s="99"/>
      <c r="R130" s="130"/>
    </row>
    <row r="131" spans="1:18" ht="18" customHeight="1">
      <c r="A131" s="17">
        <v>7</v>
      </c>
      <c r="B131" s="18" t="s">
        <v>481</v>
      </c>
      <c r="C131" s="18">
        <v>1</v>
      </c>
      <c r="D131" s="18" t="s">
        <v>482</v>
      </c>
      <c r="E131" s="18">
        <v>1</v>
      </c>
      <c r="F131" s="18" t="s">
        <v>491</v>
      </c>
      <c r="G131" s="18">
        <v>1</v>
      </c>
      <c r="H131" s="18" t="s">
        <v>492</v>
      </c>
      <c r="I131" s="19">
        <v>1</v>
      </c>
      <c r="J131" s="24" t="s">
        <v>5155</v>
      </c>
      <c r="K131" s="22">
        <v>1</v>
      </c>
      <c r="L131" s="22">
        <v>1</v>
      </c>
      <c r="M131" s="22">
        <f>K131-L131</f>
        <v>0</v>
      </c>
      <c r="N131" s="129" t="s">
        <v>516</v>
      </c>
      <c r="O131" s="100">
        <v>1000</v>
      </c>
      <c r="P131" s="27" t="s">
        <v>5107</v>
      </c>
      <c r="Q131" s="99">
        <v>1</v>
      </c>
      <c r="R131" s="130"/>
    </row>
    <row r="132" spans="1:18" ht="18" customHeight="1">
      <c r="A132" s="67">
        <v>8</v>
      </c>
      <c r="B132" s="68" t="s">
        <v>521</v>
      </c>
      <c r="C132" s="68"/>
      <c r="D132" s="68"/>
      <c r="E132" s="69"/>
      <c r="F132" s="68"/>
      <c r="G132" s="69"/>
      <c r="H132" s="68"/>
      <c r="I132" s="69"/>
      <c r="J132" s="69"/>
      <c r="K132" s="70">
        <f>K133+K137</f>
        <v>153201</v>
      </c>
      <c r="L132" s="70">
        <f t="shared" ref="L132:M132" si="29">L133+L137</f>
        <v>164356</v>
      </c>
      <c r="M132" s="71">
        <f t="shared" si="29"/>
        <v>-11155</v>
      </c>
      <c r="N132" s="72"/>
      <c r="O132" s="73"/>
      <c r="P132" s="73"/>
      <c r="Q132" s="131">
        <f>Q133+Q137</f>
        <v>153201</v>
      </c>
      <c r="R132" s="76"/>
    </row>
    <row r="133" spans="1:18" ht="18" customHeight="1">
      <c r="A133" s="43">
        <v>8</v>
      </c>
      <c r="B133" s="44" t="s">
        <v>521</v>
      </c>
      <c r="C133" s="45">
        <v>1</v>
      </c>
      <c r="D133" s="45" t="s">
        <v>522</v>
      </c>
      <c r="E133" s="46"/>
      <c r="F133" s="45"/>
      <c r="G133" s="46"/>
      <c r="H133" s="45"/>
      <c r="I133" s="46"/>
      <c r="J133" s="46"/>
      <c r="K133" s="60">
        <f>K134</f>
        <v>1</v>
      </c>
      <c r="L133" s="60">
        <f t="shared" ref="L133:M133" si="30">L134</f>
        <v>1</v>
      </c>
      <c r="M133" s="61">
        <f t="shared" si="30"/>
        <v>0</v>
      </c>
      <c r="N133" s="47"/>
      <c r="O133" s="48"/>
      <c r="P133" s="48"/>
      <c r="Q133" s="95">
        <f>Q134</f>
        <v>1</v>
      </c>
      <c r="R133" s="51"/>
    </row>
    <row r="134" spans="1:18" ht="18" customHeight="1">
      <c r="A134" s="43">
        <v>8</v>
      </c>
      <c r="B134" s="44" t="s">
        <v>521</v>
      </c>
      <c r="C134" s="52">
        <v>1</v>
      </c>
      <c r="D134" s="44" t="s">
        <v>522</v>
      </c>
      <c r="E134" s="53">
        <v>1</v>
      </c>
      <c r="F134" s="54" t="s">
        <v>522</v>
      </c>
      <c r="G134" s="53"/>
      <c r="H134" s="54"/>
      <c r="I134" s="53"/>
      <c r="J134" s="53"/>
      <c r="K134" s="62">
        <f>SUM(K135:K136)</f>
        <v>1</v>
      </c>
      <c r="L134" s="62">
        <f t="shared" ref="L134:M134" si="31">SUM(L135:L136)</f>
        <v>1</v>
      </c>
      <c r="M134" s="63">
        <f t="shared" si="31"/>
        <v>0</v>
      </c>
      <c r="N134" s="55"/>
      <c r="O134" s="56"/>
      <c r="P134" s="56"/>
      <c r="Q134" s="97">
        <f>SUM(Q135:Q136)</f>
        <v>1</v>
      </c>
      <c r="R134" s="59" t="s">
        <v>5060</v>
      </c>
    </row>
    <row r="135" spans="1:18" ht="18" customHeight="1">
      <c r="A135" s="17">
        <v>8</v>
      </c>
      <c r="B135" s="18" t="s">
        <v>521</v>
      </c>
      <c r="C135" s="18">
        <v>1</v>
      </c>
      <c r="D135" s="18" t="s">
        <v>522</v>
      </c>
      <c r="E135" s="18">
        <v>1</v>
      </c>
      <c r="F135" s="18" t="s">
        <v>522</v>
      </c>
      <c r="G135" s="19">
        <v>1</v>
      </c>
      <c r="H135" s="19" t="s">
        <v>522</v>
      </c>
      <c r="I135" s="19"/>
      <c r="J135" s="24"/>
      <c r="K135" s="22"/>
      <c r="L135" s="22"/>
      <c r="M135" s="22"/>
      <c r="N135" s="129"/>
      <c r="O135" s="100"/>
      <c r="P135" s="27"/>
      <c r="Q135" s="99"/>
      <c r="R135" s="130"/>
    </row>
    <row r="136" spans="1:18" ht="18" customHeight="1">
      <c r="A136" s="17">
        <v>8</v>
      </c>
      <c r="B136" s="18" t="s">
        <v>521</v>
      </c>
      <c r="C136" s="18">
        <v>1</v>
      </c>
      <c r="D136" s="18" t="s">
        <v>522</v>
      </c>
      <c r="E136" s="18">
        <v>1</v>
      </c>
      <c r="F136" s="18" t="s">
        <v>522</v>
      </c>
      <c r="G136" s="18">
        <v>1</v>
      </c>
      <c r="H136" s="18" t="s">
        <v>522</v>
      </c>
      <c r="I136" s="19">
        <v>1</v>
      </c>
      <c r="J136" s="24" t="s">
        <v>5156</v>
      </c>
      <c r="K136" s="22">
        <v>1</v>
      </c>
      <c r="L136" s="22">
        <v>1</v>
      </c>
      <c r="M136" s="22">
        <f>K136-L136</f>
        <v>0</v>
      </c>
      <c r="N136" s="129" t="s">
        <v>516</v>
      </c>
      <c r="O136" s="100">
        <v>1000</v>
      </c>
      <c r="P136" s="27" t="s">
        <v>5107</v>
      </c>
      <c r="Q136" s="99">
        <v>1</v>
      </c>
      <c r="R136" s="130"/>
    </row>
    <row r="137" spans="1:18" ht="18" customHeight="1">
      <c r="A137" s="43">
        <v>8</v>
      </c>
      <c r="B137" s="44" t="s">
        <v>521</v>
      </c>
      <c r="C137" s="45">
        <v>2</v>
      </c>
      <c r="D137" s="45" t="s">
        <v>5157</v>
      </c>
      <c r="E137" s="46"/>
      <c r="F137" s="45"/>
      <c r="G137" s="46"/>
      <c r="H137" s="45"/>
      <c r="I137" s="46"/>
      <c r="J137" s="46"/>
      <c r="K137" s="60">
        <f>K138</f>
        <v>153200</v>
      </c>
      <c r="L137" s="60">
        <f t="shared" ref="L137:M137" si="32">L138</f>
        <v>164355</v>
      </c>
      <c r="M137" s="61">
        <f t="shared" si="32"/>
        <v>-11155</v>
      </c>
      <c r="N137" s="47"/>
      <c r="O137" s="48"/>
      <c r="P137" s="48"/>
      <c r="Q137" s="95">
        <f>Q138</f>
        <v>153200</v>
      </c>
      <c r="R137" s="51"/>
    </row>
    <row r="138" spans="1:18" ht="18" customHeight="1">
      <c r="A138" s="43">
        <v>8</v>
      </c>
      <c r="B138" s="44" t="s">
        <v>521</v>
      </c>
      <c r="C138" s="52">
        <v>2</v>
      </c>
      <c r="D138" s="44" t="s">
        <v>5157</v>
      </c>
      <c r="E138" s="53">
        <v>1</v>
      </c>
      <c r="F138" s="54" t="s">
        <v>5158</v>
      </c>
      <c r="G138" s="53"/>
      <c r="H138" s="54"/>
      <c r="I138" s="53"/>
      <c r="J138" s="53"/>
      <c r="K138" s="62">
        <f>SUM(K139:K160)</f>
        <v>153200</v>
      </c>
      <c r="L138" s="62">
        <f t="shared" ref="L138:M138" si="33">SUM(L139:L160)</f>
        <v>164355</v>
      </c>
      <c r="M138" s="63">
        <f t="shared" si="33"/>
        <v>-11155</v>
      </c>
      <c r="N138" s="55"/>
      <c r="O138" s="56"/>
      <c r="P138" s="56"/>
      <c r="Q138" s="97">
        <f>SUM(Q139:Q161)</f>
        <v>153200</v>
      </c>
      <c r="R138" s="59" t="s">
        <v>5060</v>
      </c>
    </row>
    <row r="139" spans="1:18" ht="18" customHeight="1">
      <c r="A139" s="17">
        <v>8</v>
      </c>
      <c r="B139" s="18" t="s">
        <v>521</v>
      </c>
      <c r="C139" s="18">
        <v>2</v>
      </c>
      <c r="D139" s="18" t="s">
        <v>5157</v>
      </c>
      <c r="E139" s="18">
        <v>1</v>
      </c>
      <c r="F139" s="18" t="s">
        <v>5158</v>
      </c>
      <c r="G139" s="19">
        <v>1</v>
      </c>
      <c r="H139" s="19" t="s">
        <v>5158</v>
      </c>
      <c r="I139" s="19"/>
      <c r="J139" s="24"/>
      <c r="K139" s="22"/>
      <c r="L139" s="22"/>
      <c r="M139" s="22"/>
      <c r="N139" s="129"/>
      <c r="O139" s="100"/>
      <c r="P139" s="27"/>
      <c r="Q139" s="99"/>
      <c r="R139" s="130"/>
    </row>
    <row r="140" spans="1:18" ht="18" customHeight="1">
      <c r="A140" s="17">
        <v>8</v>
      </c>
      <c r="B140" s="18" t="s">
        <v>521</v>
      </c>
      <c r="C140" s="18">
        <v>2</v>
      </c>
      <c r="D140" s="18" t="s">
        <v>5157</v>
      </c>
      <c r="E140" s="18">
        <v>1</v>
      </c>
      <c r="F140" s="18" t="s">
        <v>5158</v>
      </c>
      <c r="G140" s="18">
        <v>1</v>
      </c>
      <c r="H140" s="18" t="s">
        <v>5158</v>
      </c>
      <c r="I140" s="19">
        <v>1</v>
      </c>
      <c r="J140" s="24" t="s">
        <v>5159</v>
      </c>
      <c r="K140" s="22">
        <v>37391</v>
      </c>
      <c r="L140" s="22">
        <v>34839</v>
      </c>
      <c r="M140" s="22">
        <f t="shared" ref="M140:M146" si="34">K140-L140</f>
        <v>2552</v>
      </c>
      <c r="N140" s="129" t="s">
        <v>5160</v>
      </c>
      <c r="O140" s="100">
        <v>37391150</v>
      </c>
      <c r="P140" s="27" t="s">
        <v>5107</v>
      </c>
      <c r="Q140" s="99">
        <v>7000</v>
      </c>
      <c r="R140" s="130"/>
    </row>
    <row r="141" spans="1:18" ht="18" customHeight="1">
      <c r="A141" s="17">
        <v>8</v>
      </c>
      <c r="B141" s="18" t="s">
        <v>521</v>
      </c>
      <c r="C141" s="18">
        <v>2</v>
      </c>
      <c r="D141" s="18" t="s">
        <v>5157</v>
      </c>
      <c r="E141" s="18">
        <v>1</v>
      </c>
      <c r="F141" s="18" t="s">
        <v>5158</v>
      </c>
      <c r="G141" s="18">
        <v>1</v>
      </c>
      <c r="H141" s="18" t="s">
        <v>5158</v>
      </c>
      <c r="I141" s="18">
        <v>1</v>
      </c>
      <c r="J141" s="25" t="s">
        <v>5159</v>
      </c>
      <c r="K141" s="22"/>
      <c r="L141" s="22"/>
      <c r="M141" s="22"/>
      <c r="N141" s="129"/>
      <c r="O141" s="100"/>
      <c r="P141" s="27" t="s">
        <v>5119</v>
      </c>
      <c r="Q141" s="99">
        <v>30000</v>
      </c>
      <c r="R141" s="130"/>
    </row>
    <row r="142" spans="1:18" ht="18" customHeight="1">
      <c r="A142" s="17">
        <v>8</v>
      </c>
      <c r="B142" s="18" t="s">
        <v>521</v>
      </c>
      <c r="C142" s="18">
        <v>2</v>
      </c>
      <c r="D142" s="18" t="s">
        <v>5157</v>
      </c>
      <c r="E142" s="18">
        <v>1</v>
      </c>
      <c r="F142" s="18" t="s">
        <v>5158</v>
      </c>
      <c r="G142" s="18">
        <v>1</v>
      </c>
      <c r="H142" s="18" t="s">
        <v>5158</v>
      </c>
      <c r="I142" s="102">
        <v>1</v>
      </c>
      <c r="J142" s="103" t="s">
        <v>5159</v>
      </c>
      <c r="K142" s="22"/>
      <c r="L142" s="22"/>
      <c r="M142" s="22"/>
      <c r="N142" s="129"/>
      <c r="O142" s="100"/>
      <c r="P142" s="27" t="s">
        <v>5116</v>
      </c>
      <c r="Q142" s="99">
        <v>391</v>
      </c>
      <c r="R142" s="130"/>
    </row>
    <row r="143" spans="1:18" ht="18" customHeight="1">
      <c r="A143" s="17">
        <v>8</v>
      </c>
      <c r="B143" s="18" t="s">
        <v>521</v>
      </c>
      <c r="C143" s="18">
        <v>2</v>
      </c>
      <c r="D143" s="18" t="s">
        <v>5157</v>
      </c>
      <c r="E143" s="18">
        <v>1</v>
      </c>
      <c r="F143" s="18" t="s">
        <v>5158</v>
      </c>
      <c r="G143" s="18">
        <v>1</v>
      </c>
      <c r="H143" s="18" t="s">
        <v>5158</v>
      </c>
      <c r="I143" s="19">
        <v>2</v>
      </c>
      <c r="J143" s="24" t="s">
        <v>5161</v>
      </c>
      <c r="K143" s="22">
        <v>21734</v>
      </c>
      <c r="L143" s="22">
        <v>8580</v>
      </c>
      <c r="M143" s="22">
        <f t="shared" si="34"/>
        <v>13154</v>
      </c>
      <c r="N143" s="129" t="s">
        <v>5162</v>
      </c>
      <c r="O143" s="100">
        <v>21734404</v>
      </c>
      <c r="P143" s="27" t="s">
        <v>5107</v>
      </c>
      <c r="Q143" s="99">
        <v>10000</v>
      </c>
      <c r="R143" s="130"/>
    </row>
    <row r="144" spans="1:18" ht="18" customHeight="1">
      <c r="A144" s="17">
        <v>8</v>
      </c>
      <c r="B144" s="18" t="s">
        <v>521</v>
      </c>
      <c r="C144" s="18">
        <v>2</v>
      </c>
      <c r="D144" s="18" t="s">
        <v>5157</v>
      </c>
      <c r="E144" s="18">
        <v>1</v>
      </c>
      <c r="F144" s="18" t="s">
        <v>5158</v>
      </c>
      <c r="G144" s="18">
        <v>1</v>
      </c>
      <c r="H144" s="18" t="s">
        <v>5158</v>
      </c>
      <c r="I144" s="18">
        <v>2</v>
      </c>
      <c r="J144" s="25" t="s">
        <v>5161</v>
      </c>
      <c r="K144" s="22"/>
      <c r="L144" s="22"/>
      <c r="M144" s="22"/>
      <c r="N144" s="129"/>
      <c r="O144" s="100"/>
      <c r="P144" s="27" t="s">
        <v>5119</v>
      </c>
      <c r="Q144" s="99">
        <v>10000</v>
      </c>
      <c r="R144" s="130"/>
    </row>
    <row r="145" spans="1:18" ht="18" customHeight="1">
      <c r="A145" s="17">
        <v>8</v>
      </c>
      <c r="B145" s="18" t="s">
        <v>521</v>
      </c>
      <c r="C145" s="18">
        <v>2</v>
      </c>
      <c r="D145" s="18" t="s">
        <v>5157</v>
      </c>
      <c r="E145" s="18">
        <v>1</v>
      </c>
      <c r="F145" s="18" t="s">
        <v>5158</v>
      </c>
      <c r="G145" s="18">
        <v>1</v>
      </c>
      <c r="H145" s="18" t="s">
        <v>5158</v>
      </c>
      <c r="I145" s="102">
        <v>2</v>
      </c>
      <c r="J145" s="103" t="s">
        <v>5161</v>
      </c>
      <c r="K145" s="22"/>
      <c r="L145" s="22"/>
      <c r="M145" s="22"/>
      <c r="N145" s="129"/>
      <c r="O145" s="100"/>
      <c r="P145" s="27" t="s">
        <v>5116</v>
      </c>
      <c r="Q145" s="99">
        <v>1734</v>
      </c>
      <c r="R145" s="130"/>
    </row>
    <row r="146" spans="1:18" ht="18" customHeight="1">
      <c r="A146" s="17">
        <v>8</v>
      </c>
      <c r="B146" s="18" t="s">
        <v>521</v>
      </c>
      <c r="C146" s="18">
        <v>2</v>
      </c>
      <c r="D146" s="18" t="s">
        <v>5157</v>
      </c>
      <c r="E146" s="18">
        <v>1</v>
      </c>
      <c r="F146" s="18" t="s">
        <v>5158</v>
      </c>
      <c r="G146" s="18">
        <v>1</v>
      </c>
      <c r="H146" s="18" t="s">
        <v>5158</v>
      </c>
      <c r="I146" s="19">
        <v>11</v>
      </c>
      <c r="J146" s="24" t="s">
        <v>5163</v>
      </c>
      <c r="K146" s="22">
        <v>184</v>
      </c>
      <c r="L146" s="22">
        <v>235</v>
      </c>
      <c r="M146" s="22">
        <f t="shared" si="34"/>
        <v>-51</v>
      </c>
      <c r="N146" s="129" t="s">
        <v>5164</v>
      </c>
      <c r="O146" s="100">
        <v>184000</v>
      </c>
      <c r="P146" s="27" t="s">
        <v>5107</v>
      </c>
      <c r="Q146" s="99">
        <v>184</v>
      </c>
      <c r="R146" s="130"/>
    </row>
    <row r="147" spans="1:18" ht="18" customHeight="1">
      <c r="A147" s="17">
        <v>8</v>
      </c>
      <c r="B147" s="18" t="s">
        <v>521</v>
      </c>
      <c r="C147" s="18">
        <v>2</v>
      </c>
      <c r="D147" s="18" t="s">
        <v>5157</v>
      </c>
      <c r="E147" s="18">
        <v>1</v>
      </c>
      <c r="F147" s="18" t="s">
        <v>5158</v>
      </c>
      <c r="G147" s="18">
        <v>1</v>
      </c>
      <c r="H147" s="18" t="s">
        <v>5158</v>
      </c>
      <c r="I147" s="18">
        <v>11</v>
      </c>
      <c r="J147" s="25" t="s">
        <v>5163</v>
      </c>
      <c r="K147" s="22"/>
      <c r="L147" s="22"/>
      <c r="M147" s="22"/>
      <c r="N147" s="129" t="s">
        <v>5165</v>
      </c>
      <c r="O147" s="100"/>
      <c r="P147" s="27"/>
      <c r="Q147" s="99"/>
      <c r="R147" s="130"/>
    </row>
    <row r="148" spans="1:18" ht="18" customHeight="1">
      <c r="A148" s="17">
        <v>8</v>
      </c>
      <c r="B148" s="18" t="s">
        <v>521</v>
      </c>
      <c r="C148" s="18">
        <v>2</v>
      </c>
      <c r="D148" s="18" t="s">
        <v>5157</v>
      </c>
      <c r="E148" s="18">
        <v>1</v>
      </c>
      <c r="F148" s="18" t="s">
        <v>5158</v>
      </c>
      <c r="G148" s="18">
        <v>1</v>
      </c>
      <c r="H148" s="18" t="s">
        <v>5158</v>
      </c>
      <c r="I148" s="18">
        <v>11</v>
      </c>
      <c r="J148" s="25" t="s">
        <v>5163</v>
      </c>
      <c r="K148" s="22"/>
      <c r="L148" s="22"/>
      <c r="M148" s="22"/>
      <c r="N148" s="129" t="s">
        <v>5166</v>
      </c>
      <c r="O148" s="100"/>
      <c r="P148" s="27"/>
      <c r="Q148" s="99"/>
      <c r="R148" s="130"/>
    </row>
    <row r="149" spans="1:18" ht="18" customHeight="1">
      <c r="A149" s="17">
        <v>8</v>
      </c>
      <c r="B149" s="18" t="s">
        <v>521</v>
      </c>
      <c r="C149" s="18">
        <v>2</v>
      </c>
      <c r="D149" s="18" t="s">
        <v>5157</v>
      </c>
      <c r="E149" s="18">
        <v>1</v>
      </c>
      <c r="F149" s="18" t="s">
        <v>5158</v>
      </c>
      <c r="G149" s="18">
        <v>1</v>
      </c>
      <c r="H149" s="18" t="s">
        <v>5158</v>
      </c>
      <c r="I149" s="19">
        <v>21</v>
      </c>
      <c r="J149" s="24" t="s">
        <v>5167</v>
      </c>
      <c r="K149" s="22">
        <v>230</v>
      </c>
      <c r="L149" s="22">
        <v>394</v>
      </c>
      <c r="M149" s="22">
        <f>K149-L149</f>
        <v>-164</v>
      </c>
      <c r="N149" s="129" t="s">
        <v>5168</v>
      </c>
      <c r="O149" s="100"/>
      <c r="P149" s="27" t="s">
        <v>747</v>
      </c>
      <c r="Q149" s="99">
        <v>30</v>
      </c>
      <c r="R149" s="130"/>
    </row>
    <row r="150" spans="1:18" ht="18" customHeight="1">
      <c r="A150" s="17">
        <v>8</v>
      </c>
      <c r="B150" s="18" t="s">
        <v>521</v>
      </c>
      <c r="C150" s="18">
        <v>2</v>
      </c>
      <c r="D150" s="18" t="s">
        <v>5157</v>
      </c>
      <c r="E150" s="18">
        <v>1</v>
      </c>
      <c r="F150" s="18" t="s">
        <v>5158</v>
      </c>
      <c r="G150" s="18">
        <v>1</v>
      </c>
      <c r="H150" s="18" t="s">
        <v>5158</v>
      </c>
      <c r="I150" s="18">
        <v>21</v>
      </c>
      <c r="J150" s="25" t="s">
        <v>5167</v>
      </c>
      <c r="K150" s="22"/>
      <c r="L150" s="22"/>
      <c r="M150" s="22"/>
      <c r="N150" s="129" t="s">
        <v>5169</v>
      </c>
      <c r="O150" s="100">
        <v>230000</v>
      </c>
      <c r="P150" s="27" t="s">
        <v>5170</v>
      </c>
      <c r="Q150" s="99">
        <v>200</v>
      </c>
      <c r="R150" s="130"/>
    </row>
    <row r="151" spans="1:18" ht="18" customHeight="1">
      <c r="A151" s="17">
        <v>8</v>
      </c>
      <c r="B151" s="18" t="s">
        <v>521</v>
      </c>
      <c r="C151" s="18">
        <v>2</v>
      </c>
      <c r="D151" s="18" t="s">
        <v>5157</v>
      </c>
      <c r="E151" s="18">
        <v>1</v>
      </c>
      <c r="F151" s="18" t="s">
        <v>5158</v>
      </c>
      <c r="G151" s="18">
        <v>1</v>
      </c>
      <c r="H151" s="18" t="s">
        <v>5158</v>
      </c>
      <c r="I151" s="19">
        <v>31</v>
      </c>
      <c r="J151" s="24" t="s">
        <v>5171</v>
      </c>
      <c r="K151" s="22">
        <v>2800</v>
      </c>
      <c r="L151" s="22">
        <v>4200</v>
      </c>
      <c r="M151" s="22">
        <f t="shared" ref="M151:M154" si="35">K151-L151</f>
        <v>-1400</v>
      </c>
      <c r="N151" s="129" t="s">
        <v>7319</v>
      </c>
      <c r="O151" s="100">
        <v>2800000</v>
      </c>
      <c r="P151" s="27" t="s">
        <v>5172</v>
      </c>
      <c r="Q151" s="19">
        <v>2800</v>
      </c>
      <c r="R151" s="130"/>
    </row>
    <row r="152" spans="1:18" ht="18" customHeight="1">
      <c r="A152" s="17">
        <v>8</v>
      </c>
      <c r="B152" s="18" t="s">
        <v>521</v>
      </c>
      <c r="C152" s="18">
        <v>2</v>
      </c>
      <c r="D152" s="18" t="s">
        <v>5157</v>
      </c>
      <c r="E152" s="18">
        <v>1</v>
      </c>
      <c r="F152" s="18" t="s">
        <v>5158</v>
      </c>
      <c r="G152" s="18">
        <v>1</v>
      </c>
      <c r="H152" s="18" t="s">
        <v>5158</v>
      </c>
      <c r="I152" s="19">
        <v>41</v>
      </c>
      <c r="J152" s="24" t="s">
        <v>5173</v>
      </c>
      <c r="K152" s="22">
        <v>12550</v>
      </c>
      <c r="L152" s="22">
        <v>6722</v>
      </c>
      <c r="M152" s="22">
        <f t="shared" si="35"/>
        <v>5828</v>
      </c>
      <c r="N152" s="129" t="s">
        <v>5174</v>
      </c>
      <c r="O152" s="100">
        <v>12550000</v>
      </c>
      <c r="P152" s="27" t="s">
        <v>5119</v>
      </c>
      <c r="Q152" s="99">
        <v>7000</v>
      </c>
      <c r="R152" s="130"/>
    </row>
    <row r="153" spans="1:18" ht="18" customHeight="1">
      <c r="A153" s="17">
        <v>8</v>
      </c>
      <c r="B153" s="18" t="s">
        <v>521</v>
      </c>
      <c r="C153" s="18">
        <v>2</v>
      </c>
      <c r="D153" s="18" t="s">
        <v>5157</v>
      </c>
      <c r="E153" s="18">
        <v>1</v>
      </c>
      <c r="F153" s="18" t="s">
        <v>5158</v>
      </c>
      <c r="G153" s="18">
        <v>1</v>
      </c>
      <c r="H153" s="18" t="s">
        <v>5158</v>
      </c>
      <c r="I153" s="18">
        <v>41</v>
      </c>
      <c r="J153" s="25" t="s">
        <v>5173</v>
      </c>
      <c r="K153" s="22"/>
      <c r="L153" s="22"/>
      <c r="M153" s="22"/>
      <c r="N153" s="129"/>
      <c r="O153" s="100"/>
      <c r="P153" s="27" t="s">
        <v>5116</v>
      </c>
      <c r="Q153" s="99">
        <v>5550</v>
      </c>
      <c r="R153" s="130"/>
    </row>
    <row r="154" spans="1:18" ht="18" customHeight="1">
      <c r="A154" s="17">
        <v>8</v>
      </c>
      <c r="B154" s="18" t="s">
        <v>521</v>
      </c>
      <c r="C154" s="18">
        <v>2</v>
      </c>
      <c r="D154" s="18" t="s">
        <v>5157</v>
      </c>
      <c r="E154" s="18">
        <v>1</v>
      </c>
      <c r="F154" s="18" t="s">
        <v>5158</v>
      </c>
      <c r="G154" s="18">
        <v>1</v>
      </c>
      <c r="H154" s="18" t="s">
        <v>5158</v>
      </c>
      <c r="I154" s="19">
        <v>51</v>
      </c>
      <c r="J154" s="24" t="s">
        <v>5175</v>
      </c>
      <c r="K154" s="22">
        <v>21851</v>
      </c>
      <c r="L154" s="22">
        <v>22228</v>
      </c>
      <c r="M154" s="22">
        <f t="shared" si="35"/>
        <v>-377</v>
      </c>
      <c r="N154" s="129" t="s">
        <v>5176</v>
      </c>
      <c r="O154" s="100">
        <v>21851000</v>
      </c>
      <c r="P154" s="27" t="s">
        <v>747</v>
      </c>
      <c r="Q154" s="99">
        <v>5932</v>
      </c>
      <c r="R154" s="130"/>
    </row>
    <row r="155" spans="1:18" ht="18" customHeight="1">
      <c r="A155" s="17">
        <v>8</v>
      </c>
      <c r="B155" s="18" t="s">
        <v>521</v>
      </c>
      <c r="C155" s="18">
        <v>2</v>
      </c>
      <c r="D155" s="18" t="s">
        <v>5157</v>
      </c>
      <c r="E155" s="18">
        <v>1</v>
      </c>
      <c r="F155" s="18" t="s">
        <v>5158</v>
      </c>
      <c r="G155" s="18">
        <v>1</v>
      </c>
      <c r="H155" s="18" t="s">
        <v>5158</v>
      </c>
      <c r="I155" s="18">
        <v>51</v>
      </c>
      <c r="J155" s="25" t="s">
        <v>5175</v>
      </c>
      <c r="K155" s="22"/>
      <c r="L155" s="22"/>
      <c r="M155" s="22"/>
      <c r="N155" s="129" t="s">
        <v>5177</v>
      </c>
      <c r="O155" s="100"/>
      <c r="P155" s="27" t="s">
        <v>759</v>
      </c>
      <c r="Q155" s="99">
        <v>6762</v>
      </c>
      <c r="R155" s="130"/>
    </row>
    <row r="156" spans="1:18" ht="18" customHeight="1">
      <c r="A156" s="17">
        <v>8</v>
      </c>
      <c r="B156" s="18" t="s">
        <v>521</v>
      </c>
      <c r="C156" s="18">
        <v>2</v>
      </c>
      <c r="D156" s="18" t="s">
        <v>5157</v>
      </c>
      <c r="E156" s="18">
        <v>1</v>
      </c>
      <c r="F156" s="18" t="s">
        <v>5158</v>
      </c>
      <c r="G156" s="18">
        <v>1</v>
      </c>
      <c r="H156" s="18" t="s">
        <v>5158</v>
      </c>
      <c r="I156" s="18">
        <v>51</v>
      </c>
      <c r="J156" s="25" t="s">
        <v>7320</v>
      </c>
      <c r="K156" s="22"/>
      <c r="L156" s="22"/>
      <c r="M156" s="22"/>
      <c r="N156" s="129" t="s">
        <v>5178</v>
      </c>
      <c r="O156" s="100"/>
      <c r="P156" s="27" t="s">
        <v>5170</v>
      </c>
      <c r="Q156" s="99">
        <v>2</v>
      </c>
      <c r="R156" s="130"/>
    </row>
    <row r="157" spans="1:18" ht="18" customHeight="1">
      <c r="A157" s="17">
        <v>8</v>
      </c>
      <c r="B157" s="18" t="s">
        <v>521</v>
      </c>
      <c r="C157" s="18">
        <v>2</v>
      </c>
      <c r="D157" s="18" t="s">
        <v>5157</v>
      </c>
      <c r="E157" s="18">
        <v>1</v>
      </c>
      <c r="F157" s="18" t="s">
        <v>5158</v>
      </c>
      <c r="G157" s="18">
        <v>1</v>
      </c>
      <c r="H157" s="18" t="s">
        <v>5158</v>
      </c>
      <c r="I157" s="18">
        <v>51</v>
      </c>
      <c r="J157" s="25" t="s">
        <v>5175</v>
      </c>
      <c r="K157" s="22"/>
      <c r="L157" s="22"/>
      <c r="M157" s="22"/>
      <c r="N157" s="129" t="s">
        <v>5179</v>
      </c>
      <c r="O157" s="100"/>
      <c r="P157" s="27" t="s">
        <v>5110</v>
      </c>
      <c r="Q157" s="99">
        <v>155</v>
      </c>
      <c r="R157" s="130"/>
    </row>
    <row r="158" spans="1:18" ht="18" customHeight="1">
      <c r="A158" s="17">
        <v>8</v>
      </c>
      <c r="B158" s="18" t="s">
        <v>521</v>
      </c>
      <c r="C158" s="18">
        <v>2</v>
      </c>
      <c r="D158" s="18" t="s">
        <v>5157</v>
      </c>
      <c r="E158" s="18">
        <v>1</v>
      </c>
      <c r="F158" s="18" t="s">
        <v>5158</v>
      </c>
      <c r="G158" s="18">
        <v>1</v>
      </c>
      <c r="H158" s="18" t="s">
        <v>5158</v>
      </c>
      <c r="I158" s="18">
        <v>51</v>
      </c>
      <c r="J158" s="25" t="s">
        <v>5175</v>
      </c>
      <c r="K158" s="22"/>
      <c r="L158" s="22"/>
      <c r="M158" s="22"/>
      <c r="N158" s="129"/>
      <c r="O158" s="100"/>
      <c r="P158" s="27" t="s">
        <v>5099</v>
      </c>
      <c r="Q158" s="99">
        <v>9000</v>
      </c>
      <c r="R158" s="130"/>
    </row>
    <row r="159" spans="1:18" ht="18" customHeight="1">
      <c r="A159" s="17">
        <v>8</v>
      </c>
      <c r="B159" s="18" t="s">
        <v>521</v>
      </c>
      <c r="C159" s="18">
        <v>2</v>
      </c>
      <c r="D159" s="18" t="s">
        <v>5157</v>
      </c>
      <c r="E159" s="18">
        <v>1</v>
      </c>
      <c r="F159" s="18" t="s">
        <v>5158</v>
      </c>
      <c r="G159" s="19">
        <v>2</v>
      </c>
      <c r="H159" s="19" t="s">
        <v>5180</v>
      </c>
      <c r="I159" s="19"/>
      <c r="J159" s="24"/>
      <c r="K159" s="22"/>
      <c r="L159" s="22"/>
      <c r="M159" s="22"/>
      <c r="N159" s="129"/>
      <c r="O159" s="100"/>
      <c r="P159" s="27"/>
      <c r="Q159" s="99"/>
      <c r="R159" s="130"/>
    </row>
    <row r="160" spans="1:18" ht="18" customHeight="1">
      <c r="A160" s="17">
        <v>8</v>
      </c>
      <c r="B160" s="18" t="s">
        <v>521</v>
      </c>
      <c r="C160" s="18">
        <v>2</v>
      </c>
      <c r="D160" s="18" t="s">
        <v>5157</v>
      </c>
      <c r="E160" s="18">
        <v>1</v>
      </c>
      <c r="F160" s="18" t="s">
        <v>5158</v>
      </c>
      <c r="G160" s="18">
        <v>2</v>
      </c>
      <c r="H160" s="18" t="s">
        <v>5180</v>
      </c>
      <c r="I160" s="19">
        <v>1</v>
      </c>
      <c r="J160" s="24" t="s">
        <v>5180</v>
      </c>
      <c r="K160" s="22">
        <v>56460</v>
      </c>
      <c r="L160" s="22">
        <v>87157</v>
      </c>
      <c r="M160" s="22">
        <f>K160-L160</f>
        <v>-30697</v>
      </c>
      <c r="N160" s="129" t="s">
        <v>5181</v>
      </c>
      <c r="O160" s="100">
        <v>56460000</v>
      </c>
      <c r="P160" s="27" t="s">
        <v>5126</v>
      </c>
      <c r="Q160" s="99">
        <v>10000</v>
      </c>
      <c r="R160" s="130"/>
    </row>
    <row r="161" spans="1:18" ht="18" customHeight="1">
      <c r="A161" s="17">
        <v>8</v>
      </c>
      <c r="B161" s="18" t="s">
        <v>521</v>
      </c>
      <c r="C161" s="18">
        <v>2</v>
      </c>
      <c r="D161" s="18" t="s">
        <v>5157</v>
      </c>
      <c r="E161" s="18">
        <v>1</v>
      </c>
      <c r="F161" s="18" t="s">
        <v>5158</v>
      </c>
      <c r="G161" s="18">
        <v>2</v>
      </c>
      <c r="H161" s="18" t="s">
        <v>5180</v>
      </c>
      <c r="I161" s="18">
        <v>1</v>
      </c>
      <c r="J161" s="25" t="s">
        <v>5180</v>
      </c>
      <c r="K161" s="22"/>
      <c r="L161" s="22"/>
      <c r="M161" s="22"/>
      <c r="N161" s="129"/>
      <c r="O161" s="100"/>
      <c r="P161" s="27" t="s">
        <v>5110</v>
      </c>
      <c r="Q161" s="99">
        <v>46460</v>
      </c>
      <c r="R161" s="130"/>
    </row>
    <row r="162" spans="1:18" ht="18" customHeight="1">
      <c r="A162" s="67">
        <v>9</v>
      </c>
      <c r="B162" s="68" t="s">
        <v>549</v>
      </c>
      <c r="C162" s="68"/>
      <c r="D162" s="68"/>
      <c r="E162" s="69"/>
      <c r="F162" s="68"/>
      <c r="G162" s="69"/>
      <c r="H162" s="68"/>
      <c r="I162" s="69"/>
      <c r="J162" s="69"/>
      <c r="K162" s="70">
        <f>K163</f>
        <v>2</v>
      </c>
      <c r="L162" s="70">
        <f t="shared" ref="L162:M163" si="36">L163</f>
        <v>2</v>
      </c>
      <c r="M162" s="71">
        <f t="shared" si="36"/>
        <v>0</v>
      </c>
      <c r="N162" s="72"/>
      <c r="O162" s="73"/>
      <c r="P162" s="73"/>
      <c r="Q162" s="131">
        <f>Q163</f>
        <v>0</v>
      </c>
      <c r="R162" s="76"/>
    </row>
    <row r="163" spans="1:18" ht="18" customHeight="1">
      <c r="A163" s="43">
        <v>9</v>
      </c>
      <c r="B163" s="44" t="s">
        <v>549</v>
      </c>
      <c r="C163" s="45">
        <v>1</v>
      </c>
      <c r="D163" s="45" t="s">
        <v>549</v>
      </c>
      <c r="E163" s="46"/>
      <c r="F163" s="45"/>
      <c r="G163" s="46"/>
      <c r="H163" s="45"/>
      <c r="I163" s="46"/>
      <c r="J163" s="46"/>
      <c r="K163" s="60">
        <f>K164</f>
        <v>2</v>
      </c>
      <c r="L163" s="60">
        <f t="shared" si="36"/>
        <v>2</v>
      </c>
      <c r="M163" s="61">
        <f t="shared" si="36"/>
        <v>0</v>
      </c>
      <c r="N163" s="47"/>
      <c r="O163" s="48"/>
      <c r="P163" s="48"/>
      <c r="Q163" s="95">
        <f>Q164</f>
        <v>0</v>
      </c>
      <c r="R163" s="51"/>
    </row>
    <row r="164" spans="1:18" ht="18" customHeight="1">
      <c r="A164" s="43">
        <v>9</v>
      </c>
      <c r="B164" s="44" t="s">
        <v>549</v>
      </c>
      <c r="C164" s="52">
        <v>1</v>
      </c>
      <c r="D164" s="44" t="s">
        <v>549</v>
      </c>
      <c r="E164" s="53">
        <v>1</v>
      </c>
      <c r="F164" s="54" t="s">
        <v>549</v>
      </c>
      <c r="G164" s="53"/>
      <c r="H164" s="54"/>
      <c r="I164" s="53"/>
      <c r="J164" s="53"/>
      <c r="K164" s="62">
        <f>SUM(K165:K167)</f>
        <v>2</v>
      </c>
      <c r="L164" s="62">
        <f t="shared" ref="L164:M164" si="37">SUM(L165:L167)</f>
        <v>2</v>
      </c>
      <c r="M164" s="63">
        <f t="shared" si="37"/>
        <v>0</v>
      </c>
      <c r="N164" s="55"/>
      <c r="O164" s="56"/>
      <c r="P164" s="56"/>
      <c r="Q164" s="97">
        <f>SUM(Q165:Q167)</f>
        <v>0</v>
      </c>
      <c r="R164" s="59" t="s">
        <v>5060</v>
      </c>
    </row>
    <row r="165" spans="1:18" ht="18" customHeight="1">
      <c r="A165" s="17">
        <v>9</v>
      </c>
      <c r="B165" s="18" t="s">
        <v>549</v>
      </c>
      <c r="C165" s="18">
        <v>1</v>
      </c>
      <c r="D165" s="18" t="s">
        <v>549</v>
      </c>
      <c r="E165" s="18">
        <v>1</v>
      </c>
      <c r="F165" s="18" t="s">
        <v>549</v>
      </c>
      <c r="G165" s="19">
        <v>1</v>
      </c>
      <c r="H165" s="19" t="s">
        <v>549</v>
      </c>
      <c r="I165" s="19"/>
      <c r="J165" s="24"/>
      <c r="K165" s="22"/>
      <c r="L165" s="22"/>
      <c r="M165" s="22"/>
      <c r="N165" s="129"/>
      <c r="O165" s="100"/>
      <c r="P165" s="27"/>
      <c r="Q165" s="99"/>
      <c r="R165" s="130"/>
    </row>
    <row r="166" spans="1:18" ht="18" customHeight="1">
      <c r="A166" s="17">
        <v>9</v>
      </c>
      <c r="B166" s="18" t="s">
        <v>549</v>
      </c>
      <c r="C166" s="18">
        <v>1</v>
      </c>
      <c r="D166" s="18" t="s">
        <v>549</v>
      </c>
      <c r="E166" s="18">
        <v>1</v>
      </c>
      <c r="F166" s="18" t="s">
        <v>549</v>
      </c>
      <c r="G166" s="18">
        <v>1</v>
      </c>
      <c r="H166" s="18" t="s">
        <v>549</v>
      </c>
      <c r="I166" s="19">
        <v>1</v>
      </c>
      <c r="J166" s="24" t="s">
        <v>5182</v>
      </c>
      <c r="K166" s="22">
        <v>1</v>
      </c>
      <c r="L166" s="22">
        <v>1</v>
      </c>
      <c r="M166" s="22">
        <f t="shared" ref="M166:M167" si="38">K166-L166</f>
        <v>0</v>
      </c>
      <c r="N166" s="129" t="s">
        <v>516</v>
      </c>
      <c r="O166" s="100">
        <v>1000</v>
      </c>
      <c r="P166" s="27"/>
      <c r="Q166" s="99"/>
      <c r="R166" s="130"/>
    </row>
    <row r="167" spans="1:18" ht="18" customHeight="1">
      <c r="A167" s="17">
        <v>9</v>
      </c>
      <c r="B167" s="18" t="s">
        <v>549</v>
      </c>
      <c r="C167" s="18">
        <v>1</v>
      </c>
      <c r="D167" s="18" t="s">
        <v>549</v>
      </c>
      <c r="E167" s="18">
        <v>1</v>
      </c>
      <c r="F167" s="18" t="s">
        <v>549</v>
      </c>
      <c r="G167" s="18">
        <v>1</v>
      </c>
      <c r="H167" s="18" t="s">
        <v>549</v>
      </c>
      <c r="I167" s="19">
        <v>2</v>
      </c>
      <c r="J167" s="24" t="s">
        <v>5183</v>
      </c>
      <c r="K167" s="22">
        <v>1</v>
      </c>
      <c r="L167" s="22">
        <v>1</v>
      </c>
      <c r="M167" s="22">
        <f t="shared" si="38"/>
        <v>0</v>
      </c>
      <c r="N167" s="129" t="s">
        <v>516</v>
      </c>
      <c r="O167" s="100">
        <v>1000</v>
      </c>
      <c r="P167" s="27"/>
      <c r="Q167" s="99"/>
      <c r="R167" s="130"/>
    </row>
    <row r="168" spans="1:18" ht="18" customHeight="1">
      <c r="A168" s="67">
        <v>10</v>
      </c>
      <c r="B168" s="68" t="s">
        <v>553</v>
      </c>
      <c r="C168" s="68"/>
      <c r="D168" s="68"/>
      <c r="E168" s="69"/>
      <c r="F168" s="68"/>
      <c r="G168" s="69"/>
      <c r="H168" s="68"/>
      <c r="I168" s="69"/>
      <c r="J168" s="69"/>
      <c r="K168" s="70">
        <f>K169+K176+K180</f>
        <v>1507</v>
      </c>
      <c r="L168" s="70">
        <f t="shared" ref="L168:M168" si="39">L169+L176+L180</f>
        <v>1521</v>
      </c>
      <c r="M168" s="71">
        <f t="shared" si="39"/>
        <v>-14</v>
      </c>
      <c r="N168" s="72"/>
      <c r="O168" s="73"/>
      <c r="P168" s="73"/>
      <c r="Q168" s="131">
        <f>Q169+Q176+Q180</f>
        <v>5</v>
      </c>
      <c r="R168" s="76"/>
    </row>
    <row r="169" spans="1:18" ht="18" customHeight="1">
      <c r="A169" s="43">
        <v>10</v>
      </c>
      <c r="B169" s="44" t="s">
        <v>553</v>
      </c>
      <c r="C169" s="45">
        <v>1</v>
      </c>
      <c r="D169" s="45" t="s">
        <v>554</v>
      </c>
      <c r="E169" s="46"/>
      <c r="F169" s="45"/>
      <c r="G169" s="46"/>
      <c r="H169" s="45"/>
      <c r="I169" s="46"/>
      <c r="J169" s="46"/>
      <c r="K169" s="60">
        <f>K170+K173</f>
        <v>1501</v>
      </c>
      <c r="L169" s="60">
        <f t="shared" ref="L169:M169" si="40">L170+L173</f>
        <v>1501</v>
      </c>
      <c r="M169" s="61">
        <f t="shared" si="40"/>
        <v>0</v>
      </c>
      <c r="N169" s="47"/>
      <c r="O169" s="48"/>
      <c r="P169" s="48"/>
      <c r="Q169" s="95">
        <f>Q170+Q173</f>
        <v>0</v>
      </c>
      <c r="R169" s="51"/>
    </row>
    <row r="170" spans="1:18" ht="18" customHeight="1">
      <c r="A170" s="43">
        <v>10</v>
      </c>
      <c r="B170" s="44" t="s">
        <v>553</v>
      </c>
      <c r="C170" s="52">
        <v>1</v>
      </c>
      <c r="D170" s="44" t="s">
        <v>554</v>
      </c>
      <c r="E170" s="53">
        <v>1</v>
      </c>
      <c r="F170" s="54" t="s">
        <v>5184</v>
      </c>
      <c r="G170" s="53"/>
      <c r="H170" s="54"/>
      <c r="I170" s="53"/>
      <c r="J170" s="53"/>
      <c r="K170" s="62">
        <f>SUM(K171:K172)</f>
        <v>1500</v>
      </c>
      <c r="L170" s="62">
        <f t="shared" ref="L170:M170" si="41">SUM(L171:L172)</f>
        <v>1500</v>
      </c>
      <c r="M170" s="63">
        <f t="shared" si="41"/>
        <v>0</v>
      </c>
      <c r="N170" s="55"/>
      <c r="O170" s="56"/>
      <c r="P170" s="56"/>
      <c r="Q170" s="97">
        <f>SUM(Q171:Q172)</f>
        <v>0</v>
      </c>
      <c r="R170" s="59" t="s">
        <v>5060</v>
      </c>
    </row>
    <row r="171" spans="1:18" ht="18" customHeight="1">
      <c r="A171" s="17">
        <v>10</v>
      </c>
      <c r="B171" s="18" t="s">
        <v>553</v>
      </c>
      <c r="C171" s="18">
        <v>1</v>
      </c>
      <c r="D171" s="18" t="s">
        <v>554</v>
      </c>
      <c r="E171" s="18">
        <v>1</v>
      </c>
      <c r="F171" s="18" t="s">
        <v>5184</v>
      </c>
      <c r="G171" s="19">
        <v>1</v>
      </c>
      <c r="H171" s="19" t="s">
        <v>5185</v>
      </c>
      <c r="I171" s="19"/>
      <c r="J171" s="24"/>
      <c r="K171" s="22"/>
      <c r="L171" s="22"/>
      <c r="M171" s="22"/>
      <c r="N171" s="129"/>
      <c r="O171" s="100"/>
      <c r="P171" s="27"/>
      <c r="Q171" s="99"/>
      <c r="R171" s="130"/>
    </row>
    <row r="172" spans="1:18" ht="18" customHeight="1">
      <c r="A172" s="17">
        <v>10</v>
      </c>
      <c r="B172" s="18" t="s">
        <v>553</v>
      </c>
      <c r="C172" s="18">
        <v>1</v>
      </c>
      <c r="D172" s="18" t="s">
        <v>554</v>
      </c>
      <c r="E172" s="18">
        <v>1</v>
      </c>
      <c r="F172" s="18" t="s">
        <v>5184</v>
      </c>
      <c r="G172" s="18">
        <v>1</v>
      </c>
      <c r="H172" s="18" t="s">
        <v>5185</v>
      </c>
      <c r="I172" s="19">
        <v>1</v>
      </c>
      <c r="J172" s="24" t="s">
        <v>5185</v>
      </c>
      <c r="K172" s="22">
        <v>1500</v>
      </c>
      <c r="L172" s="22">
        <v>1500</v>
      </c>
      <c r="M172" s="22">
        <f>K172-L172</f>
        <v>0</v>
      </c>
      <c r="N172" s="129" t="s">
        <v>5186</v>
      </c>
      <c r="O172" s="100">
        <v>1500000</v>
      </c>
      <c r="P172" s="27"/>
      <c r="Q172" s="99"/>
      <c r="R172" s="130"/>
    </row>
    <row r="173" spans="1:18" ht="18" customHeight="1">
      <c r="A173" s="43">
        <v>10</v>
      </c>
      <c r="B173" s="44" t="s">
        <v>553</v>
      </c>
      <c r="C173" s="52">
        <v>1</v>
      </c>
      <c r="D173" s="44" t="s">
        <v>554</v>
      </c>
      <c r="E173" s="53">
        <v>2</v>
      </c>
      <c r="F173" s="54" t="s">
        <v>5187</v>
      </c>
      <c r="G173" s="53"/>
      <c r="H173" s="54"/>
      <c r="I173" s="53"/>
      <c r="J173" s="53"/>
      <c r="K173" s="62">
        <f>SUM(K174:K175)</f>
        <v>1</v>
      </c>
      <c r="L173" s="62">
        <f t="shared" ref="L173:M173" si="42">SUM(L174:L175)</f>
        <v>1</v>
      </c>
      <c r="M173" s="63">
        <f t="shared" si="42"/>
        <v>0</v>
      </c>
      <c r="N173" s="55"/>
      <c r="O173" s="56"/>
      <c r="P173" s="56"/>
      <c r="Q173" s="97">
        <f>SUM(Q174:Q175)</f>
        <v>0</v>
      </c>
      <c r="R173" s="59" t="s">
        <v>5060</v>
      </c>
    </row>
    <row r="174" spans="1:18" ht="18" customHeight="1">
      <c r="A174" s="17">
        <v>10</v>
      </c>
      <c r="B174" s="18" t="s">
        <v>553</v>
      </c>
      <c r="C174" s="18">
        <v>1</v>
      </c>
      <c r="D174" s="18" t="s">
        <v>554</v>
      </c>
      <c r="E174" s="18">
        <v>2</v>
      </c>
      <c r="F174" s="18" t="s">
        <v>5187</v>
      </c>
      <c r="G174" s="19">
        <v>1</v>
      </c>
      <c r="H174" s="19" t="s">
        <v>5185</v>
      </c>
      <c r="I174" s="19"/>
      <c r="J174" s="24"/>
      <c r="K174" s="22"/>
      <c r="L174" s="22"/>
      <c r="M174" s="22"/>
      <c r="N174" s="129"/>
      <c r="O174" s="100"/>
      <c r="P174" s="27"/>
      <c r="Q174" s="99"/>
      <c r="R174" s="130"/>
    </row>
    <row r="175" spans="1:18" ht="18" customHeight="1">
      <c r="A175" s="17">
        <v>10</v>
      </c>
      <c r="B175" s="18" t="s">
        <v>553</v>
      </c>
      <c r="C175" s="18">
        <v>1</v>
      </c>
      <c r="D175" s="18" t="s">
        <v>554</v>
      </c>
      <c r="E175" s="18">
        <v>2</v>
      </c>
      <c r="F175" s="18" t="s">
        <v>5187</v>
      </c>
      <c r="G175" s="18">
        <v>1</v>
      </c>
      <c r="H175" s="18" t="s">
        <v>5185</v>
      </c>
      <c r="I175" s="19">
        <v>1</v>
      </c>
      <c r="J175" s="24" t="s">
        <v>5185</v>
      </c>
      <c r="K175" s="22">
        <v>1</v>
      </c>
      <c r="L175" s="22">
        <v>1</v>
      </c>
      <c r="M175" s="22">
        <f>K175-L175</f>
        <v>0</v>
      </c>
      <c r="N175" s="129" t="s">
        <v>516</v>
      </c>
      <c r="O175" s="100">
        <v>1000</v>
      </c>
      <c r="P175" s="27"/>
      <c r="Q175" s="99"/>
      <c r="R175" s="130"/>
    </row>
    <row r="176" spans="1:18" ht="18" customHeight="1">
      <c r="A176" s="43">
        <v>10</v>
      </c>
      <c r="B176" s="44" t="s">
        <v>553</v>
      </c>
      <c r="C176" s="45">
        <v>2</v>
      </c>
      <c r="D176" s="45" t="s">
        <v>557</v>
      </c>
      <c r="E176" s="46"/>
      <c r="F176" s="45"/>
      <c r="G176" s="46"/>
      <c r="H176" s="45"/>
      <c r="I176" s="46"/>
      <c r="J176" s="46"/>
      <c r="K176" s="60">
        <f>K177</f>
        <v>1</v>
      </c>
      <c r="L176" s="60">
        <f t="shared" ref="L176:M176" si="43">L177</f>
        <v>1</v>
      </c>
      <c r="M176" s="61">
        <f t="shared" si="43"/>
        <v>0</v>
      </c>
      <c r="N176" s="47"/>
      <c r="O176" s="48"/>
      <c r="P176" s="48"/>
      <c r="Q176" s="95">
        <f>Q177</f>
        <v>0</v>
      </c>
      <c r="R176" s="51"/>
    </row>
    <row r="177" spans="1:18" ht="18" customHeight="1">
      <c r="A177" s="43">
        <v>10</v>
      </c>
      <c r="B177" s="44" t="s">
        <v>553</v>
      </c>
      <c r="C177" s="52">
        <v>2</v>
      </c>
      <c r="D177" s="44" t="s">
        <v>557</v>
      </c>
      <c r="E177" s="53">
        <v>1</v>
      </c>
      <c r="F177" s="54" t="s">
        <v>557</v>
      </c>
      <c r="G177" s="53"/>
      <c r="H177" s="54"/>
      <c r="I177" s="53"/>
      <c r="J177" s="53"/>
      <c r="K177" s="62">
        <f>SUM(K178:K179)</f>
        <v>1</v>
      </c>
      <c r="L177" s="62">
        <f t="shared" ref="L177:M177" si="44">SUM(L178:L179)</f>
        <v>1</v>
      </c>
      <c r="M177" s="63">
        <f t="shared" si="44"/>
        <v>0</v>
      </c>
      <c r="N177" s="55"/>
      <c r="O177" s="56"/>
      <c r="P177" s="56"/>
      <c r="Q177" s="97">
        <f>SUM(Q178:Q179)</f>
        <v>0</v>
      </c>
      <c r="R177" s="59" t="s">
        <v>5060</v>
      </c>
    </row>
    <row r="178" spans="1:18" ht="18" customHeight="1">
      <c r="A178" s="17">
        <v>10</v>
      </c>
      <c r="B178" s="18" t="s">
        <v>553</v>
      </c>
      <c r="C178" s="18">
        <v>2</v>
      </c>
      <c r="D178" s="18" t="s">
        <v>557</v>
      </c>
      <c r="E178" s="18">
        <v>1</v>
      </c>
      <c r="F178" s="18" t="s">
        <v>557</v>
      </c>
      <c r="G178" s="19">
        <v>1</v>
      </c>
      <c r="H178" s="19" t="s">
        <v>557</v>
      </c>
      <c r="I178" s="19"/>
      <c r="J178" s="24"/>
      <c r="K178" s="22"/>
      <c r="L178" s="22"/>
      <c r="M178" s="22"/>
      <c r="N178" s="129"/>
      <c r="O178" s="100"/>
      <c r="P178" s="27"/>
      <c r="Q178" s="99"/>
      <c r="R178" s="130"/>
    </row>
    <row r="179" spans="1:18" ht="18" customHeight="1">
      <c r="A179" s="17">
        <v>10</v>
      </c>
      <c r="B179" s="18" t="s">
        <v>553</v>
      </c>
      <c r="C179" s="18">
        <v>2</v>
      </c>
      <c r="D179" s="18" t="s">
        <v>557</v>
      </c>
      <c r="E179" s="18">
        <v>1</v>
      </c>
      <c r="F179" s="18" t="s">
        <v>557</v>
      </c>
      <c r="G179" s="18">
        <v>1</v>
      </c>
      <c r="H179" s="18" t="s">
        <v>557</v>
      </c>
      <c r="I179" s="19">
        <v>1</v>
      </c>
      <c r="J179" s="24" t="s">
        <v>558</v>
      </c>
      <c r="K179" s="22">
        <v>1</v>
      </c>
      <c r="L179" s="22">
        <v>1</v>
      </c>
      <c r="M179" s="22">
        <f>K179-L179</f>
        <v>0</v>
      </c>
      <c r="N179" s="129" t="s">
        <v>516</v>
      </c>
      <c r="O179" s="100">
        <v>1000</v>
      </c>
      <c r="P179" s="27"/>
      <c r="Q179" s="99"/>
      <c r="R179" s="130"/>
    </row>
    <row r="180" spans="1:18" ht="18" customHeight="1">
      <c r="A180" s="43">
        <v>10</v>
      </c>
      <c r="B180" s="44" t="s">
        <v>553</v>
      </c>
      <c r="C180" s="45">
        <v>3</v>
      </c>
      <c r="D180" s="45" t="s">
        <v>571</v>
      </c>
      <c r="E180" s="46"/>
      <c r="F180" s="45"/>
      <c r="G180" s="46"/>
      <c r="H180" s="45"/>
      <c r="I180" s="46"/>
      <c r="J180" s="46"/>
      <c r="K180" s="60">
        <f>K181+K184+K187+K190+K193</f>
        <v>5</v>
      </c>
      <c r="L180" s="60">
        <f t="shared" ref="L180:M180" si="45">L181+L184+L187+L190+L193</f>
        <v>19</v>
      </c>
      <c r="M180" s="61">
        <f t="shared" si="45"/>
        <v>-14</v>
      </c>
      <c r="N180" s="47"/>
      <c r="O180" s="48"/>
      <c r="P180" s="48"/>
      <c r="Q180" s="95">
        <f>Q181+Q184+Q187+Q190+Q193</f>
        <v>5</v>
      </c>
      <c r="R180" s="51"/>
    </row>
    <row r="181" spans="1:18" ht="18" customHeight="1">
      <c r="A181" s="43">
        <v>10</v>
      </c>
      <c r="B181" s="44" t="s">
        <v>553</v>
      </c>
      <c r="C181" s="52">
        <v>3</v>
      </c>
      <c r="D181" s="44" t="s">
        <v>571</v>
      </c>
      <c r="E181" s="53">
        <v>1</v>
      </c>
      <c r="F181" s="54" t="s">
        <v>5188</v>
      </c>
      <c r="G181" s="53"/>
      <c r="H181" s="54"/>
      <c r="I181" s="53"/>
      <c r="J181" s="53"/>
      <c r="K181" s="62">
        <f>SUM(K182:K183)</f>
        <v>1</v>
      </c>
      <c r="L181" s="62">
        <f t="shared" ref="L181:M181" si="46">SUM(L182:L183)</f>
        <v>1</v>
      </c>
      <c r="M181" s="63">
        <f t="shared" si="46"/>
        <v>0</v>
      </c>
      <c r="N181" s="55"/>
      <c r="O181" s="56"/>
      <c r="P181" s="56"/>
      <c r="Q181" s="97">
        <f>SUM(Q182:Q183)</f>
        <v>1</v>
      </c>
      <c r="R181" s="59" t="s">
        <v>5060</v>
      </c>
    </row>
    <row r="182" spans="1:18" ht="18" customHeight="1">
      <c r="A182" s="17">
        <v>10</v>
      </c>
      <c r="B182" s="18" t="s">
        <v>553</v>
      </c>
      <c r="C182" s="18">
        <v>3</v>
      </c>
      <c r="D182" s="18" t="s">
        <v>571</v>
      </c>
      <c r="E182" s="18">
        <v>1</v>
      </c>
      <c r="F182" s="18" t="s">
        <v>5188</v>
      </c>
      <c r="G182" s="19">
        <v>1</v>
      </c>
      <c r="H182" s="19" t="s">
        <v>5189</v>
      </c>
      <c r="I182" s="19"/>
      <c r="J182" s="24"/>
      <c r="K182" s="22"/>
      <c r="L182" s="22"/>
      <c r="M182" s="22"/>
      <c r="N182" s="129"/>
      <c r="O182" s="100"/>
      <c r="P182" s="27"/>
      <c r="Q182" s="99"/>
      <c r="R182" s="130"/>
    </row>
    <row r="183" spans="1:18" ht="18" customHeight="1">
      <c r="A183" s="17">
        <v>10</v>
      </c>
      <c r="B183" s="18" t="s">
        <v>553</v>
      </c>
      <c r="C183" s="18">
        <v>3</v>
      </c>
      <c r="D183" s="18" t="s">
        <v>571</v>
      </c>
      <c r="E183" s="18">
        <v>1</v>
      </c>
      <c r="F183" s="18" t="s">
        <v>5188</v>
      </c>
      <c r="G183" s="18">
        <v>1</v>
      </c>
      <c r="H183" s="18" t="s">
        <v>5189</v>
      </c>
      <c r="I183" s="19">
        <v>1</v>
      </c>
      <c r="J183" s="24" t="s">
        <v>5189</v>
      </c>
      <c r="K183" s="22">
        <v>1</v>
      </c>
      <c r="L183" s="22">
        <v>1</v>
      </c>
      <c r="M183" s="22">
        <f>K183-L183</f>
        <v>0</v>
      </c>
      <c r="N183" s="129" t="s">
        <v>516</v>
      </c>
      <c r="O183" s="100">
        <v>1000</v>
      </c>
      <c r="P183" s="27" t="s">
        <v>5119</v>
      </c>
      <c r="Q183" s="99">
        <v>1</v>
      </c>
      <c r="R183" s="130"/>
    </row>
    <row r="184" spans="1:18" ht="18" customHeight="1">
      <c r="A184" s="43">
        <v>10</v>
      </c>
      <c r="B184" s="44" t="s">
        <v>553</v>
      </c>
      <c r="C184" s="52">
        <v>3</v>
      </c>
      <c r="D184" s="44" t="s">
        <v>571</v>
      </c>
      <c r="E184" s="53">
        <v>2</v>
      </c>
      <c r="F184" s="54" t="s">
        <v>5190</v>
      </c>
      <c r="G184" s="53"/>
      <c r="H184" s="54"/>
      <c r="I184" s="53"/>
      <c r="J184" s="53"/>
      <c r="K184" s="62">
        <f>SUM(K185:K186)</f>
        <v>1</v>
      </c>
      <c r="L184" s="62">
        <f t="shared" ref="L184:M184" si="47">SUM(L185:L186)</f>
        <v>1</v>
      </c>
      <c r="M184" s="63">
        <f t="shared" si="47"/>
        <v>0</v>
      </c>
      <c r="N184" s="55"/>
      <c r="O184" s="56"/>
      <c r="P184" s="56"/>
      <c r="Q184" s="97">
        <f>SUM(Q185:Q186)</f>
        <v>1</v>
      </c>
      <c r="R184" s="59" t="s">
        <v>5060</v>
      </c>
    </row>
    <row r="185" spans="1:18" ht="18" customHeight="1">
      <c r="A185" s="17">
        <v>10</v>
      </c>
      <c r="B185" s="18" t="s">
        <v>553</v>
      </c>
      <c r="C185" s="18">
        <v>3</v>
      </c>
      <c r="D185" s="18" t="s">
        <v>571</v>
      </c>
      <c r="E185" s="18">
        <v>2</v>
      </c>
      <c r="F185" s="18" t="s">
        <v>5190</v>
      </c>
      <c r="G185" s="19">
        <v>1</v>
      </c>
      <c r="H185" s="19" t="s">
        <v>5189</v>
      </c>
      <c r="I185" s="19"/>
      <c r="J185" s="24"/>
      <c r="K185" s="22"/>
      <c r="L185" s="22"/>
      <c r="M185" s="22"/>
      <c r="N185" s="129"/>
      <c r="O185" s="100"/>
      <c r="P185" s="27"/>
      <c r="Q185" s="99"/>
      <c r="R185" s="130"/>
    </row>
    <row r="186" spans="1:18" ht="18" customHeight="1">
      <c r="A186" s="17">
        <v>10</v>
      </c>
      <c r="B186" s="18" t="s">
        <v>553</v>
      </c>
      <c r="C186" s="18">
        <v>3</v>
      </c>
      <c r="D186" s="18" t="s">
        <v>571</v>
      </c>
      <c r="E186" s="18">
        <v>2</v>
      </c>
      <c r="F186" s="18" t="s">
        <v>5190</v>
      </c>
      <c r="G186" s="18">
        <v>1</v>
      </c>
      <c r="H186" s="18" t="s">
        <v>5189</v>
      </c>
      <c r="I186" s="19">
        <v>1</v>
      </c>
      <c r="J186" s="24" t="s">
        <v>5189</v>
      </c>
      <c r="K186" s="22">
        <v>1</v>
      </c>
      <c r="L186" s="22">
        <v>1</v>
      </c>
      <c r="M186" s="22">
        <f>K186-L186</f>
        <v>0</v>
      </c>
      <c r="N186" s="129" t="s">
        <v>516</v>
      </c>
      <c r="O186" s="100">
        <v>1000</v>
      </c>
      <c r="P186" s="27" t="s">
        <v>5119</v>
      </c>
      <c r="Q186" s="99">
        <v>1</v>
      </c>
      <c r="R186" s="130"/>
    </row>
    <row r="187" spans="1:18" ht="18" customHeight="1">
      <c r="A187" s="43">
        <v>10</v>
      </c>
      <c r="B187" s="44" t="s">
        <v>553</v>
      </c>
      <c r="C187" s="52">
        <v>3</v>
      </c>
      <c r="D187" s="44" t="s">
        <v>571</v>
      </c>
      <c r="E187" s="53">
        <v>3</v>
      </c>
      <c r="F187" s="54" t="s">
        <v>5191</v>
      </c>
      <c r="G187" s="53"/>
      <c r="H187" s="54"/>
      <c r="I187" s="53"/>
      <c r="J187" s="53"/>
      <c r="K187" s="62">
        <f>SUM(K188:K189)</f>
        <v>1</v>
      </c>
      <c r="L187" s="62">
        <f t="shared" ref="L187:M187" si="48">SUM(L188:L189)</f>
        <v>15</v>
      </c>
      <c r="M187" s="63">
        <f t="shared" si="48"/>
        <v>-14</v>
      </c>
      <c r="N187" s="55"/>
      <c r="O187" s="56"/>
      <c r="P187" s="56"/>
      <c r="Q187" s="97">
        <f>SUM(Q188:Q189)</f>
        <v>1</v>
      </c>
      <c r="R187" s="59" t="s">
        <v>5060</v>
      </c>
    </row>
    <row r="188" spans="1:18" ht="18" customHeight="1">
      <c r="A188" s="17">
        <v>10</v>
      </c>
      <c r="B188" s="18" t="s">
        <v>553</v>
      </c>
      <c r="C188" s="18">
        <v>3</v>
      </c>
      <c r="D188" s="18" t="s">
        <v>571</v>
      </c>
      <c r="E188" s="18">
        <v>3</v>
      </c>
      <c r="F188" s="18" t="s">
        <v>5191</v>
      </c>
      <c r="G188" s="19">
        <v>1</v>
      </c>
      <c r="H188" s="19" t="s">
        <v>5192</v>
      </c>
      <c r="I188" s="19"/>
      <c r="J188" s="24"/>
      <c r="K188" s="22"/>
      <c r="L188" s="22"/>
      <c r="M188" s="22"/>
      <c r="N188" s="129"/>
      <c r="O188" s="100"/>
      <c r="P188" s="27"/>
      <c r="Q188" s="99"/>
      <c r="R188" s="130"/>
    </row>
    <row r="189" spans="1:18" ht="18" customHeight="1">
      <c r="A189" s="17">
        <v>10</v>
      </c>
      <c r="B189" s="18" t="s">
        <v>553</v>
      </c>
      <c r="C189" s="18">
        <v>3</v>
      </c>
      <c r="D189" s="18" t="s">
        <v>571</v>
      </c>
      <c r="E189" s="18">
        <v>3</v>
      </c>
      <c r="F189" s="18" t="s">
        <v>5191</v>
      </c>
      <c r="G189" s="18">
        <v>1</v>
      </c>
      <c r="H189" s="18" t="s">
        <v>5192</v>
      </c>
      <c r="I189" s="19">
        <v>1</v>
      </c>
      <c r="J189" s="24" t="s">
        <v>5192</v>
      </c>
      <c r="K189" s="22">
        <v>1</v>
      </c>
      <c r="L189" s="22">
        <v>15</v>
      </c>
      <c r="M189" s="22">
        <f>K189-L189</f>
        <v>-14</v>
      </c>
      <c r="N189" s="129" t="s">
        <v>516</v>
      </c>
      <c r="O189" s="100">
        <v>1000</v>
      </c>
      <c r="P189" s="27" t="s">
        <v>5119</v>
      </c>
      <c r="Q189" s="99">
        <v>1</v>
      </c>
      <c r="R189" s="130"/>
    </row>
    <row r="190" spans="1:18" ht="18" customHeight="1">
      <c r="A190" s="43">
        <v>10</v>
      </c>
      <c r="B190" s="44" t="s">
        <v>553</v>
      </c>
      <c r="C190" s="52">
        <v>3</v>
      </c>
      <c r="D190" s="44" t="s">
        <v>571</v>
      </c>
      <c r="E190" s="53">
        <v>4</v>
      </c>
      <c r="F190" s="54" t="s">
        <v>5193</v>
      </c>
      <c r="G190" s="53"/>
      <c r="H190" s="54"/>
      <c r="I190" s="53"/>
      <c r="J190" s="53"/>
      <c r="K190" s="62">
        <f>SUM(K191:K192)</f>
        <v>1</v>
      </c>
      <c r="L190" s="62">
        <f t="shared" ref="L190:M190" si="49">SUM(L191:L192)</f>
        <v>1</v>
      </c>
      <c r="M190" s="63">
        <f t="shared" si="49"/>
        <v>0</v>
      </c>
      <c r="N190" s="55"/>
      <c r="O190" s="56"/>
      <c r="P190" s="56"/>
      <c r="Q190" s="97">
        <f>SUM(Q191:Q192)</f>
        <v>1</v>
      </c>
      <c r="R190" s="59" t="s">
        <v>5060</v>
      </c>
    </row>
    <row r="191" spans="1:18" ht="18" customHeight="1">
      <c r="A191" s="17">
        <v>10</v>
      </c>
      <c r="B191" s="18" t="s">
        <v>553</v>
      </c>
      <c r="C191" s="18">
        <v>3</v>
      </c>
      <c r="D191" s="18" t="s">
        <v>571</v>
      </c>
      <c r="E191" s="18">
        <v>4</v>
      </c>
      <c r="F191" s="18" t="s">
        <v>5193</v>
      </c>
      <c r="G191" s="19">
        <v>1</v>
      </c>
      <c r="H191" s="19" t="s">
        <v>5192</v>
      </c>
      <c r="I191" s="19"/>
      <c r="J191" s="24"/>
      <c r="K191" s="22"/>
      <c r="L191" s="22"/>
      <c r="M191" s="22"/>
      <c r="N191" s="129"/>
      <c r="O191" s="100"/>
      <c r="P191" s="27"/>
      <c r="Q191" s="99"/>
      <c r="R191" s="130"/>
    </row>
    <row r="192" spans="1:18" ht="18" customHeight="1">
      <c r="A192" s="17">
        <v>10</v>
      </c>
      <c r="B192" s="18" t="s">
        <v>553</v>
      </c>
      <c r="C192" s="18">
        <v>3</v>
      </c>
      <c r="D192" s="18" t="s">
        <v>571</v>
      </c>
      <c r="E192" s="18">
        <v>4</v>
      </c>
      <c r="F192" s="18" t="s">
        <v>5193</v>
      </c>
      <c r="G192" s="18">
        <v>1</v>
      </c>
      <c r="H192" s="18" t="s">
        <v>5192</v>
      </c>
      <c r="I192" s="19">
        <v>1</v>
      </c>
      <c r="J192" s="24" t="s">
        <v>5192</v>
      </c>
      <c r="K192" s="22">
        <v>1</v>
      </c>
      <c r="L192" s="22">
        <v>1</v>
      </c>
      <c r="M192" s="22">
        <f>K192-L192</f>
        <v>0</v>
      </c>
      <c r="N192" s="129" t="s">
        <v>516</v>
      </c>
      <c r="O192" s="100">
        <v>1000</v>
      </c>
      <c r="P192" s="27" t="s">
        <v>5119</v>
      </c>
      <c r="Q192" s="99">
        <v>1</v>
      </c>
      <c r="R192" s="130"/>
    </row>
    <row r="193" spans="1:18" ht="18" customHeight="1">
      <c r="A193" s="43">
        <v>10</v>
      </c>
      <c r="B193" s="44" t="s">
        <v>553</v>
      </c>
      <c r="C193" s="52">
        <v>3</v>
      </c>
      <c r="D193" s="44" t="s">
        <v>571</v>
      </c>
      <c r="E193" s="53">
        <v>5</v>
      </c>
      <c r="F193" s="54" t="s">
        <v>571</v>
      </c>
      <c r="G193" s="53"/>
      <c r="H193" s="54"/>
      <c r="I193" s="53"/>
      <c r="J193" s="53"/>
      <c r="K193" s="62">
        <f t="shared" ref="K193:M193" si="50">SUM(K194:K195)</f>
        <v>1</v>
      </c>
      <c r="L193" s="62">
        <f t="shared" si="50"/>
        <v>1</v>
      </c>
      <c r="M193" s="63">
        <f t="shared" si="50"/>
        <v>0</v>
      </c>
      <c r="N193" s="55"/>
      <c r="O193" s="56"/>
      <c r="P193" s="56"/>
      <c r="Q193" s="97">
        <f t="shared" ref="Q193" si="51">SUM(Q194:Q195)</f>
        <v>1</v>
      </c>
      <c r="R193" s="59" t="s">
        <v>5060</v>
      </c>
    </row>
    <row r="194" spans="1:18" ht="18" customHeight="1">
      <c r="A194" s="17">
        <v>10</v>
      </c>
      <c r="B194" s="18" t="s">
        <v>553</v>
      </c>
      <c r="C194" s="18">
        <v>3</v>
      </c>
      <c r="D194" s="18" t="s">
        <v>571</v>
      </c>
      <c r="E194" s="18">
        <v>5</v>
      </c>
      <c r="F194" s="18" t="s">
        <v>571</v>
      </c>
      <c r="G194" s="19">
        <v>1</v>
      </c>
      <c r="H194" s="19" t="s">
        <v>571</v>
      </c>
      <c r="I194" s="19"/>
      <c r="J194" s="24"/>
      <c r="K194" s="22"/>
      <c r="L194" s="22"/>
      <c r="M194" s="22"/>
      <c r="N194" s="129"/>
      <c r="O194" s="100"/>
      <c r="P194" s="27"/>
      <c r="Q194" s="99"/>
      <c r="R194" s="130"/>
    </row>
    <row r="195" spans="1:18" ht="18" customHeight="1">
      <c r="A195" s="77">
        <v>10</v>
      </c>
      <c r="B195" s="78" t="s">
        <v>553</v>
      </c>
      <c r="C195" s="78">
        <v>3</v>
      </c>
      <c r="D195" s="78" t="s">
        <v>571</v>
      </c>
      <c r="E195" s="78">
        <v>5</v>
      </c>
      <c r="F195" s="78" t="s">
        <v>571</v>
      </c>
      <c r="G195" s="78">
        <v>1</v>
      </c>
      <c r="H195" s="78" t="s">
        <v>571</v>
      </c>
      <c r="I195" s="132">
        <v>1</v>
      </c>
      <c r="J195" s="133" t="s">
        <v>571</v>
      </c>
      <c r="K195" s="80">
        <v>1</v>
      </c>
      <c r="L195" s="80">
        <v>1</v>
      </c>
      <c r="M195" s="80">
        <f>K195-L195</f>
        <v>0</v>
      </c>
      <c r="N195" s="134" t="s">
        <v>516</v>
      </c>
      <c r="O195" s="109">
        <v>1000</v>
      </c>
      <c r="P195" s="82" t="s">
        <v>5119</v>
      </c>
      <c r="Q195" s="108">
        <v>1</v>
      </c>
      <c r="R195" s="135"/>
    </row>
    <row r="196" spans="1:18" ht="18" customHeight="1">
      <c r="A196" s="136"/>
      <c r="B196" s="137"/>
      <c r="C196" s="137" t="s">
        <v>5194</v>
      </c>
      <c r="D196" s="137"/>
      <c r="E196" s="137"/>
      <c r="F196" s="137"/>
      <c r="G196" s="137"/>
      <c r="H196" s="137"/>
      <c r="I196" s="138"/>
      <c r="J196" s="138"/>
      <c r="K196" s="139">
        <f>K3+K45+K52+K57+K89+K104+K127+K132+K162+K168</f>
        <v>1152870</v>
      </c>
      <c r="L196" s="139">
        <f>L3+L45+L52+L57+L89+L104+L127+L132+L162+L168</f>
        <v>1186372</v>
      </c>
      <c r="M196" s="139">
        <f>M3+M45+M52+M57+M89+M104+M127+M132+M162+M168</f>
        <v>-33502</v>
      </c>
      <c r="N196" s="140"/>
      <c r="O196" s="141"/>
      <c r="P196" s="141"/>
      <c r="Q196" s="139">
        <f>Q3+Q45+Q52+Q57+Q89+Q104+Q127+Q132+Q162+Q168</f>
        <v>904725</v>
      </c>
      <c r="R196" s="141"/>
    </row>
  </sheetData>
  <autoFilter ref="A2:R196"/>
  <mergeCells count="1">
    <mergeCell ref="Q1:R1"/>
  </mergeCells>
  <phoneticPr fontId="18"/>
  <conditionalFormatting sqref="O1:O2">
    <cfRule type="cellIs" dxfId="296" priority="30" operator="equal">
      <formula>0</formula>
    </cfRule>
  </conditionalFormatting>
  <conditionalFormatting sqref="O196">
    <cfRule type="cellIs" dxfId="295" priority="29" operator="equal">
      <formula>0</formula>
    </cfRule>
  </conditionalFormatting>
  <conditionalFormatting sqref="O3:O5">
    <cfRule type="cellIs" dxfId="294" priority="28" operator="equal">
      <formula>0</formula>
    </cfRule>
  </conditionalFormatting>
  <conditionalFormatting sqref="E3:E4 F3:F5">
    <cfRule type="expression" dxfId="293" priority="27">
      <formula>$G3=""</formula>
    </cfRule>
  </conditionalFormatting>
  <conditionalFormatting sqref="G3:H5">
    <cfRule type="expression" dxfId="292" priority="26">
      <formula>$I3=""</formula>
    </cfRule>
  </conditionalFormatting>
  <conditionalFormatting sqref="I3:J5">
    <cfRule type="expression" dxfId="291" priority="25">
      <formula>$K3=""</formula>
    </cfRule>
  </conditionalFormatting>
  <conditionalFormatting sqref="C3 A3:A5 C5 R3:R5">
    <cfRule type="expression" dxfId="290" priority="24">
      <formula>$G3=""</formula>
    </cfRule>
  </conditionalFormatting>
  <conditionalFormatting sqref="B3:B5">
    <cfRule type="expression" dxfId="289" priority="23">
      <formula>$C3=""</formula>
    </cfRule>
  </conditionalFormatting>
  <conditionalFormatting sqref="D3:D5">
    <cfRule type="expression" dxfId="288" priority="22">
      <formula>$E3=""</formula>
    </cfRule>
  </conditionalFormatting>
  <conditionalFormatting sqref="O168 O162 O132 O127 O104 O89 O57 O52 O45">
    <cfRule type="cellIs" dxfId="287" priority="21" operator="equal">
      <formula>0</formula>
    </cfRule>
  </conditionalFormatting>
  <conditionalFormatting sqref="E168:F168 E162:F162 E132:F132 E127:F127 E104:F104 E89:F89 E57:F57 E52:F52 E45:F45">
    <cfRule type="expression" dxfId="286" priority="20">
      <formula>$G45=""</formula>
    </cfRule>
  </conditionalFormatting>
  <conditionalFormatting sqref="G168:H168 G162:H162 G132:H132 G127:H127 G104:H104 G89:H89 G57:H57 G52:H52 G45:H45">
    <cfRule type="expression" dxfId="285" priority="19">
      <formula>$I45=""</formula>
    </cfRule>
  </conditionalFormatting>
  <conditionalFormatting sqref="I168:J168 I162:J162 I132:J132 I127:J127 I104:J104 I89:J89 I57:J57 I52:J52 I45:J45">
    <cfRule type="expression" dxfId="284" priority="18">
      <formula>$K45=""</formula>
    </cfRule>
  </conditionalFormatting>
  <conditionalFormatting sqref="C168 A168 R168 C162 A162 R162 C132 A132 R132 C127 A127 R127 C104 A104 R104 C89 A89 R89 C57 A57 R57 C52 A52 R52 C45 A45 R45">
    <cfRule type="expression" dxfId="283" priority="17">
      <formula>$G45=""</formula>
    </cfRule>
  </conditionalFormatting>
  <conditionalFormatting sqref="B168 B162 B132 B127 B104 B89 B57 B52 B45">
    <cfRule type="expression" dxfId="282" priority="16">
      <formula>$C45=""</formula>
    </cfRule>
  </conditionalFormatting>
  <conditionalFormatting sqref="D168 D162 D132 D127 D104 D89 D57 D52 D45">
    <cfRule type="expression" dxfId="281" priority="15">
      <formula>$E45=""</formula>
    </cfRule>
  </conditionalFormatting>
  <conditionalFormatting sqref="O180 O176 O169 O163 O137 O133 O128 O114 O105 O90 O76 O58 O53 O46">
    <cfRule type="cellIs" dxfId="280" priority="14" operator="equal">
      <formula>0</formula>
    </cfRule>
  </conditionalFormatting>
  <conditionalFormatting sqref="E180:F180 E176:F176 E169:F169 E163:F163 E137:F137 E133:F133 E128:F128 E114:F114 E105:F105 E90:F90 E76:F76 E58:F58 E53:F53 E46:F46">
    <cfRule type="expression" dxfId="279" priority="13">
      <formula>$G46=""</formula>
    </cfRule>
  </conditionalFormatting>
  <conditionalFormatting sqref="G180:H180 G176:H176 G169:H169 G163:H163 G137:H137 G133:H133 G128:H128 G114:H114 G105:H105 G90:H90 G76:H76 G58:H58 G53:H53 G46:H46">
    <cfRule type="expression" dxfId="278" priority="12">
      <formula>$I46=""</formula>
    </cfRule>
  </conditionalFormatting>
  <conditionalFormatting sqref="I180:J180 I176:J176 I169:J169 I163:J163 I137:J137 I133:J133 I128:J128 I114:J114 I105:J105 I90:J90 I76:J76 I58:J58 I53:J53 I46:J46">
    <cfRule type="expression" dxfId="277" priority="11">
      <formula>$K46=""</formula>
    </cfRule>
  </conditionalFormatting>
  <conditionalFormatting sqref="A180 R180 A176 R176 A169 R169 A163 R163 A137 R137 A133 R133 A128 R128 A114 R114 A105 R105 A90 R90 A76 R76 A58 R58 A53 R53 A46 R46">
    <cfRule type="expression" dxfId="276" priority="10">
      <formula>$G46=""</formula>
    </cfRule>
  </conditionalFormatting>
  <conditionalFormatting sqref="B180 B176 B169 B163 B137 B133 B128 B114 B105 B90 B76 B58 B53 B46">
    <cfRule type="expression" dxfId="275" priority="9">
      <formula>$C46=""</formula>
    </cfRule>
  </conditionalFormatting>
  <conditionalFormatting sqref="D180 D176 D169 D163 D137 D133 D128 D114 D105 D90 D76 D58 D53 D46">
    <cfRule type="expression" dxfId="274" priority="8">
      <formula>$E46=""</formula>
    </cfRule>
  </conditionalFormatting>
  <conditionalFormatting sqref="O193 O190 O187 O184 O181 O177 O173 O170 O164 O138 O134 O129 O118 O115 O111 O106 O91 O86 O77 O73 O59 O54 O47 O26">
    <cfRule type="cellIs" dxfId="273" priority="7" operator="equal">
      <formula>0</formula>
    </cfRule>
  </conditionalFormatting>
  <conditionalFormatting sqref="F193 F190 F187 F184 F181 F177 F173 F170 F164 F138 F134 F129 F118 F115 F111 F106 F91 F86 F77 F73 F59 F54 F47 F26">
    <cfRule type="expression" dxfId="272" priority="6">
      <formula>$G26=""</formula>
    </cfRule>
  </conditionalFormatting>
  <conditionalFormatting sqref="G193:H193 G190:H190 G187:H187 G184:H184 G181:H181 G177:H177 G173:H173 G170:H170 G164:H164 G138:H138 G134:H134 G129:H129 G118:H118 G115:H115 G111:H111 G106:H106 G91:H91 G86:H86 G77:H77 G73:H73 G59:H59 G54:H54 G47:H47 G26:H26">
    <cfRule type="expression" dxfId="271" priority="5">
      <formula>$I26=""</formula>
    </cfRule>
  </conditionalFormatting>
  <conditionalFormatting sqref="I193:J193 I190:J190 I187:J187 I184:J184 I181:J181 I177:J177 I173:J173 I170:J170 I164:J164 I138:J138 I134:J134 I129:J129 I118:J118 I115:J115 I111:J111 I106:J106 I91:J91 I86:J86 I77:J77 I73:J73 I59:J59 I54:J54 I47:J47 I26:J26">
    <cfRule type="expression" dxfId="270" priority="4">
      <formula>$K26=""</formula>
    </cfRule>
  </conditionalFormatting>
  <conditionalFormatting sqref="A193 C193 R193 A190 C190 R190 A187 C187 R187 A184 C184 R184 A181 C181 R181 A177 C177 R177 A173 C173 R173 A170 C170 R170 A164 C164 R164 A138 C138 R138 A134 C134 R134 A129 C129 R129 A118 C118 R118 A115 C115 R115 A111 C111 R111 A106 C106 R106 A91 C91 R91 A86 C86 R86 A77 C77 R77 A73 C73 R73 A59 C59 R59 A54 C54 R54 A47 C47 R47 A26 C26 R26">
    <cfRule type="expression" dxfId="269" priority="3">
      <formula>$G26=""</formula>
    </cfRule>
  </conditionalFormatting>
  <conditionalFormatting sqref="B193 B190 B187 B184 B181 B177 B173 B170 B164 B138 B134 B129 B118 B115 B111 B106 B91 B86 B77 B73 B59 B54 B47 B26">
    <cfRule type="expression" dxfId="268" priority="2">
      <formula>$C26=""</formula>
    </cfRule>
  </conditionalFormatting>
  <conditionalFormatting sqref="D193 D190 D187 D184 D181 D177 D173 D170 D164 D138 D134 D129 D118 D115 D111 D106 D91 D86 D77 D73 D59 D54 D47 D26">
    <cfRule type="expression" dxfId="267" priority="1">
      <formula>$E26=""</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59055118110236227" header="0.31496062992125984" footer="0.31496062992125984"/>
  <pageSetup paperSize="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6"/>
  <sheetViews>
    <sheetView view="pageBreakPreview" topLeftCell="A208" zoomScale="85" zoomScaleNormal="85" zoomScaleSheetLayoutView="85" workbookViewId="0">
      <selection activeCell="J17" sqref="J17"/>
    </sheetView>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1" customWidth="1"/>
    <col min="11" max="12" width="9.875" style="170" customWidth="1"/>
    <col min="13" max="13" width="9.875" style="171" customWidth="1"/>
    <col min="14" max="14" width="63.5" style="26" customWidth="1"/>
    <col min="15" max="15" width="11.375" style="1" customWidth="1"/>
    <col min="16" max="16" width="18" style="26" customWidth="1"/>
    <col min="17" max="17" width="8.375" style="1" customWidth="1"/>
    <col min="18" max="18" width="9.625" style="1" customWidth="1"/>
    <col min="19" max="16384" width="9" style="1"/>
  </cols>
  <sheetData>
    <row r="1" spans="1:18" s="8" customFormat="1" ht="17.25">
      <c r="A1" s="115" t="s">
        <v>5195</v>
      </c>
      <c r="K1" s="142"/>
      <c r="L1" s="142"/>
      <c r="M1" s="143"/>
      <c r="N1" s="144"/>
      <c r="P1" s="144"/>
      <c r="Q1" s="8" t="s">
        <v>5196</v>
      </c>
    </row>
    <row r="2" spans="1:18" ht="18" customHeight="1">
      <c r="A2" s="145" t="s">
        <v>0</v>
      </c>
      <c r="B2" s="146"/>
      <c r="C2" s="146" t="s">
        <v>1</v>
      </c>
      <c r="D2" s="146"/>
      <c r="E2" s="146" t="s">
        <v>2</v>
      </c>
      <c r="F2" s="147"/>
      <c r="G2" s="146" t="s">
        <v>3</v>
      </c>
      <c r="H2" s="146"/>
      <c r="I2" s="146" t="s">
        <v>694</v>
      </c>
      <c r="J2" s="148" t="s">
        <v>695</v>
      </c>
      <c r="K2" s="149" t="s">
        <v>909</v>
      </c>
      <c r="L2" s="149" t="s">
        <v>910</v>
      </c>
      <c r="M2" s="150" t="s">
        <v>5197</v>
      </c>
      <c r="N2" s="151" t="s">
        <v>699</v>
      </c>
      <c r="O2" s="152" t="s">
        <v>4</v>
      </c>
      <c r="P2" s="152" t="s">
        <v>5198</v>
      </c>
      <c r="Q2" s="153" t="s">
        <v>5057</v>
      </c>
      <c r="R2" s="154" t="s">
        <v>5199</v>
      </c>
    </row>
    <row r="3" spans="1:18" ht="18" customHeight="1">
      <c r="A3" s="33">
        <v>1</v>
      </c>
      <c r="B3" s="34" t="s">
        <v>5200</v>
      </c>
      <c r="C3" s="34"/>
      <c r="D3" s="34"/>
      <c r="E3" s="35"/>
      <c r="F3" s="34"/>
      <c r="G3" s="35"/>
      <c r="H3" s="34"/>
      <c r="I3" s="35"/>
      <c r="J3" s="35"/>
      <c r="K3" s="760">
        <f>K4+K41+K84</f>
        <v>13056</v>
      </c>
      <c r="L3" s="760">
        <f t="shared" ref="L3:M3" si="0">L4+L41+L84</f>
        <v>13436</v>
      </c>
      <c r="M3" s="42">
        <f t="shared" si="0"/>
        <v>-380</v>
      </c>
      <c r="N3" s="36"/>
      <c r="O3" s="37"/>
      <c r="P3" s="37"/>
      <c r="Q3" s="128">
        <f>Q4+Q41+Q84</f>
        <v>13056</v>
      </c>
      <c r="R3" s="40"/>
    </row>
    <row r="4" spans="1:18" ht="18" customHeight="1">
      <c r="A4" s="43">
        <v>1</v>
      </c>
      <c r="B4" s="44" t="s">
        <v>5200</v>
      </c>
      <c r="C4" s="45">
        <v>1</v>
      </c>
      <c r="D4" s="45" t="s">
        <v>5201</v>
      </c>
      <c r="E4" s="46"/>
      <c r="F4" s="45"/>
      <c r="G4" s="46"/>
      <c r="H4" s="45"/>
      <c r="I4" s="46"/>
      <c r="J4" s="46"/>
      <c r="K4" s="761">
        <f>K5</f>
        <v>5962</v>
      </c>
      <c r="L4" s="761">
        <f t="shared" ref="L4:M4" si="1">L5</f>
        <v>6269</v>
      </c>
      <c r="M4" s="61">
        <f t="shared" si="1"/>
        <v>-307</v>
      </c>
      <c r="N4" s="47"/>
      <c r="O4" s="48"/>
      <c r="P4" s="48"/>
      <c r="Q4" s="95">
        <f>Q5</f>
        <v>5962</v>
      </c>
      <c r="R4" s="51"/>
    </row>
    <row r="5" spans="1:18" ht="18" customHeight="1">
      <c r="A5" s="43">
        <v>1</v>
      </c>
      <c r="B5" s="44" t="s">
        <v>5200</v>
      </c>
      <c r="C5" s="52">
        <v>1</v>
      </c>
      <c r="D5" s="44" t="s">
        <v>5201</v>
      </c>
      <c r="E5" s="53">
        <v>1</v>
      </c>
      <c r="F5" s="54" t="s">
        <v>5202</v>
      </c>
      <c r="G5" s="53"/>
      <c r="H5" s="54"/>
      <c r="I5" s="53"/>
      <c r="J5" s="53"/>
      <c r="K5" s="762">
        <f>SUM(K6:K40)</f>
        <v>5962</v>
      </c>
      <c r="L5" s="762">
        <f t="shared" ref="L5:M5" si="2">SUM(L6:L40)</f>
        <v>6269</v>
      </c>
      <c r="M5" s="63">
        <f t="shared" si="2"/>
        <v>-307</v>
      </c>
      <c r="N5" s="55"/>
      <c r="O5" s="56"/>
      <c r="P5" s="56"/>
      <c r="Q5" s="97">
        <f>SUM(Q6:Q40)</f>
        <v>5962</v>
      </c>
      <c r="R5" s="59" t="s">
        <v>5203</v>
      </c>
    </row>
    <row r="6" spans="1:18" ht="18" customHeight="1">
      <c r="A6" s="17">
        <v>1</v>
      </c>
      <c r="B6" s="102" t="s">
        <v>1061</v>
      </c>
      <c r="C6" s="18">
        <v>1</v>
      </c>
      <c r="D6" s="102" t="s">
        <v>1062</v>
      </c>
      <c r="E6" s="18">
        <v>1</v>
      </c>
      <c r="F6" s="18" t="s">
        <v>747</v>
      </c>
      <c r="G6" s="19">
        <v>3</v>
      </c>
      <c r="H6" s="19" t="s">
        <v>919</v>
      </c>
      <c r="I6" s="19"/>
      <c r="J6" s="19"/>
      <c r="K6" s="20"/>
      <c r="L6" s="20"/>
      <c r="M6" s="155"/>
      <c r="N6" s="28"/>
      <c r="O6" s="156"/>
      <c r="P6" s="27" t="s">
        <v>5167</v>
      </c>
      <c r="Q6" s="20">
        <v>30</v>
      </c>
      <c r="R6" s="157"/>
    </row>
    <row r="7" spans="1:18" ht="18" customHeight="1">
      <c r="A7" s="17">
        <v>1</v>
      </c>
      <c r="B7" s="102" t="s">
        <v>1061</v>
      </c>
      <c r="C7" s="18">
        <v>1</v>
      </c>
      <c r="D7" s="102" t="s">
        <v>1062</v>
      </c>
      <c r="E7" s="18">
        <v>1</v>
      </c>
      <c r="F7" s="18" t="s">
        <v>747</v>
      </c>
      <c r="G7" s="18">
        <v>3</v>
      </c>
      <c r="H7" s="18" t="s">
        <v>919</v>
      </c>
      <c r="I7" s="19">
        <v>35</v>
      </c>
      <c r="J7" s="19" t="s">
        <v>930</v>
      </c>
      <c r="K7" s="20">
        <v>179</v>
      </c>
      <c r="L7" s="20">
        <v>179</v>
      </c>
      <c r="M7" s="155">
        <f>K7-L7</f>
        <v>0</v>
      </c>
      <c r="N7" s="28" t="s">
        <v>5204</v>
      </c>
      <c r="O7" s="156">
        <v>179000</v>
      </c>
      <c r="P7" s="27" t="s">
        <v>5175</v>
      </c>
      <c r="Q7" s="20">
        <v>5932</v>
      </c>
      <c r="R7" s="157"/>
    </row>
    <row r="8" spans="1:18" ht="18" customHeight="1">
      <c r="A8" s="17">
        <v>1</v>
      </c>
      <c r="B8" s="102" t="s">
        <v>1061</v>
      </c>
      <c r="C8" s="18">
        <v>1</v>
      </c>
      <c r="D8" s="102" t="s">
        <v>1062</v>
      </c>
      <c r="E8" s="18">
        <v>1</v>
      </c>
      <c r="F8" s="18" t="s">
        <v>747</v>
      </c>
      <c r="G8" s="19">
        <v>9</v>
      </c>
      <c r="H8" s="19" t="s">
        <v>944</v>
      </c>
      <c r="I8" s="19"/>
      <c r="J8" s="19"/>
      <c r="K8" s="20"/>
      <c r="L8" s="20"/>
      <c r="M8" s="155"/>
      <c r="N8" s="28"/>
      <c r="O8" s="156"/>
      <c r="P8" s="27"/>
      <c r="Q8" s="20"/>
      <c r="R8" s="157"/>
    </row>
    <row r="9" spans="1:18" ht="18" customHeight="1">
      <c r="A9" s="17">
        <v>1</v>
      </c>
      <c r="B9" s="102" t="s">
        <v>1061</v>
      </c>
      <c r="C9" s="18">
        <v>1</v>
      </c>
      <c r="D9" s="102" t="s">
        <v>1062</v>
      </c>
      <c r="E9" s="18">
        <v>1</v>
      </c>
      <c r="F9" s="18" t="s">
        <v>747</v>
      </c>
      <c r="G9" s="18">
        <v>9</v>
      </c>
      <c r="H9" s="18" t="s">
        <v>944</v>
      </c>
      <c r="I9" s="19">
        <v>2</v>
      </c>
      <c r="J9" s="19" t="s">
        <v>978</v>
      </c>
      <c r="K9" s="20">
        <v>4</v>
      </c>
      <c r="L9" s="20">
        <v>4</v>
      </c>
      <c r="M9" s="155">
        <f>K9-L9</f>
        <v>0</v>
      </c>
      <c r="N9" s="28" t="s">
        <v>5205</v>
      </c>
      <c r="O9" s="156">
        <v>3600</v>
      </c>
      <c r="P9" s="27"/>
      <c r="Q9" s="20"/>
      <c r="R9" s="157"/>
    </row>
    <row r="10" spans="1:18" ht="18" customHeight="1">
      <c r="A10" s="17">
        <v>1</v>
      </c>
      <c r="B10" s="102" t="s">
        <v>1061</v>
      </c>
      <c r="C10" s="18">
        <v>1</v>
      </c>
      <c r="D10" s="102" t="s">
        <v>1062</v>
      </c>
      <c r="E10" s="18">
        <v>1</v>
      </c>
      <c r="F10" s="18" t="s">
        <v>747</v>
      </c>
      <c r="G10" s="19">
        <v>11</v>
      </c>
      <c r="H10" s="19" t="s">
        <v>1002</v>
      </c>
      <c r="I10" s="19"/>
      <c r="J10" s="19"/>
      <c r="K10" s="20"/>
      <c r="L10" s="20"/>
      <c r="M10" s="155"/>
      <c r="N10" s="28"/>
      <c r="O10" s="156"/>
      <c r="P10" s="27"/>
      <c r="Q10" s="20"/>
      <c r="R10" s="157"/>
    </row>
    <row r="11" spans="1:18" ht="18" customHeight="1">
      <c r="A11" s="17">
        <v>1</v>
      </c>
      <c r="B11" s="102" t="s">
        <v>1061</v>
      </c>
      <c r="C11" s="18">
        <v>1</v>
      </c>
      <c r="D11" s="102" t="s">
        <v>1062</v>
      </c>
      <c r="E11" s="18">
        <v>1</v>
      </c>
      <c r="F11" s="18" t="s">
        <v>747</v>
      </c>
      <c r="G11" s="18">
        <v>11</v>
      </c>
      <c r="H11" s="18" t="s">
        <v>1002</v>
      </c>
      <c r="I11" s="19">
        <v>1</v>
      </c>
      <c r="J11" s="19" t="s">
        <v>1003</v>
      </c>
      <c r="K11" s="20">
        <v>159</v>
      </c>
      <c r="L11" s="20">
        <v>157</v>
      </c>
      <c r="M11" s="155">
        <f>K11-L11</f>
        <v>2</v>
      </c>
      <c r="N11" s="28" t="s">
        <v>5206</v>
      </c>
      <c r="O11" s="156">
        <v>5100</v>
      </c>
      <c r="P11" s="27"/>
      <c r="Q11" s="20"/>
      <c r="R11" s="157"/>
    </row>
    <row r="12" spans="1:18" ht="18" customHeight="1">
      <c r="A12" s="17">
        <v>1</v>
      </c>
      <c r="B12" s="102" t="s">
        <v>1061</v>
      </c>
      <c r="C12" s="18">
        <v>1</v>
      </c>
      <c r="D12" s="102" t="s">
        <v>1062</v>
      </c>
      <c r="E12" s="18">
        <v>1</v>
      </c>
      <c r="F12" s="18" t="s">
        <v>747</v>
      </c>
      <c r="G12" s="18">
        <v>11</v>
      </c>
      <c r="H12" s="18" t="s">
        <v>1002</v>
      </c>
      <c r="I12" s="18">
        <v>1</v>
      </c>
      <c r="J12" s="18" t="s">
        <v>1003</v>
      </c>
      <c r="K12" s="20"/>
      <c r="L12" s="20"/>
      <c r="M12" s="155"/>
      <c r="N12" s="28" t="s">
        <v>5207</v>
      </c>
      <c r="O12" s="156">
        <v>31000</v>
      </c>
      <c r="P12" s="27"/>
      <c r="Q12" s="20"/>
      <c r="R12" s="157"/>
    </row>
    <row r="13" spans="1:18" ht="18" customHeight="1">
      <c r="A13" s="17">
        <v>1</v>
      </c>
      <c r="B13" s="102" t="s">
        <v>1061</v>
      </c>
      <c r="C13" s="18">
        <v>1</v>
      </c>
      <c r="D13" s="102" t="s">
        <v>1062</v>
      </c>
      <c r="E13" s="18">
        <v>1</v>
      </c>
      <c r="F13" s="18" t="s">
        <v>747</v>
      </c>
      <c r="G13" s="18">
        <v>11</v>
      </c>
      <c r="H13" s="18" t="s">
        <v>1002</v>
      </c>
      <c r="I13" s="102">
        <v>1</v>
      </c>
      <c r="J13" s="102" t="s">
        <v>1003</v>
      </c>
      <c r="K13" s="20"/>
      <c r="L13" s="20"/>
      <c r="M13" s="155"/>
      <c r="N13" s="28" t="s">
        <v>5208</v>
      </c>
      <c r="O13" s="156">
        <v>30456</v>
      </c>
      <c r="P13" s="27"/>
      <c r="Q13" s="20"/>
      <c r="R13" s="157"/>
    </row>
    <row r="14" spans="1:18" ht="18" customHeight="1">
      <c r="A14" s="17">
        <v>1</v>
      </c>
      <c r="B14" s="102" t="s">
        <v>1061</v>
      </c>
      <c r="C14" s="18">
        <v>1</v>
      </c>
      <c r="D14" s="102" t="s">
        <v>1062</v>
      </c>
      <c r="E14" s="18">
        <v>1</v>
      </c>
      <c r="F14" s="18" t="s">
        <v>747</v>
      </c>
      <c r="G14" s="18">
        <v>11</v>
      </c>
      <c r="H14" s="18" t="s">
        <v>1002</v>
      </c>
      <c r="I14" s="102">
        <v>1</v>
      </c>
      <c r="J14" s="102" t="s">
        <v>1003</v>
      </c>
      <c r="K14" s="20"/>
      <c r="L14" s="20"/>
      <c r="M14" s="155"/>
      <c r="N14" s="28" t="s">
        <v>5209</v>
      </c>
      <c r="O14" s="156">
        <v>86400</v>
      </c>
      <c r="P14" s="27"/>
      <c r="Q14" s="20"/>
      <c r="R14" s="157"/>
    </row>
    <row r="15" spans="1:18" ht="18" customHeight="1">
      <c r="A15" s="17">
        <v>1</v>
      </c>
      <c r="B15" s="102" t="s">
        <v>1061</v>
      </c>
      <c r="C15" s="18">
        <v>1</v>
      </c>
      <c r="D15" s="102" t="s">
        <v>1062</v>
      </c>
      <c r="E15" s="18">
        <v>1</v>
      </c>
      <c r="F15" s="18" t="s">
        <v>747</v>
      </c>
      <c r="G15" s="18">
        <v>11</v>
      </c>
      <c r="H15" s="18" t="s">
        <v>1002</v>
      </c>
      <c r="I15" s="102">
        <v>1</v>
      </c>
      <c r="J15" s="102" t="s">
        <v>1003</v>
      </c>
      <c r="K15" s="20"/>
      <c r="L15" s="20"/>
      <c r="M15" s="155"/>
      <c r="N15" s="28" t="s">
        <v>5210</v>
      </c>
      <c r="O15" s="156">
        <v>5940</v>
      </c>
      <c r="P15" s="27"/>
      <c r="Q15" s="20"/>
      <c r="R15" s="157"/>
    </row>
    <row r="16" spans="1:18" ht="18" customHeight="1">
      <c r="A16" s="17">
        <v>1</v>
      </c>
      <c r="B16" s="102" t="s">
        <v>1061</v>
      </c>
      <c r="C16" s="18">
        <v>1</v>
      </c>
      <c r="D16" s="102" t="s">
        <v>1062</v>
      </c>
      <c r="E16" s="18">
        <v>1</v>
      </c>
      <c r="F16" s="18" t="s">
        <v>747</v>
      </c>
      <c r="G16" s="18">
        <v>11</v>
      </c>
      <c r="H16" s="18" t="s">
        <v>1002</v>
      </c>
      <c r="I16" s="19">
        <v>4</v>
      </c>
      <c r="J16" s="19" t="s">
        <v>1023</v>
      </c>
      <c r="K16" s="20">
        <v>532</v>
      </c>
      <c r="L16" s="20">
        <v>555</v>
      </c>
      <c r="M16" s="155">
        <f>K16-L16</f>
        <v>-23</v>
      </c>
      <c r="N16" s="28" t="s">
        <v>5211</v>
      </c>
      <c r="O16" s="156">
        <v>82620</v>
      </c>
      <c r="P16" s="27"/>
      <c r="Q16" s="20"/>
      <c r="R16" s="157"/>
    </row>
    <row r="17" spans="1:18" ht="18" customHeight="1">
      <c r="A17" s="17">
        <v>1</v>
      </c>
      <c r="B17" s="102" t="s">
        <v>1061</v>
      </c>
      <c r="C17" s="18">
        <v>1</v>
      </c>
      <c r="D17" s="102" t="s">
        <v>1062</v>
      </c>
      <c r="E17" s="18">
        <v>1</v>
      </c>
      <c r="F17" s="18" t="s">
        <v>747</v>
      </c>
      <c r="G17" s="18">
        <v>11</v>
      </c>
      <c r="H17" s="18" t="s">
        <v>1002</v>
      </c>
      <c r="I17" s="18">
        <v>4</v>
      </c>
      <c r="J17" s="18" t="s">
        <v>1023</v>
      </c>
      <c r="K17" s="20"/>
      <c r="L17" s="20"/>
      <c r="M17" s="155"/>
      <c r="N17" s="28" t="s">
        <v>5212</v>
      </c>
      <c r="O17" s="156">
        <v>291600</v>
      </c>
      <c r="P17" s="27"/>
      <c r="Q17" s="20"/>
      <c r="R17" s="157"/>
    </row>
    <row r="18" spans="1:18" ht="18" customHeight="1">
      <c r="A18" s="17">
        <v>1</v>
      </c>
      <c r="B18" s="102" t="s">
        <v>1061</v>
      </c>
      <c r="C18" s="18">
        <v>1</v>
      </c>
      <c r="D18" s="102" t="s">
        <v>1062</v>
      </c>
      <c r="E18" s="18">
        <v>1</v>
      </c>
      <c r="F18" s="18" t="s">
        <v>747</v>
      </c>
      <c r="G18" s="18">
        <v>11</v>
      </c>
      <c r="H18" s="18" t="s">
        <v>1002</v>
      </c>
      <c r="I18" s="102">
        <v>4</v>
      </c>
      <c r="J18" s="102" t="s">
        <v>1023</v>
      </c>
      <c r="K18" s="20"/>
      <c r="L18" s="20"/>
      <c r="M18" s="155"/>
      <c r="N18" s="28" t="s">
        <v>5213</v>
      </c>
      <c r="O18" s="156">
        <v>157680</v>
      </c>
      <c r="P18" s="27"/>
      <c r="Q18" s="20"/>
      <c r="R18" s="157"/>
    </row>
    <row r="19" spans="1:18" ht="18" customHeight="1">
      <c r="A19" s="17">
        <v>1</v>
      </c>
      <c r="B19" s="102" t="s">
        <v>1061</v>
      </c>
      <c r="C19" s="18">
        <v>1</v>
      </c>
      <c r="D19" s="102" t="s">
        <v>1062</v>
      </c>
      <c r="E19" s="18">
        <v>1</v>
      </c>
      <c r="F19" s="18" t="s">
        <v>747</v>
      </c>
      <c r="G19" s="18">
        <v>11</v>
      </c>
      <c r="H19" s="18" t="s">
        <v>1002</v>
      </c>
      <c r="I19" s="19">
        <v>6</v>
      </c>
      <c r="J19" s="19" t="s">
        <v>1215</v>
      </c>
      <c r="K19" s="20">
        <v>30</v>
      </c>
      <c r="L19" s="20">
        <v>30</v>
      </c>
      <c r="M19" s="155">
        <f>K19-L19</f>
        <v>0</v>
      </c>
      <c r="N19" s="28" t="s">
        <v>5214</v>
      </c>
      <c r="O19" s="156">
        <v>30000</v>
      </c>
      <c r="P19" s="27"/>
      <c r="Q19" s="20"/>
      <c r="R19" s="157"/>
    </row>
    <row r="20" spans="1:18" ht="18" customHeight="1">
      <c r="A20" s="17">
        <v>1</v>
      </c>
      <c r="B20" s="102" t="s">
        <v>1061</v>
      </c>
      <c r="C20" s="18">
        <v>1</v>
      </c>
      <c r="D20" s="102" t="s">
        <v>1062</v>
      </c>
      <c r="E20" s="18">
        <v>1</v>
      </c>
      <c r="F20" s="18" t="s">
        <v>747</v>
      </c>
      <c r="G20" s="19">
        <v>12</v>
      </c>
      <c r="H20" s="19" t="s">
        <v>1026</v>
      </c>
      <c r="I20" s="19"/>
      <c r="J20" s="19"/>
      <c r="K20" s="20"/>
      <c r="L20" s="20"/>
      <c r="M20" s="155"/>
      <c r="N20" s="28"/>
      <c r="O20" s="156"/>
      <c r="P20" s="27"/>
      <c r="Q20" s="20"/>
      <c r="R20" s="157"/>
    </row>
    <row r="21" spans="1:18" ht="18" customHeight="1">
      <c r="A21" s="17">
        <v>1</v>
      </c>
      <c r="B21" s="102" t="s">
        <v>1061</v>
      </c>
      <c r="C21" s="18">
        <v>1</v>
      </c>
      <c r="D21" s="102" t="s">
        <v>1062</v>
      </c>
      <c r="E21" s="18">
        <v>1</v>
      </c>
      <c r="F21" s="18" t="s">
        <v>747</v>
      </c>
      <c r="G21" s="18">
        <v>12</v>
      </c>
      <c r="H21" s="18" t="s">
        <v>1026</v>
      </c>
      <c r="I21" s="19">
        <v>1</v>
      </c>
      <c r="J21" s="19" t="s">
        <v>1027</v>
      </c>
      <c r="K21" s="20">
        <v>974</v>
      </c>
      <c r="L21" s="20">
        <v>908</v>
      </c>
      <c r="M21" s="155">
        <f>K21-L21</f>
        <v>66</v>
      </c>
      <c r="N21" s="28" t="s">
        <v>5215</v>
      </c>
      <c r="O21" s="156">
        <v>683400</v>
      </c>
      <c r="P21" s="27"/>
      <c r="Q21" s="20"/>
      <c r="R21" s="157"/>
    </row>
    <row r="22" spans="1:18" ht="18" customHeight="1">
      <c r="A22" s="17">
        <v>1</v>
      </c>
      <c r="B22" s="102" t="s">
        <v>1061</v>
      </c>
      <c r="C22" s="18">
        <v>1</v>
      </c>
      <c r="D22" s="102" t="s">
        <v>1062</v>
      </c>
      <c r="E22" s="18">
        <v>1</v>
      </c>
      <c r="F22" s="18" t="s">
        <v>747</v>
      </c>
      <c r="G22" s="18">
        <v>12</v>
      </c>
      <c r="H22" s="18" t="s">
        <v>1026</v>
      </c>
      <c r="I22" s="18">
        <v>1</v>
      </c>
      <c r="J22" s="18" t="s">
        <v>1027</v>
      </c>
      <c r="K22" s="20"/>
      <c r="L22" s="20"/>
      <c r="M22" s="155"/>
      <c r="N22" s="28" t="s">
        <v>5216</v>
      </c>
      <c r="O22" s="156">
        <v>36900</v>
      </c>
      <c r="P22" s="27"/>
      <c r="Q22" s="20"/>
      <c r="R22" s="157"/>
    </row>
    <row r="23" spans="1:18" ht="18" customHeight="1">
      <c r="A23" s="17">
        <v>1</v>
      </c>
      <c r="B23" s="102" t="s">
        <v>1061</v>
      </c>
      <c r="C23" s="18">
        <v>1</v>
      </c>
      <c r="D23" s="102" t="s">
        <v>1062</v>
      </c>
      <c r="E23" s="18">
        <v>1</v>
      </c>
      <c r="F23" s="18" t="s">
        <v>747</v>
      </c>
      <c r="G23" s="18">
        <v>12</v>
      </c>
      <c r="H23" s="18" t="s">
        <v>1026</v>
      </c>
      <c r="I23" s="102">
        <v>1</v>
      </c>
      <c r="J23" s="102" t="s">
        <v>1027</v>
      </c>
      <c r="K23" s="20"/>
      <c r="L23" s="20"/>
      <c r="M23" s="155"/>
      <c r="N23" s="28" t="s">
        <v>5217</v>
      </c>
      <c r="O23" s="156">
        <v>98400</v>
      </c>
      <c r="P23" s="27"/>
      <c r="Q23" s="20"/>
      <c r="R23" s="157"/>
    </row>
    <row r="24" spans="1:18" ht="18" customHeight="1">
      <c r="A24" s="17">
        <v>1</v>
      </c>
      <c r="B24" s="102" t="s">
        <v>1061</v>
      </c>
      <c r="C24" s="18">
        <v>1</v>
      </c>
      <c r="D24" s="102" t="s">
        <v>1062</v>
      </c>
      <c r="E24" s="18">
        <v>1</v>
      </c>
      <c r="F24" s="18" t="s">
        <v>747</v>
      </c>
      <c r="G24" s="18">
        <v>12</v>
      </c>
      <c r="H24" s="18" t="s">
        <v>1026</v>
      </c>
      <c r="I24" s="102">
        <v>1</v>
      </c>
      <c r="J24" s="102" t="s">
        <v>1027</v>
      </c>
      <c r="K24" s="20"/>
      <c r="L24" s="20"/>
      <c r="M24" s="155"/>
      <c r="N24" s="28" t="s">
        <v>5218</v>
      </c>
      <c r="O24" s="156">
        <v>29520</v>
      </c>
      <c r="P24" s="27"/>
      <c r="Q24" s="20"/>
      <c r="R24" s="157"/>
    </row>
    <row r="25" spans="1:18" ht="18" customHeight="1">
      <c r="A25" s="17">
        <v>1</v>
      </c>
      <c r="B25" s="102" t="s">
        <v>1061</v>
      </c>
      <c r="C25" s="18">
        <v>1</v>
      </c>
      <c r="D25" s="102" t="s">
        <v>1062</v>
      </c>
      <c r="E25" s="18">
        <v>1</v>
      </c>
      <c r="F25" s="18" t="s">
        <v>747</v>
      </c>
      <c r="G25" s="18">
        <v>12</v>
      </c>
      <c r="H25" s="18" t="s">
        <v>1026</v>
      </c>
      <c r="I25" s="102">
        <v>1</v>
      </c>
      <c r="J25" s="102" t="s">
        <v>1027</v>
      </c>
      <c r="K25" s="20"/>
      <c r="L25" s="20"/>
      <c r="M25" s="155"/>
      <c r="N25" s="339" t="s">
        <v>7321</v>
      </c>
      <c r="O25" s="156">
        <v>84000</v>
      </c>
      <c r="P25" s="27"/>
      <c r="Q25" s="20"/>
      <c r="R25" s="157"/>
    </row>
    <row r="26" spans="1:18" ht="18" customHeight="1">
      <c r="A26" s="17">
        <v>1</v>
      </c>
      <c r="B26" s="102" t="s">
        <v>1061</v>
      </c>
      <c r="C26" s="18">
        <v>1</v>
      </c>
      <c r="D26" s="102" t="s">
        <v>1062</v>
      </c>
      <c r="E26" s="18">
        <v>1</v>
      </c>
      <c r="F26" s="18" t="s">
        <v>747</v>
      </c>
      <c r="G26" s="18">
        <v>12</v>
      </c>
      <c r="H26" s="18" t="s">
        <v>1026</v>
      </c>
      <c r="I26" s="102">
        <v>1</v>
      </c>
      <c r="J26" s="102" t="s">
        <v>1027</v>
      </c>
      <c r="K26" s="20"/>
      <c r="L26" s="20"/>
      <c r="M26" s="155"/>
      <c r="N26" s="28" t="s">
        <v>5219</v>
      </c>
      <c r="O26" s="156">
        <v>41000</v>
      </c>
      <c r="P26" s="27"/>
      <c r="Q26" s="20"/>
      <c r="R26" s="157"/>
    </row>
    <row r="27" spans="1:18" ht="18" customHeight="1">
      <c r="A27" s="17">
        <v>1</v>
      </c>
      <c r="B27" s="102" t="s">
        <v>1061</v>
      </c>
      <c r="C27" s="18">
        <v>1</v>
      </c>
      <c r="D27" s="102" t="s">
        <v>1062</v>
      </c>
      <c r="E27" s="18">
        <v>1</v>
      </c>
      <c r="F27" s="18" t="s">
        <v>747</v>
      </c>
      <c r="G27" s="19">
        <v>13</v>
      </c>
      <c r="H27" s="19" t="s">
        <v>1045</v>
      </c>
      <c r="I27" s="19"/>
      <c r="J27" s="19"/>
      <c r="K27" s="20"/>
      <c r="L27" s="20"/>
      <c r="M27" s="155"/>
      <c r="N27" s="28"/>
      <c r="O27" s="156"/>
      <c r="P27" s="27"/>
      <c r="Q27" s="20"/>
      <c r="R27" s="157"/>
    </row>
    <row r="28" spans="1:18" ht="18" customHeight="1">
      <c r="A28" s="17">
        <v>1</v>
      </c>
      <c r="B28" s="102" t="s">
        <v>1061</v>
      </c>
      <c r="C28" s="18">
        <v>1</v>
      </c>
      <c r="D28" s="102" t="s">
        <v>1062</v>
      </c>
      <c r="E28" s="18">
        <v>1</v>
      </c>
      <c r="F28" s="18" t="s">
        <v>747</v>
      </c>
      <c r="G28" s="18">
        <v>13</v>
      </c>
      <c r="H28" s="18" t="s">
        <v>1045</v>
      </c>
      <c r="I28" s="19">
        <v>21</v>
      </c>
      <c r="J28" s="19" t="s">
        <v>5220</v>
      </c>
      <c r="K28" s="20">
        <v>2326</v>
      </c>
      <c r="L28" s="20">
        <v>2291</v>
      </c>
      <c r="M28" s="155">
        <f>K28-L28</f>
        <v>35</v>
      </c>
      <c r="N28" s="28" t="s">
        <v>5221</v>
      </c>
      <c r="O28" s="156">
        <v>1782000</v>
      </c>
      <c r="P28" s="27"/>
      <c r="Q28" s="20"/>
      <c r="R28" s="157"/>
    </row>
    <row r="29" spans="1:18" ht="18" customHeight="1">
      <c r="A29" s="17">
        <v>1</v>
      </c>
      <c r="B29" s="102" t="s">
        <v>1061</v>
      </c>
      <c r="C29" s="18">
        <v>1</v>
      </c>
      <c r="D29" s="102" t="s">
        <v>1062</v>
      </c>
      <c r="E29" s="18">
        <v>1</v>
      </c>
      <c r="F29" s="18" t="s">
        <v>747</v>
      </c>
      <c r="G29" s="18">
        <v>13</v>
      </c>
      <c r="H29" s="18" t="s">
        <v>1045</v>
      </c>
      <c r="I29" s="18">
        <v>21</v>
      </c>
      <c r="J29" s="18" t="s">
        <v>5220</v>
      </c>
      <c r="K29" s="20"/>
      <c r="L29" s="20"/>
      <c r="M29" s="155"/>
      <c r="N29" s="28" t="s">
        <v>5222</v>
      </c>
      <c r="O29" s="156">
        <v>466918</v>
      </c>
      <c r="P29" s="27"/>
      <c r="Q29" s="20"/>
      <c r="R29" s="157"/>
    </row>
    <row r="30" spans="1:18" ht="18" customHeight="1">
      <c r="A30" s="17">
        <v>1</v>
      </c>
      <c r="B30" s="102" t="s">
        <v>1061</v>
      </c>
      <c r="C30" s="18">
        <v>1</v>
      </c>
      <c r="D30" s="102" t="s">
        <v>1062</v>
      </c>
      <c r="E30" s="18">
        <v>1</v>
      </c>
      <c r="F30" s="18" t="s">
        <v>747</v>
      </c>
      <c r="G30" s="18">
        <v>13</v>
      </c>
      <c r="H30" s="18" t="s">
        <v>1045</v>
      </c>
      <c r="I30" s="102">
        <v>21</v>
      </c>
      <c r="J30" s="102" t="s">
        <v>5220</v>
      </c>
      <c r="K30" s="20"/>
      <c r="L30" s="20"/>
      <c r="M30" s="155"/>
      <c r="N30" s="28" t="s">
        <v>5223</v>
      </c>
      <c r="O30" s="156">
        <v>49350</v>
      </c>
      <c r="P30" s="27"/>
      <c r="Q30" s="20"/>
      <c r="R30" s="157"/>
    </row>
    <row r="31" spans="1:18" ht="18" customHeight="1">
      <c r="A31" s="17">
        <v>1</v>
      </c>
      <c r="B31" s="102" t="s">
        <v>1061</v>
      </c>
      <c r="C31" s="18">
        <v>1</v>
      </c>
      <c r="D31" s="102" t="s">
        <v>1062</v>
      </c>
      <c r="E31" s="18">
        <v>1</v>
      </c>
      <c r="F31" s="18" t="s">
        <v>747</v>
      </c>
      <c r="G31" s="18">
        <v>13</v>
      </c>
      <c r="H31" s="18" t="s">
        <v>1045</v>
      </c>
      <c r="I31" s="102">
        <v>21</v>
      </c>
      <c r="J31" s="102" t="s">
        <v>5220</v>
      </c>
      <c r="K31" s="20"/>
      <c r="L31" s="20"/>
      <c r="M31" s="155"/>
      <c r="N31" s="28" t="s">
        <v>5224</v>
      </c>
      <c r="O31" s="156">
        <v>2100</v>
      </c>
      <c r="P31" s="27"/>
      <c r="Q31" s="20"/>
      <c r="R31" s="157"/>
    </row>
    <row r="32" spans="1:18" ht="18" customHeight="1">
      <c r="A32" s="17">
        <v>1</v>
      </c>
      <c r="B32" s="102" t="s">
        <v>1061</v>
      </c>
      <c r="C32" s="18">
        <v>1</v>
      </c>
      <c r="D32" s="102" t="s">
        <v>1062</v>
      </c>
      <c r="E32" s="18">
        <v>1</v>
      </c>
      <c r="F32" s="18" t="s">
        <v>747</v>
      </c>
      <c r="G32" s="18">
        <v>13</v>
      </c>
      <c r="H32" s="18" t="s">
        <v>1045</v>
      </c>
      <c r="I32" s="102">
        <v>21</v>
      </c>
      <c r="J32" s="102" t="s">
        <v>5220</v>
      </c>
      <c r="K32" s="20"/>
      <c r="L32" s="20"/>
      <c r="M32" s="155"/>
      <c r="N32" s="28" t="s">
        <v>5225</v>
      </c>
      <c r="O32" s="156">
        <v>25380</v>
      </c>
      <c r="P32" s="27"/>
      <c r="Q32" s="20"/>
      <c r="R32" s="157"/>
    </row>
    <row r="33" spans="1:18" ht="18" customHeight="1">
      <c r="A33" s="17">
        <v>1</v>
      </c>
      <c r="B33" s="102" t="s">
        <v>1061</v>
      </c>
      <c r="C33" s="18">
        <v>1</v>
      </c>
      <c r="D33" s="102" t="s">
        <v>1062</v>
      </c>
      <c r="E33" s="18">
        <v>1</v>
      </c>
      <c r="F33" s="18" t="s">
        <v>747</v>
      </c>
      <c r="G33" s="18">
        <v>13</v>
      </c>
      <c r="H33" s="18" t="s">
        <v>1045</v>
      </c>
      <c r="I33" s="19">
        <v>51</v>
      </c>
      <c r="J33" s="19" t="s">
        <v>1126</v>
      </c>
      <c r="K33" s="20">
        <v>82</v>
      </c>
      <c r="L33" s="20">
        <v>462</v>
      </c>
      <c r="M33" s="155">
        <f>K33-L33</f>
        <v>-380</v>
      </c>
      <c r="N33" s="28" t="s">
        <v>5226</v>
      </c>
      <c r="O33" s="156">
        <v>81086</v>
      </c>
      <c r="P33" s="27"/>
      <c r="Q33" s="20"/>
      <c r="R33" s="157"/>
    </row>
    <row r="34" spans="1:18" ht="18" customHeight="1">
      <c r="A34" s="17">
        <v>1</v>
      </c>
      <c r="B34" s="102" t="s">
        <v>1061</v>
      </c>
      <c r="C34" s="18">
        <v>1</v>
      </c>
      <c r="D34" s="102" t="s">
        <v>1062</v>
      </c>
      <c r="E34" s="18">
        <v>1</v>
      </c>
      <c r="F34" s="18" t="s">
        <v>747</v>
      </c>
      <c r="G34" s="18">
        <v>13</v>
      </c>
      <c r="H34" s="18" t="s">
        <v>1045</v>
      </c>
      <c r="I34" s="18">
        <v>51</v>
      </c>
      <c r="J34" s="18" t="s">
        <v>1126</v>
      </c>
      <c r="K34" s="20"/>
      <c r="L34" s="20"/>
      <c r="M34" s="155"/>
      <c r="N34" s="28" t="s">
        <v>5227</v>
      </c>
      <c r="O34" s="156"/>
      <c r="P34" s="27"/>
      <c r="Q34" s="20"/>
      <c r="R34" s="157"/>
    </row>
    <row r="35" spans="1:18" ht="18" customHeight="1">
      <c r="A35" s="17">
        <v>1</v>
      </c>
      <c r="B35" s="102" t="s">
        <v>1061</v>
      </c>
      <c r="C35" s="18">
        <v>1</v>
      </c>
      <c r="D35" s="102" t="s">
        <v>1062</v>
      </c>
      <c r="E35" s="18">
        <v>1</v>
      </c>
      <c r="F35" s="18" t="s">
        <v>747</v>
      </c>
      <c r="G35" s="19">
        <v>14</v>
      </c>
      <c r="H35" s="19" t="s">
        <v>1050</v>
      </c>
      <c r="I35" s="19"/>
      <c r="J35" s="19"/>
      <c r="K35" s="20"/>
      <c r="L35" s="20"/>
      <c r="M35" s="155"/>
      <c r="N35" s="28"/>
      <c r="O35" s="156"/>
      <c r="P35" s="27"/>
      <c r="Q35" s="20"/>
      <c r="R35" s="157"/>
    </row>
    <row r="36" spans="1:18" ht="18" customHeight="1">
      <c r="A36" s="17">
        <v>1</v>
      </c>
      <c r="B36" s="102" t="s">
        <v>1061</v>
      </c>
      <c r="C36" s="18">
        <v>1</v>
      </c>
      <c r="D36" s="102" t="s">
        <v>1062</v>
      </c>
      <c r="E36" s="18">
        <v>1</v>
      </c>
      <c r="F36" s="18" t="s">
        <v>747</v>
      </c>
      <c r="G36" s="18">
        <v>14</v>
      </c>
      <c r="H36" s="18" t="s">
        <v>1050</v>
      </c>
      <c r="I36" s="19">
        <v>41</v>
      </c>
      <c r="J36" s="19" t="s">
        <v>1133</v>
      </c>
      <c r="K36" s="20">
        <v>692</v>
      </c>
      <c r="L36" s="20">
        <v>692</v>
      </c>
      <c r="M36" s="155">
        <f>K36-L36</f>
        <v>0</v>
      </c>
      <c r="N36" s="28" t="s">
        <v>5228</v>
      </c>
      <c r="O36" s="156">
        <v>453600</v>
      </c>
      <c r="P36" s="27"/>
      <c r="Q36" s="20"/>
      <c r="R36" s="157"/>
    </row>
    <row r="37" spans="1:18" ht="18" customHeight="1">
      <c r="A37" s="17">
        <v>1</v>
      </c>
      <c r="B37" s="102" t="s">
        <v>1061</v>
      </c>
      <c r="C37" s="18">
        <v>1</v>
      </c>
      <c r="D37" s="102" t="s">
        <v>1062</v>
      </c>
      <c r="E37" s="18">
        <v>1</v>
      </c>
      <c r="F37" s="18" t="s">
        <v>747</v>
      </c>
      <c r="G37" s="18">
        <v>14</v>
      </c>
      <c r="H37" s="18" t="s">
        <v>1050</v>
      </c>
      <c r="I37" s="18">
        <v>41</v>
      </c>
      <c r="J37" s="18" t="s">
        <v>1133</v>
      </c>
      <c r="K37" s="20"/>
      <c r="L37" s="20"/>
      <c r="M37" s="155"/>
      <c r="N37" s="28" t="s">
        <v>5229</v>
      </c>
      <c r="O37" s="156">
        <v>237600</v>
      </c>
      <c r="P37" s="27"/>
      <c r="Q37" s="20"/>
      <c r="R37" s="157"/>
    </row>
    <row r="38" spans="1:18" ht="18" customHeight="1">
      <c r="A38" s="17">
        <v>1</v>
      </c>
      <c r="B38" s="102" t="s">
        <v>1061</v>
      </c>
      <c r="C38" s="18">
        <v>1</v>
      </c>
      <c r="D38" s="102" t="s">
        <v>1062</v>
      </c>
      <c r="E38" s="18">
        <v>1</v>
      </c>
      <c r="F38" s="18" t="s">
        <v>747</v>
      </c>
      <c r="G38" s="19">
        <v>19</v>
      </c>
      <c r="H38" s="19" t="s">
        <v>5230</v>
      </c>
      <c r="I38" s="19"/>
      <c r="J38" s="19"/>
      <c r="K38" s="20"/>
      <c r="L38" s="20"/>
      <c r="M38" s="155"/>
      <c r="N38" s="28"/>
      <c r="O38" s="156"/>
      <c r="P38" s="27"/>
      <c r="Q38" s="20"/>
      <c r="R38" s="157"/>
    </row>
    <row r="39" spans="1:18" ht="18" customHeight="1">
      <c r="A39" s="17">
        <v>1</v>
      </c>
      <c r="B39" s="102" t="s">
        <v>1061</v>
      </c>
      <c r="C39" s="18">
        <v>1</v>
      </c>
      <c r="D39" s="102" t="s">
        <v>1062</v>
      </c>
      <c r="E39" s="18">
        <v>1</v>
      </c>
      <c r="F39" s="18" t="s">
        <v>747</v>
      </c>
      <c r="G39" s="18">
        <v>19</v>
      </c>
      <c r="H39" s="18" t="s">
        <v>5230</v>
      </c>
      <c r="I39" s="19">
        <v>11</v>
      </c>
      <c r="J39" s="19" t="s">
        <v>1057</v>
      </c>
      <c r="K39" s="20">
        <v>984</v>
      </c>
      <c r="L39" s="20">
        <v>991</v>
      </c>
      <c r="M39" s="155">
        <f>K39-L39</f>
        <v>-7</v>
      </c>
      <c r="N39" s="28" t="s">
        <v>5231</v>
      </c>
      <c r="O39" s="156">
        <v>979781</v>
      </c>
      <c r="P39" s="27"/>
      <c r="Q39" s="20"/>
      <c r="R39" s="157"/>
    </row>
    <row r="40" spans="1:18" ht="18" customHeight="1">
      <c r="A40" s="17">
        <v>1</v>
      </c>
      <c r="B40" s="102" t="s">
        <v>1061</v>
      </c>
      <c r="C40" s="18">
        <v>1</v>
      </c>
      <c r="D40" s="102" t="s">
        <v>1062</v>
      </c>
      <c r="E40" s="18">
        <v>1</v>
      </c>
      <c r="F40" s="18" t="s">
        <v>747</v>
      </c>
      <c r="G40" s="18">
        <v>19</v>
      </c>
      <c r="H40" s="18" t="s">
        <v>5230</v>
      </c>
      <c r="I40" s="18">
        <v>11</v>
      </c>
      <c r="J40" s="18" t="s">
        <v>1057</v>
      </c>
      <c r="K40" s="20"/>
      <c r="L40" s="20"/>
      <c r="M40" s="155"/>
      <c r="N40" s="28" t="s">
        <v>5232</v>
      </c>
      <c r="O40" s="156">
        <v>4000</v>
      </c>
      <c r="P40" s="27"/>
      <c r="Q40" s="20"/>
      <c r="R40" s="157"/>
    </row>
    <row r="41" spans="1:18" ht="18" customHeight="1">
      <c r="A41" s="43">
        <v>1</v>
      </c>
      <c r="B41" s="44" t="s">
        <v>5200</v>
      </c>
      <c r="C41" s="45">
        <v>2</v>
      </c>
      <c r="D41" s="45" t="s">
        <v>5233</v>
      </c>
      <c r="E41" s="46"/>
      <c r="F41" s="45"/>
      <c r="G41" s="46"/>
      <c r="H41" s="45"/>
      <c r="I41" s="46"/>
      <c r="J41" s="46"/>
      <c r="K41" s="761">
        <f>K42</f>
        <v>6892</v>
      </c>
      <c r="L41" s="761">
        <f t="shared" ref="L41:M41" si="3">L42</f>
        <v>6914</v>
      </c>
      <c r="M41" s="61">
        <f t="shared" si="3"/>
        <v>-22</v>
      </c>
      <c r="N41" s="47"/>
      <c r="O41" s="48"/>
      <c r="P41" s="48"/>
      <c r="Q41" s="95">
        <f>Q42</f>
        <v>6892</v>
      </c>
      <c r="R41" s="51"/>
    </row>
    <row r="42" spans="1:18" ht="18" customHeight="1">
      <c r="A42" s="43">
        <v>1</v>
      </c>
      <c r="B42" s="44" t="s">
        <v>5200</v>
      </c>
      <c r="C42" s="52">
        <v>2</v>
      </c>
      <c r="D42" s="44" t="s">
        <v>5233</v>
      </c>
      <c r="E42" s="53">
        <v>1</v>
      </c>
      <c r="F42" s="54" t="s">
        <v>5234</v>
      </c>
      <c r="G42" s="53"/>
      <c r="H42" s="54"/>
      <c r="I42" s="53"/>
      <c r="J42" s="53"/>
      <c r="K42" s="762">
        <f>SUM(K43:K83)</f>
        <v>6892</v>
      </c>
      <c r="L42" s="762">
        <f t="shared" ref="L42:M42" si="4">SUM(L43:L83)</f>
        <v>6914</v>
      </c>
      <c r="M42" s="63">
        <f t="shared" si="4"/>
        <v>-22</v>
      </c>
      <c r="N42" s="55"/>
      <c r="O42" s="56"/>
      <c r="P42" s="56"/>
      <c r="Q42" s="97">
        <f>SUM(Q43:Q83)</f>
        <v>6892</v>
      </c>
      <c r="R42" s="59" t="s">
        <v>5203</v>
      </c>
    </row>
    <row r="43" spans="1:18" ht="18" customHeight="1">
      <c r="A43" s="17">
        <v>1</v>
      </c>
      <c r="B43" s="102" t="s">
        <v>1061</v>
      </c>
      <c r="C43" s="18">
        <v>2</v>
      </c>
      <c r="D43" s="102" t="s">
        <v>1579</v>
      </c>
      <c r="E43" s="18">
        <v>1</v>
      </c>
      <c r="F43" s="18" t="s">
        <v>759</v>
      </c>
      <c r="G43" s="19">
        <v>7</v>
      </c>
      <c r="H43" s="19" t="s">
        <v>1093</v>
      </c>
      <c r="I43" s="19"/>
      <c r="J43" s="19"/>
      <c r="K43" s="20"/>
      <c r="L43" s="20"/>
      <c r="M43" s="155"/>
      <c r="N43" s="28"/>
      <c r="O43" s="156"/>
      <c r="P43" s="27" t="s">
        <v>5102</v>
      </c>
      <c r="Q43" s="20">
        <v>130</v>
      </c>
      <c r="R43" s="157"/>
    </row>
    <row r="44" spans="1:18" ht="18" customHeight="1">
      <c r="A44" s="17">
        <v>1</v>
      </c>
      <c r="B44" s="102" t="s">
        <v>1061</v>
      </c>
      <c r="C44" s="18">
        <v>2</v>
      </c>
      <c r="D44" s="102" t="s">
        <v>1579</v>
      </c>
      <c r="E44" s="18">
        <v>1</v>
      </c>
      <c r="F44" s="18" t="s">
        <v>759</v>
      </c>
      <c r="G44" s="18">
        <v>7</v>
      </c>
      <c r="H44" s="18" t="s">
        <v>1093</v>
      </c>
      <c r="I44" s="19">
        <v>2</v>
      </c>
      <c r="J44" s="19" t="s">
        <v>1198</v>
      </c>
      <c r="K44" s="20">
        <v>1560</v>
      </c>
      <c r="L44" s="20">
        <v>1560</v>
      </c>
      <c r="M44" s="155">
        <f>K44-L44</f>
        <v>0</v>
      </c>
      <c r="N44" s="339" t="s">
        <v>7322</v>
      </c>
      <c r="O44" s="156">
        <v>1560000</v>
      </c>
      <c r="P44" s="27" t="s">
        <v>5175</v>
      </c>
      <c r="Q44" s="20">
        <v>6762</v>
      </c>
      <c r="R44" s="157"/>
    </row>
    <row r="45" spans="1:18" ht="18" customHeight="1">
      <c r="A45" s="17">
        <v>1</v>
      </c>
      <c r="B45" s="102" t="s">
        <v>1061</v>
      </c>
      <c r="C45" s="18">
        <v>2</v>
      </c>
      <c r="D45" s="102" t="s">
        <v>1579</v>
      </c>
      <c r="E45" s="18">
        <v>1</v>
      </c>
      <c r="F45" s="18" t="s">
        <v>759</v>
      </c>
      <c r="G45" s="19">
        <v>9</v>
      </c>
      <c r="H45" s="19" t="s">
        <v>944</v>
      </c>
      <c r="I45" s="19"/>
      <c r="J45" s="19"/>
      <c r="K45" s="20"/>
      <c r="L45" s="20"/>
      <c r="M45" s="155"/>
      <c r="N45" s="28"/>
      <c r="O45" s="156"/>
      <c r="P45" s="27"/>
      <c r="Q45" s="20"/>
      <c r="R45" s="157"/>
    </row>
    <row r="46" spans="1:18" ht="18" customHeight="1">
      <c r="A46" s="17">
        <v>1</v>
      </c>
      <c r="B46" s="102" t="s">
        <v>1061</v>
      </c>
      <c r="C46" s="18">
        <v>2</v>
      </c>
      <c r="D46" s="102" t="s">
        <v>1579</v>
      </c>
      <c r="E46" s="18">
        <v>1</v>
      </c>
      <c r="F46" s="18" t="s">
        <v>759</v>
      </c>
      <c r="G46" s="18">
        <v>9</v>
      </c>
      <c r="H46" s="18" t="s">
        <v>944</v>
      </c>
      <c r="I46" s="19">
        <v>2</v>
      </c>
      <c r="J46" s="19" t="s">
        <v>978</v>
      </c>
      <c r="K46" s="20">
        <v>4</v>
      </c>
      <c r="L46" s="20">
        <v>4</v>
      </c>
      <c r="M46" s="155">
        <f>K46-L46</f>
        <v>0</v>
      </c>
      <c r="N46" s="28" t="s">
        <v>5235</v>
      </c>
      <c r="O46" s="156"/>
      <c r="P46" s="27"/>
      <c r="Q46" s="20"/>
      <c r="R46" s="157"/>
    </row>
    <row r="47" spans="1:18" ht="18" customHeight="1">
      <c r="A47" s="17">
        <v>1</v>
      </c>
      <c r="B47" s="102" t="s">
        <v>1061</v>
      </c>
      <c r="C47" s="18">
        <v>2</v>
      </c>
      <c r="D47" s="102" t="s">
        <v>1579</v>
      </c>
      <c r="E47" s="18">
        <v>1</v>
      </c>
      <c r="F47" s="18" t="s">
        <v>759</v>
      </c>
      <c r="G47" s="18">
        <v>9</v>
      </c>
      <c r="H47" s="18" t="s">
        <v>944</v>
      </c>
      <c r="I47" s="18">
        <v>2</v>
      </c>
      <c r="J47" s="18" t="s">
        <v>978</v>
      </c>
      <c r="K47" s="20"/>
      <c r="L47" s="20"/>
      <c r="M47" s="155"/>
      <c r="N47" s="28" t="s">
        <v>5236</v>
      </c>
      <c r="O47" s="156">
        <v>1800</v>
      </c>
      <c r="P47" s="27"/>
      <c r="Q47" s="20"/>
      <c r="R47" s="157"/>
    </row>
    <row r="48" spans="1:18" ht="18" customHeight="1">
      <c r="A48" s="17">
        <v>1</v>
      </c>
      <c r="B48" s="102" t="s">
        <v>1061</v>
      </c>
      <c r="C48" s="18">
        <v>2</v>
      </c>
      <c r="D48" s="102" t="s">
        <v>1579</v>
      </c>
      <c r="E48" s="18">
        <v>1</v>
      </c>
      <c r="F48" s="18" t="s">
        <v>759</v>
      </c>
      <c r="G48" s="18">
        <v>9</v>
      </c>
      <c r="H48" s="18" t="s">
        <v>944</v>
      </c>
      <c r="I48" s="102">
        <v>2</v>
      </c>
      <c r="J48" s="102" t="s">
        <v>978</v>
      </c>
      <c r="K48" s="20"/>
      <c r="L48" s="20"/>
      <c r="M48" s="155"/>
      <c r="N48" s="28" t="s">
        <v>5237</v>
      </c>
      <c r="O48" s="156"/>
      <c r="P48" s="27"/>
      <c r="Q48" s="20"/>
      <c r="R48" s="157"/>
    </row>
    <row r="49" spans="1:18" ht="18" customHeight="1">
      <c r="A49" s="17">
        <v>1</v>
      </c>
      <c r="B49" s="102" t="s">
        <v>1061</v>
      </c>
      <c r="C49" s="18">
        <v>2</v>
      </c>
      <c r="D49" s="102" t="s">
        <v>1579</v>
      </c>
      <c r="E49" s="18">
        <v>1</v>
      </c>
      <c r="F49" s="18" t="s">
        <v>759</v>
      </c>
      <c r="G49" s="18">
        <v>9</v>
      </c>
      <c r="H49" s="18" t="s">
        <v>944</v>
      </c>
      <c r="I49" s="102">
        <v>2</v>
      </c>
      <c r="J49" s="102" t="s">
        <v>978</v>
      </c>
      <c r="K49" s="20"/>
      <c r="L49" s="20"/>
      <c r="M49" s="155"/>
      <c r="N49" s="28" t="s">
        <v>5238</v>
      </c>
      <c r="O49" s="156">
        <v>1800</v>
      </c>
      <c r="P49" s="27"/>
      <c r="Q49" s="20"/>
      <c r="R49" s="157"/>
    </row>
    <row r="50" spans="1:18" ht="18" customHeight="1">
      <c r="A50" s="17">
        <v>1</v>
      </c>
      <c r="B50" s="102" t="s">
        <v>1061</v>
      </c>
      <c r="C50" s="18">
        <v>2</v>
      </c>
      <c r="D50" s="102" t="s">
        <v>1579</v>
      </c>
      <c r="E50" s="18">
        <v>1</v>
      </c>
      <c r="F50" s="18" t="s">
        <v>759</v>
      </c>
      <c r="G50" s="19">
        <v>11</v>
      </c>
      <c r="H50" s="19" t="s">
        <v>1002</v>
      </c>
      <c r="I50" s="19"/>
      <c r="J50" s="19"/>
      <c r="K50" s="20"/>
      <c r="L50" s="20"/>
      <c r="M50" s="155"/>
      <c r="N50" s="28"/>
      <c r="O50" s="156"/>
      <c r="P50" s="27"/>
      <c r="Q50" s="20"/>
      <c r="R50" s="157"/>
    </row>
    <row r="51" spans="1:18" ht="18" customHeight="1">
      <c r="A51" s="17">
        <v>1</v>
      </c>
      <c r="B51" s="102" t="s">
        <v>1061</v>
      </c>
      <c r="C51" s="18">
        <v>2</v>
      </c>
      <c r="D51" s="102" t="s">
        <v>1579</v>
      </c>
      <c r="E51" s="18">
        <v>1</v>
      </c>
      <c r="F51" s="18" t="s">
        <v>759</v>
      </c>
      <c r="G51" s="18">
        <v>11</v>
      </c>
      <c r="H51" s="18" t="s">
        <v>1002</v>
      </c>
      <c r="I51" s="19">
        <v>1</v>
      </c>
      <c r="J51" s="19" t="s">
        <v>1003</v>
      </c>
      <c r="K51" s="20">
        <v>78</v>
      </c>
      <c r="L51" s="20">
        <v>78</v>
      </c>
      <c r="M51" s="155">
        <f>K51-L51</f>
        <v>0</v>
      </c>
      <c r="N51" s="28" t="s">
        <v>5235</v>
      </c>
      <c r="O51" s="156"/>
      <c r="P51" s="27"/>
      <c r="Q51" s="20"/>
      <c r="R51" s="157"/>
    </row>
    <row r="52" spans="1:18" ht="18" customHeight="1">
      <c r="A52" s="17">
        <v>1</v>
      </c>
      <c r="B52" s="102" t="s">
        <v>1061</v>
      </c>
      <c r="C52" s="18">
        <v>2</v>
      </c>
      <c r="D52" s="102" t="s">
        <v>1579</v>
      </c>
      <c r="E52" s="18">
        <v>1</v>
      </c>
      <c r="F52" s="18" t="s">
        <v>759</v>
      </c>
      <c r="G52" s="18">
        <v>11</v>
      </c>
      <c r="H52" s="18" t="s">
        <v>1002</v>
      </c>
      <c r="I52" s="18">
        <v>1</v>
      </c>
      <c r="J52" s="18" t="s">
        <v>1003</v>
      </c>
      <c r="K52" s="20"/>
      <c r="L52" s="20"/>
      <c r="M52" s="155"/>
      <c r="N52" s="28" t="s">
        <v>5239</v>
      </c>
      <c r="O52" s="156">
        <v>43200</v>
      </c>
      <c r="P52" s="27"/>
      <c r="Q52" s="20"/>
      <c r="R52" s="157"/>
    </row>
    <row r="53" spans="1:18" ht="18" customHeight="1">
      <c r="A53" s="17">
        <v>1</v>
      </c>
      <c r="B53" s="102" t="s">
        <v>1061</v>
      </c>
      <c r="C53" s="18">
        <v>2</v>
      </c>
      <c r="D53" s="102" t="s">
        <v>1579</v>
      </c>
      <c r="E53" s="18">
        <v>1</v>
      </c>
      <c r="F53" s="18" t="s">
        <v>759</v>
      </c>
      <c r="G53" s="18">
        <v>11</v>
      </c>
      <c r="H53" s="18" t="s">
        <v>1002</v>
      </c>
      <c r="I53" s="102">
        <v>1</v>
      </c>
      <c r="J53" s="102" t="s">
        <v>1003</v>
      </c>
      <c r="K53" s="20"/>
      <c r="L53" s="20"/>
      <c r="M53" s="155"/>
      <c r="N53" s="28" t="s">
        <v>5240</v>
      </c>
      <c r="O53" s="156">
        <v>19440</v>
      </c>
      <c r="P53" s="27"/>
      <c r="Q53" s="20"/>
      <c r="R53" s="157"/>
    </row>
    <row r="54" spans="1:18" ht="18" customHeight="1">
      <c r="A54" s="17">
        <v>1</v>
      </c>
      <c r="B54" s="102" t="s">
        <v>1061</v>
      </c>
      <c r="C54" s="18">
        <v>2</v>
      </c>
      <c r="D54" s="102" t="s">
        <v>1579</v>
      </c>
      <c r="E54" s="18">
        <v>1</v>
      </c>
      <c r="F54" s="18" t="s">
        <v>759</v>
      </c>
      <c r="G54" s="18">
        <v>11</v>
      </c>
      <c r="H54" s="18" t="s">
        <v>1002</v>
      </c>
      <c r="I54" s="102">
        <v>1</v>
      </c>
      <c r="J54" s="102" t="s">
        <v>1003</v>
      </c>
      <c r="K54" s="20"/>
      <c r="L54" s="20"/>
      <c r="M54" s="155"/>
      <c r="N54" s="28" t="s">
        <v>5241</v>
      </c>
      <c r="O54" s="156">
        <v>11880</v>
      </c>
      <c r="P54" s="27"/>
      <c r="Q54" s="20"/>
      <c r="R54" s="157"/>
    </row>
    <row r="55" spans="1:18" ht="18" customHeight="1">
      <c r="A55" s="17">
        <v>1</v>
      </c>
      <c r="B55" s="102" t="s">
        <v>1061</v>
      </c>
      <c r="C55" s="18">
        <v>2</v>
      </c>
      <c r="D55" s="102" t="s">
        <v>1579</v>
      </c>
      <c r="E55" s="18">
        <v>1</v>
      </c>
      <c r="F55" s="18" t="s">
        <v>759</v>
      </c>
      <c r="G55" s="18">
        <v>11</v>
      </c>
      <c r="H55" s="18" t="s">
        <v>1002</v>
      </c>
      <c r="I55" s="102">
        <v>1</v>
      </c>
      <c r="J55" s="102" t="s">
        <v>1003</v>
      </c>
      <c r="K55" s="20"/>
      <c r="L55" s="20"/>
      <c r="M55" s="155"/>
      <c r="N55" s="28" t="s">
        <v>5242</v>
      </c>
      <c r="O55" s="156">
        <v>3240</v>
      </c>
      <c r="P55" s="27"/>
      <c r="Q55" s="20"/>
      <c r="R55" s="157"/>
    </row>
    <row r="56" spans="1:18" ht="18" customHeight="1">
      <c r="A56" s="17">
        <v>1</v>
      </c>
      <c r="B56" s="102" t="s">
        <v>1061</v>
      </c>
      <c r="C56" s="18">
        <v>2</v>
      </c>
      <c r="D56" s="102" t="s">
        <v>1579</v>
      </c>
      <c r="E56" s="18">
        <v>1</v>
      </c>
      <c r="F56" s="18" t="s">
        <v>759</v>
      </c>
      <c r="G56" s="18">
        <v>11</v>
      </c>
      <c r="H56" s="18" t="s">
        <v>1002</v>
      </c>
      <c r="I56" s="19">
        <v>4</v>
      </c>
      <c r="J56" s="19" t="s">
        <v>1023</v>
      </c>
      <c r="K56" s="20">
        <v>546</v>
      </c>
      <c r="L56" s="20">
        <v>547</v>
      </c>
      <c r="M56" s="155">
        <f>K56-L56</f>
        <v>-1</v>
      </c>
      <c r="N56" s="28" t="s">
        <v>5243</v>
      </c>
      <c r="O56" s="156">
        <v>81000</v>
      </c>
      <c r="P56" s="27"/>
      <c r="Q56" s="20"/>
      <c r="R56" s="157"/>
    </row>
    <row r="57" spans="1:18" ht="18" customHeight="1">
      <c r="A57" s="17">
        <v>1</v>
      </c>
      <c r="B57" s="102" t="s">
        <v>1061</v>
      </c>
      <c r="C57" s="18">
        <v>2</v>
      </c>
      <c r="D57" s="102" t="s">
        <v>1579</v>
      </c>
      <c r="E57" s="18">
        <v>1</v>
      </c>
      <c r="F57" s="18" t="s">
        <v>759</v>
      </c>
      <c r="G57" s="18">
        <v>11</v>
      </c>
      <c r="H57" s="18" t="s">
        <v>1002</v>
      </c>
      <c r="I57" s="18">
        <v>4</v>
      </c>
      <c r="J57" s="18" t="s">
        <v>1023</v>
      </c>
      <c r="K57" s="20"/>
      <c r="L57" s="20"/>
      <c r="M57" s="155"/>
      <c r="N57" s="28" t="s">
        <v>5244</v>
      </c>
      <c r="O57" s="156">
        <v>58832</v>
      </c>
      <c r="P57" s="27"/>
      <c r="Q57" s="20"/>
      <c r="R57" s="157"/>
    </row>
    <row r="58" spans="1:18" ht="18" customHeight="1">
      <c r="A58" s="17">
        <v>1</v>
      </c>
      <c r="B58" s="102" t="s">
        <v>1061</v>
      </c>
      <c r="C58" s="18">
        <v>2</v>
      </c>
      <c r="D58" s="102" t="s">
        <v>1579</v>
      </c>
      <c r="E58" s="18">
        <v>1</v>
      </c>
      <c r="F58" s="18" t="s">
        <v>759</v>
      </c>
      <c r="G58" s="18">
        <v>11</v>
      </c>
      <c r="H58" s="18" t="s">
        <v>1002</v>
      </c>
      <c r="I58" s="18">
        <v>4</v>
      </c>
      <c r="J58" s="18" t="s">
        <v>1023</v>
      </c>
      <c r="K58" s="20"/>
      <c r="L58" s="20"/>
      <c r="M58" s="155"/>
      <c r="N58" s="28" t="s">
        <v>5245</v>
      </c>
      <c r="O58" s="156">
        <v>94176</v>
      </c>
      <c r="P58" s="27"/>
      <c r="Q58" s="20"/>
      <c r="R58" s="157"/>
    </row>
    <row r="59" spans="1:18" ht="18" customHeight="1">
      <c r="A59" s="17">
        <v>1</v>
      </c>
      <c r="B59" s="102" t="s">
        <v>1061</v>
      </c>
      <c r="C59" s="18">
        <v>2</v>
      </c>
      <c r="D59" s="102" t="s">
        <v>1579</v>
      </c>
      <c r="E59" s="18">
        <v>1</v>
      </c>
      <c r="F59" s="18" t="s">
        <v>759</v>
      </c>
      <c r="G59" s="18">
        <v>11</v>
      </c>
      <c r="H59" s="18" t="s">
        <v>1002</v>
      </c>
      <c r="I59" s="18">
        <v>4</v>
      </c>
      <c r="J59" s="18" t="s">
        <v>1023</v>
      </c>
      <c r="K59" s="20"/>
      <c r="L59" s="20"/>
      <c r="M59" s="155"/>
      <c r="N59" s="28" t="s">
        <v>5246</v>
      </c>
      <c r="O59" s="156">
        <v>139860</v>
      </c>
      <c r="P59" s="27"/>
      <c r="Q59" s="20"/>
      <c r="R59" s="157"/>
    </row>
    <row r="60" spans="1:18" ht="18" customHeight="1">
      <c r="A60" s="17">
        <v>1</v>
      </c>
      <c r="B60" s="102" t="s">
        <v>1061</v>
      </c>
      <c r="C60" s="18">
        <v>2</v>
      </c>
      <c r="D60" s="102" t="s">
        <v>1579</v>
      </c>
      <c r="E60" s="18">
        <v>1</v>
      </c>
      <c r="F60" s="18" t="s">
        <v>759</v>
      </c>
      <c r="G60" s="18">
        <v>11</v>
      </c>
      <c r="H60" s="18" t="s">
        <v>1002</v>
      </c>
      <c r="I60" s="18">
        <v>4</v>
      </c>
      <c r="J60" s="18" t="s">
        <v>1023</v>
      </c>
      <c r="K60" s="20"/>
      <c r="L60" s="20"/>
      <c r="M60" s="155"/>
      <c r="N60" s="28" t="s">
        <v>5247</v>
      </c>
      <c r="O60" s="156">
        <v>540</v>
      </c>
      <c r="P60" s="27"/>
      <c r="Q60" s="20"/>
      <c r="R60" s="157"/>
    </row>
    <row r="61" spans="1:18" ht="18" customHeight="1">
      <c r="A61" s="17">
        <v>1</v>
      </c>
      <c r="B61" s="102" t="s">
        <v>1061</v>
      </c>
      <c r="C61" s="18">
        <v>2</v>
      </c>
      <c r="D61" s="102" t="s">
        <v>1579</v>
      </c>
      <c r="E61" s="18">
        <v>1</v>
      </c>
      <c r="F61" s="18" t="s">
        <v>759</v>
      </c>
      <c r="G61" s="18">
        <v>11</v>
      </c>
      <c r="H61" s="18" t="s">
        <v>1002</v>
      </c>
      <c r="I61" s="18">
        <v>4</v>
      </c>
      <c r="J61" s="18" t="s">
        <v>1023</v>
      </c>
      <c r="K61" s="20"/>
      <c r="L61" s="20"/>
      <c r="M61" s="155"/>
      <c r="N61" s="28" t="s">
        <v>5248</v>
      </c>
      <c r="O61" s="156">
        <v>3240</v>
      </c>
      <c r="P61" s="27"/>
      <c r="Q61" s="20"/>
      <c r="R61" s="157"/>
    </row>
    <row r="62" spans="1:18" ht="18" customHeight="1">
      <c r="A62" s="17">
        <v>1</v>
      </c>
      <c r="B62" s="102" t="s">
        <v>1061</v>
      </c>
      <c r="C62" s="18">
        <v>2</v>
      </c>
      <c r="D62" s="102" t="s">
        <v>1579</v>
      </c>
      <c r="E62" s="18">
        <v>1</v>
      </c>
      <c r="F62" s="18" t="s">
        <v>759</v>
      </c>
      <c r="G62" s="18">
        <v>11</v>
      </c>
      <c r="H62" s="18" t="s">
        <v>1002</v>
      </c>
      <c r="I62" s="18">
        <v>4</v>
      </c>
      <c r="J62" s="18" t="s">
        <v>1023</v>
      </c>
      <c r="K62" s="20"/>
      <c r="L62" s="20"/>
      <c r="M62" s="155"/>
      <c r="N62" s="28" t="s">
        <v>5249</v>
      </c>
      <c r="O62" s="156">
        <v>42660</v>
      </c>
      <c r="P62" s="27"/>
      <c r="Q62" s="20"/>
      <c r="R62" s="157"/>
    </row>
    <row r="63" spans="1:18" ht="18" customHeight="1">
      <c r="A63" s="17">
        <v>1</v>
      </c>
      <c r="B63" s="102" t="s">
        <v>1061</v>
      </c>
      <c r="C63" s="18">
        <v>2</v>
      </c>
      <c r="D63" s="102" t="s">
        <v>1579</v>
      </c>
      <c r="E63" s="18">
        <v>1</v>
      </c>
      <c r="F63" s="18" t="s">
        <v>759</v>
      </c>
      <c r="G63" s="18">
        <v>11</v>
      </c>
      <c r="H63" s="18" t="s">
        <v>1002</v>
      </c>
      <c r="I63" s="18">
        <v>4</v>
      </c>
      <c r="J63" s="18" t="s">
        <v>1023</v>
      </c>
      <c r="K63" s="20"/>
      <c r="L63" s="20"/>
      <c r="M63" s="155"/>
      <c r="N63" s="28" t="s">
        <v>5250</v>
      </c>
      <c r="O63" s="156">
        <v>40800</v>
      </c>
      <c r="P63" s="27"/>
      <c r="Q63" s="20"/>
      <c r="R63" s="157"/>
    </row>
    <row r="64" spans="1:18" ht="18" customHeight="1">
      <c r="A64" s="17">
        <v>1</v>
      </c>
      <c r="B64" s="102" t="s">
        <v>1061</v>
      </c>
      <c r="C64" s="18">
        <v>2</v>
      </c>
      <c r="D64" s="102" t="s">
        <v>1579</v>
      </c>
      <c r="E64" s="18">
        <v>1</v>
      </c>
      <c r="F64" s="18" t="s">
        <v>759</v>
      </c>
      <c r="G64" s="18">
        <v>11</v>
      </c>
      <c r="H64" s="18" t="s">
        <v>1002</v>
      </c>
      <c r="I64" s="18">
        <v>4</v>
      </c>
      <c r="J64" s="18" t="s">
        <v>1023</v>
      </c>
      <c r="K64" s="20"/>
      <c r="L64" s="20"/>
      <c r="M64" s="155"/>
      <c r="N64" s="28" t="s">
        <v>5251</v>
      </c>
      <c r="O64" s="156">
        <v>11240</v>
      </c>
      <c r="P64" s="27"/>
      <c r="Q64" s="20"/>
      <c r="R64" s="157"/>
    </row>
    <row r="65" spans="1:18" ht="18" customHeight="1">
      <c r="A65" s="17">
        <v>1</v>
      </c>
      <c r="B65" s="102" t="s">
        <v>1061</v>
      </c>
      <c r="C65" s="18">
        <v>2</v>
      </c>
      <c r="D65" s="102" t="s">
        <v>1579</v>
      </c>
      <c r="E65" s="18">
        <v>1</v>
      </c>
      <c r="F65" s="18" t="s">
        <v>759</v>
      </c>
      <c r="G65" s="18">
        <v>11</v>
      </c>
      <c r="H65" s="18" t="s">
        <v>1002</v>
      </c>
      <c r="I65" s="18">
        <v>4</v>
      </c>
      <c r="J65" s="18" t="s">
        <v>1023</v>
      </c>
      <c r="K65" s="20"/>
      <c r="L65" s="20"/>
      <c r="M65" s="155"/>
      <c r="N65" s="28" t="s">
        <v>5252</v>
      </c>
      <c r="O65" s="156">
        <v>25920</v>
      </c>
      <c r="P65" s="27"/>
      <c r="Q65" s="20"/>
      <c r="R65" s="157"/>
    </row>
    <row r="66" spans="1:18" ht="18" customHeight="1">
      <c r="A66" s="17">
        <v>1</v>
      </c>
      <c r="B66" s="102" t="s">
        <v>1061</v>
      </c>
      <c r="C66" s="18">
        <v>2</v>
      </c>
      <c r="D66" s="102" t="s">
        <v>1579</v>
      </c>
      <c r="E66" s="18">
        <v>1</v>
      </c>
      <c r="F66" s="18" t="s">
        <v>759</v>
      </c>
      <c r="G66" s="18">
        <v>11</v>
      </c>
      <c r="H66" s="18" t="s">
        <v>1002</v>
      </c>
      <c r="I66" s="18">
        <v>4</v>
      </c>
      <c r="J66" s="18" t="s">
        <v>1023</v>
      </c>
      <c r="K66" s="20"/>
      <c r="L66" s="20"/>
      <c r="M66" s="155"/>
      <c r="N66" s="28" t="s">
        <v>5253</v>
      </c>
      <c r="O66" s="156">
        <v>47520</v>
      </c>
      <c r="P66" s="27"/>
      <c r="Q66" s="20"/>
      <c r="R66" s="157"/>
    </row>
    <row r="67" spans="1:18" ht="18" customHeight="1">
      <c r="A67" s="17">
        <v>1</v>
      </c>
      <c r="B67" s="102" t="s">
        <v>1061</v>
      </c>
      <c r="C67" s="18">
        <v>2</v>
      </c>
      <c r="D67" s="102" t="s">
        <v>1579</v>
      </c>
      <c r="E67" s="18">
        <v>1</v>
      </c>
      <c r="F67" s="18" t="s">
        <v>759</v>
      </c>
      <c r="G67" s="19">
        <v>12</v>
      </c>
      <c r="H67" s="19" t="s">
        <v>1026</v>
      </c>
      <c r="I67" s="19"/>
      <c r="J67" s="19"/>
      <c r="K67" s="20"/>
      <c r="L67" s="20"/>
      <c r="M67" s="155"/>
      <c r="N67" s="28"/>
      <c r="O67" s="156"/>
      <c r="P67" s="27"/>
      <c r="Q67" s="20"/>
      <c r="R67" s="157"/>
    </row>
    <row r="68" spans="1:18" ht="18" customHeight="1">
      <c r="A68" s="17">
        <v>1</v>
      </c>
      <c r="B68" s="102" t="s">
        <v>1061</v>
      </c>
      <c r="C68" s="18">
        <v>2</v>
      </c>
      <c r="D68" s="102" t="s">
        <v>1579</v>
      </c>
      <c r="E68" s="18">
        <v>1</v>
      </c>
      <c r="F68" s="18" t="s">
        <v>759</v>
      </c>
      <c r="G68" s="18">
        <v>12</v>
      </c>
      <c r="H68" s="18" t="s">
        <v>1026</v>
      </c>
      <c r="I68" s="19">
        <v>1</v>
      </c>
      <c r="J68" s="19" t="s">
        <v>1027</v>
      </c>
      <c r="K68" s="20">
        <v>540</v>
      </c>
      <c r="L68" s="20">
        <v>540</v>
      </c>
      <c r="M68" s="155">
        <f>K68-L68</f>
        <v>0</v>
      </c>
      <c r="N68" s="28" t="s">
        <v>5235</v>
      </c>
      <c r="O68" s="156"/>
      <c r="P68" s="27"/>
      <c r="Q68" s="20"/>
      <c r="R68" s="157"/>
    </row>
    <row r="69" spans="1:18" ht="18" customHeight="1">
      <c r="A69" s="17">
        <v>1</v>
      </c>
      <c r="B69" s="102" t="s">
        <v>1061</v>
      </c>
      <c r="C69" s="18">
        <v>2</v>
      </c>
      <c r="D69" s="102" t="s">
        <v>1579</v>
      </c>
      <c r="E69" s="18">
        <v>1</v>
      </c>
      <c r="F69" s="18" t="s">
        <v>759</v>
      </c>
      <c r="G69" s="18">
        <v>12</v>
      </c>
      <c r="H69" s="18" t="s">
        <v>1026</v>
      </c>
      <c r="I69" s="18">
        <v>1</v>
      </c>
      <c r="J69" s="18" t="s">
        <v>1027</v>
      </c>
      <c r="K69" s="20"/>
      <c r="L69" s="20"/>
      <c r="M69" s="155"/>
      <c r="N69" s="28" t="s">
        <v>5254</v>
      </c>
      <c r="O69" s="156">
        <v>120600</v>
      </c>
      <c r="P69" s="27"/>
      <c r="Q69" s="20"/>
      <c r="R69" s="157"/>
    </row>
    <row r="70" spans="1:18" ht="18" customHeight="1">
      <c r="A70" s="17">
        <v>1</v>
      </c>
      <c r="B70" s="102" t="s">
        <v>1061</v>
      </c>
      <c r="C70" s="18">
        <v>2</v>
      </c>
      <c r="D70" s="102" t="s">
        <v>1579</v>
      </c>
      <c r="E70" s="18">
        <v>1</v>
      </c>
      <c r="F70" s="18" t="s">
        <v>759</v>
      </c>
      <c r="G70" s="18">
        <v>12</v>
      </c>
      <c r="H70" s="18" t="s">
        <v>1026</v>
      </c>
      <c r="I70" s="102">
        <v>1</v>
      </c>
      <c r="J70" s="102" t="s">
        <v>1027</v>
      </c>
      <c r="K70" s="20"/>
      <c r="L70" s="20"/>
      <c r="M70" s="155"/>
      <c r="N70" s="28" t="s">
        <v>5255</v>
      </c>
      <c r="O70" s="156">
        <v>92400</v>
      </c>
      <c r="P70" s="27"/>
      <c r="Q70" s="20"/>
      <c r="R70" s="157"/>
    </row>
    <row r="71" spans="1:18" ht="18" customHeight="1">
      <c r="A71" s="17">
        <v>1</v>
      </c>
      <c r="B71" s="102" t="s">
        <v>1061</v>
      </c>
      <c r="C71" s="18">
        <v>2</v>
      </c>
      <c r="D71" s="102" t="s">
        <v>1579</v>
      </c>
      <c r="E71" s="18">
        <v>1</v>
      </c>
      <c r="F71" s="18" t="s">
        <v>759</v>
      </c>
      <c r="G71" s="18">
        <v>12</v>
      </c>
      <c r="H71" s="18" t="s">
        <v>1026</v>
      </c>
      <c r="I71" s="102">
        <v>1</v>
      </c>
      <c r="J71" s="102" t="s">
        <v>1027</v>
      </c>
      <c r="K71" s="20"/>
      <c r="L71" s="20"/>
      <c r="M71" s="155"/>
      <c r="N71" s="28" t="s">
        <v>5256</v>
      </c>
      <c r="O71" s="156">
        <v>65600</v>
      </c>
      <c r="P71" s="27"/>
      <c r="Q71" s="20"/>
      <c r="R71" s="157"/>
    </row>
    <row r="72" spans="1:18" ht="18" customHeight="1">
      <c r="A72" s="17">
        <v>1</v>
      </c>
      <c r="B72" s="102" t="s">
        <v>1061</v>
      </c>
      <c r="C72" s="18">
        <v>2</v>
      </c>
      <c r="D72" s="102" t="s">
        <v>1579</v>
      </c>
      <c r="E72" s="18">
        <v>1</v>
      </c>
      <c r="F72" s="18" t="s">
        <v>759</v>
      </c>
      <c r="G72" s="18">
        <v>12</v>
      </c>
      <c r="H72" s="18" t="s">
        <v>1026</v>
      </c>
      <c r="I72" s="102">
        <v>1</v>
      </c>
      <c r="J72" s="102" t="s">
        <v>1027</v>
      </c>
      <c r="K72" s="20"/>
      <c r="L72" s="20"/>
      <c r="M72" s="155"/>
      <c r="N72" s="28" t="s">
        <v>5257</v>
      </c>
      <c r="O72" s="156">
        <v>32800</v>
      </c>
      <c r="P72" s="27"/>
      <c r="Q72" s="20"/>
      <c r="R72" s="157"/>
    </row>
    <row r="73" spans="1:18" ht="18" customHeight="1">
      <c r="A73" s="17">
        <v>1</v>
      </c>
      <c r="B73" s="102" t="s">
        <v>1061</v>
      </c>
      <c r="C73" s="18">
        <v>2</v>
      </c>
      <c r="D73" s="102" t="s">
        <v>1579</v>
      </c>
      <c r="E73" s="18">
        <v>1</v>
      </c>
      <c r="F73" s="18" t="s">
        <v>759</v>
      </c>
      <c r="G73" s="18">
        <v>12</v>
      </c>
      <c r="H73" s="18" t="s">
        <v>1026</v>
      </c>
      <c r="I73" s="102">
        <v>1</v>
      </c>
      <c r="J73" s="102" t="s">
        <v>1027</v>
      </c>
      <c r="K73" s="20"/>
      <c r="L73" s="20"/>
      <c r="M73" s="155"/>
      <c r="N73" s="28" t="s">
        <v>5237</v>
      </c>
      <c r="O73" s="156"/>
      <c r="P73" s="27"/>
      <c r="Q73" s="20"/>
      <c r="R73" s="157"/>
    </row>
    <row r="74" spans="1:18" ht="18" customHeight="1">
      <c r="A74" s="17">
        <v>1</v>
      </c>
      <c r="B74" s="102" t="s">
        <v>1061</v>
      </c>
      <c r="C74" s="18">
        <v>2</v>
      </c>
      <c r="D74" s="102" t="s">
        <v>1579</v>
      </c>
      <c r="E74" s="18">
        <v>1</v>
      </c>
      <c r="F74" s="18" t="s">
        <v>759</v>
      </c>
      <c r="G74" s="18">
        <v>12</v>
      </c>
      <c r="H74" s="18" t="s">
        <v>1026</v>
      </c>
      <c r="I74" s="102">
        <v>1</v>
      </c>
      <c r="J74" s="102" t="s">
        <v>1027</v>
      </c>
      <c r="K74" s="20"/>
      <c r="L74" s="20"/>
      <c r="M74" s="155"/>
      <c r="N74" s="28" t="s">
        <v>5258</v>
      </c>
      <c r="O74" s="156">
        <v>201000</v>
      </c>
      <c r="P74" s="27"/>
      <c r="Q74" s="20"/>
      <c r="R74" s="157"/>
    </row>
    <row r="75" spans="1:18" ht="18" customHeight="1">
      <c r="A75" s="17">
        <v>1</v>
      </c>
      <c r="B75" s="102" t="s">
        <v>1061</v>
      </c>
      <c r="C75" s="18">
        <v>2</v>
      </c>
      <c r="D75" s="102" t="s">
        <v>1579</v>
      </c>
      <c r="E75" s="18">
        <v>1</v>
      </c>
      <c r="F75" s="18" t="s">
        <v>759</v>
      </c>
      <c r="G75" s="18">
        <v>12</v>
      </c>
      <c r="H75" s="18" t="s">
        <v>1026</v>
      </c>
      <c r="I75" s="102">
        <v>1</v>
      </c>
      <c r="J75" s="102" t="s">
        <v>1027</v>
      </c>
      <c r="K75" s="20"/>
      <c r="L75" s="20"/>
      <c r="M75" s="155"/>
      <c r="N75" s="28" t="s">
        <v>5259</v>
      </c>
      <c r="O75" s="156">
        <v>26800</v>
      </c>
      <c r="P75" s="27"/>
      <c r="Q75" s="20"/>
      <c r="R75" s="157"/>
    </row>
    <row r="76" spans="1:18" ht="18" customHeight="1">
      <c r="A76" s="17">
        <v>1</v>
      </c>
      <c r="B76" s="102" t="s">
        <v>1061</v>
      </c>
      <c r="C76" s="18">
        <v>2</v>
      </c>
      <c r="D76" s="102" t="s">
        <v>1579</v>
      </c>
      <c r="E76" s="18">
        <v>1</v>
      </c>
      <c r="F76" s="18" t="s">
        <v>759</v>
      </c>
      <c r="G76" s="18">
        <v>12</v>
      </c>
      <c r="H76" s="18" t="s">
        <v>1026</v>
      </c>
      <c r="I76" s="19">
        <v>3</v>
      </c>
      <c r="J76" s="19" t="s">
        <v>202</v>
      </c>
      <c r="K76" s="20">
        <v>17</v>
      </c>
      <c r="L76" s="20">
        <v>17</v>
      </c>
      <c r="M76" s="155">
        <f>K76-L76</f>
        <v>0</v>
      </c>
      <c r="N76" s="28" t="s">
        <v>5260</v>
      </c>
      <c r="O76" s="156">
        <v>16200</v>
      </c>
      <c r="P76" s="27"/>
      <c r="Q76" s="20"/>
      <c r="R76" s="157"/>
    </row>
    <row r="77" spans="1:18" ht="18" customHeight="1">
      <c r="A77" s="17">
        <v>1</v>
      </c>
      <c r="B77" s="102" t="s">
        <v>1061</v>
      </c>
      <c r="C77" s="18">
        <v>2</v>
      </c>
      <c r="D77" s="102" t="s">
        <v>1579</v>
      </c>
      <c r="E77" s="18">
        <v>1</v>
      </c>
      <c r="F77" s="18" t="s">
        <v>759</v>
      </c>
      <c r="G77" s="19">
        <v>13</v>
      </c>
      <c r="H77" s="19" t="s">
        <v>1045</v>
      </c>
      <c r="I77" s="19"/>
      <c r="J77" s="19"/>
      <c r="K77" s="20"/>
      <c r="L77" s="20"/>
      <c r="M77" s="155"/>
      <c r="N77" s="28"/>
      <c r="O77" s="156"/>
      <c r="P77" s="27"/>
      <c r="Q77" s="20"/>
      <c r="R77" s="157"/>
    </row>
    <row r="78" spans="1:18" ht="18" customHeight="1">
      <c r="A78" s="17">
        <v>1</v>
      </c>
      <c r="B78" s="102" t="s">
        <v>1061</v>
      </c>
      <c r="C78" s="18">
        <v>2</v>
      </c>
      <c r="D78" s="102" t="s">
        <v>1579</v>
      </c>
      <c r="E78" s="18">
        <v>1</v>
      </c>
      <c r="F78" s="18" t="s">
        <v>759</v>
      </c>
      <c r="G78" s="18">
        <v>13</v>
      </c>
      <c r="H78" s="18" t="s">
        <v>1045</v>
      </c>
      <c r="I78" s="19">
        <v>51</v>
      </c>
      <c r="J78" s="19" t="s">
        <v>1126</v>
      </c>
      <c r="K78" s="20">
        <v>644</v>
      </c>
      <c r="L78" s="20">
        <v>545</v>
      </c>
      <c r="M78" s="155">
        <f>K78-L78</f>
        <v>99</v>
      </c>
      <c r="N78" s="28" t="s">
        <v>5261</v>
      </c>
      <c r="O78" s="156">
        <v>200016</v>
      </c>
      <c r="P78" s="27"/>
      <c r="Q78" s="20"/>
      <c r="R78" s="157"/>
    </row>
    <row r="79" spans="1:18" ht="18" customHeight="1">
      <c r="A79" s="17">
        <v>1</v>
      </c>
      <c r="B79" s="102" t="s">
        <v>1061</v>
      </c>
      <c r="C79" s="18">
        <v>2</v>
      </c>
      <c r="D79" s="102" t="s">
        <v>1579</v>
      </c>
      <c r="E79" s="18">
        <v>1</v>
      </c>
      <c r="F79" s="18" t="s">
        <v>759</v>
      </c>
      <c r="G79" s="18">
        <v>13</v>
      </c>
      <c r="H79" s="18" t="s">
        <v>1045</v>
      </c>
      <c r="I79" s="18">
        <v>51</v>
      </c>
      <c r="J79" s="18" t="s">
        <v>1126</v>
      </c>
      <c r="K79" s="20"/>
      <c r="L79" s="20"/>
      <c r="M79" s="155"/>
      <c r="N79" s="28" t="s">
        <v>5262</v>
      </c>
      <c r="O79" s="156">
        <v>443880</v>
      </c>
      <c r="P79" s="27"/>
      <c r="Q79" s="20"/>
      <c r="R79" s="157"/>
    </row>
    <row r="80" spans="1:18" ht="18" customHeight="1">
      <c r="A80" s="17">
        <v>1</v>
      </c>
      <c r="B80" s="102" t="s">
        <v>1061</v>
      </c>
      <c r="C80" s="18">
        <v>2</v>
      </c>
      <c r="D80" s="102" t="s">
        <v>1579</v>
      </c>
      <c r="E80" s="18">
        <v>1</v>
      </c>
      <c r="F80" s="18" t="s">
        <v>759</v>
      </c>
      <c r="G80" s="19">
        <v>14</v>
      </c>
      <c r="H80" s="19" t="s">
        <v>1050</v>
      </c>
      <c r="I80" s="19"/>
      <c r="J80" s="19"/>
      <c r="K80" s="20"/>
      <c r="L80" s="20"/>
      <c r="M80" s="155"/>
      <c r="N80" s="28"/>
      <c r="O80" s="156"/>
      <c r="P80" s="27"/>
      <c r="Q80" s="20"/>
      <c r="R80" s="157"/>
    </row>
    <row r="81" spans="1:18" ht="18" customHeight="1">
      <c r="A81" s="17">
        <v>1</v>
      </c>
      <c r="B81" s="102" t="s">
        <v>1061</v>
      </c>
      <c r="C81" s="18">
        <v>2</v>
      </c>
      <c r="D81" s="102" t="s">
        <v>1579</v>
      </c>
      <c r="E81" s="18">
        <v>1</v>
      </c>
      <c r="F81" s="18" t="s">
        <v>759</v>
      </c>
      <c r="G81" s="18">
        <v>14</v>
      </c>
      <c r="H81" s="18" t="s">
        <v>1050</v>
      </c>
      <c r="I81" s="19">
        <v>41</v>
      </c>
      <c r="J81" s="19" t="s">
        <v>5263</v>
      </c>
      <c r="K81" s="20">
        <v>1763</v>
      </c>
      <c r="L81" s="20">
        <v>1763</v>
      </c>
      <c r="M81" s="155">
        <f>K81-L81</f>
        <v>0</v>
      </c>
      <c r="N81" s="28" t="s">
        <v>5264</v>
      </c>
      <c r="O81" s="156">
        <v>1762560</v>
      </c>
      <c r="P81" s="27"/>
      <c r="Q81" s="20"/>
      <c r="R81" s="157"/>
    </row>
    <row r="82" spans="1:18" ht="18" customHeight="1">
      <c r="A82" s="17">
        <v>1</v>
      </c>
      <c r="B82" s="102" t="s">
        <v>1061</v>
      </c>
      <c r="C82" s="18">
        <v>2</v>
      </c>
      <c r="D82" s="102" t="s">
        <v>1579</v>
      </c>
      <c r="E82" s="18">
        <v>1</v>
      </c>
      <c r="F82" s="18" t="s">
        <v>759</v>
      </c>
      <c r="G82" s="19">
        <v>19</v>
      </c>
      <c r="H82" s="19" t="s">
        <v>1056</v>
      </c>
      <c r="I82" s="19"/>
      <c r="J82" s="19"/>
      <c r="K82" s="20"/>
      <c r="L82" s="20"/>
      <c r="M82" s="155"/>
      <c r="N82" s="28"/>
      <c r="O82" s="156"/>
      <c r="P82" s="27"/>
      <c r="Q82" s="20"/>
      <c r="R82" s="157"/>
    </row>
    <row r="83" spans="1:18" ht="18" customHeight="1">
      <c r="A83" s="17">
        <v>1</v>
      </c>
      <c r="B83" s="102" t="s">
        <v>1061</v>
      </c>
      <c r="C83" s="18">
        <v>2</v>
      </c>
      <c r="D83" s="102" t="s">
        <v>1579</v>
      </c>
      <c r="E83" s="18">
        <v>1</v>
      </c>
      <c r="F83" s="18" t="s">
        <v>759</v>
      </c>
      <c r="G83" s="18">
        <v>19</v>
      </c>
      <c r="H83" s="18" t="s">
        <v>1056</v>
      </c>
      <c r="I83" s="19">
        <v>31</v>
      </c>
      <c r="J83" s="19" t="s">
        <v>1366</v>
      </c>
      <c r="K83" s="20">
        <v>1740</v>
      </c>
      <c r="L83" s="20">
        <v>1860</v>
      </c>
      <c r="M83" s="155">
        <f>K83-L83</f>
        <v>-120</v>
      </c>
      <c r="N83" s="28" t="s">
        <v>5265</v>
      </c>
      <c r="O83" s="156">
        <v>1740000</v>
      </c>
      <c r="P83" s="27"/>
      <c r="Q83" s="20"/>
      <c r="R83" s="157"/>
    </row>
    <row r="84" spans="1:18" ht="18" customHeight="1">
      <c r="A84" s="43">
        <v>1</v>
      </c>
      <c r="B84" s="44" t="s">
        <v>5200</v>
      </c>
      <c r="C84" s="45">
        <v>3</v>
      </c>
      <c r="D84" s="45" t="s">
        <v>5266</v>
      </c>
      <c r="E84" s="46"/>
      <c r="F84" s="45"/>
      <c r="G84" s="46"/>
      <c r="H84" s="45"/>
      <c r="I84" s="46"/>
      <c r="J84" s="46"/>
      <c r="K84" s="761">
        <f>K85</f>
        <v>202</v>
      </c>
      <c r="L84" s="761">
        <f t="shared" ref="L84:M84" si="5">L85</f>
        <v>253</v>
      </c>
      <c r="M84" s="61">
        <f t="shared" si="5"/>
        <v>-51</v>
      </c>
      <c r="N84" s="47"/>
      <c r="O84" s="48"/>
      <c r="P84" s="48"/>
      <c r="Q84" s="95">
        <f>Q85</f>
        <v>202</v>
      </c>
      <c r="R84" s="51"/>
    </row>
    <row r="85" spans="1:18" ht="18" customHeight="1">
      <c r="A85" s="43">
        <v>1</v>
      </c>
      <c r="B85" s="44" t="s">
        <v>5200</v>
      </c>
      <c r="C85" s="52">
        <v>3</v>
      </c>
      <c r="D85" s="44" t="s">
        <v>5266</v>
      </c>
      <c r="E85" s="53">
        <v>1</v>
      </c>
      <c r="F85" s="54" t="s">
        <v>5266</v>
      </c>
      <c r="G85" s="53"/>
      <c r="H85" s="54"/>
      <c r="I85" s="53"/>
      <c r="J85" s="53"/>
      <c r="K85" s="762">
        <f>SUM(K86:K98)</f>
        <v>202</v>
      </c>
      <c r="L85" s="762">
        <f t="shared" ref="L85:M85" si="6">SUM(L86:L98)</f>
        <v>253</v>
      </c>
      <c r="M85" s="63">
        <f t="shared" si="6"/>
        <v>-51</v>
      </c>
      <c r="N85" s="55"/>
      <c r="O85" s="56"/>
      <c r="P85" s="56"/>
      <c r="Q85" s="97">
        <f>SUM(Q86:Q98)</f>
        <v>202</v>
      </c>
      <c r="R85" s="59" t="s">
        <v>5203</v>
      </c>
    </row>
    <row r="86" spans="1:18" ht="18" customHeight="1">
      <c r="A86" s="17">
        <v>1</v>
      </c>
      <c r="B86" s="102" t="s">
        <v>1061</v>
      </c>
      <c r="C86" s="18">
        <v>3</v>
      </c>
      <c r="D86" s="102" t="s">
        <v>5170</v>
      </c>
      <c r="E86" s="18">
        <v>1</v>
      </c>
      <c r="F86" s="18" t="s">
        <v>5170</v>
      </c>
      <c r="G86" s="19">
        <v>1</v>
      </c>
      <c r="H86" s="19" t="s">
        <v>914</v>
      </c>
      <c r="I86" s="19"/>
      <c r="J86" s="19"/>
      <c r="K86" s="20"/>
      <c r="L86" s="20"/>
      <c r="M86" s="155"/>
      <c r="N86" s="28"/>
      <c r="O86" s="156"/>
      <c r="P86" s="27" t="s">
        <v>5167</v>
      </c>
      <c r="Q86" s="20">
        <v>200</v>
      </c>
      <c r="R86" s="157"/>
    </row>
    <row r="87" spans="1:18" ht="18" customHeight="1">
      <c r="A87" s="17">
        <v>1</v>
      </c>
      <c r="B87" s="102" t="s">
        <v>1061</v>
      </c>
      <c r="C87" s="18">
        <v>3</v>
      </c>
      <c r="D87" s="102" t="s">
        <v>5170</v>
      </c>
      <c r="E87" s="18">
        <v>1</v>
      </c>
      <c r="F87" s="18" t="s">
        <v>5170</v>
      </c>
      <c r="G87" s="18">
        <v>1</v>
      </c>
      <c r="H87" s="18" t="s">
        <v>914</v>
      </c>
      <c r="I87" s="19">
        <v>21</v>
      </c>
      <c r="J87" s="19" t="s">
        <v>5267</v>
      </c>
      <c r="K87" s="20">
        <v>168</v>
      </c>
      <c r="L87" s="20">
        <v>219</v>
      </c>
      <c r="M87" s="155">
        <f>K87-L87</f>
        <v>-51</v>
      </c>
      <c r="N87" s="28" t="s">
        <v>5268</v>
      </c>
      <c r="O87" s="156">
        <v>151200</v>
      </c>
      <c r="P87" s="27" t="s">
        <v>5175</v>
      </c>
      <c r="Q87" s="20">
        <v>2</v>
      </c>
      <c r="R87" s="157"/>
    </row>
    <row r="88" spans="1:18" ht="18" customHeight="1">
      <c r="A88" s="17">
        <v>1</v>
      </c>
      <c r="B88" s="102" t="s">
        <v>1061</v>
      </c>
      <c r="C88" s="18">
        <v>3</v>
      </c>
      <c r="D88" s="102" t="s">
        <v>5170</v>
      </c>
      <c r="E88" s="18">
        <v>1</v>
      </c>
      <c r="F88" s="18" t="s">
        <v>5170</v>
      </c>
      <c r="G88" s="18">
        <v>1</v>
      </c>
      <c r="H88" s="18" t="s">
        <v>914</v>
      </c>
      <c r="I88" s="18">
        <v>21</v>
      </c>
      <c r="J88" s="18" t="s">
        <v>5267</v>
      </c>
      <c r="K88" s="20"/>
      <c r="L88" s="20"/>
      <c r="M88" s="155"/>
      <c r="N88" s="28" t="s">
        <v>5269</v>
      </c>
      <c r="O88" s="156">
        <v>16800</v>
      </c>
      <c r="P88" s="27"/>
      <c r="Q88" s="20"/>
      <c r="R88" s="157"/>
    </row>
    <row r="89" spans="1:18" ht="18" customHeight="1">
      <c r="A89" s="17">
        <v>1</v>
      </c>
      <c r="B89" s="102" t="s">
        <v>1061</v>
      </c>
      <c r="C89" s="18">
        <v>3</v>
      </c>
      <c r="D89" s="102" t="s">
        <v>5170</v>
      </c>
      <c r="E89" s="18">
        <v>1</v>
      </c>
      <c r="F89" s="18" t="s">
        <v>5170</v>
      </c>
      <c r="G89" s="19">
        <v>9</v>
      </c>
      <c r="H89" s="19" t="s">
        <v>944</v>
      </c>
      <c r="I89" s="19"/>
      <c r="J89" s="19"/>
      <c r="K89" s="20"/>
      <c r="L89" s="20"/>
      <c r="M89" s="155"/>
      <c r="N89" s="28"/>
      <c r="O89" s="156"/>
      <c r="P89" s="27"/>
      <c r="Q89" s="20"/>
      <c r="R89" s="157"/>
    </row>
    <row r="90" spans="1:18" ht="18" customHeight="1">
      <c r="A90" s="17">
        <v>1</v>
      </c>
      <c r="B90" s="102" t="s">
        <v>1061</v>
      </c>
      <c r="C90" s="18">
        <v>3</v>
      </c>
      <c r="D90" s="102" t="s">
        <v>5170</v>
      </c>
      <c r="E90" s="18">
        <v>1</v>
      </c>
      <c r="F90" s="18" t="s">
        <v>5170</v>
      </c>
      <c r="G90" s="18">
        <v>9</v>
      </c>
      <c r="H90" s="18" t="s">
        <v>944</v>
      </c>
      <c r="I90" s="19">
        <v>1</v>
      </c>
      <c r="J90" s="19" t="s">
        <v>945</v>
      </c>
      <c r="K90" s="20">
        <v>16</v>
      </c>
      <c r="L90" s="20">
        <v>16</v>
      </c>
      <c r="M90" s="155">
        <f>K90-L90</f>
        <v>0</v>
      </c>
      <c r="N90" s="28" t="s">
        <v>5270</v>
      </c>
      <c r="O90" s="156">
        <v>15920</v>
      </c>
      <c r="P90" s="27"/>
      <c r="Q90" s="20"/>
      <c r="R90" s="157"/>
    </row>
    <row r="91" spans="1:18" ht="18" customHeight="1">
      <c r="A91" s="17">
        <v>1</v>
      </c>
      <c r="B91" s="102" t="s">
        <v>1061</v>
      </c>
      <c r="C91" s="18">
        <v>3</v>
      </c>
      <c r="D91" s="102" t="s">
        <v>5170</v>
      </c>
      <c r="E91" s="18">
        <v>1</v>
      </c>
      <c r="F91" s="18" t="s">
        <v>5170</v>
      </c>
      <c r="G91" s="19">
        <v>11</v>
      </c>
      <c r="H91" s="19" t="s">
        <v>1002</v>
      </c>
      <c r="I91" s="19"/>
      <c r="J91" s="19"/>
      <c r="K91" s="20"/>
      <c r="L91" s="20"/>
      <c r="M91" s="155"/>
      <c r="N91" s="28"/>
      <c r="O91" s="156"/>
      <c r="P91" s="27"/>
      <c r="Q91" s="20"/>
      <c r="R91" s="157"/>
    </row>
    <row r="92" spans="1:18" ht="18" customHeight="1">
      <c r="A92" s="17">
        <v>1</v>
      </c>
      <c r="B92" s="102" t="s">
        <v>1061</v>
      </c>
      <c r="C92" s="18">
        <v>3</v>
      </c>
      <c r="D92" s="102" t="s">
        <v>5170</v>
      </c>
      <c r="E92" s="18">
        <v>1</v>
      </c>
      <c r="F92" s="18" t="s">
        <v>5170</v>
      </c>
      <c r="G92" s="18">
        <v>11</v>
      </c>
      <c r="H92" s="18" t="s">
        <v>1002</v>
      </c>
      <c r="I92" s="19">
        <v>1</v>
      </c>
      <c r="J92" s="19" t="s">
        <v>1003</v>
      </c>
      <c r="K92" s="20">
        <v>6</v>
      </c>
      <c r="L92" s="20">
        <v>6</v>
      </c>
      <c r="M92" s="155">
        <f t="shared" ref="M92:M94" si="7">K92-L92</f>
        <v>0</v>
      </c>
      <c r="N92" s="28" t="s">
        <v>5271</v>
      </c>
      <c r="O92" s="156">
        <v>5184</v>
      </c>
      <c r="P92" s="27"/>
      <c r="Q92" s="20"/>
      <c r="R92" s="157"/>
    </row>
    <row r="93" spans="1:18" ht="18" customHeight="1">
      <c r="A93" s="17">
        <v>1</v>
      </c>
      <c r="B93" s="102" t="s">
        <v>1061</v>
      </c>
      <c r="C93" s="18">
        <v>3</v>
      </c>
      <c r="D93" s="102" t="s">
        <v>5170</v>
      </c>
      <c r="E93" s="18">
        <v>1</v>
      </c>
      <c r="F93" s="18" t="s">
        <v>5170</v>
      </c>
      <c r="G93" s="18">
        <v>11</v>
      </c>
      <c r="H93" s="18" t="s">
        <v>1002</v>
      </c>
      <c r="I93" s="19">
        <v>2</v>
      </c>
      <c r="J93" s="19" t="s">
        <v>1208</v>
      </c>
      <c r="K93" s="20">
        <v>1</v>
      </c>
      <c r="L93" s="20">
        <v>1</v>
      </c>
      <c r="M93" s="155">
        <f t="shared" si="7"/>
        <v>0</v>
      </c>
      <c r="N93" s="28" t="s">
        <v>516</v>
      </c>
      <c r="O93" s="156">
        <v>1000</v>
      </c>
      <c r="P93" s="27"/>
      <c r="Q93" s="20"/>
      <c r="R93" s="157"/>
    </row>
    <row r="94" spans="1:18" ht="18" customHeight="1">
      <c r="A94" s="17">
        <v>1</v>
      </c>
      <c r="B94" s="102" t="s">
        <v>1061</v>
      </c>
      <c r="C94" s="18">
        <v>3</v>
      </c>
      <c r="D94" s="102" t="s">
        <v>5170</v>
      </c>
      <c r="E94" s="18">
        <v>1</v>
      </c>
      <c r="F94" s="18" t="s">
        <v>5170</v>
      </c>
      <c r="G94" s="18">
        <v>11</v>
      </c>
      <c r="H94" s="18" t="s">
        <v>1002</v>
      </c>
      <c r="I94" s="19">
        <v>3</v>
      </c>
      <c r="J94" s="19" t="s">
        <v>1021</v>
      </c>
      <c r="K94" s="20">
        <v>1</v>
      </c>
      <c r="L94" s="20">
        <v>1</v>
      </c>
      <c r="M94" s="155">
        <f t="shared" si="7"/>
        <v>0</v>
      </c>
      <c r="N94" s="28" t="s">
        <v>516</v>
      </c>
      <c r="O94" s="156">
        <v>1000</v>
      </c>
      <c r="P94" s="27"/>
      <c r="Q94" s="20"/>
      <c r="R94" s="157"/>
    </row>
    <row r="95" spans="1:18" ht="18" customHeight="1">
      <c r="A95" s="17">
        <v>1</v>
      </c>
      <c r="B95" s="102" t="s">
        <v>1061</v>
      </c>
      <c r="C95" s="18">
        <v>3</v>
      </c>
      <c r="D95" s="102" t="s">
        <v>5170</v>
      </c>
      <c r="E95" s="18">
        <v>1</v>
      </c>
      <c r="F95" s="18" t="s">
        <v>5170</v>
      </c>
      <c r="G95" s="19">
        <v>12</v>
      </c>
      <c r="H95" s="19" t="s">
        <v>1026</v>
      </c>
      <c r="I95" s="19"/>
      <c r="J95" s="19"/>
      <c r="K95" s="20"/>
      <c r="L95" s="20"/>
      <c r="M95" s="155"/>
      <c r="N95" s="28"/>
      <c r="O95" s="156"/>
      <c r="P95" s="27"/>
      <c r="Q95" s="20"/>
      <c r="R95" s="157"/>
    </row>
    <row r="96" spans="1:18" ht="18" customHeight="1">
      <c r="A96" s="17">
        <v>1</v>
      </c>
      <c r="B96" s="102" t="s">
        <v>1061</v>
      </c>
      <c r="C96" s="18">
        <v>3</v>
      </c>
      <c r="D96" s="102" t="s">
        <v>5170</v>
      </c>
      <c r="E96" s="18">
        <v>1</v>
      </c>
      <c r="F96" s="18" t="s">
        <v>5170</v>
      </c>
      <c r="G96" s="18">
        <v>12</v>
      </c>
      <c r="H96" s="18" t="s">
        <v>1026</v>
      </c>
      <c r="I96" s="19">
        <v>11</v>
      </c>
      <c r="J96" s="19" t="s">
        <v>1039</v>
      </c>
      <c r="K96" s="20">
        <v>1</v>
      </c>
      <c r="L96" s="20">
        <v>1</v>
      </c>
      <c r="M96" s="155">
        <f>K96-L96</f>
        <v>0</v>
      </c>
      <c r="N96" s="28" t="s">
        <v>516</v>
      </c>
      <c r="O96" s="156">
        <v>1000</v>
      </c>
      <c r="P96" s="27"/>
      <c r="Q96" s="20"/>
      <c r="R96" s="157"/>
    </row>
    <row r="97" spans="1:18" ht="18" customHeight="1">
      <c r="A97" s="17">
        <v>1</v>
      </c>
      <c r="B97" s="102" t="s">
        <v>1061</v>
      </c>
      <c r="C97" s="18">
        <v>3</v>
      </c>
      <c r="D97" s="102" t="s">
        <v>5170</v>
      </c>
      <c r="E97" s="18">
        <v>1</v>
      </c>
      <c r="F97" s="18" t="s">
        <v>5170</v>
      </c>
      <c r="G97" s="19">
        <v>14</v>
      </c>
      <c r="H97" s="19" t="s">
        <v>1050</v>
      </c>
      <c r="I97" s="19"/>
      <c r="J97" s="19"/>
      <c r="K97" s="20"/>
      <c r="L97" s="20"/>
      <c r="M97" s="155"/>
      <c r="N97" s="28"/>
      <c r="O97" s="156"/>
      <c r="P97" s="27"/>
      <c r="Q97" s="20"/>
      <c r="R97" s="157"/>
    </row>
    <row r="98" spans="1:18" ht="18" customHeight="1">
      <c r="A98" s="17">
        <v>1</v>
      </c>
      <c r="B98" s="102" t="s">
        <v>1061</v>
      </c>
      <c r="C98" s="18">
        <v>3</v>
      </c>
      <c r="D98" s="102" t="s">
        <v>5170</v>
      </c>
      <c r="E98" s="18">
        <v>1</v>
      </c>
      <c r="F98" s="18" t="s">
        <v>5170</v>
      </c>
      <c r="G98" s="18">
        <v>14</v>
      </c>
      <c r="H98" s="18" t="s">
        <v>1050</v>
      </c>
      <c r="I98" s="19">
        <v>1</v>
      </c>
      <c r="J98" s="19" t="s">
        <v>1051</v>
      </c>
      <c r="K98" s="20">
        <v>9</v>
      </c>
      <c r="L98" s="20">
        <v>9</v>
      </c>
      <c r="M98" s="155">
        <f>K98-L98</f>
        <v>0</v>
      </c>
      <c r="N98" s="28" t="s">
        <v>5272</v>
      </c>
      <c r="O98" s="156">
        <v>9000</v>
      </c>
      <c r="P98" s="27"/>
      <c r="Q98" s="20"/>
      <c r="R98" s="157"/>
    </row>
    <row r="99" spans="1:18" ht="18" customHeight="1">
      <c r="A99" s="67">
        <v>2</v>
      </c>
      <c r="B99" s="68" t="s">
        <v>5273</v>
      </c>
      <c r="C99" s="68"/>
      <c r="D99" s="68"/>
      <c r="E99" s="69"/>
      <c r="F99" s="68"/>
      <c r="G99" s="69"/>
      <c r="H99" s="68"/>
      <c r="I99" s="69"/>
      <c r="J99" s="69"/>
      <c r="K99" s="763">
        <f>K100+K147+K172+K178+K182</f>
        <v>568725</v>
      </c>
      <c r="L99" s="763">
        <f t="shared" ref="L99:M99" si="8">L100+L147+L172+L178+L182</f>
        <v>545016</v>
      </c>
      <c r="M99" s="71">
        <f t="shared" si="8"/>
        <v>23709</v>
      </c>
      <c r="N99" s="72"/>
      <c r="O99" s="73"/>
      <c r="P99" s="73"/>
      <c r="Q99" s="131">
        <f>Q100+Q147+Q172+Q178+Q182</f>
        <v>490499</v>
      </c>
      <c r="R99" s="76"/>
    </row>
    <row r="100" spans="1:18" ht="18" customHeight="1">
      <c r="A100" s="43">
        <v>2</v>
      </c>
      <c r="B100" s="44" t="s">
        <v>5273</v>
      </c>
      <c r="C100" s="45">
        <v>1</v>
      </c>
      <c r="D100" s="45" t="s">
        <v>5274</v>
      </c>
      <c r="E100" s="46"/>
      <c r="F100" s="45"/>
      <c r="G100" s="46"/>
      <c r="H100" s="45"/>
      <c r="I100" s="46"/>
      <c r="J100" s="46"/>
      <c r="K100" s="761">
        <f>K101+K117+K126+K135+K144</f>
        <v>434271</v>
      </c>
      <c r="L100" s="761">
        <f t="shared" ref="L100:M100" si="9">L101+L117+L126+L135+L144</f>
        <v>421948</v>
      </c>
      <c r="M100" s="61">
        <f t="shared" si="9"/>
        <v>12323</v>
      </c>
      <c r="N100" s="47"/>
      <c r="O100" s="48"/>
      <c r="P100" s="48"/>
      <c r="Q100" s="95">
        <f>Q101+Q117+Q126+Q135+Q144</f>
        <v>389419</v>
      </c>
      <c r="R100" s="51"/>
    </row>
    <row r="101" spans="1:18" ht="18" customHeight="1">
      <c r="A101" s="43">
        <v>2</v>
      </c>
      <c r="B101" s="44" t="s">
        <v>5273</v>
      </c>
      <c r="C101" s="52">
        <v>1</v>
      </c>
      <c r="D101" s="44" t="s">
        <v>5274</v>
      </c>
      <c r="E101" s="53">
        <v>1</v>
      </c>
      <c r="F101" s="54" t="s">
        <v>5275</v>
      </c>
      <c r="G101" s="53"/>
      <c r="H101" s="54"/>
      <c r="I101" s="53"/>
      <c r="J101" s="53"/>
      <c r="K101" s="762">
        <f>SUM(K102:K110)</f>
        <v>391620</v>
      </c>
      <c r="L101" s="762">
        <f t="shared" ref="L101:M101" si="10">SUM(L102:L110)</f>
        <v>350635</v>
      </c>
      <c r="M101" s="63">
        <f t="shared" si="10"/>
        <v>40985</v>
      </c>
      <c r="N101" s="55"/>
      <c r="O101" s="56"/>
      <c r="P101" s="56"/>
      <c r="Q101" s="97">
        <f>SUM(Q102:Q116)</f>
        <v>350418</v>
      </c>
      <c r="R101" s="59" t="s">
        <v>5203</v>
      </c>
    </row>
    <row r="102" spans="1:18" ht="18" customHeight="1">
      <c r="A102" s="17">
        <v>2</v>
      </c>
      <c r="B102" s="102" t="s">
        <v>5273</v>
      </c>
      <c r="C102" s="18">
        <v>1</v>
      </c>
      <c r="D102" s="102" t="s">
        <v>5276</v>
      </c>
      <c r="E102" s="18">
        <v>1</v>
      </c>
      <c r="F102" s="18" t="s">
        <v>5107</v>
      </c>
      <c r="G102" s="19">
        <v>19</v>
      </c>
      <c r="H102" s="19" t="s">
        <v>5230</v>
      </c>
      <c r="I102" s="19"/>
      <c r="J102" s="19"/>
      <c r="K102" s="20"/>
      <c r="L102" s="20"/>
      <c r="M102" s="155"/>
      <c r="N102" s="28"/>
      <c r="O102" s="156"/>
      <c r="P102" s="27" t="s">
        <v>5277</v>
      </c>
      <c r="Q102" s="20">
        <v>45000</v>
      </c>
      <c r="R102" s="157"/>
    </row>
    <row r="103" spans="1:18" ht="18" customHeight="1">
      <c r="A103" s="17">
        <v>2</v>
      </c>
      <c r="B103" s="102" t="s">
        <v>5273</v>
      </c>
      <c r="C103" s="18">
        <v>1</v>
      </c>
      <c r="D103" s="102" t="s">
        <v>5276</v>
      </c>
      <c r="E103" s="18">
        <v>1</v>
      </c>
      <c r="F103" s="18" t="s">
        <v>5107</v>
      </c>
      <c r="G103" s="18">
        <v>19</v>
      </c>
      <c r="H103" s="18" t="s">
        <v>5230</v>
      </c>
      <c r="I103" s="18">
        <v>61</v>
      </c>
      <c r="J103" s="18" t="s">
        <v>5278</v>
      </c>
      <c r="K103" s="20">
        <v>391620</v>
      </c>
      <c r="L103" s="20">
        <v>350635</v>
      </c>
      <c r="M103" s="155">
        <f>K103-L103</f>
        <v>40985</v>
      </c>
      <c r="N103" s="28" t="s">
        <v>5279</v>
      </c>
      <c r="O103" s="156"/>
      <c r="P103" s="27" t="s">
        <v>5280</v>
      </c>
      <c r="Q103" s="20">
        <v>1</v>
      </c>
      <c r="R103" s="157"/>
    </row>
    <row r="104" spans="1:18" ht="18" customHeight="1">
      <c r="A104" s="17">
        <v>2</v>
      </c>
      <c r="B104" s="102" t="s">
        <v>5273</v>
      </c>
      <c r="C104" s="18">
        <v>1</v>
      </c>
      <c r="D104" s="102" t="s">
        <v>5276</v>
      </c>
      <c r="E104" s="18">
        <v>1</v>
      </c>
      <c r="F104" s="18" t="s">
        <v>5107</v>
      </c>
      <c r="G104" s="18">
        <v>19</v>
      </c>
      <c r="H104" s="18" t="s">
        <v>5230</v>
      </c>
      <c r="I104" s="18">
        <v>61</v>
      </c>
      <c r="J104" s="18" t="s">
        <v>5278</v>
      </c>
      <c r="K104" s="20"/>
      <c r="L104" s="20"/>
      <c r="M104" s="155"/>
      <c r="N104" s="28" t="s">
        <v>5281</v>
      </c>
      <c r="O104" s="156"/>
      <c r="P104" s="27" t="s">
        <v>5128</v>
      </c>
      <c r="Q104" s="20">
        <v>40000</v>
      </c>
      <c r="R104" s="157"/>
    </row>
    <row r="105" spans="1:18" ht="18" customHeight="1">
      <c r="A105" s="17">
        <v>2</v>
      </c>
      <c r="B105" s="102" t="s">
        <v>5273</v>
      </c>
      <c r="C105" s="18">
        <v>1</v>
      </c>
      <c r="D105" s="102" t="s">
        <v>5276</v>
      </c>
      <c r="E105" s="18">
        <v>1</v>
      </c>
      <c r="F105" s="18" t="s">
        <v>5107</v>
      </c>
      <c r="G105" s="18">
        <v>19</v>
      </c>
      <c r="H105" s="18" t="s">
        <v>5230</v>
      </c>
      <c r="I105" s="18">
        <v>61</v>
      </c>
      <c r="J105" s="18" t="s">
        <v>5278</v>
      </c>
      <c r="K105" s="20"/>
      <c r="L105" s="20"/>
      <c r="M105" s="155"/>
      <c r="N105" s="28" t="s">
        <v>5282</v>
      </c>
      <c r="O105" s="156"/>
      <c r="P105" s="27" t="s">
        <v>5283</v>
      </c>
      <c r="Q105" s="20">
        <v>200000</v>
      </c>
      <c r="R105" s="157"/>
    </row>
    <row r="106" spans="1:18" ht="18" customHeight="1">
      <c r="A106" s="17">
        <v>2</v>
      </c>
      <c r="B106" s="102" t="s">
        <v>5273</v>
      </c>
      <c r="C106" s="18">
        <v>1</v>
      </c>
      <c r="D106" s="102" t="s">
        <v>5276</v>
      </c>
      <c r="E106" s="18">
        <v>1</v>
      </c>
      <c r="F106" s="18" t="s">
        <v>5107</v>
      </c>
      <c r="G106" s="18">
        <v>19</v>
      </c>
      <c r="H106" s="18" t="s">
        <v>5230</v>
      </c>
      <c r="I106" s="18">
        <v>61</v>
      </c>
      <c r="J106" s="18" t="s">
        <v>5278</v>
      </c>
      <c r="K106" s="20"/>
      <c r="L106" s="20"/>
      <c r="M106" s="155"/>
      <c r="N106" s="28" t="s">
        <v>5284</v>
      </c>
      <c r="O106" s="156"/>
      <c r="P106" s="27" t="s">
        <v>5285</v>
      </c>
      <c r="Q106" s="20">
        <v>1</v>
      </c>
      <c r="R106" s="157"/>
    </row>
    <row r="107" spans="1:18" ht="18" customHeight="1">
      <c r="A107" s="17">
        <v>2</v>
      </c>
      <c r="B107" s="102" t="s">
        <v>5273</v>
      </c>
      <c r="C107" s="18">
        <v>1</v>
      </c>
      <c r="D107" s="102" t="s">
        <v>5276</v>
      </c>
      <c r="E107" s="18">
        <v>1</v>
      </c>
      <c r="F107" s="18" t="s">
        <v>5107</v>
      </c>
      <c r="G107" s="18">
        <v>19</v>
      </c>
      <c r="H107" s="18" t="s">
        <v>5230</v>
      </c>
      <c r="I107" s="18">
        <v>61</v>
      </c>
      <c r="J107" s="18" t="s">
        <v>5286</v>
      </c>
      <c r="K107" s="20"/>
      <c r="L107" s="20"/>
      <c r="M107" s="155"/>
      <c r="N107" s="28" t="s">
        <v>5287</v>
      </c>
      <c r="O107" s="156"/>
      <c r="P107" s="27" t="s">
        <v>5148</v>
      </c>
      <c r="Q107" s="20">
        <v>230</v>
      </c>
      <c r="R107" s="157"/>
    </row>
    <row r="108" spans="1:18" ht="18" customHeight="1">
      <c r="A108" s="17">
        <v>2</v>
      </c>
      <c r="B108" s="102" t="s">
        <v>5273</v>
      </c>
      <c r="C108" s="18">
        <v>1</v>
      </c>
      <c r="D108" s="102" t="s">
        <v>5276</v>
      </c>
      <c r="E108" s="18">
        <v>1</v>
      </c>
      <c r="F108" s="18" t="s">
        <v>5107</v>
      </c>
      <c r="G108" s="18">
        <v>19</v>
      </c>
      <c r="H108" s="18" t="s">
        <v>5230</v>
      </c>
      <c r="I108" s="18">
        <v>61</v>
      </c>
      <c r="J108" s="18" t="s">
        <v>5278</v>
      </c>
      <c r="K108" s="20"/>
      <c r="L108" s="20"/>
      <c r="M108" s="155"/>
      <c r="N108" s="28" t="s">
        <v>5288</v>
      </c>
      <c r="O108" s="156"/>
      <c r="P108" s="27" t="s">
        <v>5151</v>
      </c>
      <c r="Q108" s="20">
        <v>38000</v>
      </c>
      <c r="R108" s="157"/>
    </row>
    <row r="109" spans="1:18" ht="18" customHeight="1">
      <c r="A109" s="17">
        <v>2</v>
      </c>
      <c r="B109" s="102" t="s">
        <v>5273</v>
      </c>
      <c r="C109" s="18">
        <v>1</v>
      </c>
      <c r="D109" s="102" t="s">
        <v>5276</v>
      </c>
      <c r="E109" s="18">
        <v>1</v>
      </c>
      <c r="F109" s="18" t="s">
        <v>5107</v>
      </c>
      <c r="G109" s="18">
        <v>19</v>
      </c>
      <c r="H109" s="18" t="s">
        <v>5230</v>
      </c>
      <c r="I109" s="18">
        <v>61</v>
      </c>
      <c r="J109" s="18" t="s">
        <v>5278</v>
      </c>
      <c r="K109" s="20"/>
      <c r="L109" s="20"/>
      <c r="M109" s="155"/>
      <c r="N109" s="28" t="s">
        <v>5289</v>
      </c>
      <c r="O109" s="156"/>
      <c r="P109" s="27" t="s">
        <v>5153</v>
      </c>
      <c r="Q109" s="20">
        <v>10000</v>
      </c>
      <c r="R109" s="157"/>
    </row>
    <row r="110" spans="1:18" ht="18" customHeight="1">
      <c r="A110" s="17">
        <v>2</v>
      </c>
      <c r="B110" s="102" t="s">
        <v>5273</v>
      </c>
      <c r="C110" s="18">
        <v>1</v>
      </c>
      <c r="D110" s="102" t="s">
        <v>5276</v>
      </c>
      <c r="E110" s="18">
        <v>1</v>
      </c>
      <c r="F110" s="18" t="s">
        <v>5107</v>
      </c>
      <c r="G110" s="18">
        <v>19</v>
      </c>
      <c r="H110" s="18" t="s">
        <v>5230</v>
      </c>
      <c r="I110" s="18">
        <v>61</v>
      </c>
      <c r="J110" s="18" t="s">
        <v>5278</v>
      </c>
      <c r="K110" s="20"/>
      <c r="L110" s="20"/>
      <c r="M110" s="155"/>
      <c r="N110" s="28" t="s">
        <v>5290</v>
      </c>
      <c r="O110" s="156">
        <v>391620000</v>
      </c>
      <c r="P110" s="27" t="s">
        <v>5155</v>
      </c>
      <c r="Q110" s="20">
        <v>1</v>
      </c>
      <c r="R110" s="157"/>
    </row>
    <row r="111" spans="1:18" ht="18" customHeight="1">
      <c r="A111" s="17">
        <v>2</v>
      </c>
      <c r="B111" s="102" t="s">
        <v>5273</v>
      </c>
      <c r="C111" s="18">
        <v>1</v>
      </c>
      <c r="D111" s="102" t="s">
        <v>5276</v>
      </c>
      <c r="E111" s="18">
        <v>1</v>
      </c>
      <c r="F111" s="18" t="s">
        <v>5107</v>
      </c>
      <c r="G111" s="18">
        <v>19</v>
      </c>
      <c r="H111" s="18" t="s">
        <v>5230</v>
      </c>
      <c r="I111" s="18">
        <v>61</v>
      </c>
      <c r="J111" s="18" t="s">
        <v>5278</v>
      </c>
      <c r="K111" s="20"/>
      <c r="L111" s="20"/>
      <c r="M111" s="155"/>
      <c r="N111" s="28"/>
      <c r="O111" s="156"/>
      <c r="P111" s="27" t="s">
        <v>5156</v>
      </c>
      <c r="Q111" s="20">
        <v>1</v>
      </c>
      <c r="R111" s="157"/>
    </row>
    <row r="112" spans="1:18" ht="18" customHeight="1">
      <c r="A112" s="17">
        <v>2</v>
      </c>
      <c r="B112" s="102" t="s">
        <v>5273</v>
      </c>
      <c r="C112" s="18">
        <v>1</v>
      </c>
      <c r="D112" s="102" t="s">
        <v>5276</v>
      </c>
      <c r="E112" s="18">
        <v>1</v>
      </c>
      <c r="F112" s="18" t="s">
        <v>5107</v>
      </c>
      <c r="G112" s="18">
        <v>19</v>
      </c>
      <c r="H112" s="18" t="s">
        <v>5230</v>
      </c>
      <c r="I112" s="18">
        <v>61</v>
      </c>
      <c r="J112" s="18" t="s">
        <v>5278</v>
      </c>
      <c r="K112" s="20"/>
      <c r="L112" s="20"/>
      <c r="M112" s="155"/>
      <c r="N112" s="28"/>
      <c r="O112" s="156"/>
      <c r="P112" s="27" t="s">
        <v>5291</v>
      </c>
      <c r="Q112" s="20">
        <v>7000</v>
      </c>
      <c r="R112" s="157"/>
    </row>
    <row r="113" spans="1:18" ht="18" customHeight="1">
      <c r="A113" s="17">
        <v>2</v>
      </c>
      <c r="B113" s="102" t="s">
        <v>5273</v>
      </c>
      <c r="C113" s="18">
        <v>1</v>
      </c>
      <c r="D113" s="102" t="s">
        <v>5276</v>
      </c>
      <c r="E113" s="18">
        <v>1</v>
      </c>
      <c r="F113" s="18" t="s">
        <v>5107</v>
      </c>
      <c r="G113" s="18">
        <v>19</v>
      </c>
      <c r="H113" s="18" t="s">
        <v>5230</v>
      </c>
      <c r="I113" s="18">
        <v>61</v>
      </c>
      <c r="J113" s="18" t="s">
        <v>5278</v>
      </c>
      <c r="K113" s="20"/>
      <c r="L113" s="20"/>
      <c r="M113" s="155"/>
      <c r="N113" s="28"/>
      <c r="O113" s="156"/>
      <c r="P113" s="27" t="s">
        <v>5292</v>
      </c>
      <c r="Q113" s="20"/>
      <c r="R113" s="157"/>
    </row>
    <row r="114" spans="1:18" ht="18" customHeight="1">
      <c r="A114" s="17">
        <v>2</v>
      </c>
      <c r="B114" s="102" t="s">
        <v>5273</v>
      </c>
      <c r="C114" s="18">
        <v>1</v>
      </c>
      <c r="D114" s="102" t="s">
        <v>5276</v>
      </c>
      <c r="E114" s="18">
        <v>1</v>
      </c>
      <c r="F114" s="18" t="s">
        <v>5107</v>
      </c>
      <c r="G114" s="18">
        <v>19</v>
      </c>
      <c r="H114" s="18" t="s">
        <v>5230</v>
      </c>
      <c r="I114" s="18">
        <v>61</v>
      </c>
      <c r="J114" s="18" t="s">
        <v>5278</v>
      </c>
      <c r="K114" s="20"/>
      <c r="L114" s="20"/>
      <c r="M114" s="155"/>
      <c r="N114" s="28"/>
      <c r="O114" s="156"/>
      <c r="P114" s="27" t="s">
        <v>5291</v>
      </c>
      <c r="Q114" s="20">
        <v>10000</v>
      </c>
      <c r="R114" s="157"/>
    </row>
    <row r="115" spans="1:18" ht="18" customHeight="1">
      <c r="A115" s="17">
        <v>2</v>
      </c>
      <c r="B115" s="102" t="s">
        <v>5273</v>
      </c>
      <c r="C115" s="18">
        <v>1</v>
      </c>
      <c r="D115" s="102" t="s">
        <v>5276</v>
      </c>
      <c r="E115" s="18">
        <v>1</v>
      </c>
      <c r="F115" s="18" t="s">
        <v>5107</v>
      </c>
      <c r="G115" s="18">
        <v>19</v>
      </c>
      <c r="H115" s="18" t="s">
        <v>5230</v>
      </c>
      <c r="I115" s="18">
        <v>61</v>
      </c>
      <c r="J115" s="18" t="s">
        <v>5278</v>
      </c>
      <c r="K115" s="20"/>
      <c r="L115" s="20"/>
      <c r="M115" s="155"/>
      <c r="N115" s="28"/>
      <c r="O115" s="156"/>
      <c r="P115" s="27" t="s">
        <v>5293</v>
      </c>
      <c r="Q115" s="20"/>
      <c r="R115" s="157"/>
    </row>
    <row r="116" spans="1:18" ht="18" customHeight="1">
      <c r="A116" s="17">
        <v>2</v>
      </c>
      <c r="B116" s="102" t="s">
        <v>5273</v>
      </c>
      <c r="C116" s="18">
        <v>1</v>
      </c>
      <c r="D116" s="102" t="s">
        <v>5276</v>
      </c>
      <c r="E116" s="18">
        <v>1</v>
      </c>
      <c r="F116" s="18" t="s">
        <v>5107</v>
      </c>
      <c r="G116" s="18">
        <v>19</v>
      </c>
      <c r="H116" s="18" t="s">
        <v>5230</v>
      </c>
      <c r="I116" s="18">
        <v>61</v>
      </c>
      <c r="J116" s="18" t="s">
        <v>5278</v>
      </c>
      <c r="K116" s="20"/>
      <c r="L116" s="20"/>
      <c r="M116" s="155"/>
      <c r="N116" s="28"/>
      <c r="O116" s="156"/>
      <c r="P116" s="27" t="s">
        <v>5163</v>
      </c>
      <c r="Q116" s="20">
        <v>184</v>
      </c>
      <c r="R116" s="157"/>
    </row>
    <row r="117" spans="1:18" ht="18" customHeight="1">
      <c r="A117" s="43">
        <v>2</v>
      </c>
      <c r="B117" s="44" t="s">
        <v>5273</v>
      </c>
      <c r="C117" s="52">
        <v>1</v>
      </c>
      <c r="D117" s="44" t="s">
        <v>5274</v>
      </c>
      <c r="E117" s="53">
        <v>2</v>
      </c>
      <c r="F117" s="54" t="s">
        <v>5294</v>
      </c>
      <c r="G117" s="53"/>
      <c r="H117" s="54"/>
      <c r="I117" s="53"/>
      <c r="J117" s="53"/>
      <c r="K117" s="762">
        <f>SUM(K118:K125)</f>
        <v>32000</v>
      </c>
      <c r="L117" s="762">
        <f t="shared" ref="L117:M117" si="11">SUM(L118:L125)</f>
        <v>61060</v>
      </c>
      <c r="M117" s="63">
        <f t="shared" si="11"/>
        <v>-29060</v>
      </c>
      <c r="N117" s="55"/>
      <c r="O117" s="56"/>
      <c r="P117" s="56"/>
      <c r="Q117" s="97">
        <f>SUM(Q118:Q125)</f>
        <v>31001</v>
      </c>
      <c r="R117" s="59" t="s">
        <v>5203</v>
      </c>
    </row>
    <row r="118" spans="1:18" ht="18" customHeight="1">
      <c r="A118" s="17">
        <v>2</v>
      </c>
      <c r="B118" s="102" t="s">
        <v>5273</v>
      </c>
      <c r="C118" s="18">
        <v>1</v>
      </c>
      <c r="D118" s="102" t="s">
        <v>5276</v>
      </c>
      <c r="E118" s="18">
        <v>2</v>
      </c>
      <c r="F118" s="18" t="s">
        <v>5137</v>
      </c>
      <c r="G118" s="19">
        <v>19</v>
      </c>
      <c r="H118" s="19" t="s">
        <v>5230</v>
      </c>
      <c r="I118" s="19"/>
      <c r="J118" s="19"/>
      <c r="K118" s="20"/>
      <c r="L118" s="20"/>
      <c r="M118" s="155"/>
      <c r="N118" s="28"/>
      <c r="O118" s="156"/>
      <c r="P118" s="27" t="s">
        <v>5295</v>
      </c>
      <c r="Q118" s="20">
        <v>31000</v>
      </c>
      <c r="R118" s="157"/>
    </row>
    <row r="119" spans="1:18" ht="18" customHeight="1">
      <c r="A119" s="17">
        <v>2</v>
      </c>
      <c r="B119" s="102" t="s">
        <v>5273</v>
      </c>
      <c r="C119" s="18">
        <v>1</v>
      </c>
      <c r="D119" s="102" t="s">
        <v>5276</v>
      </c>
      <c r="E119" s="18">
        <v>2</v>
      </c>
      <c r="F119" s="18" t="s">
        <v>5137</v>
      </c>
      <c r="G119" s="18">
        <v>19</v>
      </c>
      <c r="H119" s="18" t="s">
        <v>5230</v>
      </c>
      <c r="I119" s="18">
        <v>61</v>
      </c>
      <c r="J119" s="18" t="s">
        <v>5278</v>
      </c>
      <c r="K119" s="20">
        <v>32000</v>
      </c>
      <c r="L119" s="20">
        <v>61060</v>
      </c>
      <c r="M119" s="155">
        <f>K119-L119</f>
        <v>-29060</v>
      </c>
      <c r="N119" s="28" t="s">
        <v>5296</v>
      </c>
      <c r="O119" s="156"/>
      <c r="P119" s="27" t="s">
        <v>5297</v>
      </c>
      <c r="Q119" s="20"/>
      <c r="R119" s="157"/>
    </row>
    <row r="120" spans="1:18" ht="18" customHeight="1">
      <c r="A120" s="17">
        <v>2</v>
      </c>
      <c r="B120" s="102" t="s">
        <v>5273</v>
      </c>
      <c r="C120" s="18">
        <v>1</v>
      </c>
      <c r="D120" s="102" t="s">
        <v>5276</v>
      </c>
      <c r="E120" s="18">
        <v>2</v>
      </c>
      <c r="F120" s="18" t="s">
        <v>5137</v>
      </c>
      <c r="G120" s="18">
        <v>19</v>
      </c>
      <c r="H120" s="18" t="s">
        <v>5230</v>
      </c>
      <c r="I120" s="18">
        <v>61</v>
      </c>
      <c r="J120" s="18" t="s">
        <v>5278</v>
      </c>
      <c r="K120" s="20"/>
      <c r="L120" s="20"/>
      <c r="M120" s="155"/>
      <c r="N120" s="28" t="s">
        <v>5298</v>
      </c>
      <c r="O120" s="156"/>
      <c r="P120" s="27" t="s">
        <v>5295</v>
      </c>
      <c r="Q120" s="20">
        <v>1</v>
      </c>
      <c r="R120" s="157"/>
    </row>
    <row r="121" spans="1:18" ht="18" customHeight="1">
      <c r="A121" s="17">
        <v>2</v>
      </c>
      <c r="B121" s="102" t="s">
        <v>5273</v>
      </c>
      <c r="C121" s="18">
        <v>1</v>
      </c>
      <c r="D121" s="102" t="s">
        <v>5276</v>
      </c>
      <c r="E121" s="18">
        <v>2</v>
      </c>
      <c r="F121" s="18" t="s">
        <v>5137</v>
      </c>
      <c r="G121" s="18">
        <v>19</v>
      </c>
      <c r="H121" s="18" t="s">
        <v>5230</v>
      </c>
      <c r="I121" s="18">
        <v>61</v>
      </c>
      <c r="J121" s="18" t="s">
        <v>5278</v>
      </c>
      <c r="K121" s="20"/>
      <c r="L121" s="20"/>
      <c r="M121" s="155"/>
      <c r="N121" s="28" t="s">
        <v>5299</v>
      </c>
      <c r="O121" s="156"/>
      <c r="P121" s="27" t="s">
        <v>5300</v>
      </c>
      <c r="Q121" s="20"/>
      <c r="R121" s="157"/>
    </row>
    <row r="122" spans="1:18" ht="18" customHeight="1">
      <c r="A122" s="17">
        <v>2</v>
      </c>
      <c r="B122" s="102" t="s">
        <v>5273</v>
      </c>
      <c r="C122" s="18">
        <v>1</v>
      </c>
      <c r="D122" s="102" t="s">
        <v>5276</v>
      </c>
      <c r="E122" s="18">
        <v>2</v>
      </c>
      <c r="F122" s="18" t="s">
        <v>5137</v>
      </c>
      <c r="G122" s="18">
        <v>19</v>
      </c>
      <c r="H122" s="18" t="s">
        <v>5230</v>
      </c>
      <c r="I122" s="18">
        <v>61</v>
      </c>
      <c r="J122" s="18" t="s">
        <v>5278</v>
      </c>
      <c r="K122" s="20"/>
      <c r="L122" s="20"/>
      <c r="M122" s="155"/>
      <c r="N122" s="28" t="s">
        <v>5301</v>
      </c>
      <c r="O122" s="156"/>
      <c r="P122" s="27"/>
      <c r="Q122" s="20"/>
      <c r="R122" s="157"/>
    </row>
    <row r="123" spans="1:18" ht="18" customHeight="1">
      <c r="A123" s="17">
        <v>2</v>
      </c>
      <c r="B123" s="102" t="s">
        <v>5273</v>
      </c>
      <c r="C123" s="18">
        <v>1</v>
      </c>
      <c r="D123" s="102" t="s">
        <v>5276</v>
      </c>
      <c r="E123" s="18">
        <v>2</v>
      </c>
      <c r="F123" s="18" t="s">
        <v>5137</v>
      </c>
      <c r="G123" s="18">
        <v>19</v>
      </c>
      <c r="H123" s="18" t="s">
        <v>5230</v>
      </c>
      <c r="I123" s="18">
        <v>61</v>
      </c>
      <c r="J123" s="18" t="s">
        <v>5278</v>
      </c>
      <c r="K123" s="20"/>
      <c r="L123" s="20"/>
      <c r="M123" s="155"/>
      <c r="N123" s="28" t="s">
        <v>5302</v>
      </c>
      <c r="O123" s="156"/>
      <c r="P123" s="27"/>
      <c r="Q123" s="20"/>
      <c r="R123" s="157"/>
    </row>
    <row r="124" spans="1:18" ht="18" customHeight="1">
      <c r="A124" s="17">
        <v>2</v>
      </c>
      <c r="B124" s="102" t="s">
        <v>5273</v>
      </c>
      <c r="C124" s="18">
        <v>1</v>
      </c>
      <c r="D124" s="102" t="s">
        <v>5276</v>
      </c>
      <c r="E124" s="18">
        <v>2</v>
      </c>
      <c r="F124" s="18" t="s">
        <v>5137</v>
      </c>
      <c r="G124" s="18">
        <v>19</v>
      </c>
      <c r="H124" s="18" t="s">
        <v>5230</v>
      </c>
      <c r="I124" s="18">
        <v>61</v>
      </c>
      <c r="J124" s="18" t="s">
        <v>5278</v>
      </c>
      <c r="K124" s="20"/>
      <c r="L124" s="20"/>
      <c r="M124" s="155"/>
      <c r="N124" s="28" t="s">
        <v>5303</v>
      </c>
      <c r="O124" s="156"/>
      <c r="P124" s="27"/>
      <c r="Q124" s="20"/>
      <c r="R124" s="157"/>
    </row>
    <row r="125" spans="1:18" ht="18" customHeight="1">
      <c r="A125" s="17">
        <v>2</v>
      </c>
      <c r="B125" s="102" t="s">
        <v>5273</v>
      </c>
      <c r="C125" s="18">
        <v>1</v>
      </c>
      <c r="D125" s="102" t="s">
        <v>5276</v>
      </c>
      <c r="E125" s="18">
        <v>2</v>
      </c>
      <c r="F125" s="18" t="s">
        <v>5137</v>
      </c>
      <c r="G125" s="18">
        <v>19</v>
      </c>
      <c r="H125" s="18" t="s">
        <v>5230</v>
      </c>
      <c r="I125" s="18">
        <v>61</v>
      </c>
      <c r="J125" s="18" t="s">
        <v>5278</v>
      </c>
      <c r="K125" s="20"/>
      <c r="L125" s="20"/>
      <c r="M125" s="155"/>
      <c r="N125" s="28" t="s">
        <v>5304</v>
      </c>
      <c r="O125" s="156">
        <v>32000000</v>
      </c>
      <c r="P125" s="27"/>
      <c r="Q125" s="20"/>
      <c r="R125" s="157"/>
    </row>
    <row r="126" spans="1:18" ht="18" customHeight="1">
      <c r="A126" s="43">
        <v>2</v>
      </c>
      <c r="B126" s="44" t="s">
        <v>5273</v>
      </c>
      <c r="C126" s="52">
        <v>1</v>
      </c>
      <c r="D126" s="44" t="s">
        <v>5274</v>
      </c>
      <c r="E126" s="53">
        <v>3</v>
      </c>
      <c r="F126" s="54" t="s">
        <v>5305</v>
      </c>
      <c r="G126" s="53"/>
      <c r="H126" s="54"/>
      <c r="I126" s="53"/>
      <c r="J126" s="53"/>
      <c r="K126" s="762">
        <f>SUM(K127:K134)</f>
        <v>8000</v>
      </c>
      <c r="L126" s="762">
        <f t="shared" ref="L126:M126" si="12">SUM(L127:L134)</f>
        <v>7973</v>
      </c>
      <c r="M126" s="63">
        <f t="shared" si="12"/>
        <v>27</v>
      </c>
      <c r="N126" s="55"/>
      <c r="O126" s="56"/>
      <c r="P126" s="56"/>
      <c r="Q126" s="97">
        <f>SUM(Q127:Q134)</f>
        <v>7000</v>
      </c>
      <c r="R126" s="59" t="s">
        <v>5203</v>
      </c>
    </row>
    <row r="127" spans="1:18" ht="18" customHeight="1">
      <c r="A127" s="17">
        <v>2</v>
      </c>
      <c r="B127" s="102" t="s">
        <v>5273</v>
      </c>
      <c r="C127" s="18">
        <v>1</v>
      </c>
      <c r="D127" s="102" t="s">
        <v>5276</v>
      </c>
      <c r="E127" s="18">
        <v>3</v>
      </c>
      <c r="F127" s="18" t="s">
        <v>5108</v>
      </c>
      <c r="G127" s="19">
        <v>19</v>
      </c>
      <c r="H127" s="19" t="s">
        <v>5230</v>
      </c>
      <c r="I127" s="19"/>
      <c r="J127" s="19"/>
      <c r="K127" s="20"/>
      <c r="L127" s="20"/>
      <c r="M127" s="155"/>
      <c r="N127" s="28"/>
      <c r="O127" s="156"/>
      <c r="P127" s="27" t="s">
        <v>5104</v>
      </c>
      <c r="Q127" s="20">
        <v>1000</v>
      </c>
      <c r="R127" s="157"/>
    </row>
    <row r="128" spans="1:18" ht="18" customHeight="1">
      <c r="A128" s="17">
        <v>2</v>
      </c>
      <c r="B128" s="102" t="s">
        <v>5273</v>
      </c>
      <c r="C128" s="18">
        <v>1</v>
      </c>
      <c r="D128" s="102" t="s">
        <v>5276</v>
      </c>
      <c r="E128" s="18">
        <v>3</v>
      </c>
      <c r="F128" s="18" t="s">
        <v>5108</v>
      </c>
      <c r="G128" s="18">
        <v>19</v>
      </c>
      <c r="H128" s="18" t="s">
        <v>5230</v>
      </c>
      <c r="I128" s="18">
        <v>61</v>
      </c>
      <c r="J128" s="18" t="s">
        <v>5278</v>
      </c>
      <c r="K128" s="20">
        <v>8000</v>
      </c>
      <c r="L128" s="20">
        <v>7973</v>
      </c>
      <c r="M128" s="155">
        <f>K128-L128</f>
        <v>27</v>
      </c>
      <c r="N128" s="28" t="s">
        <v>5306</v>
      </c>
      <c r="O128" s="156"/>
      <c r="P128" s="27" t="s">
        <v>5128</v>
      </c>
      <c r="Q128" s="20">
        <v>2000</v>
      </c>
      <c r="R128" s="157"/>
    </row>
    <row r="129" spans="1:18" ht="18" customHeight="1">
      <c r="A129" s="17">
        <v>2</v>
      </c>
      <c r="B129" s="102" t="s">
        <v>5273</v>
      </c>
      <c r="C129" s="18">
        <v>1</v>
      </c>
      <c r="D129" s="102" t="s">
        <v>5276</v>
      </c>
      <c r="E129" s="18">
        <v>3</v>
      </c>
      <c r="F129" s="18" t="s">
        <v>5108</v>
      </c>
      <c r="G129" s="18">
        <v>19</v>
      </c>
      <c r="H129" s="18" t="s">
        <v>5230</v>
      </c>
      <c r="I129" s="18">
        <v>61</v>
      </c>
      <c r="J129" s="18" t="s">
        <v>5278</v>
      </c>
      <c r="K129" s="20"/>
      <c r="L129" s="20"/>
      <c r="M129" s="155"/>
      <c r="N129" s="28" t="s">
        <v>5307</v>
      </c>
      <c r="O129" s="156"/>
      <c r="P129" s="27" t="s">
        <v>5140</v>
      </c>
      <c r="Q129" s="20">
        <v>2000</v>
      </c>
      <c r="R129" s="157"/>
    </row>
    <row r="130" spans="1:18" ht="18" customHeight="1">
      <c r="A130" s="17">
        <v>2</v>
      </c>
      <c r="B130" s="102" t="s">
        <v>5273</v>
      </c>
      <c r="C130" s="18">
        <v>1</v>
      </c>
      <c r="D130" s="102" t="s">
        <v>5276</v>
      </c>
      <c r="E130" s="18">
        <v>3</v>
      </c>
      <c r="F130" s="18" t="s">
        <v>5108</v>
      </c>
      <c r="G130" s="18">
        <v>19</v>
      </c>
      <c r="H130" s="18" t="s">
        <v>5230</v>
      </c>
      <c r="I130" s="18">
        <v>61</v>
      </c>
      <c r="J130" s="18" t="s">
        <v>5278</v>
      </c>
      <c r="K130" s="20"/>
      <c r="L130" s="20"/>
      <c r="M130" s="155"/>
      <c r="N130" s="28" t="s">
        <v>5308</v>
      </c>
      <c r="O130" s="156"/>
      <c r="P130" s="27" t="s">
        <v>5151</v>
      </c>
      <c r="Q130" s="20">
        <v>2000</v>
      </c>
      <c r="R130" s="157"/>
    </row>
    <row r="131" spans="1:18" ht="18" customHeight="1">
      <c r="A131" s="17">
        <v>2</v>
      </c>
      <c r="B131" s="102" t="s">
        <v>5273</v>
      </c>
      <c r="C131" s="18">
        <v>1</v>
      </c>
      <c r="D131" s="102" t="s">
        <v>5276</v>
      </c>
      <c r="E131" s="18">
        <v>3</v>
      </c>
      <c r="F131" s="18" t="s">
        <v>5108</v>
      </c>
      <c r="G131" s="18">
        <v>19</v>
      </c>
      <c r="H131" s="18" t="s">
        <v>5230</v>
      </c>
      <c r="I131" s="18">
        <v>61</v>
      </c>
      <c r="J131" s="18" t="s">
        <v>5278</v>
      </c>
      <c r="K131" s="20"/>
      <c r="L131" s="20"/>
      <c r="M131" s="155"/>
      <c r="N131" s="28" t="s">
        <v>5309</v>
      </c>
      <c r="O131" s="156"/>
      <c r="P131" s="27"/>
      <c r="Q131" s="20"/>
      <c r="R131" s="157"/>
    </row>
    <row r="132" spans="1:18" ht="18" customHeight="1">
      <c r="A132" s="17">
        <v>2</v>
      </c>
      <c r="B132" s="102" t="s">
        <v>5273</v>
      </c>
      <c r="C132" s="18">
        <v>1</v>
      </c>
      <c r="D132" s="102" t="s">
        <v>5276</v>
      </c>
      <c r="E132" s="18">
        <v>3</v>
      </c>
      <c r="F132" s="18" t="s">
        <v>5108</v>
      </c>
      <c r="G132" s="18">
        <v>19</v>
      </c>
      <c r="H132" s="18" t="s">
        <v>5230</v>
      </c>
      <c r="I132" s="18">
        <v>61</v>
      </c>
      <c r="J132" s="18" t="s">
        <v>5278</v>
      </c>
      <c r="K132" s="20"/>
      <c r="L132" s="20"/>
      <c r="M132" s="155"/>
      <c r="N132" s="28" t="s">
        <v>5310</v>
      </c>
      <c r="O132" s="156"/>
      <c r="P132" s="27"/>
      <c r="Q132" s="20"/>
      <c r="R132" s="157"/>
    </row>
    <row r="133" spans="1:18" ht="18" customHeight="1">
      <c r="A133" s="17">
        <v>2</v>
      </c>
      <c r="B133" s="102" t="s">
        <v>5273</v>
      </c>
      <c r="C133" s="18">
        <v>1</v>
      </c>
      <c r="D133" s="102" t="s">
        <v>5276</v>
      </c>
      <c r="E133" s="18">
        <v>3</v>
      </c>
      <c r="F133" s="18" t="s">
        <v>5108</v>
      </c>
      <c r="G133" s="18">
        <v>19</v>
      </c>
      <c r="H133" s="18" t="s">
        <v>5230</v>
      </c>
      <c r="I133" s="18">
        <v>61</v>
      </c>
      <c r="J133" s="18" t="s">
        <v>5278</v>
      </c>
      <c r="K133" s="20"/>
      <c r="L133" s="20"/>
      <c r="M133" s="155"/>
      <c r="N133" s="28" t="s">
        <v>5311</v>
      </c>
      <c r="O133" s="156"/>
      <c r="P133" s="27"/>
      <c r="Q133" s="20"/>
      <c r="R133" s="157"/>
    </row>
    <row r="134" spans="1:18" ht="18" customHeight="1">
      <c r="A134" s="17">
        <v>2</v>
      </c>
      <c r="B134" s="102" t="s">
        <v>5273</v>
      </c>
      <c r="C134" s="18">
        <v>1</v>
      </c>
      <c r="D134" s="102" t="s">
        <v>5276</v>
      </c>
      <c r="E134" s="18">
        <v>3</v>
      </c>
      <c r="F134" s="18" t="s">
        <v>5108</v>
      </c>
      <c r="G134" s="18">
        <v>19</v>
      </c>
      <c r="H134" s="18" t="s">
        <v>5230</v>
      </c>
      <c r="I134" s="18">
        <v>61</v>
      </c>
      <c r="J134" s="18" t="s">
        <v>5278</v>
      </c>
      <c r="K134" s="20"/>
      <c r="L134" s="20"/>
      <c r="M134" s="155"/>
      <c r="N134" s="28" t="s">
        <v>5312</v>
      </c>
      <c r="O134" s="156">
        <v>8000000</v>
      </c>
      <c r="P134" s="27"/>
      <c r="Q134" s="20"/>
      <c r="R134" s="157"/>
    </row>
    <row r="135" spans="1:18" ht="18" customHeight="1">
      <c r="A135" s="43">
        <v>2</v>
      </c>
      <c r="B135" s="44" t="s">
        <v>5273</v>
      </c>
      <c r="C135" s="52">
        <v>1</v>
      </c>
      <c r="D135" s="44" t="s">
        <v>5274</v>
      </c>
      <c r="E135" s="53">
        <v>4</v>
      </c>
      <c r="F135" s="54" t="s">
        <v>5313</v>
      </c>
      <c r="G135" s="53"/>
      <c r="H135" s="54"/>
      <c r="I135" s="53"/>
      <c r="J135" s="53"/>
      <c r="K135" s="762">
        <f>SUM(K136:K143)</f>
        <v>1000</v>
      </c>
      <c r="L135" s="762">
        <f t="shared" ref="L135:M135" si="13">SUM(L136:L143)</f>
        <v>629</v>
      </c>
      <c r="M135" s="63">
        <f t="shared" si="13"/>
        <v>371</v>
      </c>
      <c r="N135" s="55"/>
      <c r="O135" s="56"/>
      <c r="P135" s="56"/>
      <c r="Q135" s="97">
        <f>SUM(Q136:Q143)</f>
        <v>1000</v>
      </c>
      <c r="R135" s="59" t="s">
        <v>5203</v>
      </c>
    </row>
    <row r="136" spans="1:18" ht="18" customHeight="1">
      <c r="A136" s="17">
        <v>2</v>
      </c>
      <c r="B136" s="102" t="s">
        <v>5273</v>
      </c>
      <c r="C136" s="18">
        <v>1</v>
      </c>
      <c r="D136" s="102" t="s">
        <v>5276</v>
      </c>
      <c r="E136" s="18">
        <v>4</v>
      </c>
      <c r="F136" s="18" t="s">
        <v>5138</v>
      </c>
      <c r="G136" s="19">
        <v>19</v>
      </c>
      <c r="H136" s="19" t="s">
        <v>5230</v>
      </c>
      <c r="I136" s="19"/>
      <c r="J136" s="19"/>
      <c r="K136" s="20"/>
      <c r="L136" s="20"/>
      <c r="M136" s="155"/>
      <c r="N136" s="28"/>
      <c r="O136" s="156"/>
      <c r="P136" s="27" t="s">
        <v>5135</v>
      </c>
      <c r="Q136" s="20">
        <v>1000</v>
      </c>
      <c r="R136" s="157"/>
    </row>
    <row r="137" spans="1:18" ht="18" customHeight="1">
      <c r="A137" s="17">
        <v>2</v>
      </c>
      <c r="B137" s="102" t="s">
        <v>5273</v>
      </c>
      <c r="C137" s="18">
        <v>1</v>
      </c>
      <c r="D137" s="102" t="s">
        <v>5276</v>
      </c>
      <c r="E137" s="18">
        <v>4</v>
      </c>
      <c r="F137" s="18" t="s">
        <v>5138</v>
      </c>
      <c r="G137" s="18">
        <v>19</v>
      </c>
      <c r="H137" s="18" t="s">
        <v>5230</v>
      </c>
      <c r="I137" s="18">
        <v>61</v>
      </c>
      <c r="J137" s="18" t="s">
        <v>5278</v>
      </c>
      <c r="K137" s="20">
        <v>1000</v>
      </c>
      <c r="L137" s="20">
        <v>629</v>
      </c>
      <c r="M137" s="155">
        <f>K137-L137</f>
        <v>371</v>
      </c>
      <c r="N137" s="28" t="s">
        <v>5314</v>
      </c>
      <c r="O137" s="156"/>
      <c r="P137" s="27"/>
      <c r="Q137" s="20"/>
      <c r="R137" s="157"/>
    </row>
    <row r="138" spans="1:18" ht="18" customHeight="1">
      <c r="A138" s="17">
        <v>2</v>
      </c>
      <c r="B138" s="102" t="s">
        <v>5273</v>
      </c>
      <c r="C138" s="18">
        <v>1</v>
      </c>
      <c r="D138" s="102" t="s">
        <v>5276</v>
      </c>
      <c r="E138" s="18">
        <v>4</v>
      </c>
      <c r="F138" s="18" t="s">
        <v>5138</v>
      </c>
      <c r="G138" s="18">
        <v>19</v>
      </c>
      <c r="H138" s="18" t="s">
        <v>5230</v>
      </c>
      <c r="I138" s="18">
        <v>61</v>
      </c>
      <c r="J138" s="18" t="s">
        <v>5278</v>
      </c>
      <c r="K138" s="20"/>
      <c r="L138" s="20"/>
      <c r="M138" s="155"/>
      <c r="N138" s="28" t="s">
        <v>5315</v>
      </c>
      <c r="O138" s="156"/>
      <c r="P138" s="27"/>
      <c r="Q138" s="20"/>
      <c r="R138" s="157"/>
    </row>
    <row r="139" spans="1:18" ht="18" customHeight="1">
      <c r="A139" s="17">
        <v>2</v>
      </c>
      <c r="B139" s="102" t="s">
        <v>5273</v>
      </c>
      <c r="C139" s="18">
        <v>1</v>
      </c>
      <c r="D139" s="102" t="s">
        <v>5276</v>
      </c>
      <c r="E139" s="18">
        <v>4</v>
      </c>
      <c r="F139" s="18" t="s">
        <v>5138</v>
      </c>
      <c r="G139" s="18">
        <v>19</v>
      </c>
      <c r="H139" s="18" t="s">
        <v>5230</v>
      </c>
      <c r="I139" s="18">
        <v>61</v>
      </c>
      <c r="J139" s="18" t="s">
        <v>5278</v>
      </c>
      <c r="K139" s="20"/>
      <c r="L139" s="20"/>
      <c r="M139" s="155"/>
      <c r="N139" s="28" t="s">
        <v>5316</v>
      </c>
      <c r="O139" s="156"/>
      <c r="P139" s="27"/>
      <c r="Q139" s="20"/>
      <c r="R139" s="157"/>
    </row>
    <row r="140" spans="1:18" ht="18" customHeight="1">
      <c r="A140" s="17">
        <v>2</v>
      </c>
      <c r="B140" s="102" t="s">
        <v>5273</v>
      </c>
      <c r="C140" s="18">
        <v>1</v>
      </c>
      <c r="D140" s="102" t="s">
        <v>5276</v>
      </c>
      <c r="E140" s="18">
        <v>4</v>
      </c>
      <c r="F140" s="18" t="s">
        <v>5138</v>
      </c>
      <c r="G140" s="18">
        <v>19</v>
      </c>
      <c r="H140" s="18" t="s">
        <v>5230</v>
      </c>
      <c r="I140" s="18">
        <v>61</v>
      </c>
      <c r="J140" s="18" t="s">
        <v>5278</v>
      </c>
      <c r="K140" s="20"/>
      <c r="L140" s="20"/>
      <c r="M140" s="155"/>
      <c r="N140" s="28" t="s">
        <v>5317</v>
      </c>
      <c r="O140" s="156"/>
      <c r="P140" s="27"/>
      <c r="Q140" s="20"/>
      <c r="R140" s="157"/>
    </row>
    <row r="141" spans="1:18" ht="18" customHeight="1">
      <c r="A141" s="17">
        <v>2</v>
      </c>
      <c r="B141" s="102" t="s">
        <v>5273</v>
      </c>
      <c r="C141" s="18">
        <v>1</v>
      </c>
      <c r="D141" s="102" t="s">
        <v>5276</v>
      </c>
      <c r="E141" s="18">
        <v>4</v>
      </c>
      <c r="F141" s="18" t="s">
        <v>5138</v>
      </c>
      <c r="G141" s="18">
        <v>19</v>
      </c>
      <c r="H141" s="18" t="s">
        <v>5230</v>
      </c>
      <c r="I141" s="18">
        <v>61</v>
      </c>
      <c r="J141" s="18" t="s">
        <v>5278</v>
      </c>
      <c r="K141" s="20"/>
      <c r="L141" s="20"/>
      <c r="M141" s="155"/>
      <c r="N141" s="28" t="s">
        <v>5318</v>
      </c>
      <c r="O141" s="156"/>
      <c r="P141" s="27"/>
      <c r="Q141" s="20"/>
      <c r="R141" s="157"/>
    </row>
    <row r="142" spans="1:18" ht="18" customHeight="1">
      <c r="A142" s="17">
        <v>2</v>
      </c>
      <c r="B142" s="102" t="s">
        <v>5273</v>
      </c>
      <c r="C142" s="18">
        <v>1</v>
      </c>
      <c r="D142" s="102" t="s">
        <v>5276</v>
      </c>
      <c r="E142" s="18">
        <v>4</v>
      </c>
      <c r="F142" s="18" t="s">
        <v>5138</v>
      </c>
      <c r="G142" s="18">
        <v>19</v>
      </c>
      <c r="H142" s="18" t="s">
        <v>5230</v>
      </c>
      <c r="I142" s="18">
        <v>61</v>
      </c>
      <c r="J142" s="18" t="s">
        <v>5278</v>
      </c>
      <c r="K142" s="20"/>
      <c r="L142" s="20"/>
      <c r="M142" s="155"/>
      <c r="N142" s="28" t="s">
        <v>5319</v>
      </c>
      <c r="O142" s="156"/>
      <c r="P142" s="27"/>
      <c r="Q142" s="20"/>
      <c r="R142" s="157"/>
    </row>
    <row r="143" spans="1:18" ht="18" customHeight="1">
      <c r="A143" s="17">
        <v>2</v>
      </c>
      <c r="B143" s="102" t="s">
        <v>5273</v>
      </c>
      <c r="C143" s="18">
        <v>1</v>
      </c>
      <c r="D143" s="102" t="s">
        <v>5276</v>
      </c>
      <c r="E143" s="18">
        <v>4</v>
      </c>
      <c r="F143" s="18" t="s">
        <v>5138</v>
      </c>
      <c r="G143" s="18">
        <v>19</v>
      </c>
      <c r="H143" s="18" t="s">
        <v>5230</v>
      </c>
      <c r="I143" s="18">
        <v>61</v>
      </c>
      <c r="J143" s="18" t="s">
        <v>5278</v>
      </c>
      <c r="K143" s="20"/>
      <c r="L143" s="20"/>
      <c r="M143" s="155"/>
      <c r="N143" s="28" t="s">
        <v>5320</v>
      </c>
      <c r="O143" s="156">
        <v>1000000</v>
      </c>
      <c r="P143" s="27"/>
      <c r="Q143" s="20"/>
      <c r="R143" s="157"/>
    </row>
    <row r="144" spans="1:18" ht="18" customHeight="1">
      <c r="A144" s="43">
        <v>2</v>
      </c>
      <c r="B144" s="44" t="s">
        <v>5273</v>
      </c>
      <c r="C144" s="52">
        <v>1</v>
      </c>
      <c r="D144" s="44" t="s">
        <v>5274</v>
      </c>
      <c r="E144" s="53">
        <v>5</v>
      </c>
      <c r="F144" s="54" t="s">
        <v>5321</v>
      </c>
      <c r="G144" s="53"/>
      <c r="H144" s="54"/>
      <c r="I144" s="53"/>
      <c r="J144" s="53"/>
      <c r="K144" s="762">
        <f>SUM(K145:K146)</f>
        <v>1651</v>
      </c>
      <c r="L144" s="762">
        <f t="shared" ref="L144:M144" si="14">SUM(L145:L146)</f>
        <v>1651</v>
      </c>
      <c r="M144" s="63">
        <f t="shared" si="14"/>
        <v>0</v>
      </c>
      <c r="N144" s="55"/>
      <c r="O144" s="56"/>
      <c r="P144" s="56"/>
      <c r="Q144" s="97">
        <f>SUM(Q145:Q146)</f>
        <v>0</v>
      </c>
      <c r="R144" s="59" t="s">
        <v>5203</v>
      </c>
    </row>
    <row r="145" spans="1:18" ht="18" customHeight="1">
      <c r="A145" s="17">
        <v>2</v>
      </c>
      <c r="B145" s="102" t="s">
        <v>5273</v>
      </c>
      <c r="C145" s="18">
        <v>1</v>
      </c>
      <c r="D145" s="102" t="s">
        <v>5276</v>
      </c>
      <c r="E145" s="18">
        <v>5</v>
      </c>
      <c r="F145" s="18" t="s">
        <v>5322</v>
      </c>
      <c r="G145" s="19">
        <v>13</v>
      </c>
      <c r="H145" s="19" t="s">
        <v>1045</v>
      </c>
      <c r="I145" s="19"/>
      <c r="J145" s="19"/>
      <c r="K145" s="20"/>
      <c r="L145" s="20"/>
      <c r="M145" s="155"/>
      <c r="N145" s="28"/>
      <c r="O145" s="156"/>
      <c r="P145" s="27"/>
      <c r="Q145" s="20"/>
      <c r="R145" s="157"/>
    </row>
    <row r="146" spans="1:18" ht="18" customHeight="1">
      <c r="A146" s="17">
        <v>2</v>
      </c>
      <c r="B146" s="102" t="s">
        <v>5273</v>
      </c>
      <c r="C146" s="18">
        <v>1</v>
      </c>
      <c r="D146" s="102" t="s">
        <v>5276</v>
      </c>
      <c r="E146" s="18">
        <v>5</v>
      </c>
      <c r="F146" s="18" t="s">
        <v>5322</v>
      </c>
      <c r="G146" s="18">
        <v>13</v>
      </c>
      <c r="H146" s="18" t="s">
        <v>1045</v>
      </c>
      <c r="I146" s="19">
        <v>21</v>
      </c>
      <c r="J146" s="19" t="s">
        <v>5323</v>
      </c>
      <c r="K146" s="20">
        <v>1651</v>
      </c>
      <c r="L146" s="20">
        <v>1651</v>
      </c>
      <c r="M146" s="155">
        <f>K146-L146</f>
        <v>0</v>
      </c>
      <c r="N146" s="28" t="s">
        <v>5324</v>
      </c>
      <c r="O146" s="156">
        <v>1650600</v>
      </c>
      <c r="P146" s="27"/>
      <c r="Q146" s="20"/>
      <c r="R146" s="157"/>
    </row>
    <row r="147" spans="1:18" ht="18" customHeight="1">
      <c r="A147" s="43">
        <v>2</v>
      </c>
      <c r="B147" s="44" t="s">
        <v>5273</v>
      </c>
      <c r="C147" s="45">
        <v>2</v>
      </c>
      <c r="D147" s="45" t="s">
        <v>5325</v>
      </c>
      <c r="E147" s="46"/>
      <c r="F147" s="45"/>
      <c r="G147" s="46"/>
      <c r="H147" s="45"/>
      <c r="I147" s="46"/>
      <c r="J147" s="46"/>
      <c r="K147" s="761">
        <f>K148+K157+K166+K169</f>
        <v>129002</v>
      </c>
      <c r="L147" s="761">
        <f t="shared" ref="L147:M147" si="15">L148+L157+L166+L169</f>
        <v>115766</v>
      </c>
      <c r="M147" s="61">
        <f t="shared" si="15"/>
        <v>13236</v>
      </c>
      <c r="N147" s="47"/>
      <c r="O147" s="48"/>
      <c r="P147" s="48"/>
      <c r="Q147" s="95">
        <f>Q148+Q157+Q166+Q169</f>
        <v>98280</v>
      </c>
      <c r="R147" s="51"/>
    </row>
    <row r="148" spans="1:18" ht="18" customHeight="1">
      <c r="A148" s="43">
        <v>2</v>
      </c>
      <c r="B148" s="44" t="s">
        <v>5273</v>
      </c>
      <c r="C148" s="52">
        <v>2</v>
      </c>
      <c r="D148" s="44" t="s">
        <v>5325</v>
      </c>
      <c r="E148" s="53">
        <v>1</v>
      </c>
      <c r="F148" s="54" t="s">
        <v>5326</v>
      </c>
      <c r="G148" s="53"/>
      <c r="H148" s="54"/>
      <c r="I148" s="53"/>
      <c r="J148" s="53"/>
      <c r="K148" s="762">
        <f>SUM(K149:K156)</f>
        <v>122000</v>
      </c>
      <c r="L148" s="762">
        <f t="shared" ref="L148:M148" si="16">SUM(L149:L156)</f>
        <v>95000</v>
      </c>
      <c r="M148" s="63">
        <f t="shared" si="16"/>
        <v>27000</v>
      </c>
      <c r="N148" s="55"/>
      <c r="O148" s="56"/>
      <c r="P148" s="56"/>
      <c r="Q148" s="97">
        <f>SUM(Q149:Q156)</f>
        <v>91280</v>
      </c>
      <c r="R148" s="59" t="s">
        <v>5203</v>
      </c>
    </row>
    <row r="149" spans="1:18" ht="18" customHeight="1">
      <c r="A149" s="17">
        <v>2</v>
      </c>
      <c r="B149" s="102" t="s">
        <v>5273</v>
      </c>
      <c r="C149" s="18">
        <v>2</v>
      </c>
      <c r="D149" s="102" t="s">
        <v>5327</v>
      </c>
      <c r="E149" s="18">
        <v>1</v>
      </c>
      <c r="F149" s="18" t="s">
        <v>5109</v>
      </c>
      <c r="G149" s="19">
        <v>19</v>
      </c>
      <c r="H149" s="19" t="s">
        <v>5230</v>
      </c>
      <c r="I149" s="19"/>
      <c r="J149" s="19"/>
      <c r="K149" s="20"/>
      <c r="L149" s="20"/>
      <c r="M149" s="155"/>
      <c r="N149" s="28"/>
      <c r="O149" s="156"/>
      <c r="P149" s="27" t="s">
        <v>5104</v>
      </c>
      <c r="Q149" s="20">
        <v>43819</v>
      </c>
      <c r="R149" s="157"/>
    </row>
    <row r="150" spans="1:18" ht="18" customHeight="1">
      <c r="A150" s="17">
        <v>2</v>
      </c>
      <c r="B150" s="102" t="s">
        <v>5273</v>
      </c>
      <c r="C150" s="18">
        <v>2</v>
      </c>
      <c r="D150" s="102" t="s">
        <v>5327</v>
      </c>
      <c r="E150" s="18">
        <v>1</v>
      </c>
      <c r="F150" s="18" t="s">
        <v>5109</v>
      </c>
      <c r="G150" s="18">
        <v>19</v>
      </c>
      <c r="H150" s="18" t="s">
        <v>5230</v>
      </c>
      <c r="I150" s="19">
        <v>64</v>
      </c>
      <c r="J150" s="19" t="s">
        <v>5328</v>
      </c>
      <c r="K150" s="20">
        <v>122000</v>
      </c>
      <c r="L150" s="20">
        <v>95000</v>
      </c>
      <c r="M150" s="155">
        <f>K150-L150</f>
        <v>27000</v>
      </c>
      <c r="N150" s="28" t="s">
        <v>5329</v>
      </c>
      <c r="O150" s="156"/>
      <c r="P150" s="27" t="s">
        <v>5128</v>
      </c>
      <c r="Q150" s="20">
        <v>25027</v>
      </c>
      <c r="R150" s="157"/>
    </row>
    <row r="151" spans="1:18" ht="18" customHeight="1">
      <c r="A151" s="17">
        <v>2</v>
      </c>
      <c r="B151" s="102" t="s">
        <v>5273</v>
      </c>
      <c r="C151" s="18">
        <v>2</v>
      </c>
      <c r="D151" s="102" t="s">
        <v>5327</v>
      </c>
      <c r="E151" s="18">
        <v>1</v>
      </c>
      <c r="F151" s="18" t="s">
        <v>5109</v>
      </c>
      <c r="G151" s="18">
        <v>19</v>
      </c>
      <c r="H151" s="18" t="s">
        <v>5230</v>
      </c>
      <c r="I151" s="18">
        <v>64</v>
      </c>
      <c r="J151" s="18" t="s">
        <v>5328</v>
      </c>
      <c r="K151" s="20"/>
      <c r="L151" s="20"/>
      <c r="M151" s="155"/>
      <c r="N151" s="28" t="s">
        <v>5330</v>
      </c>
      <c r="O151" s="156"/>
      <c r="P151" s="27" t="s">
        <v>5140</v>
      </c>
      <c r="Q151" s="20">
        <v>9615</v>
      </c>
      <c r="R151" s="157"/>
    </row>
    <row r="152" spans="1:18" ht="18" customHeight="1">
      <c r="A152" s="17">
        <v>2</v>
      </c>
      <c r="B152" s="102" t="s">
        <v>5273</v>
      </c>
      <c r="C152" s="18">
        <v>2</v>
      </c>
      <c r="D152" s="102" t="s">
        <v>5327</v>
      </c>
      <c r="E152" s="18">
        <v>1</v>
      </c>
      <c r="F152" s="18" t="s">
        <v>5109</v>
      </c>
      <c r="G152" s="18">
        <v>19</v>
      </c>
      <c r="H152" s="18" t="s">
        <v>5230</v>
      </c>
      <c r="I152" s="18">
        <v>64</v>
      </c>
      <c r="J152" s="18" t="s">
        <v>5328</v>
      </c>
      <c r="K152" s="20"/>
      <c r="L152" s="20"/>
      <c r="M152" s="155"/>
      <c r="N152" s="28" t="s">
        <v>5331</v>
      </c>
      <c r="O152" s="156"/>
      <c r="P152" s="27" t="s">
        <v>5151</v>
      </c>
      <c r="Q152" s="20">
        <v>12819</v>
      </c>
      <c r="R152" s="157"/>
    </row>
    <row r="153" spans="1:18" ht="18" customHeight="1">
      <c r="A153" s="17">
        <v>2</v>
      </c>
      <c r="B153" s="102" t="s">
        <v>5273</v>
      </c>
      <c r="C153" s="18">
        <v>2</v>
      </c>
      <c r="D153" s="102" t="s">
        <v>5327</v>
      </c>
      <c r="E153" s="18">
        <v>1</v>
      </c>
      <c r="F153" s="18" t="s">
        <v>5109</v>
      </c>
      <c r="G153" s="18">
        <v>19</v>
      </c>
      <c r="H153" s="18" t="s">
        <v>5230</v>
      </c>
      <c r="I153" s="18">
        <v>64</v>
      </c>
      <c r="J153" s="18" t="s">
        <v>5328</v>
      </c>
      <c r="K153" s="20"/>
      <c r="L153" s="20"/>
      <c r="M153" s="155"/>
      <c r="N153" s="28" t="s">
        <v>5332</v>
      </c>
      <c r="O153" s="156"/>
      <c r="P153" s="27"/>
      <c r="Q153" s="20"/>
      <c r="R153" s="157"/>
    </row>
    <row r="154" spans="1:18" ht="18" customHeight="1">
      <c r="A154" s="17">
        <v>2</v>
      </c>
      <c r="B154" s="102" t="s">
        <v>5273</v>
      </c>
      <c r="C154" s="18">
        <v>2</v>
      </c>
      <c r="D154" s="102" t="s">
        <v>5327</v>
      </c>
      <c r="E154" s="18">
        <v>1</v>
      </c>
      <c r="F154" s="18" t="s">
        <v>5109</v>
      </c>
      <c r="G154" s="18">
        <v>19</v>
      </c>
      <c r="H154" s="18" t="s">
        <v>5230</v>
      </c>
      <c r="I154" s="18">
        <v>64</v>
      </c>
      <c r="J154" s="18" t="s">
        <v>5328</v>
      </c>
      <c r="K154" s="20"/>
      <c r="L154" s="20"/>
      <c r="M154" s="155"/>
      <c r="N154" s="28" t="s">
        <v>5333</v>
      </c>
      <c r="O154" s="156"/>
      <c r="P154" s="27"/>
      <c r="Q154" s="20"/>
      <c r="R154" s="157"/>
    </row>
    <row r="155" spans="1:18" ht="18" customHeight="1">
      <c r="A155" s="17">
        <v>2</v>
      </c>
      <c r="B155" s="102" t="s">
        <v>5273</v>
      </c>
      <c r="C155" s="18">
        <v>2</v>
      </c>
      <c r="D155" s="102" t="s">
        <v>5327</v>
      </c>
      <c r="E155" s="18">
        <v>1</v>
      </c>
      <c r="F155" s="18" t="s">
        <v>5109</v>
      </c>
      <c r="G155" s="18">
        <v>19</v>
      </c>
      <c r="H155" s="18" t="s">
        <v>5230</v>
      </c>
      <c r="I155" s="18">
        <v>64</v>
      </c>
      <c r="J155" s="18" t="s">
        <v>5328</v>
      </c>
      <c r="K155" s="20"/>
      <c r="L155" s="20"/>
      <c r="M155" s="155"/>
      <c r="N155" s="28" t="s">
        <v>5334</v>
      </c>
      <c r="O155" s="156"/>
      <c r="P155" s="27"/>
      <c r="Q155" s="20"/>
      <c r="R155" s="157"/>
    </row>
    <row r="156" spans="1:18" ht="18" customHeight="1">
      <c r="A156" s="17">
        <v>2</v>
      </c>
      <c r="B156" s="102" t="s">
        <v>5273</v>
      </c>
      <c r="C156" s="18">
        <v>2</v>
      </c>
      <c r="D156" s="102" t="s">
        <v>5327</v>
      </c>
      <c r="E156" s="18">
        <v>1</v>
      </c>
      <c r="F156" s="18" t="s">
        <v>5109</v>
      </c>
      <c r="G156" s="18">
        <v>19</v>
      </c>
      <c r="H156" s="18" t="s">
        <v>5230</v>
      </c>
      <c r="I156" s="18">
        <v>64</v>
      </c>
      <c r="J156" s="18" t="s">
        <v>5328</v>
      </c>
      <c r="K156" s="20"/>
      <c r="L156" s="20"/>
      <c r="M156" s="155"/>
      <c r="N156" s="28" t="s">
        <v>5335</v>
      </c>
      <c r="O156" s="156">
        <v>122000000</v>
      </c>
      <c r="P156" s="27"/>
      <c r="Q156" s="20"/>
      <c r="R156" s="157"/>
    </row>
    <row r="157" spans="1:18" ht="18" customHeight="1">
      <c r="A157" s="43">
        <v>2</v>
      </c>
      <c r="B157" s="44" t="s">
        <v>5273</v>
      </c>
      <c r="C157" s="52">
        <v>2</v>
      </c>
      <c r="D157" s="44" t="s">
        <v>5325</v>
      </c>
      <c r="E157" s="53">
        <v>2</v>
      </c>
      <c r="F157" s="54" t="s">
        <v>5336</v>
      </c>
      <c r="G157" s="53"/>
      <c r="H157" s="54"/>
      <c r="I157" s="53"/>
      <c r="J157" s="53"/>
      <c r="K157" s="762">
        <f>SUM(K158:K165)</f>
        <v>7000</v>
      </c>
      <c r="L157" s="762">
        <f t="shared" ref="L157:M157" si="17">SUM(L158:L165)</f>
        <v>20764</v>
      </c>
      <c r="M157" s="63">
        <f t="shared" si="17"/>
        <v>-13764</v>
      </c>
      <c r="N157" s="55"/>
      <c r="O157" s="56"/>
      <c r="P157" s="56"/>
      <c r="Q157" s="97">
        <f>SUM(Q158:Q165)</f>
        <v>7000</v>
      </c>
      <c r="R157" s="59" t="s">
        <v>5203</v>
      </c>
    </row>
    <row r="158" spans="1:18" ht="18" customHeight="1">
      <c r="A158" s="17">
        <v>2</v>
      </c>
      <c r="B158" s="102" t="s">
        <v>5273</v>
      </c>
      <c r="C158" s="18">
        <v>2</v>
      </c>
      <c r="D158" s="102" t="s">
        <v>5327</v>
      </c>
      <c r="E158" s="18">
        <v>2</v>
      </c>
      <c r="F158" s="18" t="s">
        <v>5139</v>
      </c>
      <c r="G158" s="19">
        <v>19</v>
      </c>
      <c r="H158" s="19" t="s">
        <v>1056</v>
      </c>
      <c r="I158" s="19"/>
      <c r="J158" s="19"/>
      <c r="K158" s="20"/>
      <c r="L158" s="20"/>
      <c r="M158" s="155"/>
      <c r="N158" s="28"/>
      <c r="O158" s="156"/>
      <c r="P158" s="27" t="s">
        <v>5135</v>
      </c>
      <c r="Q158" s="20">
        <v>7000</v>
      </c>
      <c r="R158" s="157"/>
    </row>
    <row r="159" spans="1:18" ht="18" customHeight="1">
      <c r="A159" s="17">
        <v>2</v>
      </c>
      <c r="B159" s="102" t="s">
        <v>5273</v>
      </c>
      <c r="C159" s="18">
        <v>2</v>
      </c>
      <c r="D159" s="102" t="s">
        <v>5327</v>
      </c>
      <c r="E159" s="18">
        <v>2</v>
      </c>
      <c r="F159" s="18" t="s">
        <v>5139</v>
      </c>
      <c r="G159" s="18">
        <v>19</v>
      </c>
      <c r="H159" s="18" t="s">
        <v>1056</v>
      </c>
      <c r="I159" s="18">
        <v>64</v>
      </c>
      <c r="J159" s="18" t="s">
        <v>5328</v>
      </c>
      <c r="K159" s="20">
        <v>7000</v>
      </c>
      <c r="L159" s="20">
        <v>20764</v>
      </c>
      <c r="M159" s="155">
        <f>K159-L159</f>
        <v>-13764</v>
      </c>
      <c r="N159" s="28" t="s">
        <v>5337</v>
      </c>
      <c r="O159" s="156"/>
      <c r="P159" s="27"/>
      <c r="Q159" s="20"/>
      <c r="R159" s="157"/>
    </row>
    <row r="160" spans="1:18" ht="18" customHeight="1">
      <c r="A160" s="17">
        <v>2</v>
      </c>
      <c r="B160" s="102" t="s">
        <v>5273</v>
      </c>
      <c r="C160" s="18">
        <v>2</v>
      </c>
      <c r="D160" s="102" t="s">
        <v>5327</v>
      </c>
      <c r="E160" s="18">
        <v>2</v>
      </c>
      <c r="F160" s="18" t="s">
        <v>5139</v>
      </c>
      <c r="G160" s="18">
        <v>19</v>
      </c>
      <c r="H160" s="18" t="s">
        <v>1056</v>
      </c>
      <c r="I160" s="18">
        <v>64</v>
      </c>
      <c r="J160" s="18" t="s">
        <v>5328</v>
      </c>
      <c r="K160" s="20"/>
      <c r="L160" s="20"/>
      <c r="M160" s="155"/>
      <c r="N160" s="28" t="s">
        <v>5338</v>
      </c>
      <c r="O160" s="156"/>
      <c r="P160" s="27"/>
      <c r="Q160" s="20"/>
      <c r="R160" s="157"/>
    </row>
    <row r="161" spans="1:18" ht="18" customHeight="1">
      <c r="A161" s="17">
        <v>2</v>
      </c>
      <c r="B161" s="102" t="s">
        <v>5273</v>
      </c>
      <c r="C161" s="18">
        <v>2</v>
      </c>
      <c r="D161" s="102" t="s">
        <v>5327</v>
      </c>
      <c r="E161" s="18">
        <v>2</v>
      </c>
      <c r="F161" s="18" t="s">
        <v>5139</v>
      </c>
      <c r="G161" s="18">
        <v>19</v>
      </c>
      <c r="H161" s="18" t="s">
        <v>1056</v>
      </c>
      <c r="I161" s="18">
        <v>64</v>
      </c>
      <c r="J161" s="18" t="s">
        <v>5328</v>
      </c>
      <c r="K161" s="20"/>
      <c r="L161" s="20"/>
      <c r="M161" s="155"/>
      <c r="N161" s="28" t="s">
        <v>5339</v>
      </c>
      <c r="O161" s="156"/>
      <c r="P161" s="27"/>
      <c r="Q161" s="20"/>
      <c r="R161" s="157"/>
    </row>
    <row r="162" spans="1:18" ht="18" customHeight="1">
      <c r="A162" s="17">
        <v>2</v>
      </c>
      <c r="B162" s="102" t="s">
        <v>5273</v>
      </c>
      <c r="C162" s="18">
        <v>2</v>
      </c>
      <c r="D162" s="102" t="s">
        <v>5327</v>
      </c>
      <c r="E162" s="18">
        <v>2</v>
      </c>
      <c r="F162" s="18" t="s">
        <v>5139</v>
      </c>
      <c r="G162" s="18">
        <v>19</v>
      </c>
      <c r="H162" s="18" t="s">
        <v>1056</v>
      </c>
      <c r="I162" s="18">
        <v>64</v>
      </c>
      <c r="J162" s="18" t="s">
        <v>5328</v>
      </c>
      <c r="K162" s="20"/>
      <c r="L162" s="20"/>
      <c r="M162" s="155"/>
      <c r="N162" s="28" t="s">
        <v>5340</v>
      </c>
      <c r="O162" s="156"/>
      <c r="P162" s="27"/>
      <c r="Q162" s="20"/>
      <c r="R162" s="157"/>
    </row>
    <row r="163" spans="1:18" ht="18" customHeight="1">
      <c r="A163" s="17">
        <v>2</v>
      </c>
      <c r="B163" s="102" t="s">
        <v>5273</v>
      </c>
      <c r="C163" s="18">
        <v>2</v>
      </c>
      <c r="D163" s="102" t="s">
        <v>5327</v>
      </c>
      <c r="E163" s="18">
        <v>2</v>
      </c>
      <c r="F163" s="18" t="s">
        <v>5139</v>
      </c>
      <c r="G163" s="18">
        <v>19</v>
      </c>
      <c r="H163" s="18" t="s">
        <v>1056</v>
      </c>
      <c r="I163" s="18">
        <v>64</v>
      </c>
      <c r="J163" s="18" t="s">
        <v>5328</v>
      </c>
      <c r="K163" s="20"/>
      <c r="L163" s="20"/>
      <c r="M163" s="155"/>
      <c r="N163" s="28" t="s">
        <v>5341</v>
      </c>
      <c r="O163" s="156"/>
      <c r="P163" s="27"/>
      <c r="Q163" s="20"/>
      <c r="R163" s="157"/>
    </row>
    <row r="164" spans="1:18" ht="18" customHeight="1">
      <c r="A164" s="17">
        <v>2</v>
      </c>
      <c r="B164" s="102" t="s">
        <v>5273</v>
      </c>
      <c r="C164" s="18">
        <v>2</v>
      </c>
      <c r="D164" s="102" t="s">
        <v>5327</v>
      </c>
      <c r="E164" s="18">
        <v>2</v>
      </c>
      <c r="F164" s="18" t="s">
        <v>5139</v>
      </c>
      <c r="G164" s="18">
        <v>19</v>
      </c>
      <c r="H164" s="18" t="s">
        <v>1056</v>
      </c>
      <c r="I164" s="18">
        <v>64</v>
      </c>
      <c r="J164" s="18" t="s">
        <v>5328</v>
      </c>
      <c r="K164" s="20"/>
      <c r="L164" s="20"/>
      <c r="M164" s="155"/>
      <c r="N164" s="28" t="s">
        <v>5342</v>
      </c>
      <c r="O164" s="156"/>
      <c r="P164" s="27"/>
      <c r="Q164" s="20"/>
      <c r="R164" s="157"/>
    </row>
    <row r="165" spans="1:18" ht="18" customHeight="1">
      <c r="A165" s="17">
        <v>2</v>
      </c>
      <c r="B165" s="102" t="s">
        <v>5273</v>
      </c>
      <c r="C165" s="18">
        <v>2</v>
      </c>
      <c r="D165" s="102" t="s">
        <v>5327</v>
      </c>
      <c r="E165" s="18">
        <v>2</v>
      </c>
      <c r="F165" s="18" t="s">
        <v>5139</v>
      </c>
      <c r="G165" s="18">
        <v>19</v>
      </c>
      <c r="H165" s="18" t="s">
        <v>1056</v>
      </c>
      <c r="I165" s="18">
        <v>64</v>
      </c>
      <c r="J165" s="18" t="s">
        <v>5328</v>
      </c>
      <c r="K165" s="20"/>
      <c r="L165" s="20"/>
      <c r="M165" s="155"/>
      <c r="N165" s="28" t="s">
        <v>5343</v>
      </c>
      <c r="O165" s="156">
        <v>7000000</v>
      </c>
      <c r="P165" s="27"/>
      <c r="Q165" s="20"/>
      <c r="R165" s="157"/>
    </row>
    <row r="166" spans="1:18" ht="18" customHeight="1">
      <c r="A166" s="43">
        <v>2</v>
      </c>
      <c r="B166" s="44" t="s">
        <v>5273</v>
      </c>
      <c r="C166" s="52">
        <v>2</v>
      </c>
      <c r="D166" s="44" t="s">
        <v>5325</v>
      </c>
      <c r="E166" s="53">
        <v>3</v>
      </c>
      <c r="F166" s="54" t="s">
        <v>5344</v>
      </c>
      <c r="G166" s="53"/>
      <c r="H166" s="54"/>
      <c r="I166" s="53"/>
      <c r="J166" s="53"/>
      <c r="K166" s="762">
        <f>SUM(K167:K168)</f>
        <v>1</v>
      </c>
      <c r="L166" s="762">
        <f t="shared" ref="L166:M166" si="18">SUM(L167:L168)</f>
        <v>1</v>
      </c>
      <c r="M166" s="63">
        <f t="shared" si="18"/>
        <v>0</v>
      </c>
      <c r="N166" s="55"/>
      <c r="O166" s="56"/>
      <c r="P166" s="56"/>
      <c r="Q166" s="97">
        <f>SUM(Q167:Q168)</f>
        <v>0</v>
      </c>
      <c r="R166" s="59" t="s">
        <v>5203</v>
      </c>
    </row>
    <row r="167" spans="1:18" ht="18" customHeight="1">
      <c r="A167" s="17">
        <v>2</v>
      </c>
      <c r="B167" s="102" t="s">
        <v>5273</v>
      </c>
      <c r="C167" s="18">
        <v>2</v>
      </c>
      <c r="D167" s="102" t="s">
        <v>5327</v>
      </c>
      <c r="E167" s="18">
        <v>3</v>
      </c>
      <c r="F167" s="18" t="s">
        <v>5345</v>
      </c>
      <c r="G167" s="19">
        <v>19</v>
      </c>
      <c r="H167" s="19" t="s">
        <v>2744</v>
      </c>
      <c r="I167" s="19"/>
      <c r="J167" s="19"/>
      <c r="K167" s="20"/>
      <c r="L167" s="20"/>
      <c r="M167" s="155"/>
      <c r="N167" s="28"/>
      <c r="O167" s="156"/>
      <c r="P167" s="27"/>
      <c r="Q167" s="20"/>
      <c r="R167" s="157"/>
    </row>
    <row r="168" spans="1:18" ht="18" customHeight="1">
      <c r="A168" s="17">
        <v>2</v>
      </c>
      <c r="B168" s="102" t="s">
        <v>5273</v>
      </c>
      <c r="C168" s="18">
        <v>2</v>
      </c>
      <c r="D168" s="102" t="s">
        <v>5327</v>
      </c>
      <c r="E168" s="18">
        <v>3</v>
      </c>
      <c r="F168" s="18" t="s">
        <v>5345</v>
      </c>
      <c r="G168" s="18">
        <v>19</v>
      </c>
      <c r="H168" s="18" t="s">
        <v>2744</v>
      </c>
      <c r="I168" s="18">
        <v>64</v>
      </c>
      <c r="J168" s="18" t="s">
        <v>5328</v>
      </c>
      <c r="K168" s="20">
        <v>1</v>
      </c>
      <c r="L168" s="20">
        <v>1</v>
      </c>
      <c r="M168" s="155">
        <f>K168-L168</f>
        <v>0</v>
      </c>
      <c r="N168" s="28" t="s">
        <v>516</v>
      </c>
      <c r="O168" s="156">
        <v>1000</v>
      </c>
      <c r="P168" s="27"/>
      <c r="Q168" s="20"/>
      <c r="R168" s="157"/>
    </row>
    <row r="169" spans="1:18" ht="18" customHeight="1">
      <c r="A169" s="43">
        <v>2</v>
      </c>
      <c r="B169" s="44" t="s">
        <v>5273</v>
      </c>
      <c r="C169" s="52">
        <v>2</v>
      </c>
      <c r="D169" s="44" t="s">
        <v>5325</v>
      </c>
      <c r="E169" s="53">
        <v>4</v>
      </c>
      <c r="F169" s="54" t="s">
        <v>5346</v>
      </c>
      <c r="G169" s="53"/>
      <c r="H169" s="54"/>
      <c r="I169" s="53"/>
      <c r="J169" s="53"/>
      <c r="K169" s="762">
        <f>SUM(K170:K171)</f>
        <v>1</v>
      </c>
      <c r="L169" s="762">
        <f t="shared" ref="L169:M169" si="19">SUM(L170:L171)</f>
        <v>1</v>
      </c>
      <c r="M169" s="63">
        <f t="shared" si="19"/>
        <v>0</v>
      </c>
      <c r="N169" s="55"/>
      <c r="O169" s="56"/>
      <c r="P169" s="56"/>
      <c r="Q169" s="97">
        <f>SUM(Q170:Q171)</f>
        <v>0</v>
      </c>
      <c r="R169" s="59" t="s">
        <v>5203</v>
      </c>
    </row>
    <row r="170" spans="1:18" ht="18" customHeight="1">
      <c r="A170" s="17">
        <v>2</v>
      </c>
      <c r="B170" s="102" t="s">
        <v>5273</v>
      </c>
      <c r="C170" s="18">
        <v>2</v>
      </c>
      <c r="D170" s="102" t="s">
        <v>5327</v>
      </c>
      <c r="E170" s="18">
        <v>4</v>
      </c>
      <c r="F170" s="18" t="s">
        <v>5347</v>
      </c>
      <c r="G170" s="19">
        <v>19</v>
      </c>
      <c r="H170" s="19" t="s">
        <v>2744</v>
      </c>
      <c r="I170" s="19"/>
      <c r="J170" s="19"/>
      <c r="K170" s="20"/>
      <c r="L170" s="20"/>
      <c r="M170" s="155"/>
      <c r="N170" s="28"/>
      <c r="O170" s="156"/>
      <c r="P170" s="27"/>
      <c r="Q170" s="20"/>
      <c r="R170" s="157"/>
    </row>
    <row r="171" spans="1:18" ht="18" customHeight="1">
      <c r="A171" s="17">
        <v>2</v>
      </c>
      <c r="B171" s="102" t="s">
        <v>5273</v>
      </c>
      <c r="C171" s="18">
        <v>2</v>
      </c>
      <c r="D171" s="102" t="s">
        <v>5327</v>
      </c>
      <c r="E171" s="18">
        <v>4</v>
      </c>
      <c r="F171" s="18" t="s">
        <v>5347</v>
      </c>
      <c r="G171" s="18">
        <v>19</v>
      </c>
      <c r="H171" s="18" t="s">
        <v>2744</v>
      </c>
      <c r="I171" s="18">
        <v>64</v>
      </c>
      <c r="J171" s="18" t="s">
        <v>5328</v>
      </c>
      <c r="K171" s="20">
        <v>1</v>
      </c>
      <c r="L171" s="20">
        <v>1</v>
      </c>
      <c r="M171" s="155">
        <f>K171-L171</f>
        <v>0</v>
      </c>
      <c r="N171" s="28" t="s">
        <v>516</v>
      </c>
      <c r="O171" s="156">
        <v>1000</v>
      </c>
      <c r="P171" s="27"/>
      <c r="Q171" s="20"/>
      <c r="R171" s="157"/>
    </row>
    <row r="172" spans="1:18" ht="18" customHeight="1">
      <c r="A172" s="43">
        <v>2</v>
      </c>
      <c r="B172" s="44" t="s">
        <v>5273</v>
      </c>
      <c r="C172" s="45">
        <v>3</v>
      </c>
      <c r="D172" s="45" t="s">
        <v>5348</v>
      </c>
      <c r="E172" s="46"/>
      <c r="F172" s="45"/>
      <c r="G172" s="46"/>
      <c r="H172" s="45"/>
      <c r="I172" s="46"/>
      <c r="J172" s="46"/>
      <c r="K172" s="761">
        <f>K173+K176</f>
        <v>2</v>
      </c>
      <c r="L172" s="761">
        <f>L173+L176</f>
        <v>2</v>
      </c>
      <c r="M172" s="61">
        <f>M173+M176</f>
        <v>0</v>
      </c>
      <c r="N172" s="47"/>
      <c r="O172" s="48"/>
      <c r="P172" s="48"/>
      <c r="Q172" s="95">
        <f>Q173+Q176</f>
        <v>0</v>
      </c>
      <c r="R172" s="51"/>
    </row>
    <row r="173" spans="1:18" ht="18" customHeight="1">
      <c r="A173" s="43">
        <v>2</v>
      </c>
      <c r="B173" s="44" t="s">
        <v>5273</v>
      </c>
      <c r="C173" s="52">
        <v>3</v>
      </c>
      <c r="D173" s="44" t="s">
        <v>5348</v>
      </c>
      <c r="E173" s="53">
        <v>1</v>
      </c>
      <c r="F173" s="54" t="s">
        <v>5349</v>
      </c>
      <c r="G173" s="53"/>
      <c r="H173" s="54"/>
      <c r="I173" s="53"/>
      <c r="J173" s="53"/>
      <c r="K173" s="762">
        <f>SUM(K174:K175)</f>
        <v>1</v>
      </c>
      <c r="L173" s="762">
        <f t="shared" ref="L173:M173" si="20">SUM(L174:L175)</f>
        <v>1</v>
      </c>
      <c r="M173" s="63">
        <f t="shared" si="20"/>
        <v>0</v>
      </c>
      <c r="N173" s="55"/>
      <c r="O173" s="56"/>
      <c r="P173" s="56"/>
      <c r="Q173" s="97">
        <f>SUM(Q174:Q175)</f>
        <v>0</v>
      </c>
      <c r="R173" s="59" t="s">
        <v>5203</v>
      </c>
    </row>
    <row r="174" spans="1:18" ht="18" customHeight="1">
      <c r="A174" s="17">
        <v>2</v>
      </c>
      <c r="B174" s="102" t="s">
        <v>5273</v>
      </c>
      <c r="C174" s="18">
        <v>3</v>
      </c>
      <c r="D174" s="102" t="s">
        <v>5350</v>
      </c>
      <c r="E174" s="18">
        <v>1</v>
      </c>
      <c r="F174" s="18" t="s">
        <v>5351</v>
      </c>
      <c r="G174" s="19">
        <v>19</v>
      </c>
      <c r="H174" s="19" t="s">
        <v>5230</v>
      </c>
      <c r="I174" s="19"/>
      <c r="J174" s="19"/>
      <c r="K174" s="20"/>
      <c r="L174" s="20"/>
      <c r="M174" s="155"/>
      <c r="N174" s="28"/>
      <c r="O174" s="156"/>
      <c r="P174" s="27"/>
      <c r="Q174" s="20"/>
      <c r="R174" s="157"/>
    </row>
    <row r="175" spans="1:18" ht="18" customHeight="1">
      <c r="A175" s="17">
        <v>2</v>
      </c>
      <c r="B175" s="102" t="s">
        <v>5273</v>
      </c>
      <c r="C175" s="18">
        <v>3</v>
      </c>
      <c r="D175" s="102" t="s">
        <v>5350</v>
      </c>
      <c r="E175" s="18">
        <v>1</v>
      </c>
      <c r="F175" s="18" t="s">
        <v>5351</v>
      </c>
      <c r="G175" s="18">
        <v>19</v>
      </c>
      <c r="H175" s="18" t="s">
        <v>5230</v>
      </c>
      <c r="I175" s="19">
        <v>66</v>
      </c>
      <c r="J175" s="19" t="s">
        <v>5350</v>
      </c>
      <c r="K175" s="20">
        <v>1</v>
      </c>
      <c r="L175" s="20">
        <v>1</v>
      </c>
      <c r="M175" s="155">
        <f>K175-L175</f>
        <v>0</v>
      </c>
      <c r="N175" s="28" t="s">
        <v>516</v>
      </c>
      <c r="O175" s="156">
        <v>1000</v>
      </c>
      <c r="P175" s="27"/>
      <c r="Q175" s="20"/>
      <c r="R175" s="157"/>
    </row>
    <row r="176" spans="1:18" ht="18" customHeight="1">
      <c r="A176" s="43">
        <v>2</v>
      </c>
      <c r="B176" s="44" t="s">
        <v>5273</v>
      </c>
      <c r="C176" s="52">
        <v>3</v>
      </c>
      <c r="D176" s="44" t="s">
        <v>5348</v>
      </c>
      <c r="E176" s="53">
        <v>2</v>
      </c>
      <c r="F176" s="54" t="s">
        <v>5352</v>
      </c>
      <c r="G176" s="53"/>
      <c r="H176" s="54"/>
      <c r="I176" s="53"/>
      <c r="J176" s="53"/>
      <c r="K176" s="762">
        <f>SUM(K177)</f>
        <v>1</v>
      </c>
      <c r="L176" s="762">
        <f t="shared" ref="L176:M176" si="21">SUM(L177)</f>
        <v>1</v>
      </c>
      <c r="M176" s="63">
        <f t="shared" si="21"/>
        <v>0</v>
      </c>
      <c r="N176" s="55"/>
      <c r="O176" s="56"/>
      <c r="P176" s="56"/>
      <c r="Q176" s="97">
        <f>SUM(Q177)</f>
        <v>0</v>
      </c>
      <c r="R176" s="59" t="s">
        <v>5203</v>
      </c>
    </row>
    <row r="177" spans="1:18" ht="18" customHeight="1">
      <c r="A177" s="17">
        <v>2</v>
      </c>
      <c r="B177" s="102" t="s">
        <v>5273</v>
      </c>
      <c r="C177" s="18">
        <v>3</v>
      </c>
      <c r="D177" s="102" t="s">
        <v>5350</v>
      </c>
      <c r="E177" s="18">
        <v>2</v>
      </c>
      <c r="F177" s="18" t="s">
        <v>5353</v>
      </c>
      <c r="G177" s="18">
        <v>19</v>
      </c>
      <c r="H177" s="18" t="s">
        <v>1056</v>
      </c>
      <c r="I177" s="18">
        <v>66</v>
      </c>
      <c r="J177" s="18" t="s">
        <v>5350</v>
      </c>
      <c r="K177" s="20">
        <v>1</v>
      </c>
      <c r="L177" s="20">
        <v>1</v>
      </c>
      <c r="M177" s="155">
        <f>K177-L177</f>
        <v>0</v>
      </c>
      <c r="N177" s="28" t="s">
        <v>516</v>
      </c>
      <c r="O177" s="156">
        <v>1000</v>
      </c>
      <c r="P177" s="27"/>
      <c r="Q177" s="20"/>
      <c r="R177" s="157"/>
    </row>
    <row r="178" spans="1:18" ht="18" customHeight="1">
      <c r="A178" s="43">
        <v>2</v>
      </c>
      <c r="B178" s="44" t="s">
        <v>5273</v>
      </c>
      <c r="C178" s="45">
        <v>4</v>
      </c>
      <c r="D178" s="45" t="s">
        <v>5354</v>
      </c>
      <c r="E178" s="46"/>
      <c r="F178" s="45"/>
      <c r="G178" s="46"/>
      <c r="H178" s="45"/>
      <c r="I178" s="46"/>
      <c r="J178" s="46"/>
      <c r="K178" s="761">
        <f>K179</f>
        <v>4200</v>
      </c>
      <c r="L178" s="761">
        <f t="shared" ref="L178:M178" si="22">L179</f>
        <v>6300</v>
      </c>
      <c r="M178" s="61">
        <f t="shared" si="22"/>
        <v>-2100</v>
      </c>
      <c r="N178" s="47"/>
      <c r="O178" s="48"/>
      <c r="P178" s="48"/>
      <c r="Q178" s="95">
        <f>Q179</f>
        <v>2800</v>
      </c>
      <c r="R178" s="51"/>
    </row>
    <row r="179" spans="1:18" ht="18" customHeight="1">
      <c r="A179" s="43">
        <v>2</v>
      </c>
      <c r="B179" s="44" t="s">
        <v>5273</v>
      </c>
      <c r="C179" s="52">
        <v>4</v>
      </c>
      <c r="D179" s="44" t="s">
        <v>5354</v>
      </c>
      <c r="E179" s="53">
        <v>1</v>
      </c>
      <c r="F179" s="54" t="s">
        <v>5355</v>
      </c>
      <c r="G179" s="53"/>
      <c r="H179" s="54"/>
      <c r="I179" s="53"/>
      <c r="J179" s="53"/>
      <c r="K179" s="762">
        <f>SUM(K180:K181)</f>
        <v>4200</v>
      </c>
      <c r="L179" s="762">
        <f t="shared" ref="L179:M179" si="23">SUM(L180:L181)</f>
        <v>6300</v>
      </c>
      <c r="M179" s="63">
        <f t="shared" si="23"/>
        <v>-2100</v>
      </c>
      <c r="N179" s="55"/>
      <c r="O179" s="56"/>
      <c r="P179" s="56"/>
      <c r="Q179" s="97">
        <f>SUM(Q180:Q181)</f>
        <v>2800</v>
      </c>
      <c r="R179" s="59" t="s">
        <v>5203</v>
      </c>
    </row>
    <row r="180" spans="1:18" ht="18" customHeight="1">
      <c r="A180" s="17">
        <v>2</v>
      </c>
      <c r="B180" s="102" t="s">
        <v>5273</v>
      </c>
      <c r="C180" s="18">
        <v>4</v>
      </c>
      <c r="D180" s="102" t="s">
        <v>5356</v>
      </c>
      <c r="E180" s="18">
        <v>1</v>
      </c>
      <c r="F180" s="18" t="s">
        <v>5172</v>
      </c>
      <c r="G180" s="19">
        <v>19</v>
      </c>
      <c r="H180" s="19" t="s">
        <v>5230</v>
      </c>
      <c r="I180" s="19"/>
      <c r="J180" s="19"/>
      <c r="K180" s="20"/>
      <c r="L180" s="20"/>
      <c r="M180" s="155"/>
      <c r="N180" s="28"/>
      <c r="O180" s="156"/>
      <c r="P180" s="27"/>
      <c r="Q180" s="20"/>
      <c r="R180" s="157"/>
    </row>
    <row r="181" spans="1:18" ht="18" customHeight="1">
      <c r="A181" s="17">
        <v>2</v>
      </c>
      <c r="B181" s="102" t="s">
        <v>5273</v>
      </c>
      <c r="C181" s="18">
        <v>4</v>
      </c>
      <c r="D181" s="102" t="s">
        <v>5356</v>
      </c>
      <c r="E181" s="18">
        <v>1</v>
      </c>
      <c r="F181" s="18" t="s">
        <v>5172</v>
      </c>
      <c r="G181" s="18">
        <v>19</v>
      </c>
      <c r="H181" s="18" t="s">
        <v>5230</v>
      </c>
      <c r="I181" s="19">
        <v>62</v>
      </c>
      <c r="J181" s="19" t="s">
        <v>5172</v>
      </c>
      <c r="K181" s="20">
        <v>4200</v>
      </c>
      <c r="L181" s="20">
        <v>6300</v>
      </c>
      <c r="M181" s="155">
        <f>K181-L181</f>
        <v>-2100</v>
      </c>
      <c r="N181" s="28" t="s">
        <v>5357</v>
      </c>
      <c r="O181" s="156">
        <v>4200000</v>
      </c>
      <c r="P181" s="27" t="s">
        <v>5171</v>
      </c>
      <c r="Q181" s="20">
        <v>2800</v>
      </c>
      <c r="R181" s="157"/>
    </row>
    <row r="182" spans="1:18" ht="18" customHeight="1">
      <c r="A182" s="43">
        <v>2</v>
      </c>
      <c r="B182" s="44" t="s">
        <v>5273</v>
      </c>
      <c r="C182" s="45">
        <v>5</v>
      </c>
      <c r="D182" s="45" t="s">
        <v>5358</v>
      </c>
      <c r="E182" s="46"/>
      <c r="F182" s="45"/>
      <c r="G182" s="46"/>
      <c r="H182" s="45"/>
      <c r="I182" s="46"/>
      <c r="J182" s="46"/>
      <c r="K182" s="761">
        <f>K183</f>
        <v>1250</v>
      </c>
      <c r="L182" s="761">
        <f t="shared" ref="L182:M182" si="24">L183</f>
        <v>1000</v>
      </c>
      <c r="M182" s="61">
        <f t="shared" si="24"/>
        <v>250</v>
      </c>
      <c r="N182" s="47"/>
      <c r="O182" s="48"/>
      <c r="P182" s="48"/>
      <c r="Q182" s="95">
        <f>Q183</f>
        <v>0</v>
      </c>
      <c r="R182" s="51"/>
    </row>
    <row r="183" spans="1:18" ht="18" customHeight="1">
      <c r="A183" s="43">
        <v>2</v>
      </c>
      <c r="B183" s="44" t="s">
        <v>5273</v>
      </c>
      <c r="C183" s="52">
        <v>5</v>
      </c>
      <c r="D183" s="44" t="s">
        <v>5358</v>
      </c>
      <c r="E183" s="53">
        <v>1</v>
      </c>
      <c r="F183" s="54" t="s">
        <v>5359</v>
      </c>
      <c r="G183" s="53"/>
      <c r="H183" s="54"/>
      <c r="I183" s="53"/>
      <c r="J183" s="53"/>
      <c r="K183" s="762">
        <f>SUM(K184:K185)</f>
        <v>1250</v>
      </c>
      <c r="L183" s="762">
        <f t="shared" ref="L183:M183" si="25">SUM(L184:L185)</f>
        <v>1000</v>
      </c>
      <c r="M183" s="63">
        <f t="shared" si="25"/>
        <v>250</v>
      </c>
      <c r="N183" s="55"/>
      <c r="O183" s="56"/>
      <c r="P183" s="56"/>
      <c r="Q183" s="97">
        <f>SUM(Q184:Q185)</f>
        <v>0</v>
      </c>
      <c r="R183" s="59" t="s">
        <v>5203</v>
      </c>
    </row>
    <row r="184" spans="1:18" ht="18" customHeight="1">
      <c r="A184" s="17">
        <v>2</v>
      </c>
      <c r="B184" s="102" t="s">
        <v>5273</v>
      </c>
      <c r="C184" s="18">
        <v>5</v>
      </c>
      <c r="D184" s="102" t="s">
        <v>5360</v>
      </c>
      <c r="E184" s="18">
        <v>1</v>
      </c>
      <c r="F184" s="18" t="s">
        <v>5361</v>
      </c>
      <c r="G184" s="19">
        <v>19</v>
      </c>
      <c r="H184" s="19" t="s">
        <v>1056</v>
      </c>
      <c r="I184" s="19"/>
      <c r="J184" s="19"/>
      <c r="K184" s="20"/>
      <c r="L184" s="20"/>
      <c r="M184" s="155"/>
      <c r="N184" s="28"/>
      <c r="O184" s="156"/>
      <c r="P184" s="27"/>
      <c r="Q184" s="20"/>
      <c r="R184" s="157"/>
    </row>
    <row r="185" spans="1:18" ht="18" customHeight="1">
      <c r="A185" s="17">
        <v>2</v>
      </c>
      <c r="B185" s="102" t="s">
        <v>5273</v>
      </c>
      <c r="C185" s="18">
        <v>5</v>
      </c>
      <c r="D185" s="102" t="s">
        <v>5360</v>
      </c>
      <c r="E185" s="18">
        <v>1</v>
      </c>
      <c r="F185" s="18" t="s">
        <v>5361</v>
      </c>
      <c r="G185" s="18">
        <v>19</v>
      </c>
      <c r="H185" s="18" t="s">
        <v>1056</v>
      </c>
      <c r="I185" s="19">
        <v>63</v>
      </c>
      <c r="J185" s="19" t="s">
        <v>5361</v>
      </c>
      <c r="K185" s="20">
        <v>1250</v>
      </c>
      <c r="L185" s="20">
        <v>1000</v>
      </c>
      <c r="M185" s="155">
        <f>K185-L185</f>
        <v>250</v>
      </c>
      <c r="N185" s="28" t="s">
        <v>5362</v>
      </c>
      <c r="O185" s="156">
        <v>1250000</v>
      </c>
      <c r="P185" s="27"/>
      <c r="Q185" s="20"/>
      <c r="R185" s="157"/>
    </row>
    <row r="186" spans="1:18" ht="18" customHeight="1">
      <c r="A186" s="67">
        <v>3</v>
      </c>
      <c r="B186" s="68" t="s">
        <v>5363</v>
      </c>
      <c r="C186" s="68"/>
      <c r="D186" s="68"/>
      <c r="E186" s="69"/>
      <c r="F186" s="68"/>
      <c r="G186" s="69"/>
      <c r="H186" s="68"/>
      <c r="I186" s="69"/>
      <c r="J186" s="69"/>
      <c r="K186" s="763">
        <f>K187</f>
        <v>165834</v>
      </c>
      <c r="L186" s="763">
        <f t="shared" ref="L186:M187" si="26">L187</f>
        <v>167308</v>
      </c>
      <c r="M186" s="71">
        <f t="shared" si="26"/>
        <v>-1474</v>
      </c>
      <c r="N186" s="72"/>
      <c r="O186" s="73"/>
      <c r="P186" s="73"/>
      <c r="Q186" s="131">
        <f>Q187</f>
        <v>154846</v>
      </c>
      <c r="R186" s="76"/>
    </row>
    <row r="187" spans="1:18" ht="18" customHeight="1">
      <c r="A187" s="43">
        <v>3</v>
      </c>
      <c r="B187" s="44" t="s">
        <v>5363</v>
      </c>
      <c r="C187" s="45">
        <v>1</v>
      </c>
      <c r="D187" s="45" t="s">
        <v>5363</v>
      </c>
      <c r="E187" s="46"/>
      <c r="F187" s="45"/>
      <c r="G187" s="46"/>
      <c r="H187" s="45"/>
      <c r="I187" s="46"/>
      <c r="J187" s="46"/>
      <c r="K187" s="761">
        <f>K188</f>
        <v>165834</v>
      </c>
      <c r="L187" s="761">
        <f t="shared" si="26"/>
        <v>167308</v>
      </c>
      <c r="M187" s="61">
        <f t="shared" si="26"/>
        <v>-1474</v>
      </c>
      <c r="N187" s="47"/>
      <c r="O187" s="48"/>
      <c r="P187" s="48"/>
      <c r="Q187" s="95">
        <f>Q188</f>
        <v>154846</v>
      </c>
      <c r="R187" s="51"/>
    </row>
    <row r="188" spans="1:18" ht="18" customHeight="1">
      <c r="A188" s="43">
        <v>3</v>
      </c>
      <c r="B188" s="44" t="s">
        <v>5363</v>
      </c>
      <c r="C188" s="52">
        <v>1</v>
      </c>
      <c r="D188" s="44" t="s">
        <v>5363</v>
      </c>
      <c r="E188" s="53">
        <v>1</v>
      </c>
      <c r="F188" s="54" t="s">
        <v>5364</v>
      </c>
      <c r="G188" s="53"/>
      <c r="H188" s="54"/>
      <c r="I188" s="53"/>
      <c r="J188" s="53"/>
      <c r="K188" s="762">
        <f>SUM(K189:K208)</f>
        <v>165834</v>
      </c>
      <c r="L188" s="762">
        <f t="shared" ref="L188:M188" si="27">SUM(L189:L208)</f>
        <v>167308</v>
      </c>
      <c r="M188" s="63">
        <f t="shared" si="27"/>
        <v>-1474</v>
      </c>
      <c r="N188" s="55"/>
      <c r="O188" s="56"/>
      <c r="P188" s="56"/>
      <c r="Q188" s="97">
        <f>SUM(Q189:Q208)</f>
        <v>154846</v>
      </c>
      <c r="R188" s="59" t="s">
        <v>5203</v>
      </c>
    </row>
    <row r="189" spans="1:18" ht="18" customHeight="1">
      <c r="A189" s="17">
        <v>3</v>
      </c>
      <c r="B189" s="102" t="s">
        <v>5363</v>
      </c>
      <c r="C189" s="18">
        <v>1</v>
      </c>
      <c r="D189" s="102" t="s">
        <v>5365</v>
      </c>
      <c r="E189" s="18">
        <v>1</v>
      </c>
      <c r="F189" s="18" t="s">
        <v>5119</v>
      </c>
      <c r="G189" s="19">
        <v>19</v>
      </c>
      <c r="H189" s="19" t="s">
        <v>2744</v>
      </c>
      <c r="I189" s="19"/>
      <c r="J189" s="19"/>
      <c r="K189" s="20"/>
      <c r="L189" s="20"/>
      <c r="M189" s="155"/>
      <c r="N189" s="28"/>
      <c r="O189" s="156"/>
      <c r="P189" s="27" t="s">
        <v>5117</v>
      </c>
      <c r="Q189" s="20">
        <v>43840</v>
      </c>
      <c r="R189" s="157"/>
    </row>
    <row r="190" spans="1:18" ht="18" customHeight="1">
      <c r="A190" s="17">
        <v>3</v>
      </c>
      <c r="B190" s="102" t="s">
        <v>5363</v>
      </c>
      <c r="C190" s="18">
        <v>1</v>
      </c>
      <c r="D190" s="102" t="s">
        <v>5365</v>
      </c>
      <c r="E190" s="18">
        <v>1</v>
      </c>
      <c r="F190" s="18" t="s">
        <v>5119</v>
      </c>
      <c r="G190" s="18">
        <v>19</v>
      </c>
      <c r="H190" s="18" t="s">
        <v>2744</v>
      </c>
      <c r="I190" s="19">
        <v>1</v>
      </c>
      <c r="J190" s="19" t="s">
        <v>5119</v>
      </c>
      <c r="K190" s="20">
        <v>165636</v>
      </c>
      <c r="L190" s="20">
        <v>167080</v>
      </c>
      <c r="M190" s="155">
        <f>K190-L190</f>
        <v>-1444</v>
      </c>
      <c r="N190" s="28" t="s">
        <v>5366</v>
      </c>
      <c r="O190" s="156">
        <v>165635477</v>
      </c>
      <c r="P190" s="27" t="s">
        <v>5117</v>
      </c>
      <c r="Q190" s="20">
        <v>1</v>
      </c>
      <c r="R190" s="157"/>
    </row>
    <row r="191" spans="1:18" ht="18" customHeight="1">
      <c r="A191" s="17">
        <v>3</v>
      </c>
      <c r="B191" s="102" t="s">
        <v>5363</v>
      </c>
      <c r="C191" s="18">
        <v>1</v>
      </c>
      <c r="D191" s="102" t="s">
        <v>5365</v>
      </c>
      <c r="E191" s="18">
        <v>1</v>
      </c>
      <c r="F191" s="18" t="s">
        <v>5119</v>
      </c>
      <c r="G191" s="18">
        <v>19</v>
      </c>
      <c r="H191" s="18" t="s">
        <v>2744</v>
      </c>
      <c r="I191" s="18">
        <v>1</v>
      </c>
      <c r="J191" s="18" t="s">
        <v>5119</v>
      </c>
      <c r="K191" s="20"/>
      <c r="L191" s="20"/>
      <c r="M191" s="155"/>
      <c r="N191" s="28" t="s">
        <v>5367</v>
      </c>
      <c r="O191" s="156"/>
      <c r="P191" s="27" t="s">
        <v>5128</v>
      </c>
      <c r="Q191" s="20">
        <v>30000</v>
      </c>
      <c r="R191" s="157"/>
    </row>
    <row r="192" spans="1:18" ht="18" customHeight="1">
      <c r="A192" s="17">
        <v>3</v>
      </c>
      <c r="B192" s="102" t="s">
        <v>5363</v>
      </c>
      <c r="C192" s="18">
        <v>1</v>
      </c>
      <c r="D192" s="102" t="s">
        <v>5365</v>
      </c>
      <c r="E192" s="18">
        <v>1</v>
      </c>
      <c r="F192" s="18" t="s">
        <v>5119</v>
      </c>
      <c r="G192" s="18">
        <v>19</v>
      </c>
      <c r="H192" s="18" t="s">
        <v>2744</v>
      </c>
      <c r="I192" s="102">
        <v>1</v>
      </c>
      <c r="J192" s="102" t="s">
        <v>5119</v>
      </c>
      <c r="K192" s="20"/>
      <c r="L192" s="20"/>
      <c r="M192" s="155"/>
      <c r="N192" s="28" t="s">
        <v>5119</v>
      </c>
      <c r="O192" s="156"/>
      <c r="P192" s="27" t="s">
        <v>5135</v>
      </c>
      <c r="Q192" s="20">
        <v>14000</v>
      </c>
      <c r="R192" s="157"/>
    </row>
    <row r="193" spans="1:18" ht="18" customHeight="1">
      <c r="A193" s="17">
        <v>3</v>
      </c>
      <c r="B193" s="102" t="s">
        <v>5363</v>
      </c>
      <c r="C193" s="18">
        <v>1</v>
      </c>
      <c r="D193" s="102" t="s">
        <v>5365</v>
      </c>
      <c r="E193" s="18">
        <v>1</v>
      </c>
      <c r="F193" s="18" t="s">
        <v>5119</v>
      </c>
      <c r="G193" s="18">
        <v>19</v>
      </c>
      <c r="H193" s="18" t="s">
        <v>2744</v>
      </c>
      <c r="I193" s="102">
        <v>1</v>
      </c>
      <c r="J193" s="102" t="s">
        <v>5119</v>
      </c>
      <c r="K193" s="20"/>
      <c r="L193" s="20"/>
      <c r="M193" s="155"/>
      <c r="N193" s="28" t="s">
        <v>5368</v>
      </c>
      <c r="O193" s="156"/>
      <c r="P193" s="27" t="s">
        <v>5153</v>
      </c>
      <c r="Q193" s="20">
        <v>20000</v>
      </c>
      <c r="R193" s="157"/>
    </row>
    <row r="194" spans="1:18" ht="18" customHeight="1">
      <c r="A194" s="17">
        <v>3</v>
      </c>
      <c r="B194" s="102" t="s">
        <v>5363</v>
      </c>
      <c r="C194" s="18">
        <v>1</v>
      </c>
      <c r="D194" s="102" t="s">
        <v>5365</v>
      </c>
      <c r="E194" s="18">
        <v>1</v>
      </c>
      <c r="F194" s="18" t="s">
        <v>5119</v>
      </c>
      <c r="G194" s="18">
        <v>19</v>
      </c>
      <c r="H194" s="18" t="s">
        <v>2744</v>
      </c>
      <c r="I194" s="102">
        <v>1</v>
      </c>
      <c r="J194" s="102" t="s">
        <v>5119</v>
      </c>
      <c r="K194" s="20"/>
      <c r="L194" s="20"/>
      <c r="M194" s="155"/>
      <c r="N194" s="28" t="s">
        <v>5369</v>
      </c>
      <c r="O194" s="156"/>
      <c r="P194" s="27" t="s">
        <v>5291</v>
      </c>
      <c r="Q194" s="20">
        <v>30000</v>
      </c>
      <c r="R194" s="157"/>
    </row>
    <row r="195" spans="1:18" ht="18" customHeight="1">
      <c r="A195" s="17">
        <v>3</v>
      </c>
      <c r="B195" s="102" t="s">
        <v>5363</v>
      </c>
      <c r="C195" s="18">
        <v>1</v>
      </c>
      <c r="D195" s="102" t="s">
        <v>5365</v>
      </c>
      <c r="E195" s="18">
        <v>1</v>
      </c>
      <c r="F195" s="18" t="s">
        <v>5119</v>
      </c>
      <c r="G195" s="18">
        <v>19</v>
      </c>
      <c r="H195" s="18" t="s">
        <v>2744</v>
      </c>
      <c r="I195" s="102">
        <v>1</v>
      </c>
      <c r="J195" s="102" t="s">
        <v>5119</v>
      </c>
      <c r="K195" s="20"/>
      <c r="L195" s="20"/>
      <c r="M195" s="155"/>
      <c r="N195" s="28" t="s">
        <v>5370</v>
      </c>
      <c r="O195" s="156"/>
      <c r="P195" s="27" t="s">
        <v>5371</v>
      </c>
      <c r="Q195" s="20"/>
      <c r="R195" s="157"/>
    </row>
    <row r="196" spans="1:18" ht="18" customHeight="1">
      <c r="A196" s="17">
        <v>3</v>
      </c>
      <c r="B196" s="102" t="s">
        <v>5363</v>
      </c>
      <c r="C196" s="18">
        <v>1</v>
      </c>
      <c r="D196" s="102" t="s">
        <v>5365</v>
      </c>
      <c r="E196" s="18">
        <v>1</v>
      </c>
      <c r="F196" s="18" t="s">
        <v>5119</v>
      </c>
      <c r="G196" s="18">
        <v>19</v>
      </c>
      <c r="H196" s="18" t="s">
        <v>2744</v>
      </c>
      <c r="I196" s="102">
        <v>1</v>
      </c>
      <c r="J196" s="102" t="s">
        <v>5119</v>
      </c>
      <c r="K196" s="20"/>
      <c r="L196" s="20"/>
      <c r="M196" s="155"/>
      <c r="N196" s="28" t="s">
        <v>5372</v>
      </c>
      <c r="O196" s="156"/>
      <c r="P196" s="27" t="s">
        <v>5291</v>
      </c>
      <c r="Q196" s="20">
        <v>10000</v>
      </c>
      <c r="R196" s="157"/>
    </row>
    <row r="197" spans="1:18" ht="18" customHeight="1">
      <c r="A197" s="17">
        <v>3</v>
      </c>
      <c r="B197" s="102" t="s">
        <v>5363</v>
      </c>
      <c r="C197" s="18">
        <v>1</v>
      </c>
      <c r="D197" s="102" t="s">
        <v>5365</v>
      </c>
      <c r="E197" s="18">
        <v>1</v>
      </c>
      <c r="F197" s="18" t="s">
        <v>5119</v>
      </c>
      <c r="G197" s="18">
        <v>19</v>
      </c>
      <c r="H197" s="18" t="s">
        <v>2744</v>
      </c>
      <c r="I197" s="102">
        <v>1</v>
      </c>
      <c r="J197" s="102" t="s">
        <v>5119</v>
      </c>
      <c r="K197" s="20"/>
      <c r="L197" s="20"/>
      <c r="M197" s="155"/>
      <c r="N197" s="28" t="s">
        <v>5373</v>
      </c>
      <c r="O197" s="156"/>
      <c r="P197" s="27" t="s">
        <v>5293</v>
      </c>
      <c r="Q197" s="20"/>
      <c r="R197" s="157"/>
    </row>
    <row r="198" spans="1:18" ht="18" customHeight="1">
      <c r="A198" s="17">
        <v>3</v>
      </c>
      <c r="B198" s="102" t="s">
        <v>5363</v>
      </c>
      <c r="C198" s="18">
        <v>1</v>
      </c>
      <c r="D198" s="102" t="s">
        <v>5365</v>
      </c>
      <c r="E198" s="18">
        <v>1</v>
      </c>
      <c r="F198" s="18" t="s">
        <v>5119</v>
      </c>
      <c r="G198" s="18">
        <v>19</v>
      </c>
      <c r="H198" s="18" t="s">
        <v>2744</v>
      </c>
      <c r="I198" s="19">
        <v>2</v>
      </c>
      <c r="J198" s="19" t="s">
        <v>5374</v>
      </c>
      <c r="K198" s="20">
        <v>11</v>
      </c>
      <c r="L198" s="20">
        <v>13</v>
      </c>
      <c r="M198" s="155">
        <f>K198-L198</f>
        <v>-2</v>
      </c>
      <c r="N198" s="28" t="s">
        <v>5375</v>
      </c>
      <c r="O198" s="156">
        <v>10512</v>
      </c>
      <c r="P198" s="27" t="s">
        <v>5376</v>
      </c>
      <c r="Q198" s="20">
        <v>7000</v>
      </c>
      <c r="R198" s="157"/>
    </row>
    <row r="199" spans="1:18" ht="18" customHeight="1">
      <c r="A199" s="17">
        <v>3</v>
      </c>
      <c r="B199" s="102" t="s">
        <v>5363</v>
      </c>
      <c r="C199" s="18">
        <v>1</v>
      </c>
      <c r="D199" s="102" t="s">
        <v>5365</v>
      </c>
      <c r="E199" s="18">
        <v>1</v>
      </c>
      <c r="F199" s="18" t="s">
        <v>5119</v>
      </c>
      <c r="G199" s="18">
        <v>19</v>
      </c>
      <c r="H199" s="18" t="s">
        <v>2744</v>
      </c>
      <c r="I199" s="18">
        <v>2</v>
      </c>
      <c r="J199" s="18" t="s">
        <v>5374</v>
      </c>
      <c r="K199" s="20"/>
      <c r="L199" s="20"/>
      <c r="M199" s="155"/>
      <c r="N199" s="28" t="s">
        <v>5377</v>
      </c>
      <c r="O199" s="156"/>
      <c r="P199" s="27" t="s">
        <v>5158</v>
      </c>
      <c r="Q199" s="20"/>
      <c r="R199" s="157"/>
    </row>
    <row r="200" spans="1:18" ht="18" customHeight="1">
      <c r="A200" s="17">
        <v>3</v>
      </c>
      <c r="B200" s="102" t="s">
        <v>5363</v>
      </c>
      <c r="C200" s="18">
        <v>1</v>
      </c>
      <c r="D200" s="102" t="s">
        <v>5365</v>
      </c>
      <c r="E200" s="18">
        <v>1</v>
      </c>
      <c r="F200" s="18" t="s">
        <v>5119</v>
      </c>
      <c r="G200" s="18">
        <v>19</v>
      </c>
      <c r="H200" s="18" t="s">
        <v>2744</v>
      </c>
      <c r="I200" s="102">
        <v>2</v>
      </c>
      <c r="J200" s="102" t="s">
        <v>5374</v>
      </c>
      <c r="K200" s="20"/>
      <c r="L200" s="20"/>
      <c r="M200" s="155"/>
      <c r="N200" s="28" t="s">
        <v>5378</v>
      </c>
      <c r="O200" s="156"/>
      <c r="P200" s="27" t="s">
        <v>5189</v>
      </c>
      <c r="Q200" s="20">
        <v>1</v>
      </c>
      <c r="R200" s="157"/>
    </row>
    <row r="201" spans="1:18" ht="18" customHeight="1">
      <c r="A201" s="17">
        <v>3</v>
      </c>
      <c r="B201" s="102" t="s">
        <v>5363</v>
      </c>
      <c r="C201" s="18">
        <v>1</v>
      </c>
      <c r="D201" s="102" t="s">
        <v>5365</v>
      </c>
      <c r="E201" s="18">
        <v>1</v>
      </c>
      <c r="F201" s="18" t="s">
        <v>5119</v>
      </c>
      <c r="G201" s="18">
        <v>19</v>
      </c>
      <c r="H201" s="18" t="s">
        <v>2744</v>
      </c>
      <c r="I201" s="102">
        <v>2</v>
      </c>
      <c r="J201" s="102" t="s">
        <v>5374</v>
      </c>
      <c r="K201" s="20"/>
      <c r="L201" s="20"/>
      <c r="M201" s="155"/>
      <c r="N201" s="28" t="s">
        <v>5379</v>
      </c>
      <c r="O201" s="156"/>
      <c r="P201" s="27" t="s">
        <v>5189</v>
      </c>
      <c r="Q201" s="20">
        <v>1</v>
      </c>
      <c r="R201" s="157"/>
    </row>
    <row r="202" spans="1:18" ht="18" customHeight="1">
      <c r="A202" s="17">
        <v>3</v>
      </c>
      <c r="B202" s="102" t="s">
        <v>5363</v>
      </c>
      <c r="C202" s="18">
        <v>1</v>
      </c>
      <c r="D202" s="102" t="s">
        <v>5365</v>
      </c>
      <c r="E202" s="18">
        <v>1</v>
      </c>
      <c r="F202" s="18" t="s">
        <v>5119</v>
      </c>
      <c r="G202" s="18">
        <v>19</v>
      </c>
      <c r="H202" s="18" t="s">
        <v>2744</v>
      </c>
      <c r="I202" s="102">
        <v>2</v>
      </c>
      <c r="J202" s="102" t="s">
        <v>5374</v>
      </c>
      <c r="K202" s="20"/>
      <c r="L202" s="20"/>
      <c r="M202" s="155"/>
      <c r="N202" s="28" t="s">
        <v>5380</v>
      </c>
      <c r="O202" s="156"/>
      <c r="P202" s="27" t="s">
        <v>5192</v>
      </c>
      <c r="Q202" s="20">
        <v>1</v>
      </c>
      <c r="R202" s="157"/>
    </row>
    <row r="203" spans="1:18" ht="18" customHeight="1">
      <c r="A203" s="17">
        <v>3</v>
      </c>
      <c r="B203" s="102" t="s">
        <v>5363</v>
      </c>
      <c r="C203" s="18">
        <v>1</v>
      </c>
      <c r="D203" s="102" t="s">
        <v>5365</v>
      </c>
      <c r="E203" s="18">
        <v>1</v>
      </c>
      <c r="F203" s="18" t="s">
        <v>5119</v>
      </c>
      <c r="G203" s="18">
        <v>19</v>
      </c>
      <c r="H203" s="18" t="s">
        <v>2744</v>
      </c>
      <c r="I203" s="102">
        <v>2</v>
      </c>
      <c r="J203" s="102" t="s">
        <v>5374</v>
      </c>
      <c r="K203" s="20"/>
      <c r="L203" s="20"/>
      <c r="M203" s="155"/>
      <c r="N203" s="28" t="s">
        <v>5381</v>
      </c>
      <c r="O203" s="156"/>
      <c r="P203" s="27" t="s">
        <v>5192</v>
      </c>
      <c r="Q203" s="20">
        <v>1</v>
      </c>
      <c r="R203" s="157"/>
    </row>
    <row r="204" spans="1:18" ht="18" customHeight="1">
      <c r="A204" s="17">
        <v>3</v>
      </c>
      <c r="B204" s="102" t="s">
        <v>5363</v>
      </c>
      <c r="C204" s="18">
        <v>1</v>
      </c>
      <c r="D204" s="102" t="s">
        <v>5365</v>
      </c>
      <c r="E204" s="18">
        <v>1</v>
      </c>
      <c r="F204" s="18" t="s">
        <v>5119</v>
      </c>
      <c r="G204" s="18">
        <v>19</v>
      </c>
      <c r="H204" s="18" t="s">
        <v>2744</v>
      </c>
      <c r="I204" s="102">
        <v>2</v>
      </c>
      <c r="J204" s="102" t="s">
        <v>5374</v>
      </c>
      <c r="K204" s="20"/>
      <c r="L204" s="20"/>
      <c r="M204" s="155"/>
      <c r="N204" s="28" t="s">
        <v>5382</v>
      </c>
      <c r="O204" s="156"/>
      <c r="P204" s="27" t="s">
        <v>571</v>
      </c>
      <c r="Q204" s="20">
        <v>1</v>
      </c>
      <c r="R204" s="157"/>
    </row>
    <row r="205" spans="1:18" ht="18" customHeight="1">
      <c r="A205" s="17">
        <v>3</v>
      </c>
      <c r="B205" s="102" t="s">
        <v>5363</v>
      </c>
      <c r="C205" s="18">
        <v>1</v>
      </c>
      <c r="D205" s="102" t="s">
        <v>5365</v>
      </c>
      <c r="E205" s="18">
        <v>1</v>
      </c>
      <c r="F205" s="18" t="s">
        <v>5119</v>
      </c>
      <c r="G205" s="18">
        <v>19</v>
      </c>
      <c r="H205" s="18" t="s">
        <v>2744</v>
      </c>
      <c r="I205" s="19">
        <v>3</v>
      </c>
      <c r="J205" s="19" t="s">
        <v>5383</v>
      </c>
      <c r="K205" s="20">
        <v>176</v>
      </c>
      <c r="L205" s="20">
        <v>204</v>
      </c>
      <c r="M205" s="155">
        <f>K205-L205</f>
        <v>-28</v>
      </c>
      <c r="N205" s="28" t="s">
        <v>5384</v>
      </c>
      <c r="O205" s="156"/>
      <c r="P205" s="27"/>
      <c r="Q205" s="20"/>
      <c r="R205" s="157"/>
    </row>
    <row r="206" spans="1:18" ht="18" customHeight="1">
      <c r="A206" s="17">
        <v>3</v>
      </c>
      <c r="B206" s="102" t="s">
        <v>5363</v>
      </c>
      <c r="C206" s="18">
        <v>1</v>
      </c>
      <c r="D206" s="102" t="s">
        <v>5365</v>
      </c>
      <c r="E206" s="18">
        <v>1</v>
      </c>
      <c r="F206" s="18" t="s">
        <v>5119</v>
      </c>
      <c r="G206" s="18">
        <v>19</v>
      </c>
      <c r="H206" s="18" t="s">
        <v>2744</v>
      </c>
      <c r="I206" s="18">
        <v>3</v>
      </c>
      <c r="J206" s="18" t="s">
        <v>5383</v>
      </c>
      <c r="K206" s="20"/>
      <c r="L206" s="20"/>
      <c r="M206" s="155"/>
      <c r="N206" s="28" t="s">
        <v>5385</v>
      </c>
      <c r="O206" s="156">
        <v>175212</v>
      </c>
      <c r="P206" s="27"/>
      <c r="Q206" s="20"/>
      <c r="R206" s="157"/>
    </row>
    <row r="207" spans="1:18" ht="18" customHeight="1">
      <c r="A207" s="17">
        <v>3</v>
      </c>
      <c r="B207" s="102" t="s">
        <v>5363</v>
      </c>
      <c r="C207" s="18">
        <v>1</v>
      </c>
      <c r="D207" s="102" t="s">
        <v>5365</v>
      </c>
      <c r="E207" s="18">
        <v>1</v>
      </c>
      <c r="F207" s="18" t="s">
        <v>5119</v>
      </c>
      <c r="G207" s="18">
        <v>19</v>
      </c>
      <c r="H207" s="18" t="s">
        <v>2744</v>
      </c>
      <c r="I207" s="19">
        <v>4</v>
      </c>
      <c r="J207" s="19" t="s">
        <v>5386</v>
      </c>
      <c r="K207" s="20">
        <v>11</v>
      </c>
      <c r="L207" s="20">
        <v>11</v>
      </c>
      <c r="M207" s="155">
        <f>K207-L207</f>
        <v>0</v>
      </c>
      <c r="N207" s="28" t="s">
        <v>5387</v>
      </c>
      <c r="O207" s="156"/>
      <c r="P207" s="27"/>
      <c r="Q207" s="20"/>
      <c r="R207" s="157"/>
    </row>
    <row r="208" spans="1:18" ht="18" customHeight="1">
      <c r="A208" s="17">
        <v>3</v>
      </c>
      <c r="B208" s="102" t="s">
        <v>5363</v>
      </c>
      <c r="C208" s="18">
        <v>1</v>
      </c>
      <c r="D208" s="102" t="s">
        <v>5365</v>
      </c>
      <c r="E208" s="18">
        <v>1</v>
      </c>
      <c r="F208" s="18" t="s">
        <v>5119</v>
      </c>
      <c r="G208" s="18">
        <v>19</v>
      </c>
      <c r="H208" s="18" t="s">
        <v>2744</v>
      </c>
      <c r="I208" s="18">
        <v>4</v>
      </c>
      <c r="J208" s="18" t="s">
        <v>5386</v>
      </c>
      <c r="K208" s="20"/>
      <c r="L208" s="20"/>
      <c r="M208" s="155"/>
      <c r="N208" s="28" t="s">
        <v>5388</v>
      </c>
      <c r="O208" s="156">
        <v>10173</v>
      </c>
      <c r="P208" s="27"/>
      <c r="Q208" s="20"/>
      <c r="R208" s="157"/>
    </row>
    <row r="209" spans="1:18" ht="18" customHeight="1">
      <c r="A209" s="67">
        <v>4</v>
      </c>
      <c r="B209" s="68" t="s">
        <v>5389</v>
      </c>
      <c r="C209" s="68"/>
      <c r="D209" s="68"/>
      <c r="E209" s="69"/>
      <c r="F209" s="68"/>
      <c r="G209" s="69"/>
      <c r="H209" s="68"/>
      <c r="I209" s="69"/>
      <c r="J209" s="69"/>
      <c r="K209" s="763">
        <f>K210</f>
        <v>12</v>
      </c>
      <c r="L209" s="763">
        <f t="shared" ref="L209:M209" si="28">L210</f>
        <v>12</v>
      </c>
      <c r="M209" s="71">
        <f t="shared" si="28"/>
        <v>0</v>
      </c>
      <c r="N209" s="72"/>
      <c r="O209" s="73"/>
      <c r="P209" s="73"/>
      <c r="Q209" s="131">
        <f>Q210</f>
        <v>2</v>
      </c>
      <c r="R209" s="76"/>
    </row>
    <row r="210" spans="1:18" ht="18" customHeight="1">
      <c r="A210" s="43">
        <v>4</v>
      </c>
      <c r="B210" s="44" t="s">
        <v>5389</v>
      </c>
      <c r="C210" s="45">
        <v>1</v>
      </c>
      <c r="D210" s="45" t="s">
        <v>5389</v>
      </c>
      <c r="E210" s="46"/>
      <c r="F210" s="45"/>
      <c r="G210" s="46"/>
      <c r="H210" s="45"/>
      <c r="I210" s="46"/>
      <c r="J210" s="46"/>
      <c r="K210" s="761">
        <f>K211+K214+K218</f>
        <v>12</v>
      </c>
      <c r="L210" s="761">
        <f t="shared" ref="L210:M210" si="29">L211+L214+L218</f>
        <v>12</v>
      </c>
      <c r="M210" s="61">
        <f t="shared" si="29"/>
        <v>0</v>
      </c>
      <c r="N210" s="47"/>
      <c r="O210" s="48"/>
      <c r="P210" s="48"/>
      <c r="Q210" s="95">
        <f>Q211+Q214+Q218</f>
        <v>2</v>
      </c>
      <c r="R210" s="51"/>
    </row>
    <row r="211" spans="1:18" ht="18" customHeight="1">
      <c r="A211" s="43">
        <v>4</v>
      </c>
      <c r="B211" s="44" t="s">
        <v>5389</v>
      </c>
      <c r="C211" s="52">
        <v>1</v>
      </c>
      <c r="D211" s="44" t="s">
        <v>5389</v>
      </c>
      <c r="E211" s="53">
        <v>1</v>
      </c>
      <c r="F211" s="54" t="s">
        <v>5389</v>
      </c>
      <c r="G211" s="53"/>
      <c r="H211" s="54"/>
      <c r="I211" s="53"/>
      <c r="J211" s="53"/>
      <c r="K211" s="762">
        <f>SUM(K212:K213)</f>
        <v>1</v>
      </c>
      <c r="L211" s="762">
        <f t="shared" ref="L211:M211" si="30">SUM(L212:L213)</f>
        <v>1</v>
      </c>
      <c r="M211" s="63">
        <f t="shared" si="30"/>
        <v>0</v>
      </c>
      <c r="N211" s="55"/>
      <c r="O211" s="56"/>
      <c r="P211" s="56"/>
      <c r="Q211" s="97">
        <f>SUM(Q212:Q213)</f>
        <v>1</v>
      </c>
      <c r="R211" s="59" t="s">
        <v>5203</v>
      </c>
    </row>
    <row r="212" spans="1:18" ht="18" customHeight="1">
      <c r="A212" s="17">
        <v>4</v>
      </c>
      <c r="B212" s="102" t="s">
        <v>5389</v>
      </c>
      <c r="C212" s="18">
        <v>1</v>
      </c>
      <c r="D212" s="102" t="s">
        <v>5113</v>
      </c>
      <c r="E212" s="18">
        <v>1</v>
      </c>
      <c r="F212" s="18" t="s">
        <v>5113</v>
      </c>
      <c r="G212" s="19">
        <v>19</v>
      </c>
      <c r="H212" s="19" t="s">
        <v>5230</v>
      </c>
      <c r="I212" s="19"/>
      <c r="J212" s="19"/>
      <c r="K212" s="20"/>
      <c r="L212" s="20"/>
      <c r="M212" s="155"/>
      <c r="N212" s="28"/>
      <c r="O212" s="156"/>
      <c r="P212" s="27" t="s">
        <v>5111</v>
      </c>
      <c r="Q212" s="20">
        <v>1</v>
      </c>
      <c r="R212" s="157"/>
    </row>
    <row r="213" spans="1:18" ht="18" customHeight="1">
      <c r="A213" s="17">
        <v>4</v>
      </c>
      <c r="B213" s="102" t="s">
        <v>5389</v>
      </c>
      <c r="C213" s="18">
        <v>1</v>
      </c>
      <c r="D213" s="102" t="s">
        <v>5113</v>
      </c>
      <c r="E213" s="18">
        <v>1</v>
      </c>
      <c r="F213" s="18" t="s">
        <v>5113</v>
      </c>
      <c r="G213" s="18">
        <v>19</v>
      </c>
      <c r="H213" s="18" t="s">
        <v>5230</v>
      </c>
      <c r="I213" s="19">
        <v>65</v>
      </c>
      <c r="J213" s="19" t="s">
        <v>5390</v>
      </c>
      <c r="K213" s="20">
        <v>1</v>
      </c>
      <c r="L213" s="20">
        <v>1</v>
      </c>
      <c r="M213" s="155">
        <f>K213-L213</f>
        <v>0</v>
      </c>
      <c r="N213" s="28" t="s">
        <v>516</v>
      </c>
      <c r="O213" s="156">
        <v>1000</v>
      </c>
      <c r="P213" s="27"/>
      <c r="Q213" s="20"/>
      <c r="R213" s="157"/>
    </row>
    <row r="214" spans="1:18" ht="18" customHeight="1">
      <c r="A214" s="43">
        <v>4</v>
      </c>
      <c r="B214" s="44" t="s">
        <v>5389</v>
      </c>
      <c r="C214" s="52">
        <v>1</v>
      </c>
      <c r="D214" s="44" t="s">
        <v>5389</v>
      </c>
      <c r="E214" s="53">
        <v>2</v>
      </c>
      <c r="F214" s="54" t="s">
        <v>5391</v>
      </c>
      <c r="G214" s="53"/>
      <c r="H214" s="54"/>
      <c r="I214" s="53"/>
      <c r="J214" s="53"/>
      <c r="K214" s="762">
        <f>SUM(K215:K217)</f>
        <v>1</v>
      </c>
      <c r="L214" s="762">
        <f t="shared" ref="L214:M214" si="31">SUM(L215:L217)</f>
        <v>1</v>
      </c>
      <c r="M214" s="63">
        <f t="shared" si="31"/>
        <v>0</v>
      </c>
      <c r="N214" s="55"/>
      <c r="O214" s="56"/>
      <c r="P214" s="56"/>
      <c r="Q214" s="97">
        <f>SUM(Q215:Q217)</f>
        <v>1</v>
      </c>
      <c r="R214" s="59" t="s">
        <v>5203</v>
      </c>
    </row>
    <row r="215" spans="1:18" ht="18" customHeight="1">
      <c r="A215" s="17">
        <v>4</v>
      </c>
      <c r="B215" s="102" t="s">
        <v>5389</v>
      </c>
      <c r="C215" s="18">
        <v>1</v>
      </c>
      <c r="D215" s="102" t="s">
        <v>5113</v>
      </c>
      <c r="E215" s="18">
        <v>2</v>
      </c>
      <c r="F215" s="18" t="s">
        <v>5121</v>
      </c>
      <c r="G215" s="19">
        <v>19</v>
      </c>
      <c r="H215" s="19" t="s">
        <v>1056</v>
      </c>
      <c r="I215" s="19"/>
      <c r="J215" s="19"/>
      <c r="K215" s="20"/>
      <c r="L215" s="20"/>
      <c r="M215" s="155"/>
      <c r="N215" s="28"/>
      <c r="O215" s="156"/>
      <c r="P215" s="27" t="s">
        <v>5111</v>
      </c>
      <c r="Q215" s="20">
        <v>1</v>
      </c>
      <c r="R215" s="157"/>
    </row>
    <row r="216" spans="1:18" ht="18" customHeight="1">
      <c r="A216" s="17">
        <v>4</v>
      </c>
      <c r="B216" s="102" t="s">
        <v>5389</v>
      </c>
      <c r="C216" s="18">
        <v>1</v>
      </c>
      <c r="D216" s="102" t="s">
        <v>5113</v>
      </c>
      <c r="E216" s="18">
        <v>2</v>
      </c>
      <c r="F216" s="18" t="s">
        <v>5121</v>
      </c>
      <c r="G216" s="18">
        <v>19</v>
      </c>
      <c r="H216" s="18" t="s">
        <v>1056</v>
      </c>
      <c r="I216" s="19">
        <v>66</v>
      </c>
      <c r="J216" s="19" t="s">
        <v>5350</v>
      </c>
      <c r="K216" s="20">
        <v>1</v>
      </c>
      <c r="L216" s="20">
        <v>1</v>
      </c>
      <c r="M216" s="155">
        <f>K216-L216</f>
        <v>0</v>
      </c>
      <c r="N216" s="28" t="s">
        <v>516</v>
      </c>
      <c r="O216" s="156">
        <v>1000</v>
      </c>
      <c r="P216" s="27"/>
      <c r="Q216" s="20"/>
      <c r="R216" s="157"/>
    </row>
    <row r="217" spans="1:18" ht="18" customHeight="1">
      <c r="A217" s="17">
        <v>4</v>
      </c>
      <c r="B217" s="102" t="s">
        <v>5389</v>
      </c>
      <c r="C217" s="18">
        <v>1</v>
      </c>
      <c r="D217" s="102" t="s">
        <v>5113</v>
      </c>
      <c r="E217" s="18">
        <v>2</v>
      </c>
      <c r="F217" s="18" t="s">
        <v>5121</v>
      </c>
      <c r="G217" s="18">
        <v>19</v>
      </c>
      <c r="H217" s="18" t="s">
        <v>1056</v>
      </c>
      <c r="I217" s="18">
        <v>66</v>
      </c>
      <c r="J217" s="18" t="s">
        <v>5350</v>
      </c>
      <c r="K217" s="20"/>
      <c r="L217" s="20"/>
      <c r="M217" s="155"/>
      <c r="N217" s="28" t="s">
        <v>5392</v>
      </c>
      <c r="O217" s="156"/>
      <c r="P217" s="27"/>
      <c r="Q217" s="20"/>
      <c r="R217" s="157"/>
    </row>
    <row r="218" spans="1:18" ht="18" customHeight="1">
      <c r="A218" s="43">
        <v>4</v>
      </c>
      <c r="B218" s="44" t="s">
        <v>5389</v>
      </c>
      <c r="C218" s="52">
        <v>1</v>
      </c>
      <c r="D218" s="44" t="s">
        <v>5389</v>
      </c>
      <c r="E218" s="53">
        <v>3</v>
      </c>
      <c r="F218" s="54" t="s">
        <v>5393</v>
      </c>
      <c r="G218" s="53"/>
      <c r="H218" s="54"/>
      <c r="I218" s="53"/>
      <c r="J218" s="53"/>
      <c r="K218" s="762">
        <f>SUM(K219:K220)</f>
        <v>10</v>
      </c>
      <c r="L218" s="762">
        <f t="shared" ref="L218:M218" si="32">SUM(L219:L220)</f>
        <v>10</v>
      </c>
      <c r="M218" s="63">
        <f t="shared" si="32"/>
        <v>0</v>
      </c>
      <c r="N218" s="55"/>
      <c r="O218" s="56"/>
      <c r="P218" s="56"/>
      <c r="Q218" s="97">
        <f>SUM(Q219:Q220)</f>
        <v>0</v>
      </c>
      <c r="R218" s="59" t="s">
        <v>5203</v>
      </c>
    </row>
    <row r="219" spans="1:18" ht="18" customHeight="1">
      <c r="A219" s="17">
        <v>4</v>
      </c>
      <c r="B219" s="102" t="s">
        <v>5389</v>
      </c>
      <c r="C219" s="18">
        <v>1</v>
      </c>
      <c r="D219" s="102" t="s">
        <v>5113</v>
      </c>
      <c r="E219" s="18">
        <v>3</v>
      </c>
      <c r="F219" s="18" t="s">
        <v>5394</v>
      </c>
      <c r="G219" s="19">
        <v>13</v>
      </c>
      <c r="H219" s="19" t="s">
        <v>1045</v>
      </c>
      <c r="I219" s="19"/>
      <c r="J219" s="19"/>
      <c r="K219" s="20"/>
      <c r="L219" s="20"/>
      <c r="M219" s="155"/>
      <c r="N219" s="28"/>
      <c r="O219" s="156"/>
      <c r="P219" s="27"/>
      <c r="Q219" s="20"/>
      <c r="R219" s="157"/>
    </row>
    <row r="220" spans="1:18" ht="18" customHeight="1">
      <c r="A220" s="17">
        <v>4</v>
      </c>
      <c r="B220" s="102" t="s">
        <v>5389</v>
      </c>
      <c r="C220" s="18">
        <v>1</v>
      </c>
      <c r="D220" s="102" t="s">
        <v>5113</v>
      </c>
      <c r="E220" s="18">
        <v>3</v>
      </c>
      <c r="F220" s="18" t="s">
        <v>5394</v>
      </c>
      <c r="G220" s="18">
        <v>13</v>
      </c>
      <c r="H220" s="18" t="s">
        <v>1045</v>
      </c>
      <c r="I220" s="19">
        <v>21</v>
      </c>
      <c r="J220" s="19" t="s">
        <v>1046</v>
      </c>
      <c r="K220" s="20">
        <v>10</v>
      </c>
      <c r="L220" s="20">
        <v>10</v>
      </c>
      <c r="M220" s="155">
        <f>K220-L220</f>
        <v>0</v>
      </c>
      <c r="N220" s="28" t="s">
        <v>5395</v>
      </c>
      <c r="O220" s="156">
        <v>10000</v>
      </c>
      <c r="P220" s="27"/>
      <c r="Q220" s="20"/>
      <c r="R220" s="157"/>
    </row>
    <row r="221" spans="1:18" ht="18" customHeight="1">
      <c r="A221" s="67">
        <v>5</v>
      </c>
      <c r="B221" s="68" t="s">
        <v>5396</v>
      </c>
      <c r="C221" s="68"/>
      <c r="D221" s="68"/>
      <c r="E221" s="69"/>
      <c r="F221" s="68"/>
      <c r="G221" s="69"/>
      <c r="H221" s="68"/>
      <c r="I221" s="69"/>
      <c r="J221" s="69"/>
      <c r="K221" s="763">
        <f>K222</f>
        <v>69863</v>
      </c>
      <c r="L221" s="763">
        <f t="shared" ref="L221:M222" si="33">L222</f>
        <v>80894</v>
      </c>
      <c r="M221" s="71">
        <f t="shared" si="33"/>
        <v>-11031</v>
      </c>
      <c r="N221" s="72"/>
      <c r="O221" s="73"/>
      <c r="P221" s="73"/>
      <c r="Q221" s="131">
        <f>Q222</f>
        <v>54414</v>
      </c>
      <c r="R221" s="76"/>
    </row>
    <row r="222" spans="1:18" ht="18" customHeight="1">
      <c r="A222" s="43">
        <v>5</v>
      </c>
      <c r="B222" s="44" t="s">
        <v>5396</v>
      </c>
      <c r="C222" s="45">
        <v>1</v>
      </c>
      <c r="D222" s="45" t="s">
        <v>5396</v>
      </c>
      <c r="E222" s="46"/>
      <c r="F222" s="45"/>
      <c r="G222" s="46"/>
      <c r="H222" s="45"/>
      <c r="I222" s="46"/>
      <c r="J222" s="46"/>
      <c r="K222" s="761">
        <f>K223</f>
        <v>69863</v>
      </c>
      <c r="L222" s="761">
        <f t="shared" si="33"/>
        <v>80894</v>
      </c>
      <c r="M222" s="61">
        <f t="shared" si="33"/>
        <v>-11031</v>
      </c>
      <c r="N222" s="47"/>
      <c r="O222" s="48"/>
      <c r="P222" s="48"/>
      <c r="Q222" s="95">
        <f>Q223</f>
        <v>54414</v>
      </c>
      <c r="R222" s="51"/>
    </row>
    <row r="223" spans="1:18" ht="18" customHeight="1">
      <c r="A223" s="43">
        <v>5</v>
      </c>
      <c r="B223" s="44" t="s">
        <v>5396</v>
      </c>
      <c r="C223" s="52">
        <v>1</v>
      </c>
      <c r="D223" s="44" t="s">
        <v>5396</v>
      </c>
      <c r="E223" s="53">
        <v>1</v>
      </c>
      <c r="F223" s="54" t="s">
        <v>5396</v>
      </c>
      <c r="G223" s="53"/>
      <c r="H223" s="54"/>
      <c r="I223" s="53"/>
      <c r="J223" s="53"/>
      <c r="K223" s="762">
        <f>SUM(K224:K226)</f>
        <v>69863</v>
      </c>
      <c r="L223" s="762">
        <f t="shared" ref="L223:M223" si="34">SUM(L224:L226)</f>
        <v>80894</v>
      </c>
      <c r="M223" s="63">
        <f t="shared" si="34"/>
        <v>-11031</v>
      </c>
      <c r="N223" s="55"/>
      <c r="O223" s="56"/>
      <c r="P223" s="56"/>
      <c r="Q223" s="97">
        <f>SUM(Q224:Q233)</f>
        <v>54414</v>
      </c>
      <c r="R223" s="59" t="s">
        <v>5203</v>
      </c>
    </row>
    <row r="224" spans="1:18" ht="18" customHeight="1">
      <c r="A224" s="17">
        <v>5</v>
      </c>
      <c r="B224" s="102" t="s">
        <v>5396</v>
      </c>
      <c r="C224" s="18">
        <v>1</v>
      </c>
      <c r="D224" s="102" t="s">
        <v>5116</v>
      </c>
      <c r="E224" s="18">
        <v>1</v>
      </c>
      <c r="F224" s="18" t="s">
        <v>5116</v>
      </c>
      <c r="G224" s="19">
        <v>19</v>
      </c>
      <c r="H224" s="19" t="s">
        <v>1056</v>
      </c>
      <c r="I224" s="19"/>
      <c r="J224" s="19"/>
      <c r="K224" s="20"/>
      <c r="L224" s="20"/>
      <c r="M224" s="155"/>
      <c r="N224" s="28"/>
      <c r="O224" s="156"/>
      <c r="P224" s="27" t="s">
        <v>5114</v>
      </c>
      <c r="Q224" s="20">
        <v>21120</v>
      </c>
      <c r="R224" s="157"/>
    </row>
    <row r="225" spans="1:18" ht="18" customHeight="1">
      <c r="A225" s="17">
        <v>5</v>
      </c>
      <c r="B225" s="102" t="s">
        <v>5396</v>
      </c>
      <c r="C225" s="18">
        <v>1</v>
      </c>
      <c r="D225" s="102" t="s">
        <v>5116</v>
      </c>
      <c r="E225" s="18">
        <v>1</v>
      </c>
      <c r="F225" s="18" t="s">
        <v>5116</v>
      </c>
      <c r="G225" s="18">
        <v>19</v>
      </c>
      <c r="H225" s="18" t="s">
        <v>1056</v>
      </c>
      <c r="I225" s="19">
        <v>69</v>
      </c>
      <c r="J225" s="19" t="s">
        <v>5397</v>
      </c>
      <c r="K225" s="20">
        <v>69863</v>
      </c>
      <c r="L225" s="20">
        <v>80894</v>
      </c>
      <c r="M225" s="155">
        <f>K225-L225</f>
        <v>-11031</v>
      </c>
      <c r="N225" s="28" t="s">
        <v>5398</v>
      </c>
      <c r="O225" s="156"/>
      <c r="P225" s="27" t="s">
        <v>5122</v>
      </c>
      <c r="Q225" s="20">
        <v>1</v>
      </c>
      <c r="R225" s="157"/>
    </row>
    <row r="226" spans="1:18" ht="18" customHeight="1">
      <c r="A226" s="17">
        <v>5</v>
      </c>
      <c r="B226" s="102" t="s">
        <v>5396</v>
      </c>
      <c r="C226" s="18">
        <v>1</v>
      </c>
      <c r="D226" s="102" t="s">
        <v>5116</v>
      </c>
      <c r="E226" s="18">
        <v>1</v>
      </c>
      <c r="F226" s="18" t="s">
        <v>5116</v>
      </c>
      <c r="G226" s="18">
        <v>19</v>
      </c>
      <c r="H226" s="18" t="s">
        <v>1056</v>
      </c>
      <c r="I226" s="18">
        <v>69</v>
      </c>
      <c r="J226" s="18" t="s">
        <v>5399</v>
      </c>
      <c r="K226" s="20"/>
      <c r="L226" s="20"/>
      <c r="M226" s="155"/>
      <c r="N226" s="28" t="s">
        <v>5400</v>
      </c>
      <c r="O226" s="156">
        <v>69862075</v>
      </c>
      <c r="P226" s="27" t="s">
        <v>5128</v>
      </c>
      <c r="Q226" s="20">
        <v>20000</v>
      </c>
      <c r="R226" s="157"/>
    </row>
    <row r="227" spans="1:18" ht="18" customHeight="1">
      <c r="A227" s="17">
        <v>5</v>
      </c>
      <c r="B227" s="102" t="s">
        <v>5396</v>
      </c>
      <c r="C227" s="18">
        <v>1</v>
      </c>
      <c r="D227" s="102" t="s">
        <v>5116</v>
      </c>
      <c r="E227" s="18">
        <v>1</v>
      </c>
      <c r="F227" s="18" t="s">
        <v>5116</v>
      </c>
      <c r="G227" s="18">
        <v>19</v>
      </c>
      <c r="H227" s="18" t="s">
        <v>1056</v>
      </c>
      <c r="I227" s="18">
        <v>69</v>
      </c>
      <c r="J227" s="18" t="s">
        <v>5399</v>
      </c>
      <c r="K227" s="20"/>
      <c r="L227" s="20"/>
      <c r="M227" s="155"/>
      <c r="N227" s="28"/>
      <c r="O227" s="156"/>
      <c r="P227" s="27" t="s">
        <v>5135</v>
      </c>
      <c r="Q227" s="20">
        <v>4440</v>
      </c>
      <c r="R227" s="157"/>
    </row>
    <row r="228" spans="1:18" ht="18" customHeight="1">
      <c r="A228" s="17">
        <v>5</v>
      </c>
      <c r="B228" s="102" t="s">
        <v>5396</v>
      </c>
      <c r="C228" s="18">
        <v>1</v>
      </c>
      <c r="D228" s="102" t="s">
        <v>5116</v>
      </c>
      <c r="E228" s="18">
        <v>1</v>
      </c>
      <c r="F228" s="18" t="s">
        <v>5116</v>
      </c>
      <c r="G228" s="18">
        <v>19</v>
      </c>
      <c r="H228" s="18" t="s">
        <v>1056</v>
      </c>
      <c r="I228" s="18">
        <v>69</v>
      </c>
      <c r="J228" s="18" t="s">
        <v>5399</v>
      </c>
      <c r="K228" s="20"/>
      <c r="L228" s="20"/>
      <c r="M228" s="155"/>
      <c r="N228" s="28"/>
      <c r="O228" s="156"/>
      <c r="P228" s="27" t="s">
        <v>5153</v>
      </c>
      <c r="Q228" s="20">
        <v>1178</v>
      </c>
      <c r="R228" s="157"/>
    </row>
    <row r="229" spans="1:18" ht="18" customHeight="1">
      <c r="A229" s="17">
        <v>5</v>
      </c>
      <c r="B229" s="102" t="s">
        <v>5396</v>
      </c>
      <c r="C229" s="18">
        <v>1</v>
      </c>
      <c r="D229" s="102" t="s">
        <v>5116</v>
      </c>
      <c r="E229" s="18">
        <v>1</v>
      </c>
      <c r="F229" s="18" t="s">
        <v>5116</v>
      </c>
      <c r="G229" s="18">
        <v>19</v>
      </c>
      <c r="H229" s="18" t="s">
        <v>1056</v>
      </c>
      <c r="I229" s="18">
        <v>69</v>
      </c>
      <c r="J229" s="18" t="s">
        <v>5399</v>
      </c>
      <c r="K229" s="20"/>
      <c r="L229" s="20"/>
      <c r="M229" s="155"/>
      <c r="N229" s="28"/>
      <c r="O229" s="156"/>
      <c r="P229" s="27" t="s">
        <v>5291</v>
      </c>
      <c r="Q229" s="20">
        <v>391</v>
      </c>
      <c r="R229" s="157"/>
    </row>
    <row r="230" spans="1:18" ht="18" customHeight="1">
      <c r="A230" s="17">
        <v>5</v>
      </c>
      <c r="B230" s="102" t="s">
        <v>5396</v>
      </c>
      <c r="C230" s="18">
        <v>1</v>
      </c>
      <c r="D230" s="102" t="s">
        <v>5116</v>
      </c>
      <c r="E230" s="18">
        <v>1</v>
      </c>
      <c r="F230" s="18" t="s">
        <v>5116</v>
      </c>
      <c r="G230" s="18">
        <v>19</v>
      </c>
      <c r="H230" s="18" t="s">
        <v>1056</v>
      </c>
      <c r="I230" s="18">
        <v>69</v>
      </c>
      <c r="J230" s="18" t="s">
        <v>5399</v>
      </c>
      <c r="K230" s="20"/>
      <c r="L230" s="20"/>
      <c r="M230" s="155"/>
      <c r="N230" s="28"/>
      <c r="O230" s="156"/>
      <c r="P230" s="27" t="s">
        <v>5371</v>
      </c>
      <c r="Q230" s="20"/>
      <c r="R230" s="157"/>
    </row>
    <row r="231" spans="1:18" ht="18" customHeight="1">
      <c r="A231" s="17">
        <v>5</v>
      </c>
      <c r="B231" s="102" t="s">
        <v>5396</v>
      </c>
      <c r="C231" s="18">
        <v>1</v>
      </c>
      <c r="D231" s="102" t="s">
        <v>5116</v>
      </c>
      <c r="E231" s="18">
        <v>1</v>
      </c>
      <c r="F231" s="18" t="s">
        <v>5116</v>
      </c>
      <c r="G231" s="18">
        <v>19</v>
      </c>
      <c r="H231" s="18" t="s">
        <v>1056</v>
      </c>
      <c r="I231" s="18">
        <v>69</v>
      </c>
      <c r="J231" s="18" t="s">
        <v>5399</v>
      </c>
      <c r="K231" s="20"/>
      <c r="L231" s="20"/>
      <c r="M231" s="155"/>
      <c r="N231" s="28"/>
      <c r="O231" s="156"/>
      <c r="P231" s="27" t="s">
        <v>5291</v>
      </c>
      <c r="Q231" s="20">
        <v>1734</v>
      </c>
      <c r="R231" s="157"/>
    </row>
    <row r="232" spans="1:18" ht="18" customHeight="1">
      <c r="A232" s="17">
        <v>5</v>
      </c>
      <c r="B232" s="102" t="s">
        <v>5396</v>
      </c>
      <c r="C232" s="18">
        <v>1</v>
      </c>
      <c r="D232" s="102" t="s">
        <v>5116</v>
      </c>
      <c r="E232" s="18">
        <v>1</v>
      </c>
      <c r="F232" s="18" t="s">
        <v>5116</v>
      </c>
      <c r="G232" s="18">
        <v>19</v>
      </c>
      <c r="H232" s="18" t="s">
        <v>1056</v>
      </c>
      <c r="I232" s="18">
        <v>69</v>
      </c>
      <c r="J232" s="18" t="s">
        <v>5399</v>
      </c>
      <c r="K232" s="20"/>
      <c r="L232" s="20"/>
      <c r="M232" s="155"/>
      <c r="N232" s="28"/>
      <c r="O232" s="156"/>
      <c r="P232" s="27" t="s">
        <v>5293</v>
      </c>
      <c r="Q232" s="20"/>
      <c r="R232" s="157"/>
    </row>
    <row r="233" spans="1:18" ht="18" customHeight="1">
      <c r="A233" s="17">
        <v>5</v>
      </c>
      <c r="B233" s="102" t="s">
        <v>5396</v>
      </c>
      <c r="C233" s="18">
        <v>1</v>
      </c>
      <c r="D233" s="102" t="s">
        <v>5116</v>
      </c>
      <c r="E233" s="18">
        <v>1</v>
      </c>
      <c r="F233" s="18" t="s">
        <v>5116</v>
      </c>
      <c r="G233" s="18">
        <v>19</v>
      </c>
      <c r="H233" s="18" t="s">
        <v>1056</v>
      </c>
      <c r="I233" s="18">
        <v>69</v>
      </c>
      <c r="J233" s="18" t="s">
        <v>5399</v>
      </c>
      <c r="K233" s="20"/>
      <c r="L233" s="20"/>
      <c r="M233" s="155"/>
      <c r="N233" s="28"/>
      <c r="O233" s="156"/>
      <c r="P233" s="27" t="s">
        <v>5376</v>
      </c>
      <c r="Q233" s="20">
        <v>5550</v>
      </c>
      <c r="R233" s="157"/>
    </row>
    <row r="234" spans="1:18" ht="18" customHeight="1">
      <c r="A234" s="17">
        <v>5</v>
      </c>
      <c r="B234" s="102" t="s">
        <v>5396</v>
      </c>
      <c r="C234" s="18">
        <v>1</v>
      </c>
      <c r="D234" s="102" t="s">
        <v>5116</v>
      </c>
      <c r="E234" s="18">
        <v>1</v>
      </c>
      <c r="F234" s="18" t="s">
        <v>5116</v>
      </c>
      <c r="G234" s="18">
        <v>19</v>
      </c>
      <c r="H234" s="18" t="s">
        <v>1056</v>
      </c>
      <c r="I234" s="18">
        <v>69</v>
      </c>
      <c r="J234" s="18" t="s">
        <v>5399</v>
      </c>
      <c r="K234" s="20"/>
      <c r="L234" s="20"/>
      <c r="M234" s="155"/>
      <c r="N234" s="28"/>
      <c r="O234" s="156"/>
      <c r="P234" s="27" t="s">
        <v>5158</v>
      </c>
      <c r="Q234" s="20"/>
      <c r="R234" s="157"/>
    </row>
    <row r="235" spans="1:18" ht="18" customHeight="1">
      <c r="A235" s="67">
        <v>6</v>
      </c>
      <c r="B235" s="68" t="s">
        <v>5401</v>
      </c>
      <c r="C235" s="68"/>
      <c r="D235" s="68"/>
      <c r="E235" s="69"/>
      <c r="F235" s="68"/>
      <c r="G235" s="69"/>
      <c r="H235" s="68"/>
      <c r="I235" s="69"/>
      <c r="J235" s="69"/>
      <c r="K235" s="763">
        <f>K236</f>
        <v>307843</v>
      </c>
      <c r="L235" s="763">
        <f t="shared" ref="L235:M235" si="35">L236</f>
        <v>351023</v>
      </c>
      <c r="M235" s="71">
        <f t="shared" si="35"/>
        <v>-43180</v>
      </c>
      <c r="N235" s="72"/>
      <c r="O235" s="73"/>
      <c r="P235" s="73"/>
      <c r="Q235" s="131">
        <f>Q236</f>
        <v>176037</v>
      </c>
      <c r="R235" s="76"/>
    </row>
    <row r="236" spans="1:18" ht="18" customHeight="1">
      <c r="A236" s="43">
        <v>6</v>
      </c>
      <c r="B236" s="44" t="s">
        <v>7323</v>
      </c>
      <c r="C236" s="45">
        <v>1</v>
      </c>
      <c r="D236" s="45" t="s">
        <v>7323</v>
      </c>
      <c r="E236" s="46"/>
      <c r="F236" s="45"/>
      <c r="G236" s="46"/>
      <c r="H236" s="45"/>
      <c r="I236" s="46"/>
      <c r="J236" s="46"/>
      <c r="K236" s="761">
        <f>K237+K245+K251</f>
        <v>307843</v>
      </c>
      <c r="L236" s="761">
        <f t="shared" ref="L236:M236" si="36">L237+L245+L251</f>
        <v>351023</v>
      </c>
      <c r="M236" s="61">
        <f t="shared" si="36"/>
        <v>-43180</v>
      </c>
      <c r="N236" s="47"/>
      <c r="O236" s="48"/>
      <c r="P236" s="48"/>
      <c r="Q236" s="95">
        <f>Q237+Q245+Q251</f>
        <v>176037</v>
      </c>
      <c r="R236" s="51"/>
    </row>
    <row r="237" spans="1:18" ht="18" customHeight="1">
      <c r="A237" s="43">
        <v>6</v>
      </c>
      <c r="B237" s="44" t="s">
        <v>7323</v>
      </c>
      <c r="C237" s="52">
        <v>1</v>
      </c>
      <c r="D237" s="44" t="s">
        <v>7323</v>
      </c>
      <c r="E237" s="53">
        <v>1</v>
      </c>
      <c r="F237" s="54" t="s">
        <v>7324</v>
      </c>
      <c r="G237" s="53"/>
      <c r="H237" s="54"/>
      <c r="I237" s="53"/>
      <c r="J237" s="53"/>
      <c r="K237" s="762">
        <f>SUM(K238:K244)</f>
        <v>38845</v>
      </c>
      <c r="L237" s="762">
        <f t="shared" ref="L237:M237" si="37">SUM(L238:L244)</f>
        <v>31758</v>
      </c>
      <c r="M237" s="63">
        <f t="shared" si="37"/>
        <v>7087</v>
      </c>
      <c r="N237" s="55"/>
      <c r="O237" s="56"/>
      <c r="P237" s="56"/>
      <c r="Q237" s="97">
        <f>SUM(Q238:Q244)</f>
        <v>29422</v>
      </c>
      <c r="R237" s="59" t="s">
        <v>7325</v>
      </c>
    </row>
    <row r="238" spans="1:18" ht="18" customHeight="1">
      <c r="A238" s="17">
        <v>6</v>
      </c>
      <c r="B238" s="102" t="s">
        <v>7323</v>
      </c>
      <c r="C238" s="18">
        <v>1</v>
      </c>
      <c r="D238" s="102" t="s">
        <v>5402</v>
      </c>
      <c r="E238" s="18">
        <v>1</v>
      </c>
      <c r="F238" s="18" t="s">
        <v>5126</v>
      </c>
      <c r="G238" s="19">
        <v>19</v>
      </c>
      <c r="H238" s="19" t="s">
        <v>1056</v>
      </c>
      <c r="I238" s="19"/>
      <c r="J238" s="19"/>
      <c r="K238" s="20"/>
      <c r="L238" s="20"/>
      <c r="M238" s="155"/>
      <c r="N238" s="28"/>
      <c r="O238" s="156"/>
      <c r="P238" s="27" t="s">
        <v>5124</v>
      </c>
      <c r="Q238" s="20">
        <v>9711</v>
      </c>
      <c r="R238" s="157"/>
    </row>
    <row r="239" spans="1:18" ht="18" customHeight="1">
      <c r="A239" s="17">
        <v>6</v>
      </c>
      <c r="B239" s="102" t="s">
        <v>7323</v>
      </c>
      <c r="C239" s="18">
        <v>1</v>
      </c>
      <c r="D239" s="102" t="s">
        <v>5402</v>
      </c>
      <c r="E239" s="18">
        <v>1</v>
      </c>
      <c r="F239" s="18" t="s">
        <v>5126</v>
      </c>
      <c r="G239" s="18">
        <v>19</v>
      </c>
      <c r="H239" s="18" t="s">
        <v>1056</v>
      </c>
      <c r="I239" s="19">
        <v>67</v>
      </c>
      <c r="J239" s="19" t="s">
        <v>5126</v>
      </c>
      <c r="K239" s="20">
        <v>38845</v>
      </c>
      <c r="L239" s="20">
        <v>31758</v>
      </c>
      <c r="M239" s="155">
        <f>K239-L239</f>
        <v>7087</v>
      </c>
      <c r="N239" s="28" t="s">
        <v>5403</v>
      </c>
      <c r="O239" s="156"/>
      <c r="P239" s="27" t="s">
        <v>5124</v>
      </c>
      <c r="Q239" s="20">
        <v>9711</v>
      </c>
      <c r="R239" s="157"/>
    </row>
    <row r="240" spans="1:18" ht="18" customHeight="1">
      <c r="A240" s="17">
        <v>6</v>
      </c>
      <c r="B240" s="102" t="s">
        <v>7323</v>
      </c>
      <c r="C240" s="18">
        <v>1</v>
      </c>
      <c r="D240" s="102" t="s">
        <v>5402</v>
      </c>
      <c r="E240" s="18">
        <v>1</v>
      </c>
      <c r="F240" s="18" t="s">
        <v>5126</v>
      </c>
      <c r="G240" s="18">
        <v>19</v>
      </c>
      <c r="H240" s="18" t="s">
        <v>1056</v>
      </c>
      <c r="I240" s="18">
        <v>67</v>
      </c>
      <c r="J240" s="18" t="s">
        <v>5126</v>
      </c>
      <c r="K240" s="20"/>
      <c r="L240" s="20"/>
      <c r="M240" s="155"/>
      <c r="N240" s="28" t="s">
        <v>5404</v>
      </c>
      <c r="O240" s="156"/>
      <c r="P240" s="27" t="s">
        <v>5180</v>
      </c>
      <c r="Q240" s="20">
        <v>10000</v>
      </c>
      <c r="R240" s="157"/>
    </row>
    <row r="241" spans="1:18" ht="18" customHeight="1">
      <c r="A241" s="17">
        <v>6</v>
      </c>
      <c r="B241" s="102" t="s">
        <v>7323</v>
      </c>
      <c r="C241" s="18">
        <v>1</v>
      </c>
      <c r="D241" s="102" t="s">
        <v>5402</v>
      </c>
      <c r="E241" s="18">
        <v>1</v>
      </c>
      <c r="F241" s="18" t="s">
        <v>5126</v>
      </c>
      <c r="G241" s="18">
        <v>19</v>
      </c>
      <c r="H241" s="18" t="s">
        <v>1056</v>
      </c>
      <c r="I241" s="102">
        <v>67</v>
      </c>
      <c r="J241" s="102" t="s">
        <v>5126</v>
      </c>
      <c r="K241" s="20"/>
      <c r="L241" s="20"/>
      <c r="M241" s="155"/>
      <c r="N241" s="28" t="s">
        <v>5405</v>
      </c>
      <c r="O241" s="156"/>
      <c r="P241" s="27"/>
      <c r="Q241" s="20"/>
      <c r="R241" s="157"/>
    </row>
    <row r="242" spans="1:18" ht="18" customHeight="1">
      <c r="A242" s="17">
        <v>6</v>
      </c>
      <c r="B242" s="102" t="s">
        <v>7323</v>
      </c>
      <c r="C242" s="18">
        <v>1</v>
      </c>
      <c r="D242" s="102" t="s">
        <v>5402</v>
      </c>
      <c r="E242" s="18">
        <v>1</v>
      </c>
      <c r="F242" s="18" t="s">
        <v>5126</v>
      </c>
      <c r="G242" s="18">
        <v>19</v>
      </c>
      <c r="H242" s="18" t="s">
        <v>1056</v>
      </c>
      <c r="I242" s="102">
        <v>67</v>
      </c>
      <c r="J242" s="102" t="s">
        <v>5126</v>
      </c>
      <c r="K242" s="20"/>
      <c r="L242" s="20"/>
      <c r="M242" s="155"/>
      <c r="N242" s="28" t="s">
        <v>5406</v>
      </c>
      <c r="O242" s="156"/>
      <c r="P242" s="27"/>
      <c r="Q242" s="20"/>
      <c r="R242" s="157"/>
    </row>
    <row r="243" spans="1:18" ht="18" customHeight="1">
      <c r="A243" s="17">
        <v>6</v>
      </c>
      <c r="B243" s="102" t="s">
        <v>7323</v>
      </c>
      <c r="C243" s="18">
        <v>1</v>
      </c>
      <c r="D243" s="102" t="s">
        <v>5402</v>
      </c>
      <c r="E243" s="18">
        <v>1</v>
      </c>
      <c r="F243" s="18" t="s">
        <v>5126</v>
      </c>
      <c r="G243" s="18">
        <v>19</v>
      </c>
      <c r="H243" s="18" t="s">
        <v>1056</v>
      </c>
      <c r="I243" s="102">
        <v>67</v>
      </c>
      <c r="J243" s="102" t="s">
        <v>5126</v>
      </c>
      <c r="K243" s="20"/>
      <c r="L243" s="20"/>
      <c r="M243" s="155"/>
      <c r="N243" s="28" t="s">
        <v>5407</v>
      </c>
      <c r="O243" s="156"/>
      <c r="P243" s="27"/>
      <c r="Q243" s="20"/>
      <c r="R243" s="157"/>
    </row>
    <row r="244" spans="1:18" ht="18" customHeight="1">
      <c r="A244" s="17">
        <v>6</v>
      </c>
      <c r="B244" s="102" t="s">
        <v>7323</v>
      </c>
      <c r="C244" s="18">
        <v>1</v>
      </c>
      <c r="D244" s="102" t="s">
        <v>5402</v>
      </c>
      <c r="E244" s="18">
        <v>1</v>
      </c>
      <c r="F244" s="18" t="s">
        <v>5126</v>
      </c>
      <c r="G244" s="18">
        <v>19</v>
      </c>
      <c r="H244" s="18" t="s">
        <v>1056</v>
      </c>
      <c r="I244" s="102">
        <v>67</v>
      </c>
      <c r="J244" s="102" t="s">
        <v>5126</v>
      </c>
      <c r="K244" s="20"/>
      <c r="L244" s="20"/>
      <c r="M244" s="155"/>
      <c r="N244" s="28" t="s">
        <v>5408</v>
      </c>
      <c r="O244" s="156">
        <v>38844851</v>
      </c>
      <c r="P244" s="27"/>
      <c r="Q244" s="20"/>
      <c r="R244" s="157"/>
    </row>
    <row r="245" spans="1:18" ht="18" customHeight="1">
      <c r="A245" s="43">
        <v>6</v>
      </c>
      <c r="B245" s="44" t="s">
        <v>7323</v>
      </c>
      <c r="C245" s="52">
        <v>1</v>
      </c>
      <c r="D245" s="44" t="s">
        <v>7323</v>
      </c>
      <c r="E245" s="53">
        <v>2</v>
      </c>
      <c r="F245" s="54" t="s">
        <v>7326</v>
      </c>
      <c r="G245" s="53"/>
      <c r="H245" s="54"/>
      <c r="I245" s="53"/>
      <c r="J245" s="53"/>
      <c r="K245" s="762">
        <f>SUM(K246:K250)</f>
        <v>268997</v>
      </c>
      <c r="L245" s="762">
        <f t="shared" ref="L245:M245" si="38">SUM(L246:L250)</f>
        <v>319264</v>
      </c>
      <c r="M245" s="63">
        <f t="shared" si="38"/>
        <v>-50267</v>
      </c>
      <c r="N245" s="55"/>
      <c r="O245" s="56"/>
      <c r="P245" s="56"/>
      <c r="Q245" s="97">
        <f>SUM(Q246:Q250)</f>
        <v>146615</v>
      </c>
      <c r="R245" s="59" t="s">
        <v>7325</v>
      </c>
    </row>
    <row r="246" spans="1:18" ht="18" customHeight="1">
      <c r="A246" s="17">
        <v>6</v>
      </c>
      <c r="B246" s="102" t="s">
        <v>7323</v>
      </c>
      <c r="C246" s="18">
        <v>1</v>
      </c>
      <c r="D246" s="102" t="s">
        <v>5402</v>
      </c>
      <c r="E246" s="18">
        <v>2</v>
      </c>
      <c r="F246" s="18" t="s">
        <v>5110</v>
      </c>
      <c r="G246" s="19">
        <v>19</v>
      </c>
      <c r="H246" s="19" t="s">
        <v>1056</v>
      </c>
      <c r="I246" s="19"/>
      <c r="J246" s="19"/>
      <c r="K246" s="20"/>
      <c r="L246" s="20"/>
      <c r="M246" s="155"/>
      <c r="N246" s="28"/>
      <c r="O246" s="156"/>
      <c r="P246" s="27" t="s">
        <v>5104</v>
      </c>
      <c r="Q246" s="20">
        <v>100000</v>
      </c>
      <c r="R246" s="157"/>
    </row>
    <row r="247" spans="1:18" ht="18" customHeight="1">
      <c r="A247" s="17">
        <v>6</v>
      </c>
      <c r="B247" s="102" t="s">
        <v>7323</v>
      </c>
      <c r="C247" s="18">
        <v>1</v>
      </c>
      <c r="D247" s="102" t="s">
        <v>5402</v>
      </c>
      <c r="E247" s="18">
        <v>2</v>
      </c>
      <c r="F247" s="18" t="s">
        <v>5110</v>
      </c>
      <c r="G247" s="18">
        <v>19</v>
      </c>
      <c r="H247" s="18" t="s">
        <v>1056</v>
      </c>
      <c r="I247" s="19">
        <v>68</v>
      </c>
      <c r="J247" s="19" t="s">
        <v>5110</v>
      </c>
      <c r="K247" s="20">
        <v>268997</v>
      </c>
      <c r="L247" s="20">
        <v>319264</v>
      </c>
      <c r="M247" s="155">
        <f>K247-L247</f>
        <v>-50267</v>
      </c>
      <c r="N247" s="28" t="s">
        <v>5409</v>
      </c>
      <c r="O247" s="156">
        <v>268996404</v>
      </c>
      <c r="P247" s="27" t="s">
        <v>5175</v>
      </c>
      <c r="Q247" s="20">
        <v>155</v>
      </c>
      <c r="R247" s="157"/>
    </row>
    <row r="248" spans="1:18" ht="18" customHeight="1">
      <c r="A248" s="17">
        <v>6</v>
      </c>
      <c r="B248" s="102" t="s">
        <v>7323</v>
      </c>
      <c r="C248" s="18">
        <v>1</v>
      </c>
      <c r="D248" s="102" t="s">
        <v>5402</v>
      </c>
      <c r="E248" s="18">
        <v>2</v>
      </c>
      <c r="F248" s="18" t="s">
        <v>5110</v>
      </c>
      <c r="G248" s="18">
        <v>19</v>
      </c>
      <c r="H248" s="18" t="s">
        <v>1056</v>
      </c>
      <c r="I248" s="18">
        <v>68</v>
      </c>
      <c r="J248" s="18" t="s">
        <v>5110</v>
      </c>
      <c r="K248" s="20"/>
      <c r="L248" s="20"/>
      <c r="M248" s="155"/>
      <c r="N248" s="28" t="s">
        <v>5410</v>
      </c>
      <c r="O248" s="156"/>
      <c r="P248" s="27" t="s">
        <v>5180</v>
      </c>
      <c r="Q248" s="20">
        <v>46460</v>
      </c>
      <c r="R248" s="157"/>
    </row>
    <row r="249" spans="1:18" ht="18" customHeight="1">
      <c r="A249" s="17">
        <v>6</v>
      </c>
      <c r="B249" s="102" t="s">
        <v>7323</v>
      </c>
      <c r="C249" s="18">
        <v>1</v>
      </c>
      <c r="D249" s="102" t="s">
        <v>5402</v>
      </c>
      <c r="E249" s="18">
        <v>2</v>
      </c>
      <c r="F249" s="18" t="s">
        <v>5110</v>
      </c>
      <c r="G249" s="18">
        <v>19</v>
      </c>
      <c r="H249" s="18" t="s">
        <v>1056</v>
      </c>
      <c r="I249" s="102">
        <v>68</v>
      </c>
      <c r="J249" s="102" t="s">
        <v>5110</v>
      </c>
      <c r="K249" s="20"/>
      <c r="L249" s="20"/>
      <c r="M249" s="155"/>
      <c r="N249" s="28" t="s">
        <v>5411</v>
      </c>
      <c r="O249" s="156"/>
      <c r="P249" s="27"/>
      <c r="Q249" s="20"/>
      <c r="R249" s="157"/>
    </row>
    <row r="250" spans="1:18" ht="18" customHeight="1">
      <c r="A250" s="17">
        <v>6</v>
      </c>
      <c r="B250" s="102" t="s">
        <v>7323</v>
      </c>
      <c r="C250" s="18">
        <v>1</v>
      </c>
      <c r="D250" s="102" t="s">
        <v>5402</v>
      </c>
      <c r="E250" s="18">
        <v>2</v>
      </c>
      <c r="F250" s="18" t="s">
        <v>5110</v>
      </c>
      <c r="G250" s="18">
        <v>19</v>
      </c>
      <c r="H250" s="18" t="s">
        <v>1056</v>
      </c>
      <c r="I250" s="102">
        <v>68</v>
      </c>
      <c r="J250" s="102" t="s">
        <v>5110</v>
      </c>
      <c r="K250" s="20"/>
      <c r="L250" s="20"/>
      <c r="M250" s="155"/>
      <c r="N250" s="28" t="s">
        <v>5412</v>
      </c>
      <c r="O250" s="156"/>
      <c r="P250" s="27"/>
      <c r="Q250" s="20"/>
      <c r="R250" s="157"/>
    </row>
    <row r="251" spans="1:18" ht="18" customHeight="1">
      <c r="A251" s="43">
        <v>6</v>
      </c>
      <c r="B251" s="44" t="s">
        <v>7323</v>
      </c>
      <c r="C251" s="52">
        <v>1</v>
      </c>
      <c r="D251" s="44" t="s">
        <v>7323</v>
      </c>
      <c r="E251" s="53">
        <v>3</v>
      </c>
      <c r="F251" s="54" t="s">
        <v>7327</v>
      </c>
      <c r="G251" s="53"/>
      <c r="H251" s="54"/>
      <c r="I251" s="53"/>
      <c r="J251" s="53"/>
      <c r="K251" s="762">
        <f>SUM(K252:K253)</f>
        <v>1</v>
      </c>
      <c r="L251" s="762">
        <f t="shared" ref="L251:M251" si="39">SUM(L252:L253)</f>
        <v>1</v>
      </c>
      <c r="M251" s="63">
        <f t="shared" si="39"/>
        <v>0</v>
      </c>
      <c r="N251" s="55"/>
      <c r="O251" s="56"/>
      <c r="P251" s="56"/>
      <c r="Q251" s="97">
        <f>SUM(Q252:Q253)</f>
        <v>0</v>
      </c>
      <c r="R251" s="59" t="s">
        <v>7325</v>
      </c>
    </row>
    <row r="252" spans="1:18" ht="18" customHeight="1">
      <c r="A252" s="17">
        <v>6</v>
      </c>
      <c r="B252" s="102" t="s">
        <v>7323</v>
      </c>
      <c r="C252" s="18">
        <v>1</v>
      </c>
      <c r="D252" s="102" t="s">
        <v>5402</v>
      </c>
      <c r="E252" s="18">
        <v>3</v>
      </c>
      <c r="F252" s="18" t="s">
        <v>5413</v>
      </c>
      <c r="G252" s="19">
        <v>13</v>
      </c>
      <c r="H252" s="19" t="s">
        <v>1045</v>
      </c>
      <c r="I252" s="19"/>
      <c r="J252" s="19"/>
      <c r="K252" s="20"/>
      <c r="L252" s="20"/>
      <c r="M252" s="155"/>
      <c r="N252" s="28"/>
      <c r="O252" s="156"/>
      <c r="P252" s="27"/>
      <c r="Q252" s="20"/>
      <c r="R252" s="157"/>
    </row>
    <row r="253" spans="1:18" ht="18" customHeight="1">
      <c r="A253" s="17">
        <v>6</v>
      </c>
      <c r="B253" s="102" t="s">
        <v>7323</v>
      </c>
      <c r="C253" s="18">
        <v>1</v>
      </c>
      <c r="D253" s="102" t="s">
        <v>5402</v>
      </c>
      <c r="E253" s="18">
        <v>3</v>
      </c>
      <c r="F253" s="18" t="s">
        <v>5413</v>
      </c>
      <c r="G253" s="18">
        <v>13</v>
      </c>
      <c r="H253" s="18" t="s">
        <v>1045</v>
      </c>
      <c r="I253" s="19">
        <v>51</v>
      </c>
      <c r="J253" s="19" t="s">
        <v>1126</v>
      </c>
      <c r="K253" s="20">
        <v>1</v>
      </c>
      <c r="L253" s="20">
        <v>1</v>
      </c>
      <c r="M253" s="155">
        <f>K253-L253</f>
        <v>0</v>
      </c>
      <c r="N253" s="28" t="s">
        <v>516</v>
      </c>
      <c r="O253" s="156">
        <v>1000</v>
      </c>
      <c r="P253" s="27"/>
      <c r="Q253" s="20"/>
      <c r="R253" s="157"/>
    </row>
    <row r="254" spans="1:18" ht="18" customHeight="1">
      <c r="A254" s="67">
        <v>7</v>
      </c>
      <c r="B254" s="68" t="s">
        <v>7328</v>
      </c>
      <c r="C254" s="68"/>
      <c r="D254" s="68"/>
      <c r="E254" s="69"/>
      <c r="F254" s="68"/>
      <c r="G254" s="69"/>
      <c r="H254" s="68"/>
      <c r="I254" s="69"/>
      <c r="J254" s="69"/>
      <c r="K254" s="763">
        <f>K255</f>
        <v>15980</v>
      </c>
      <c r="L254" s="763">
        <f t="shared" ref="L254:M255" si="40">L255</f>
        <v>17126</v>
      </c>
      <c r="M254" s="71">
        <f t="shared" si="40"/>
        <v>-1146</v>
      </c>
      <c r="N254" s="72"/>
      <c r="O254" s="73"/>
      <c r="P254" s="73"/>
      <c r="Q254" s="131">
        <f>Q255</f>
        <v>15871</v>
      </c>
      <c r="R254" s="76"/>
    </row>
    <row r="255" spans="1:18" ht="18" customHeight="1">
      <c r="A255" s="43">
        <v>7</v>
      </c>
      <c r="B255" s="44" t="s">
        <v>5414</v>
      </c>
      <c r="C255" s="45">
        <v>1</v>
      </c>
      <c r="D255" s="45" t="s">
        <v>5414</v>
      </c>
      <c r="E255" s="46"/>
      <c r="F255" s="45"/>
      <c r="G255" s="46"/>
      <c r="H255" s="45"/>
      <c r="I255" s="46"/>
      <c r="J255" s="46"/>
      <c r="K255" s="761">
        <f>K256</f>
        <v>15980</v>
      </c>
      <c r="L255" s="761">
        <f t="shared" si="40"/>
        <v>17126</v>
      </c>
      <c r="M255" s="61">
        <f t="shared" si="40"/>
        <v>-1146</v>
      </c>
      <c r="N255" s="47"/>
      <c r="O255" s="48"/>
      <c r="P255" s="48"/>
      <c r="Q255" s="95">
        <f>Q256</f>
        <v>15871</v>
      </c>
      <c r="R255" s="51"/>
    </row>
    <row r="256" spans="1:18" ht="18" customHeight="1">
      <c r="A256" s="43">
        <v>7</v>
      </c>
      <c r="B256" s="44" t="s">
        <v>5414</v>
      </c>
      <c r="C256" s="52">
        <v>1</v>
      </c>
      <c r="D256" s="44" t="s">
        <v>5414</v>
      </c>
      <c r="E256" s="53">
        <v>1</v>
      </c>
      <c r="F256" s="54" t="s">
        <v>5415</v>
      </c>
      <c r="G256" s="53"/>
      <c r="H256" s="54"/>
      <c r="I256" s="53"/>
      <c r="J256" s="53"/>
      <c r="K256" s="762">
        <f>SUM(K257:K268)</f>
        <v>15980</v>
      </c>
      <c r="L256" s="762">
        <f t="shared" ref="L256:M256" si="41">SUM(L257:L268)</f>
        <v>17126</v>
      </c>
      <c r="M256" s="63">
        <f t="shared" si="41"/>
        <v>-1146</v>
      </c>
      <c r="N256" s="55"/>
      <c r="O256" s="56"/>
      <c r="P256" s="56"/>
      <c r="Q256" s="97">
        <f>SUM(Q257:Q268)</f>
        <v>15871</v>
      </c>
      <c r="R256" s="59" t="s">
        <v>5203</v>
      </c>
    </row>
    <row r="257" spans="1:18" ht="18" customHeight="1">
      <c r="A257" s="17">
        <v>7</v>
      </c>
      <c r="B257" s="102" t="s">
        <v>5414</v>
      </c>
      <c r="C257" s="18">
        <v>1</v>
      </c>
      <c r="D257" s="102" t="s">
        <v>5416</v>
      </c>
      <c r="E257" s="18">
        <v>1</v>
      </c>
      <c r="F257" s="18" t="s">
        <v>5099</v>
      </c>
      <c r="G257" s="19">
        <v>8</v>
      </c>
      <c r="H257" s="19" t="s">
        <v>941</v>
      </c>
      <c r="I257" s="19"/>
      <c r="J257" s="19"/>
      <c r="K257" s="20"/>
      <c r="L257" s="20"/>
      <c r="M257" s="155"/>
      <c r="N257" s="28"/>
      <c r="O257" s="156"/>
      <c r="P257" s="27" t="s">
        <v>5097</v>
      </c>
      <c r="Q257" s="20">
        <v>3204</v>
      </c>
      <c r="R257" s="157"/>
    </row>
    <row r="258" spans="1:18" ht="18" customHeight="1">
      <c r="A258" s="17">
        <v>7</v>
      </c>
      <c r="B258" s="102" t="s">
        <v>5414</v>
      </c>
      <c r="C258" s="18">
        <v>1</v>
      </c>
      <c r="D258" s="102" t="s">
        <v>5416</v>
      </c>
      <c r="E258" s="18">
        <v>1</v>
      </c>
      <c r="F258" s="18" t="s">
        <v>5099</v>
      </c>
      <c r="G258" s="18">
        <v>8</v>
      </c>
      <c r="H258" s="18" t="s">
        <v>941</v>
      </c>
      <c r="I258" s="19">
        <v>31</v>
      </c>
      <c r="J258" s="19" t="s">
        <v>1306</v>
      </c>
      <c r="K258" s="20">
        <v>200</v>
      </c>
      <c r="L258" s="20">
        <v>200</v>
      </c>
      <c r="M258" s="155">
        <f>K258-L258</f>
        <v>0</v>
      </c>
      <c r="N258" s="28" t="s">
        <v>5417</v>
      </c>
      <c r="O258" s="156">
        <v>200000</v>
      </c>
      <c r="P258" s="27" t="s">
        <v>5131</v>
      </c>
      <c r="Q258" s="20">
        <v>1833</v>
      </c>
      <c r="R258" s="157"/>
    </row>
    <row r="259" spans="1:18" ht="18" customHeight="1">
      <c r="A259" s="17">
        <v>7</v>
      </c>
      <c r="B259" s="102" t="s">
        <v>5414</v>
      </c>
      <c r="C259" s="18">
        <v>1</v>
      </c>
      <c r="D259" s="102" t="s">
        <v>5416</v>
      </c>
      <c r="E259" s="18">
        <v>1</v>
      </c>
      <c r="F259" s="18" t="s">
        <v>5099</v>
      </c>
      <c r="G259" s="19">
        <v>11</v>
      </c>
      <c r="H259" s="19" t="s">
        <v>1002</v>
      </c>
      <c r="I259" s="19"/>
      <c r="J259" s="19"/>
      <c r="K259" s="20"/>
      <c r="L259" s="20"/>
      <c r="M259" s="155"/>
      <c r="N259" s="28"/>
      <c r="O259" s="156"/>
      <c r="P259" s="27" t="s">
        <v>5143</v>
      </c>
      <c r="Q259" s="20">
        <v>1833</v>
      </c>
      <c r="R259" s="157"/>
    </row>
    <row r="260" spans="1:18" ht="18" customHeight="1">
      <c r="A260" s="17">
        <v>7</v>
      </c>
      <c r="B260" s="102" t="s">
        <v>5414</v>
      </c>
      <c r="C260" s="18">
        <v>1</v>
      </c>
      <c r="D260" s="102" t="s">
        <v>5416</v>
      </c>
      <c r="E260" s="18">
        <v>1</v>
      </c>
      <c r="F260" s="18" t="s">
        <v>5099</v>
      </c>
      <c r="G260" s="18">
        <v>11</v>
      </c>
      <c r="H260" s="18" t="s">
        <v>1002</v>
      </c>
      <c r="I260" s="19">
        <v>1</v>
      </c>
      <c r="J260" s="19" t="s">
        <v>1003</v>
      </c>
      <c r="K260" s="20">
        <v>50</v>
      </c>
      <c r="L260" s="20">
        <v>50</v>
      </c>
      <c r="M260" s="155">
        <f t="shared" ref="M260:M261" si="42">K260-L260</f>
        <v>0</v>
      </c>
      <c r="N260" s="28" t="s">
        <v>5418</v>
      </c>
      <c r="O260" s="156">
        <v>50000</v>
      </c>
      <c r="P260" s="27" t="s">
        <v>5145</v>
      </c>
      <c r="Q260" s="20">
        <v>1</v>
      </c>
      <c r="R260" s="157"/>
    </row>
    <row r="261" spans="1:18" ht="18" customHeight="1">
      <c r="A261" s="17">
        <v>7</v>
      </c>
      <c r="B261" s="102" t="s">
        <v>5414</v>
      </c>
      <c r="C261" s="18">
        <v>1</v>
      </c>
      <c r="D261" s="102" t="s">
        <v>5416</v>
      </c>
      <c r="E261" s="18">
        <v>1</v>
      </c>
      <c r="F261" s="18" t="s">
        <v>5099</v>
      </c>
      <c r="G261" s="18">
        <v>11</v>
      </c>
      <c r="H261" s="18" t="s">
        <v>1002</v>
      </c>
      <c r="I261" s="19">
        <v>4</v>
      </c>
      <c r="J261" s="19" t="s">
        <v>1023</v>
      </c>
      <c r="K261" s="20">
        <v>50</v>
      </c>
      <c r="L261" s="20">
        <v>50</v>
      </c>
      <c r="M261" s="155">
        <f t="shared" si="42"/>
        <v>0</v>
      </c>
      <c r="N261" s="28" t="s">
        <v>5419</v>
      </c>
      <c r="O261" s="156">
        <v>50000</v>
      </c>
      <c r="P261" s="27" t="s">
        <v>5175</v>
      </c>
      <c r="Q261" s="20">
        <v>9000</v>
      </c>
      <c r="R261" s="157"/>
    </row>
    <row r="262" spans="1:18" ht="18" customHeight="1">
      <c r="A262" s="17">
        <v>7</v>
      </c>
      <c r="B262" s="102" t="s">
        <v>5414</v>
      </c>
      <c r="C262" s="18">
        <v>1</v>
      </c>
      <c r="D262" s="102" t="s">
        <v>5416</v>
      </c>
      <c r="E262" s="18">
        <v>1</v>
      </c>
      <c r="F262" s="18" t="s">
        <v>5099</v>
      </c>
      <c r="G262" s="19">
        <v>12</v>
      </c>
      <c r="H262" s="19" t="s">
        <v>1026</v>
      </c>
      <c r="I262" s="19"/>
      <c r="J262" s="19"/>
      <c r="K262" s="20"/>
      <c r="L262" s="20"/>
      <c r="M262" s="155"/>
      <c r="N262" s="28"/>
      <c r="O262" s="156"/>
      <c r="P262" s="27"/>
      <c r="Q262" s="20"/>
      <c r="R262" s="157"/>
    </row>
    <row r="263" spans="1:18" ht="18" customHeight="1">
      <c r="A263" s="17">
        <v>7</v>
      </c>
      <c r="B263" s="102" t="s">
        <v>5414</v>
      </c>
      <c r="C263" s="18">
        <v>1</v>
      </c>
      <c r="D263" s="102" t="s">
        <v>5416</v>
      </c>
      <c r="E263" s="18">
        <v>1</v>
      </c>
      <c r="F263" s="18" t="s">
        <v>5099</v>
      </c>
      <c r="G263" s="18">
        <v>12</v>
      </c>
      <c r="H263" s="18" t="s">
        <v>1026</v>
      </c>
      <c r="I263" s="19">
        <v>1</v>
      </c>
      <c r="J263" s="19" t="s">
        <v>1027</v>
      </c>
      <c r="K263" s="20">
        <v>371</v>
      </c>
      <c r="L263" s="20">
        <v>371</v>
      </c>
      <c r="M263" s="155">
        <f>K263-L263</f>
        <v>0</v>
      </c>
      <c r="N263" s="28" t="s">
        <v>5420</v>
      </c>
      <c r="O263" s="156"/>
      <c r="P263" s="27"/>
      <c r="Q263" s="20"/>
      <c r="R263" s="157"/>
    </row>
    <row r="264" spans="1:18" ht="18" customHeight="1">
      <c r="A264" s="17">
        <v>7</v>
      </c>
      <c r="B264" s="102" t="s">
        <v>5414</v>
      </c>
      <c r="C264" s="18">
        <v>1</v>
      </c>
      <c r="D264" s="102" t="s">
        <v>5416</v>
      </c>
      <c r="E264" s="18">
        <v>1</v>
      </c>
      <c r="F264" s="18" t="s">
        <v>5099</v>
      </c>
      <c r="G264" s="18">
        <v>12</v>
      </c>
      <c r="H264" s="18" t="s">
        <v>1026</v>
      </c>
      <c r="I264" s="18">
        <v>1</v>
      </c>
      <c r="J264" s="18" t="s">
        <v>1027</v>
      </c>
      <c r="K264" s="20"/>
      <c r="L264" s="20"/>
      <c r="M264" s="155"/>
      <c r="N264" s="28" t="s">
        <v>5421</v>
      </c>
      <c r="O264" s="156">
        <v>371000</v>
      </c>
      <c r="P264" s="27"/>
      <c r="Q264" s="20"/>
      <c r="R264" s="157"/>
    </row>
    <row r="265" spans="1:18" ht="18" customHeight="1">
      <c r="A265" s="17">
        <v>7</v>
      </c>
      <c r="B265" s="102" t="s">
        <v>5414</v>
      </c>
      <c r="C265" s="18">
        <v>1</v>
      </c>
      <c r="D265" s="102" t="s">
        <v>5416</v>
      </c>
      <c r="E265" s="18">
        <v>1</v>
      </c>
      <c r="F265" s="18" t="s">
        <v>5099</v>
      </c>
      <c r="G265" s="19">
        <v>13</v>
      </c>
      <c r="H265" s="19" t="s">
        <v>1045</v>
      </c>
      <c r="I265" s="19"/>
      <c r="J265" s="19"/>
      <c r="K265" s="20"/>
      <c r="L265" s="20"/>
      <c r="M265" s="155"/>
      <c r="N265" s="28"/>
      <c r="O265" s="156"/>
      <c r="P265" s="27"/>
      <c r="Q265" s="20"/>
      <c r="R265" s="157"/>
    </row>
    <row r="266" spans="1:18" ht="18" customHeight="1">
      <c r="A266" s="17">
        <v>7</v>
      </c>
      <c r="B266" s="102" t="s">
        <v>5414</v>
      </c>
      <c r="C266" s="18">
        <v>1</v>
      </c>
      <c r="D266" s="102" t="s">
        <v>5416</v>
      </c>
      <c r="E266" s="18">
        <v>1</v>
      </c>
      <c r="F266" s="18" t="s">
        <v>5099</v>
      </c>
      <c r="G266" s="18">
        <v>13</v>
      </c>
      <c r="H266" s="18" t="s">
        <v>1045</v>
      </c>
      <c r="I266" s="19">
        <v>21</v>
      </c>
      <c r="J266" s="19" t="s">
        <v>5422</v>
      </c>
      <c r="K266" s="20">
        <v>15309</v>
      </c>
      <c r="L266" s="20">
        <v>16455</v>
      </c>
      <c r="M266" s="155">
        <f>K266-L266</f>
        <v>-1146</v>
      </c>
      <c r="N266" s="28" t="s">
        <v>5423</v>
      </c>
      <c r="O266" s="156">
        <v>338800</v>
      </c>
      <c r="P266" s="27"/>
      <c r="Q266" s="20"/>
      <c r="R266" s="157"/>
    </row>
    <row r="267" spans="1:18" ht="18" customHeight="1">
      <c r="A267" s="17">
        <v>7</v>
      </c>
      <c r="B267" s="102" t="s">
        <v>5414</v>
      </c>
      <c r="C267" s="18">
        <v>1</v>
      </c>
      <c r="D267" s="102" t="s">
        <v>5416</v>
      </c>
      <c r="E267" s="18">
        <v>1</v>
      </c>
      <c r="F267" s="18" t="s">
        <v>5099</v>
      </c>
      <c r="G267" s="18">
        <v>13</v>
      </c>
      <c r="H267" s="18" t="s">
        <v>1045</v>
      </c>
      <c r="I267" s="18">
        <v>21</v>
      </c>
      <c r="J267" s="18" t="s">
        <v>5422</v>
      </c>
      <c r="K267" s="20"/>
      <c r="L267" s="20"/>
      <c r="M267" s="155"/>
      <c r="N267" s="28" t="s">
        <v>5424</v>
      </c>
      <c r="O267" s="156">
        <v>10920000</v>
      </c>
      <c r="P267" s="27"/>
      <c r="Q267" s="20"/>
      <c r="R267" s="157"/>
    </row>
    <row r="268" spans="1:18" ht="18" customHeight="1">
      <c r="A268" s="17">
        <v>7</v>
      </c>
      <c r="B268" s="102" t="s">
        <v>5414</v>
      </c>
      <c r="C268" s="18">
        <v>1</v>
      </c>
      <c r="D268" s="102" t="s">
        <v>5416</v>
      </c>
      <c r="E268" s="18">
        <v>1</v>
      </c>
      <c r="F268" s="18" t="s">
        <v>5099</v>
      </c>
      <c r="G268" s="18">
        <v>13</v>
      </c>
      <c r="H268" s="18" t="s">
        <v>1045</v>
      </c>
      <c r="I268" s="102">
        <v>21</v>
      </c>
      <c r="J268" s="102" t="s">
        <v>5422</v>
      </c>
      <c r="K268" s="20"/>
      <c r="L268" s="20"/>
      <c r="M268" s="155"/>
      <c r="N268" s="28" t="s">
        <v>5425</v>
      </c>
      <c r="O268" s="156">
        <v>4050000</v>
      </c>
      <c r="P268" s="27"/>
      <c r="Q268" s="20"/>
      <c r="R268" s="157"/>
    </row>
    <row r="269" spans="1:18" ht="18" customHeight="1">
      <c r="A269" s="67">
        <v>8</v>
      </c>
      <c r="B269" s="68" t="s">
        <v>5426</v>
      </c>
      <c r="C269" s="68"/>
      <c r="D269" s="68"/>
      <c r="E269" s="69"/>
      <c r="F269" s="68"/>
      <c r="G269" s="69"/>
      <c r="H269" s="68"/>
      <c r="I269" s="69"/>
      <c r="J269" s="69"/>
      <c r="K269" s="763">
        <f>K270</f>
        <v>1</v>
      </c>
      <c r="L269" s="763">
        <f t="shared" ref="L269:M270" si="43">L270</f>
        <v>1</v>
      </c>
      <c r="M269" s="71">
        <f t="shared" si="43"/>
        <v>0</v>
      </c>
      <c r="N269" s="72"/>
      <c r="O269" s="73"/>
      <c r="P269" s="73"/>
      <c r="Q269" s="131">
        <f>Q270</f>
        <v>0</v>
      </c>
      <c r="R269" s="76"/>
    </row>
    <row r="270" spans="1:18" ht="18" customHeight="1">
      <c r="A270" s="43">
        <v>8</v>
      </c>
      <c r="B270" s="44" t="s">
        <v>5426</v>
      </c>
      <c r="C270" s="45">
        <v>1</v>
      </c>
      <c r="D270" s="45" t="s">
        <v>5426</v>
      </c>
      <c r="E270" s="46"/>
      <c r="F270" s="45"/>
      <c r="G270" s="46"/>
      <c r="H270" s="45"/>
      <c r="I270" s="46"/>
      <c r="J270" s="46"/>
      <c r="K270" s="761">
        <f>K271</f>
        <v>1</v>
      </c>
      <c r="L270" s="761">
        <f t="shared" si="43"/>
        <v>1</v>
      </c>
      <c r="M270" s="61">
        <f t="shared" si="43"/>
        <v>0</v>
      </c>
      <c r="N270" s="47"/>
      <c r="O270" s="48"/>
      <c r="P270" s="48"/>
      <c r="Q270" s="95">
        <f>Q271</f>
        <v>0</v>
      </c>
      <c r="R270" s="51"/>
    </row>
    <row r="271" spans="1:18" ht="18" customHeight="1">
      <c r="A271" s="43">
        <v>8</v>
      </c>
      <c r="B271" s="44" t="s">
        <v>5426</v>
      </c>
      <c r="C271" s="52">
        <v>1</v>
      </c>
      <c r="D271" s="44" t="s">
        <v>5426</v>
      </c>
      <c r="E271" s="53">
        <v>1</v>
      </c>
      <c r="F271" s="54" t="s">
        <v>5427</v>
      </c>
      <c r="G271" s="53"/>
      <c r="H271" s="54"/>
      <c r="I271" s="53"/>
      <c r="J271" s="53"/>
      <c r="K271" s="762">
        <f>SUM(K272:K273)</f>
        <v>1</v>
      </c>
      <c r="L271" s="762">
        <f t="shared" ref="L271:M271" si="44">SUM(L272:L273)</f>
        <v>1</v>
      </c>
      <c r="M271" s="63">
        <f t="shared" si="44"/>
        <v>0</v>
      </c>
      <c r="N271" s="55"/>
      <c r="O271" s="56"/>
      <c r="P271" s="56"/>
      <c r="Q271" s="97">
        <f>SUM(Q272:Q273)</f>
        <v>0</v>
      </c>
      <c r="R271" s="59" t="s">
        <v>5203</v>
      </c>
    </row>
    <row r="272" spans="1:18" ht="18" customHeight="1">
      <c r="A272" s="17">
        <v>8</v>
      </c>
      <c r="B272" s="102" t="s">
        <v>5426</v>
      </c>
      <c r="C272" s="18">
        <v>1</v>
      </c>
      <c r="D272" s="102" t="s">
        <v>5428</v>
      </c>
      <c r="E272" s="18">
        <v>1</v>
      </c>
      <c r="F272" s="18" t="s">
        <v>1277</v>
      </c>
      <c r="G272" s="19">
        <v>25</v>
      </c>
      <c r="H272" s="19" t="s">
        <v>1276</v>
      </c>
      <c r="I272" s="19"/>
      <c r="J272" s="19"/>
      <c r="K272" s="20"/>
      <c r="L272" s="20"/>
      <c r="M272" s="155"/>
      <c r="N272" s="28"/>
      <c r="O272" s="156"/>
      <c r="P272" s="27"/>
      <c r="Q272" s="20"/>
      <c r="R272" s="157"/>
    </row>
    <row r="273" spans="1:18" ht="18" customHeight="1">
      <c r="A273" s="17">
        <v>8</v>
      </c>
      <c r="B273" s="102" t="s">
        <v>5426</v>
      </c>
      <c r="C273" s="18">
        <v>1</v>
      </c>
      <c r="D273" s="102" t="s">
        <v>5428</v>
      </c>
      <c r="E273" s="18">
        <v>1</v>
      </c>
      <c r="F273" s="18" t="s">
        <v>1277</v>
      </c>
      <c r="G273" s="18">
        <v>25</v>
      </c>
      <c r="H273" s="18" t="s">
        <v>1276</v>
      </c>
      <c r="I273" s="19">
        <v>21</v>
      </c>
      <c r="J273" s="19" t="s">
        <v>5429</v>
      </c>
      <c r="K273" s="20">
        <v>1</v>
      </c>
      <c r="L273" s="20">
        <v>1</v>
      </c>
      <c r="M273" s="155">
        <f>K273-L273</f>
        <v>0</v>
      </c>
      <c r="N273" s="28" t="s">
        <v>516</v>
      </c>
      <c r="O273" s="156">
        <v>1000</v>
      </c>
      <c r="P273" s="27"/>
      <c r="Q273" s="20"/>
      <c r="R273" s="157"/>
    </row>
    <row r="274" spans="1:18" ht="18" customHeight="1">
      <c r="A274" s="67">
        <v>9</v>
      </c>
      <c r="B274" s="68" t="s">
        <v>5430</v>
      </c>
      <c r="C274" s="68"/>
      <c r="D274" s="68"/>
      <c r="E274" s="69"/>
      <c r="F274" s="68"/>
      <c r="G274" s="69"/>
      <c r="H274" s="68"/>
      <c r="I274" s="69"/>
      <c r="J274" s="69"/>
      <c r="K274" s="763">
        <f>K275</f>
        <v>1</v>
      </c>
      <c r="L274" s="763">
        <f t="shared" ref="L274:M275" si="45">L275</f>
        <v>1</v>
      </c>
      <c r="M274" s="71">
        <f t="shared" si="45"/>
        <v>0</v>
      </c>
      <c r="N274" s="72"/>
      <c r="O274" s="73"/>
      <c r="P274" s="73"/>
      <c r="Q274" s="131">
        <f>Q275</f>
        <v>0</v>
      </c>
      <c r="R274" s="76"/>
    </row>
    <row r="275" spans="1:18" ht="18" customHeight="1">
      <c r="A275" s="43">
        <v>9</v>
      </c>
      <c r="B275" s="44" t="s">
        <v>5430</v>
      </c>
      <c r="C275" s="45">
        <v>1</v>
      </c>
      <c r="D275" s="45" t="s">
        <v>5431</v>
      </c>
      <c r="E275" s="46"/>
      <c r="F275" s="45"/>
      <c r="G275" s="46"/>
      <c r="H275" s="45"/>
      <c r="I275" s="46"/>
      <c r="J275" s="46"/>
      <c r="K275" s="761">
        <f>K276</f>
        <v>1</v>
      </c>
      <c r="L275" s="761">
        <f t="shared" si="45"/>
        <v>1</v>
      </c>
      <c r="M275" s="61">
        <f t="shared" si="45"/>
        <v>0</v>
      </c>
      <c r="N275" s="47"/>
      <c r="O275" s="48"/>
      <c r="P275" s="48"/>
      <c r="Q275" s="95">
        <f>Q276</f>
        <v>0</v>
      </c>
      <c r="R275" s="51"/>
    </row>
    <row r="276" spans="1:18" ht="18" customHeight="1">
      <c r="A276" s="43">
        <v>9</v>
      </c>
      <c r="B276" s="44" t="s">
        <v>5430</v>
      </c>
      <c r="C276" s="52">
        <v>1</v>
      </c>
      <c r="D276" s="44" t="s">
        <v>5431</v>
      </c>
      <c r="E276" s="53">
        <v>1</v>
      </c>
      <c r="F276" s="54" t="s">
        <v>5432</v>
      </c>
      <c r="G276" s="53"/>
      <c r="H276" s="54"/>
      <c r="I276" s="53"/>
      <c r="J276" s="53"/>
      <c r="K276" s="762">
        <f>SUM(K277:K278)</f>
        <v>1</v>
      </c>
      <c r="L276" s="762">
        <f t="shared" ref="L276:M276" si="46">SUM(L277:L278)</f>
        <v>1</v>
      </c>
      <c r="M276" s="63">
        <f t="shared" si="46"/>
        <v>0</v>
      </c>
      <c r="N276" s="55"/>
      <c r="O276" s="56"/>
      <c r="P276" s="56"/>
      <c r="Q276" s="97">
        <f>SUM(Q277:Q278)</f>
        <v>0</v>
      </c>
      <c r="R276" s="59" t="s">
        <v>5203</v>
      </c>
    </row>
    <row r="277" spans="1:18" ht="18" customHeight="1">
      <c r="A277" s="17">
        <v>9</v>
      </c>
      <c r="B277" s="102" t="s">
        <v>5430</v>
      </c>
      <c r="C277" s="18">
        <v>1</v>
      </c>
      <c r="D277" s="102" t="s">
        <v>5433</v>
      </c>
      <c r="E277" s="18">
        <v>1</v>
      </c>
      <c r="F277" s="18" t="s">
        <v>5035</v>
      </c>
      <c r="G277" s="19">
        <v>23</v>
      </c>
      <c r="H277" s="19" t="s">
        <v>1539</v>
      </c>
      <c r="I277" s="19"/>
      <c r="J277" s="19"/>
      <c r="K277" s="20"/>
      <c r="L277" s="20"/>
      <c r="M277" s="155"/>
      <c r="N277" s="28"/>
      <c r="O277" s="156"/>
      <c r="P277" s="27"/>
      <c r="Q277" s="20"/>
      <c r="R277" s="157"/>
    </row>
    <row r="278" spans="1:18" ht="18" customHeight="1">
      <c r="A278" s="17">
        <v>9</v>
      </c>
      <c r="B278" s="102" t="s">
        <v>5430</v>
      </c>
      <c r="C278" s="18">
        <v>1</v>
      </c>
      <c r="D278" s="102" t="s">
        <v>5433</v>
      </c>
      <c r="E278" s="18">
        <v>1</v>
      </c>
      <c r="F278" s="18" t="s">
        <v>5035</v>
      </c>
      <c r="G278" s="18">
        <v>23</v>
      </c>
      <c r="H278" s="18" t="s">
        <v>1539</v>
      </c>
      <c r="I278" s="19">
        <v>83</v>
      </c>
      <c r="J278" s="19" t="s">
        <v>5046</v>
      </c>
      <c r="K278" s="20">
        <v>1</v>
      </c>
      <c r="L278" s="20">
        <v>1</v>
      </c>
      <c r="M278" s="155">
        <f>K278-L278</f>
        <v>0</v>
      </c>
      <c r="N278" s="28" t="s">
        <v>516</v>
      </c>
      <c r="O278" s="156">
        <v>1000</v>
      </c>
      <c r="P278" s="27"/>
      <c r="Q278" s="20"/>
      <c r="R278" s="157"/>
    </row>
    <row r="279" spans="1:18" ht="18" customHeight="1">
      <c r="A279" s="67">
        <v>10</v>
      </c>
      <c r="B279" s="68" t="s">
        <v>5434</v>
      </c>
      <c r="C279" s="68"/>
      <c r="D279" s="68"/>
      <c r="E279" s="69"/>
      <c r="F279" s="68"/>
      <c r="G279" s="69"/>
      <c r="H279" s="68"/>
      <c r="I279" s="69"/>
      <c r="J279" s="69"/>
      <c r="K279" s="763">
        <f>K280+K297</f>
        <v>1555</v>
      </c>
      <c r="L279" s="763">
        <f t="shared" ref="L279:M279" si="47">L280+L297</f>
        <v>1555</v>
      </c>
      <c r="M279" s="71">
        <f t="shared" si="47"/>
        <v>0</v>
      </c>
      <c r="N279" s="72"/>
      <c r="O279" s="73"/>
      <c r="P279" s="73"/>
      <c r="Q279" s="131">
        <f>Q280+Q297</f>
        <v>0</v>
      </c>
      <c r="R279" s="76"/>
    </row>
    <row r="280" spans="1:18" ht="18" customHeight="1">
      <c r="A280" s="43">
        <v>10</v>
      </c>
      <c r="B280" s="44" t="s">
        <v>5434</v>
      </c>
      <c r="C280" s="45">
        <v>1</v>
      </c>
      <c r="D280" s="45" t="s">
        <v>5435</v>
      </c>
      <c r="E280" s="46"/>
      <c r="F280" s="45"/>
      <c r="G280" s="46"/>
      <c r="H280" s="45"/>
      <c r="I280" s="46"/>
      <c r="J280" s="46"/>
      <c r="K280" s="761">
        <f>K281+K284+K287+K291+K294</f>
        <v>1554</v>
      </c>
      <c r="L280" s="761">
        <f t="shared" ref="L280:M280" si="48">L281+L284+L287+L291+L294</f>
        <v>1554</v>
      </c>
      <c r="M280" s="61">
        <f t="shared" si="48"/>
        <v>0</v>
      </c>
      <c r="N280" s="47"/>
      <c r="O280" s="48"/>
      <c r="P280" s="48"/>
      <c r="Q280" s="95">
        <f>Q281+Q284+Q287+Q291+Q294</f>
        <v>0</v>
      </c>
      <c r="R280" s="51"/>
    </row>
    <row r="281" spans="1:18" ht="18" customHeight="1">
      <c r="A281" s="43">
        <v>10</v>
      </c>
      <c r="B281" s="44" t="s">
        <v>5434</v>
      </c>
      <c r="C281" s="52">
        <v>1</v>
      </c>
      <c r="D281" s="44" t="s">
        <v>5435</v>
      </c>
      <c r="E281" s="53">
        <v>1</v>
      </c>
      <c r="F281" s="54" t="s">
        <v>5436</v>
      </c>
      <c r="G281" s="53"/>
      <c r="H281" s="54"/>
      <c r="I281" s="53"/>
      <c r="J281" s="53"/>
      <c r="K281" s="762">
        <f>SUM(K282:K283)</f>
        <v>1500</v>
      </c>
      <c r="L281" s="762">
        <f t="shared" ref="L281:M281" si="49">SUM(L282:L283)</f>
        <v>1500</v>
      </c>
      <c r="M281" s="63">
        <f t="shared" si="49"/>
        <v>0</v>
      </c>
      <c r="N281" s="55"/>
      <c r="O281" s="56"/>
      <c r="P281" s="56"/>
      <c r="Q281" s="97">
        <f>SUM(Q282:Q283)</f>
        <v>0</v>
      </c>
      <c r="R281" s="59" t="s">
        <v>5203</v>
      </c>
    </row>
    <row r="282" spans="1:18" ht="18" customHeight="1">
      <c r="A282" s="17">
        <v>10</v>
      </c>
      <c r="B282" s="102" t="s">
        <v>5434</v>
      </c>
      <c r="C282" s="18">
        <v>1</v>
      </c>
      <c r="D282" s="102" t="s">
        <v>5437</v>
      </c>
      <c r="E282" s="18">
        <v>1</v>
      </c>
      <c r="F282" s="18" t="s">
        <v>5438</v>
      </c>
      <c r="G282" s="19">
        <v>23</v>
      </c>
      <c r="H282" s="19" t="s">
        <v>1539</v>
      </c>
      <c r="I282" s="19"/>
      <c r="J282" s="19"/>
      <c r="K282" s="20"/>
      <c r="L282" s="20"/>
      <c r="M282" s="155"/>
      <c r="N282" s="28"/>
      <c r="O282" s="156"/>
      <c r="P282" s="27"/>
      <c r="Q282" s="20"/>
      <c r="R282" s="157"/>
    </row>
    <row r="283" spans="1:18" ht="18" customHeight="1">
      <c r="A283" s="17">
        <v>10</v>
      </c>
      <c r="B283" s="102" t="s">
        <v>5434</v>
      </c>
      <c r="C283" s="18">
        <v>1</v>
      </c>
      <c r="D283" s="102" t="s">
        <v>5437</v>
      </c>
      <c r="E283" s="18">
        <v>1</v>
      </c>
      <c r="F283" s="18" t="s">
        <v>5438</v>
      </c>
      <c r="G283" s="18">
        <v>23</v>
      </c>
      <c r="H283" s="18" t="s">
        <v>1539</v>
      </c>
      <c r="I283" s="19">
        <v>1</v>
      </c>
      <c r="J283" s="19" t="s">
        <v>5439</v>
      </c>
      <c r="K283" s="20">
        <v>1500</v>
      </c>
      <c r="L283" s="20">
        <v>1500</v>
      </c>
      <c r="M283" s="155">
        <f>K283-L283</f>
        <v>0</v>
      </c>
      <c r="N283" s="28" t="s">
        <v>5440</v>
      </c>
      <c r="O283" s="156">
        <v>1500000</v>
      </c>
      <c r="P283" s="27"/>
      <c r="Q283" s="20"/>
      <c r="R283" s="157"/>
    </row>
    <row r="284" spans="1:18" ht="18" customHeight="1">
      <c r="A284" s="43">
        <v>10</v>
      </c>
      <c r="B284" s="44" t="s">
        <v>5434</v>
      </c>
      <c r="C284" s="52">
        <v>1</v>
      </c>
      <c r="D284" s="44" t="s">
        <v>5435</v>
      </c>
      <c r="E284" s="53">
        <v>2</v>
      </c>
      <c r="F284" s="54" t="s">
        <v>5441</v>
      </c>
      <c r="G284" s="53"/>
      <c r="H284" s="54"/>
      <c r="I284" s="53"/>
      <c r="J284" s="53"/>
      <c r="K284" s="762">
        <f>SUM(K285:K286)</f>
        <v>50</v>
      </c>
      <c r="L284" s="762">
        <f t="shared" ref="L284:M284" si="50">SUM(L285:L286)</f>
        <v>50</v>
      </c>
      <c r="M284" s="63">
        <f t="shared" si="50"/>
        <v>0</v>
      </c>
      <c r="N284" s="55"/>
      <c r="O284" s="56"/>
      <c r="P284" s="56"/>
      <c r="Q284" s="97">
        <f>SUM(Q285:Q286)</f>
        <v>0</v>
      </c>
      <c r="R284" s="59" t="s">
        <v>5203</v>
      </c>
    </row>
    <row r="285" spans="1:18" ht="18" customHeight="1">
      <c r="A285" s="17">
        <v>10</v>
      </c>
      <c r="B285" s="102" t="s">
        <v>5434</v>
      </c>
      <c r="C285" s="18">
        <v>1</v>
      </c>
      <c r="D285" s="102" t="s">
        <v>5437</v>
      </c>
      <c r="E285" s="18">
        <v>2</v>
      </c>
      <c r="F285" s="18" t="s">
        <v>5442</v>
      </c>
      <c r="G285" s="19">
        <v>23</v>
      </c>
      <c r="H285" s="19" t="s">
        <v>1539</v>
      </c>
      <c r="I285" s="19"/>
      <c r="J285" s="19"/>
      <c r="K285" s="20"/>
      <c r="L285" s="20"/>
      <c r="M285" s="155"/>
      <c r="N285" s="28"/>
      <c r="O285" s="156"/>
      <c r="P285" s="27"/>
      <c r="Q285" s="20"/>
      <c r="R285" s="157"/>
    </row>
    <row r="286" spans="1:18" ht="18" customHeight="1">
      <c r="A286" s="17">
        <v>10</v>
      </c>
      <c r="B286" s="102" t="s">
        <v>5434</v>
      </c>
      <c r="C286" s="18">
        <v>1</v>
      </c>
      <c r="D286" s="102" t="s">
        <v>5437</v>
      </c>
      <c r="E286" s="18">
        <v>2</v>
      </c>
      <c r="F286" s="18" t="s">
        <v>5442</v>
      </c>
      <c r="G286" s="18">
        <v>23</v>
      </c>
      <c r="H286" s="18" t="s">
        <v>1539</v>
      </c>
      <c r="I286" s="18">
        <v>1</v>
      </c>
      <c r="J286" s="18" t="s">
        <v>5439</v>
      </c>
      <c r="K286" s="20">
        <v>50</v>
      </c>
      <c r="L286" s="20">
        <v>50</v>
      </c>
      <c r="M286" s="155">
        <f>K286-L286</f>
        <v>0</v>
      </c>
      <c r="N286" s="28" t="s">
        <v>5443</v>
      </c>
      <c r="O286" s="156">
        <v>50000</v>
      </c>
      <c r="P286" s="27"/>
      <c r="Q286" s="20"/>
      <c r="R286" s="157"/>
    </row>
    <row r="287" spans="1:18" ht="18" customHeight="1">
      <c r="A287" s="43">
        <v>10</v>
      </c>
      <c r="B287" s="44" t="s">
        <v>5434</v>
      </c>
      <c r="C287" s="52">
        <v>1</v>
      </c>
      <c r="D287" s="44" t="s">
        <v>5435</v>
      </c>
      <c r="E287" s="53">
        <v>3</v>
      </c>
      <c r="F287" s="54" t="s">
        <v>5444</v>
      </c>
      <c r="G287" s="53"/>
      <c r="H287" s="54"/>
      <c r="I287" s="53"/>
      <c r="J287" s="53"/>
      <c r="K287" s="762">
        <f>SUM(K288:K290)</f>
        <v>2</v>
      </c>
      <c r="L287" s="762">
        <f t="shared" ref="L287:M287" si="51">SUM(L288:L290)</f>
        <v>2</v>
      </c>
      <c r="M287" s="63">
        <f t="shared" si="51"/>
        <v>0</v>
      </c>
      <c r="N287" s="55"/>
      <c r="O287" s="56"/>
      <c r="P287" s="56"/>
      <c r="Q287" s="97">
        <f>SUM(Q288:Q290)</f>
        <v>0</v>
      </c>
      <c r="R287" s="59" t="s">
        <v>5203</v>
      </c>
    </row>
    <row r="288" spans="1:18" ht="18" customHeight="1">
      <c r="A288" s="17">
        <v>10</v>
      </c>
      <c r="B288" s="102" t="s">
        <v>5434</v>
      </c>
      <c r="C288" s="18">
        <v>1</v>
      </c>
      <c r="D288" s="102" t="s">
        <v>5437</v>
      </c>
      <c r="E288" s="18">
        <v>3</v>
      </c>
      <c r="F288" s="18" t="s">
        <v>5445</v>
      </c>
      <c r="G288" s="19">
        <v>23</v>
      </c>
      <c r="H288" s="19" t="s">
        <v>1539</v>
      </c>
      <c r="I288" s="19"/>
      <c r="J288" s="19"/>
      <c r="K288" s="20"/>
      <c r="L288" s="20"/>
      <c r="M288" s="155"/>
      <c r="N288" s="28"/>
      <c r="O288" s="156"/>
      <c r="P288" s="27"/>
      <c r="Q288" s="20"/>
      <c r="R288" s="157"/>
    </row>
    <row r="289" spans="1:18" ht="18" customHeight="1">
      <c r="A289" s="17">
        <v>10</v>
      </c>
      <c r="B289" s="102" t="s">
        <v>5434</v>
      </c>
      <c r="C289" s="18">
        <v>1</v>
      </c>
      <c r="D289" s="102" t="s">
        <v>5437</v>
      </c>
      <c r="E289" s="18">
        <v>3</v>
      </c>
      <c r="F289" s="18" t="s">
        <v>5445</v>
      </c>
      <c r="G289" s="18">
        <v>23</v>
      </c>
      <c r="H289" s="18" t="s">
        <v>1539</v>
      </c>
      <c r="I289" s="19">
        <v>11</v>
      </c>
      <c r="J289" s="19" t="s">
        <v>2229</v>
      </c>
      <c r="K289" s="20">
        <v>1</v>
      </c>
      <c r="L289" s="20">
        <v>1</v>
      </c>
      <c r="M289" s="155">
        <f t="shared" ref="M289:M290" si="52">K289-L289</f>
        <v>0</v>
      </c>
      <c r="N289" s="28" t="s">
        <v>516</v>
      </c>
      <c r="O289" s="156">
        <v>1000</v>
      </c>
      <c r="P289" s="27"/>
      <c r="Q289" s="20"/>
      <c r="R289" s="157"/>
    </row>
    <row r="290" spans="1:18" ht="18" customHeight="1">
      <c r="A290" s="17">
        <v>10</v>
      </c>
      <c r="B290" s="102" t="s">
        <v>5434</v>
      </c>
      <c r="C290" s="18">
        <v>1</v>
      </c>
      <c r="D290" s="102" t="s">
        <v>5437</v>
      </c>
      <c r="E290" s="18">
        <v>3</v>
      </c>
      <c r="F290" s="18" t="s">
        <v>5445</v>
      </c>
      <c r="G290" s="18">
        <v>23</v>
      </c>
      <c r="H290" s="18" t="s">
        <v>1539</v>
      </c>
      <c r="I290" s="19">
        <v>12</v>
      </c>
      <c r="J290" s="19" t="s">
        <v>1161</v>
      </c>
      <c r="K290" s="20">
        <v>1</v>
      </c>
      <c r="L290" s="20">
        <v>1</v>
      </c>
      <c r="M290" s="155">
        <f t="shared" si="52"/>
        <v>0</v>
      </c>
      <c r="N290" s="28" t="s">
        <v>516</v>
      </c>
      <c r="O290" s="156">
        <v>1000</v>
      </c>
      <c r="P290" s="27"/>
      <c r="Q290" s="20"/>
      <c r="R290" s="157"/>
    </row>
    <row r="291" spans="1:18" ht="18" customHeight="1">
      <c r="A291" s="43">
        <v>10</v>
      </c>
      <c r="B291" s="44" t="s">
        <v>5434</v>
      </c>
      <c r="C291" s="52">
        <v>1</v>
      </c>
      <c r="D291" s="44" t="s">
        <v>5435</v>
      </c>
      <c r="E291" s="53">
        <v>4</v>
      </c>
      <c r="F291" s="54" t="s">
        <v>5446</v>
      </c>
      <c r="G291" s="53"/>
      <c r="H291" s="54"/>
      <c r="I291" s="53"/>
      <c r="J291" s="53"/>
      <c r="K291" s="762">
        <f>SUM(K292:K293)</f>
        <v>1</v>
      </c>
      <c r="L291" s="762">
        <f t="shared" ref="L291:M291" si="53">SUM(L292:L293)</f>
        <v>1</v>
      </c>
      <c r="M291" s="63">
        <f t="shared" si="53"/>
        <v>0</v>
      </c>
      <c r="N291" s="55"/>
      <c r="O291" s="56"/>
      <c r="P291" s="56"/>
      <c r="Q291" s="97">
        <f>SUM(Q292:Q293)</f>
        <v>0</v>
      </c>
      <c r="R291" s="59" t="s">
        <v>5203</v>
      </c>
    </row>
    <row r="292" spans="1:18" ht="18" customHeight="1">
      <c r="A292" s="17">
        <v>10</v>
      </c>
      <c r="B292" s="102" t="s">
        <v>5434</v>
      </c>
      <c r="C292" s="18">
        <v>1</v>
      </c>
      <c r="D292" s="102" t="s">
        <v>5437</v>
      </c>
      <c r="E292" s="18">
        <v>4</v>
      </c>
      <c r="F292" s="18" t="s">
        <v>5447</v>
      </c>
      <c r="G292" s="19">
        <v>23</v>
      </c>
      <c r="H292" s="19" t="s">
        <v>1539</v>
      </c>
      <c r="I292" s="19"/>
      <c r="J292" s="19"/>
      <c r="K292" s="20"/>
      <c r="L292" s="20"/>
      <c r="M292" s="155"/>
      <c r="N292" s="28"/>
      <c r="O292" s="156"/>
      <c r="P292" s="27"/>
      <c r="Q292" s="20"/>
      <c r="R292" s="157"/>
    </row>
    <row r="293" spans="1:18" ht="18" customHeight="1">
      <c r="A293" s="17">
        <v>10</v>
      </c>
      <c r="B293" s="102" t="s">
        <v>5434</v>
      </c>
      <c r="C293" s="18">
        <v>1</v>
      </c>
      <c r="D293" s="102" t="s">
        <v>5437</v>
      </c>
      <c r="E293" s="18">
        <v>4</v>
      </c>
      <c r="F293" s="18" t="s">
        <v>5447</v>
      </c>
      <c r="G293" s="18">
        <v>23</v>
      </c>
      <c r="H293" s="18" t="s">
        <v>1539</v>
      </c>
      <c r="I293" s="19">
        <v>21</v>
      </c>
      <c r="J293" s="19" t="s">
        <v>1668</v>
      </c>
      <c r="K293" s="20">
        <v>1</v>
      </c>
      <c r="L293" s="20">
        <v>1</v>
      </c>
      <c r="M293" s="155">
        <f>K293-L293</f>
        <v>0</v>
      </c>
      <c r="N293" s="28" t="s">
        <v>5448</v>
      </c>
      <c r="O293" s="156">
        <v>1000</v>
      </c>
      <c r="P293" s="27"/>
      <c r="Q293" s="20"/>
      <c r="R293" s="157"/>
    </row>
    <row r="294" spans="1:18" ht="18" customHeight="1">
      <c r="A294" s="43">
        <v>10</v>
      </c>
      <c r="B294" s="44" t="s">
        <v>5434</v>
      </c>
      <c r="C294" s="52">
        <v>1</v>
      </c>
      <c r="D294" s="44" t="s">
        <v>5435</v>
      </c>
      <c r="E294" s="53">
        <v>5</v>
      </c>
      <c r="F294" s="54" t="s">
        <v>5449</v>
      </c>
      <c r="G294" s="53"/>
      <c r="H294" s="54"/>
      <c r="I294" s="53"/>
      <c r="J294" s="53"/>
      <c r="K294" s="762">
        <f>SUM(K295:K296)</f>
        <v>1</v>
      </c>
      <c r="L294" s="762">
        <f t="shared" ref="L294:M294" si="54">SUM(L295:L296)</f>
        <v>1</v>
      </c>
      <c r="M294" s="63">
        <f t="shared" si="54"/>
        <v>0</v>
      </c>
      <c r="N294" s="55"/>
      <c r="O294" s="56"/>
      <c r="P294" s="56"/>
      <c r="Q294" s="97">
        <f>SUM(Q295:Q296)</f>
        <v>0</v>
      </c>
      <c r="R294" s="59" t="s">
        <v>5203</v>
      </c>
    </row>
    <row r="295" spans="1:18" ht="18" customHeight="1">
      <c r="A295" s="17">
        <v>10</v>
      </c>
      <c r="B295" s="102" t="s">
        <v>5434</v>
      </c>
      <c r="C295" s="18">
        <v>1</v>
      </c>
      <c r="D295" s="102" t="s">
        <v>5437</v>
      </c>
      <c r="E295" s="18">
        <v>5</v>
      </c>
      <c r="F295" s="18" t="s">
        <v>5450</v>
      </c>
      <c r="G295" s="19">
        <v>23</v>
      </c>
      <c r="H295" s="19" t="s">
        <v>1539</v>
      </c>
      <c r="I295" s="19"/>
      <c r="J295" s="19"/>
      <c r="K295" s="20"/>
      <c r="L295" s="20"/>
      <c r="M295" s="155"/>
      <c r="N295" s="28"/>
      <c r="O295" s="156"/>
      <c r="P295" s="27"/>
      <c r="Q295" s="20"/>
      <c r="R295" s="157"/>
    </row>
    <row r="296" spans="1:18" ht="18" customHeight="1">
      <c r="A296" s="17">
        <v>10</v>
      </c>
      <c r="B296" s="102" t="s">
        <v>5434</v>
      </c>
      <c r="C296" s="18">
        <v>1</v>
      </c>
      <c r="D296" s="102" t="s">
        <v>5437</v>
      </c>
      <c r="E296" s="18">
        <v>5</v>
      </c>
      <c r="F296" s="18" t="s">
        <v>5450</v>
      </c>
      <c r="G296" s="18">
        <v>23</v>
      </c>
      <c r="H296" s="18" t="s">
        <v>1539</v>
      </c>
      <c r="I296" s="18">
        <v>21</v>
      </c>
      <c r="J296" s="18" t="s">
        <v>1668</v>
      </c>
      <c r="K296" s="20">
        <v>1</v>
      </c>
      <c r="L296" s="20">
        <v>1</v>
      </c>
      <c r="M296" s="155">
        <f>K296-L296</f>
        <v>0</v>
      </c>
      <c r="N296" s="28" t="s">
        <v>5448</v>
      </c>
      <c r="O296" s="156">
        <v>1000</v>
      </c>
      <c r="P296" s="27"/>
      <c r="Q296" s="20"/>
      <c r="R296" s="157"/>
    </row>
    <row r="297" spans="1:18" ht="18" customHeight="1">
      <c r="A297" s="43">
        <v>10</v>
      </c>
      <c r="B297" s="44" t="s">
        <v>5434</v>
      </c>
      <c r="C297" s="45">
        <v>2</v>
      </c>
      <c r="D297" s="45" t="s">
        <v>5451</v>
      </c>
      <c r="E297" s="46"/>
      <c r="F297" s="45"/>
      <c r="G297" s="46"/>
      <c r="H297" s="45"/>
      <c r="I297" s="46"/>
      <c r="J297" s="46"/>
      <c r="K297" s="761">
        <f>K298</f>
        <v>1</v>
      </c>
      <c r="L297" s="761">
        <f t="shared" ref="L297:M297" si="55">L298</f>
        <v>1</v>
      </c>
      <c r="M297" s="61">
        <f t="shared" si="55"/>
        <v>0</v>
      </c>
      <c r="N297" s="47"/>
      <c r="O297" s="48"/>
      <c r="P297" s="48"/>
      <c r="Q297" s="95">
        <f>Q298</f>
        <v>0</v>
      </c>
      <c r="R297" s="51"/>
    </row>
    <row r="298" spans="1:18" ht="18" customHeight="1">
      <c r="A298" s="43">
        <v>10</v>
      </c>
      <c r="B298" s="44" t="s">
        <v>7329</v>
      </c>
      <c r="C298" s="52">
        <v>2</v>
      </c>
      <c r="D298" s="44" t="s">
        <v>7330</v>
      </c>
      <c r="E298" s="53">
        <v>1</v>
      </c>
      <c r="F298" s="54" t="s">
        <v>7330</v>
      </c>
      <c r="G298" s="53"/>
      <c r="H298" s="54"/>
      <c r="I298" s="53"/>
      <c r="J298" s="53"/>
      <c r="K298" s="762">
        <f>SUM(K299:K300)</f>
        <v>1</v>
      </c>
      <c r="L298" s="762">
        <f t="shared" ref="L298:M298" si="56">SUM(L299:L300)</f>
        <v>1</v>
      </c>
      <c r="M298" s="63">
        <f t="shared" si="56"/>
        <v>0</v>
      </c>
      <c r="N298" s="55"/>
      <c r="O298" s="56"/>
      <c r="P298" s="56"/>
      <c r="Q298" s="97">
        <f>SUM(Q299:Q300)</f>
        <v>0</v>
      </c>
      <c r="R298" s="59" t="s">
        <v>7325</v>
      </c>
    </row>
    <row r="299" spans="1:18" ht="18" customHeight="1">
      <c r="A299" s="17">
        <v>10</v>
      </c>
      <c r="B299" s="102" t="s">
        <v>7329</v>
      </c>
      <c r="C299" s="18">
        <v>2</v>
      </c>
      <c r="D299" s="102" t="s">
        <v>555</v>
      </c>
      <c r="E299" s="18">
        <v>1</v>
      </c>
      <c r="F299" s="18" t="s">
        <v>555</v>
      </c>
      <c r="G299" s="19">
        <v>23</v>
      </c>
      <c r="H299" s="19" t="s">
        <v>1160</v>
      </c>
      <c r="I299" s="19"/>
      <c r="J299" s="19"/>
      <c r="K299" s="20"/>
      <c r="L299" s="20"/>
      <c r="M299" s="155"/>
      <c r="N299" s="28"/>
      <c r="O299" s="156"/>
      <c r="P299" s="27"/>
      <c r="Q299" s="20"/>
      <c r="R299" s="157"/>
    </row>
    <row r="300" spans="1:18" ht="18" customHeight="1">
      <c r="A300" s="17">
        <v>10</v>
      </c>
      <c r="B300" s="102" t="s">
        <v>7329</v>
      </c>
      <c r="C300" s="18">
        <v>2</v>
      </c>
      <c r="D300" s="102" t="s">
        <v>555</v>
      </c>
      <c r="E300" s="18">
        <v>1</v>
      </c>
      <c r="F300" s="18" t="s">
        <v>555</v>
      </c>
      <c r="G300" s="18">
        <v>23</v>
      </c>
      <c r="H300" s="18" t="s">
        <v>1160</v>
      </c>
      <c r="I300" s="19">
        <v>11</v>
      </c>
      <c r="J300" s="19" t="s">
        <v>5452</v>
      </c>
      <c r="K300" s="20">
        <v>1</v>
      </c>
      <c r="L300" s="20">
        <v>1</v>
      </c>
      <c r="M300" s="155">
        <f>K300-L300</f>
        <v>0</v>
      </c>
      <c r="N300" s="28" t="s">
        <v>5453</v>
      </c>
      <c r="O300" s="156">
        <v>1000</v>
      </c>
      <c r="P300" s="27"/>
      <c r="Q300" s="20"/>
      <c r="R300" s="157"/>
    </row>
    <row r="301" spans="1:18" ht="18" customHeight="1">
      <c r="A301" s="67">
        <v>11</v>
      </c>
      <c r="B301" s="68" t="s">
        <v>7331</v>
      </c>
      <c r="C301" s="68"/>
      <c r="D301" s="68"/>
      <c r="E301" s="69"/>
      <c r="F301" s="68"/>
      <c r="G301" s="69"/>
      <c r="H301" s="68"/>
      <c r="I301" s="69"/>
      <c r="J301" s="69"/>
      <c r="K301" s="763">
        <f>K302</f>
        <v>10000</v>
      </c>
      <c r="L301" s="763">
        <f t="shared" ref="L301:M302" si="57">L302</f>
        <v>10000</v>
      </c>
      <c r="M301" s="71">
        <f t="shared" si="57"/>
        <v>0</v>
      </c>
      <c r="N301" s="72"/>
      <c r="O301" s="73"/>
      <c r="P301" s="73"/>
      <c r="Q301" s="131">
        <f>Q302</f>
        <v>0</v>
      </c>
      <c r="R301" s="76"/>
    </row>
    <row r="302" spans="1:18" ht="18" customHeight="1">
      <c r="A302" s="43">
        <v>11</v>
      </c>
      <c r="B302" s="44" t="s">
        <v>5454</v>
      </c>
      <c r="C302" s="45">
        <v>1</v>
      </c>
      <c r="D302" s="45" t="s">
        <v>5454</v>
      </c>
      <c r="E302" s="46"/>
      <c r="F302" s="45"/>
      <c r="G302" s="46"/>
      <c r="H302" s="45"/>
      <c r="I302" s="46"/>
      <c r="J302" s="46"/>
      <c r="K302" s="761">
        <f>K303</f>
        <v>10000</v>
      </c>
      <c r="L302" s="761">
        <f t="shared" si="57"/>
        <v>10000</v>
      </c>
      <c r="M302" s="61">
        <f t="shared" si="57"/>
        <v>0</v>
      </c>
      <c r="N302" s="47"/>
      <c r="O302" s="48"/>
      <c r="P302" s="48"/>
      <c r="Q302" s="95">
        <f>Q303</f>
        <v>0</v>
      </c>
      <c r="R302" s="51"/>
    </row>
    <row r="303" spans="1:18" ht="18" customHeight="1">
      <c r="A303" s="43">
        <v>11</v>
      </c>
      <c r="B303" s="44" t="s">
        <v>5454</v>
      </c>
      <c r="C303" s="52">
        <v>1</v>
      </c>
      <c r="D303" s="44" t="s">
        <v>5454</v>
      </c>
      <c r="E303" s="53">
        <v>1</v>
      </c>
      <c r="F303" s="54" t="s">
        <v>5454</v>
      </c>
      <c r="G303" s="53"/>
      <c r="H303" s="54"/>
      <c r="I303" s="53"/>
      <c r="J303" s="53"/>
      <c r="K303" s="762">
        <f>SUM(K304:K305)</f>
        <v>10000</v>
      </c>
      <c r="L303" s="762">
        <f t="shared" ref="L303:M303" si="58">SUM(L304:L305)</f>
        <v>10000</v>
      </c>
      <c r="M303" s="63">
        <f t="shared" si="58"/>
        <v>0</v>
      </c>
      <c r="N303" s="55"/>
      <c r="O303" s="56"/>
      <c r="P303" s="56"/>
      <c r="Q303" s="97">
        <f>SUM(Q304:Q305)</f>
        <v>0</v>
      </c>
      <c r="R303" s="59" t="s">
        <v>5203</v>
      </c>
    </row>
    <row r="304" spans="1:18" ht="18" customHeight="1">
      <c r="A304" s="17">
        <v>11</v>
      </c>
      <c r="B304" s="102" t="s">
        <v>5052</v>
      </c>
      <c r="C304" s="18">
        <v>1</v>
      </c>
      <c r="D304" s="102" t="s">
        <v>5052</v>
      </c>
      <c r="E304" s="18">
        <v>1</v>
      </c>
      <c r="F304" s="18" t="s">
        <v>5052</v>
      </c>
      <c r="G304" s="19">
        <v>29</v>
      </c>
      <c r="H304" s="19" t="s">
        <v>5052</v>
      </c>
      <c r="I304" s="19"/>
      <c r="J304" s="19"/>
      <c r="K304" s="20"/>
      <c r="L304" s="20"/>
      <c r="M304" s="155"/>
      <c r="N304" s="28"/>
      <c r="O304" s="156"/>
      <c r="P304" s="27"/>
      <c r="Q304" s="20"/>
      <c r="R304" s="157"/>
    </row>
    <row r="305" spans="1:18" ht="18" customHeight="1">
      <c r="A305" s="77">
        <v>11</v>
      </c>
      <c r="B305" s="158" t="s">
        <v>5052</v>
      </c>
      <c r="C305" s="78">
        <v>1</v>
      </c>
      <c r="D305" s="158" t="s">
        <v>5052</v>
      </c>
      <c r="E305" s="78">
        <v>1</v>
      </c>
      <c r="F305" s="78" t="s">
        <v>5052</v>
      </c>
      <c r="G305" s="78">
        <v>29</v>
      </c>
      <c r="H305" s="78" t="s">
        <v>5052</v>
      </c>
      <c r="I305" s="132">
        <v>1</v>
      </c>
      <c r="J305" s="132" t="s">
        <v>5052</v>
      </c>
      <c r="K305" s="83">
        <v>10000</v>
      </c>
      <c r="L305" s="83">
        <v>10000</v>
      </c>
      <c r="M305" s="159">
        <f>K305-L305</f>
        <v>0</v>
      </c>
      <c r="N305" s="81" t="s">
        <v>5455</v>
      </c>
      <c r="O305" s="160">
        <v>10000000</v>
      </c>
      <c r="P305" s="82"/>
      <c r="Q305" s="83"/>
      <c r="R305" s="161"/>
    </row>
    <row r="306" spans="1:18" ht="18" customHeight="1">
      <c r="A306" s="162"/>
      <c r="B306" s="163"/>
      <c r="C306" s="163" t="s">
        <v>5456</v>
      </c>
      <c r="D306" s="163"/>
      <c r="E306" s="163"/>
      <c r="F306" s="163"/>
      <c r="G306" s="163"/>
      <c r="H306" s="163"/>
      <c r="I306" s="163"/>
      <c r="J306" s="164"/>
      <c r="K306" s="764">
        <f>K3+K99+K186+K209+K221+K235+K254+K269+K274+K279+K301</f>
        <v>1152870</v>
      </c>
      <c r="L306" s="764">
        <f t="shared" ref="L306:M306" si="59">L3+L99+L186+L209+L221+L235+L254+L269+L274+L279+L301</f>
        <v>1186372</v>
      </c>
      <c r="M306" s="165">
        <f t="shared" si="59"/>
        <v>-33502</v>
      </c>
      <c r="N306" s="166"/>
      <c r="O306" s="141"/>
      <c r="P306" s="167"/>
      <c r="Q306" s="168">
        <f>Q3+Q99+Q186+Q209+Q221+Q235+Q254+Q269+Q274+Q279+Q301</f>
        <v>904725</v>
      </c>
      <c r="R306" s="169"/>
    </row>
  </sheetData>
  <autoFilter ref="A2:R306"/>
  <phoneticPr fontId="18"/>
  <conditionalFormatting sqref="O2">
    <cfRule type="cellIs" dxfId="266" priority="30" operator="equal">
      <formula>0</formula>
    </cfRule>
  </conditionalFormatting>
  <conditionalFormatting sqref="O306">
    <cfRule type="cellIs" dxfId="265" priority="29" operator="equal">
      <formula>0</formula>
    </cfRule>
  </conditionalFormatting>
  <conditionalFormatting sqref="O3:O5">
    <cfRule type="cellIs" dxfId="264" priority="28" operator="equal">
      <formula>0</formula>
    </cfRule>
  </conditionalFormatting>
  <conditionalFormatting sqref="E3:E4 F3:F5">
    <cfRule type="expression" dxfId="263" priority="27">
      <formula>$G3=""</formula>
    </cfRule>
  </conditionalFormatting>
  <conditionalFormatting sqref="G3:H5">
    <cfRule type="expression" dxfId="262" priority="26">
      <formula>$I3=""</formula>
    </cfRule>
  </conditionalFormatting>
  <conditionalFormatting sqref="I3:J5">
    <cfRule type="expression" dxfId="261" priority="25">
      <formula>$K3=""</formula>
    </cfRule>
  </conditionalFormatting>
  <conditionalFormatting sqref="C3 A3:A5 C5 R3:R5">
    <cfRule type="expression" dxfId="260" priority="24">
      <formula>$G3=""</formula>
    </cfRule>
  </conditionalFormatting>
  <conditionalFormatting sqref="B3:B5">
    <cfRule type="expression" dxfId="259" priority="23">
      <formula>$C3=""</formula>
    </cfRule>
  </conditionalFormatting>
  <conditionalFormatting sqref="D3:D5">
    <cfRule type="expression" dxfId="258" priority="22">
      <formula>$E3=""</formula>
    </cfRule>
  </conditionalFormatting>
  <conditionalFormatting sqref="O301 O279 O274 O269 O254 O235 O221 O209 O186 O99">
    <cfRule type="cellIs" dxfId="257" priority="21" operator="equal">
      <formula>0</formula>
    </cfRule>
  </conditionalFormatting>
  <conditionalFormatting sqref="E301:F301 E279:F279 E274:F274 E269:F269 E254:F254 E235:F235 E221:F221 E209:F209 E186:F186 E99:F99">
    <cfRule type="expression" dxfId="256" priority="20">
      <formula>$G99=""</formula>
    </cfRule>
  </conditionalFormatting>
  <conditionalFormatting sqref="G301:H301 G279:H279 G274:H274 G269:H269 G254:H254 G235:H235 G221:H221 G209:H209 G186:H186 G99:H99">
    <cfRule type="expression" dxfId="255" priority="19">
      <formula>$I99=""</formula>
    </cfRule>
  </conditionalFormatting>
  <conditionalFormatting sqref="I301:J301 I279:J279 I274:J274 I269:J269 I254:J254 I235:J235 I221:J221 I209:J209 I186:J186 I99:J99">
    <cfRule type="expression" dxfId="254" priority="18">
      <formula>$K99=""</formula>
    </cfRule>
  </conditionalFormatting>
  <conditionalFormatting sqref="C301 A301 R301 C279 A279 R279 C274 A274 R274 C269 A269 R269 C254 A254 R254 C235 A235 R235 C221 A221 R221 C209 A209 R209 C186 A186 R186 C99 A99 R99">
    <cfRule type="expression" dxfId="253" priority="17">
      <formula>$G99=""</formula>
    </cfRule>
  </conditionalFormatting>
  <conditionalFormatting sqref="B301 B279 B274 B269 B254 B235 B221 B209 B186 B99">
    <cfRule type="expression" dxfId="252" priority="16">
      <formula>$C99=""</formula>
    </cfRule>
  </conditionalFormatting>
  <conditionalFormatting sqref="D301 D279 D274 D269 D254 D235 D221 D209 D186 D99">
    <cfRule type="expression" dxfId="251" priority="15">
      <formula>$E99=""</formula>
    </cfRule>
  </conditionalFormatting>
  <conditionalFormatting sqref="O302 O297 O280 O275 O270 O255 O236 O222 O210 O187 O182 O178 O172 O147 O100 O84 O41">
    <cfRule type="cellIs" dxfId="250" priority="14" operator="equal">
      <formula>0</formula>
    </cfRule>
  </conditionalFormatting>
  <conditionalFormatting sqref="E302:F302 E297:F297 E280:F280 E275:F275 E270:F270 E255:F255 E236:F236 E222:F222 E210:F210 E187:F187 E182:F182 E178:F178 E172:F172 E147:F147 E100:F100 E84:F84 E41:F41">
    <cfRule type="expression" dxfId="249" priority="13">
      <formula>$G41=""</formula>
    </cfRule>
  </conditionalFormatting>
  <conditionalFormatting sqref="G302:H302 G297:H297 G280:H280 G275:H275 G270:H270 G255:H255 G236:H236 G222:H222 G210:H210 G187:H187 G182:H182 G178:H178 G172:H172 G147:H147 G100:H100 G84:H84 G41:H41">
    <cfRule type="expression" dxfId="248" priority="12">
      <formula>$I41=""</formula>
    </cfRule>
  </conditionalFormatting>
  <conditionalFormatting sqref="I302:J302 I297:J297 I280:J280 I275:J275 I270:J270 I255:J255 I236:J236 I222:J222 I210:J210 I187:J187 I182:J182 I178:J178 I172:J172 I147:J147 I100:J100 I84:J84 I41:J41">
    <cfRule type="expression" dxfId="247" priority="11">
      <formula>$K41=""</formula>
    </cfRule>
  </conditionalFormatting>
  <conditionalFormatting sqref="A302 R302 A297 R297 A280 R280 A275 R275 A270 R270 A255 R255 A236 R236 A222 R222 A210 R210 A187 R187 A182 R182 A178 R178 A172 R172 A147 R147 A100 R100 A84 R84 A41 R41">
    <cfRule type="expression" dxfId="246" priority="10">
      <formula>$G41=""</formula>
    </cfRule>
  </conditionalFormatting>
  <conditionalFormatting sqref="B302 B297 B280 B275 B270 B255 B236 B222 B210 B187 B182 B178 B172 B147 B100 B84 B41">
    <cfRule type="expression" dxfId="245" priority="9">
      <formula>$C41=""</formula>
    </cfRule>
  </conditionalFormatting>
  <conditionalFormatting sqref="D302 D297 D280 D275 D270 D255 D236 D222 D210 D187 D182 D178 D172 D147 D100 D84 D41">
    <cfRule type="expression" dxfId="244" priority="8">
      <formula>$E41=""</formula>
    </cfRule>
  </conditionalFormatting>
  <conditionalFormatting sqref="O303 O298 O294 O291 O287 O284 O281 O276 O271 O256 O251 O245 O237 O223 O218 O214 O211 O188 O183 O179 O176 O173 O169 O166 O157 O148 O144 O135 O126 O117 O101 O85 O42">
    <cfRule type="cellIs" dxfId="243" priority="7" operator="equal">
      <formula>0</formula>
    </cfRule>
  </conditionalFormatting>
  <conditionalFormatting sqref="F303 F298 F294 F291 F287 F284 F281 F276 F271 F256 F251 F245 F237 F223 F218 F214 F211 F188 F183 F179 F176 F173 F169 F166 F157 F148 F144 F135 F126 F117 F101 F85 F42">
    <cfRule type="expression" dxfId="242" priority="6">
      <formula>$G42=""</formula>
    </cfRule>
  </conditionalFormatting>
  <conditionalFormatting sqref="G303:H303 G298:H298 G294:H294 G291:H291 G287:H287 G284:H284 G281:H281 G276:H276 G271:H271 G256:H256 G251:H251 G245:H245 G237:H237 G223:H223 G218:H218 G214:H214 G211:H211 G188:H188 G183:H183 G179:H179 G176:H176 G173:H173 G169:H169 G166:H166 G157:H157 G148:H148 G144:H144 G135:H135 G126:H126 G117:H117 G101:H101 G85:H85 G42:H42">
    <cfRule type="expression" dxfId="241" priority="5">
      <formula>$I42=""</formula>
    </cfRule>
  </conditionalFormatting>
  <conditionalFormatting sqref="I303:J303 I298:J298 I294:J294 I291:J291 I287:J287 I284:J284 I281:J281 I276:J276 I271:J271 I256:J256 I251:J251 I245:J245 I237:J237 I223:J223 I218:J218 I214:J214 I211:J211 I188:J188 I183:J183 I179:J179 I176:J176 I173:J173 I169:J169 I166:J166 I157:J157 I148:J148 I144:J144 I135:J135 I126:J126 I117:J117 I101:J101 I85:J85 I42:J42">
    <cfRule type="expression" dxfId="240" priority="4">
      <formula>$K42=""</formula>
    </cfRule>
  </conditionalFormatting>
  <conditionalFormatting sqref="A303 C303 R303 A298 C298 R298 A294 C294 R294 A291 C291 R291 A287 C287 R287 A284 C284 R284 A281 C281 R281 A276 C276 R276 A271 C271 R271 A256 C256 R256 A251 C251 R251 A245 C245 R245 A237 C237 R237 A223 C223 R223 A218 C218 R218 A214 C214 R214 A211 C211 R211 A188 C188 R188 A183 C183 R183 A179 C179 R179 A176 C176 R176 A173 C173 R173 A169 C169 R169 A166 C166 R166 A157 C157 R157 A148 C148 R148 A144 C144 R144 A135 C135 R135 A126 C126 R126 A117 C117 R117 A101 C101 R101 A85 C85 R85 A42 C42 R42">
    <cfRule type="expression" dxfId="239" priority="3">
      <formula>$G42=""</formula>
    </cfRule>
  </conditionalFormatting>
  <conditionalFormatting sqref="B303 B298 B294 B291 B287 B284 B281 B276 B271 B256 B251 B245 B237 B223 B218 B214 B211 B188 B183 B179 B176 B173 B169 B166 B157 B148 B144 B135 B126 B117 B101 B85 B42">
    <cfRule type="expression" dxfId="238" priority="2">
      <formula>$C42=""</formula>
    </cfRule>
  </conditionalFormatting>
  <conditionalFormatting sqref="D303 D298 D294 D291 D287 D284 D281 D276 D271 D256 D251 D245 D237 D223 D218 D214 D211 D188 D183 D179 D176 D173 D169 D166 D157 D148 D144 D135 D126 D117 D101 D85 D42">
    <cfRule type="expression" dxfId="237" priority="1">
      <formula>$E42=""</formula>
    </cfRule>
  </conditionalFormatting>
  <printOptions horizontalCentered="1"/>
  <pageMargins left="0.31496062992125984" right="0.31496062992125984" top="0.70866141732283472" bottom="0.59055118110236227"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view="pageBreakPreview" zoomScale="85" zoomScaleNormal="85" zoomScaleSheetLayoutView="85" workbookViewId="0"/>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1" customWidth="1"/>
    <col min="11" max="13" width="9.875" style="1" customWidth="1"/>
    <col min="14" max="14" width="63.5" style="26" customWidth="1"/>
    <col min="15" max="15" width="11.375" style="26" customWidth="1"/>
    <col min="16" max="16" width="18" style="26" customWidth="1"/>
    <col min="17" max="17" width="8.375" style="26" customWidth="1"/>
    <col min="18" max="18" width="9.625" style="1" customWidth="1"/>
    <col min="19" max="16384" width="9" style="1"/>
  </cols>
  <sheetData>
    <row r="1" spans="1:18" ht="17.25">
      <c r="A1" s="115" t="s">
        <v>5457</v>
      </c>
      <c r="B1" s="172"/>
      <c r="C1" s="172"/>
      <c r="D1" s="172"/>
      <c r="E1" s="172"/>
      <c r="F1" s="172"/>
      <c r="G1" s="172"/>
      <c r="H1" s="172"/>
      <c r="I1" s="172"/>
      <c r="J1" s="173"/>
      <c r="K1" s="172"/>
      <c r="L1" s="172"/>
      <c r="M1" s="174"/>
      <c r="N1" s="175"/>
      <c r="O1" s="173"/>
      <c r="P1" s="175"/>
      <c r="Q1" s="772" t="s">
        <v>693</v>
      </c>
      <c r="R1" s="772"/>
    </row>
    <row r="2" spans="1:18" ht="18" customHeight="1">
      <c r="A2" s="176" t="s">
        <v>0</v>
      </c>
      <c r="B2" s="177"/>
      <c r="C2" s="177" t="s">
        <v>1</v>
      </c>
      <c r="D2" s="177"/>
      <c r="E2" s="177" t="s">
        <v>2</v>
      </c>
      <c r="F2" s="177"/>
      <c r="G2" s="177" t="s">
        <v>3</v>
      </c>
      <c r="H2" s="177"/>
      <c r="I2" s="177" t="s">
        <v>694</v>
      </c>
      <c r="J2" s="177" t="s">
        <v>695</v>
      </c>
      <c r="K2" s="178" t="s">
        <v>7332</v>
      </c>
      <c r="L2" s="178" t="s">
        <v>7333</v>
      </c>
      <c r="M2" s="150" t="s">
        <v>698</v>
      </c>
      <c r="N2" s="179" t="s">
        <v>699</v>
      </c>
      <c r="O2" s="179" t="s">
        <v>4</v>
      </c>
      <c r="P2" s="179" t="s">
        <v>700</v>
      </c>
      <c r="Q2" s="179" t="s">
        <v>7334</v>
      </c>
      <c r="R2" s="179" t="s">
        <v>702</v>
      </c>
    </row>
    <row r="3" spans="1:18" ht="18" customHeight="1">
      <c r="A3" s="33">
        <v>1</v>
      </c>
      <c r="B3" s="34" t="s">
        <v>5458</v>
      </c>
      <c r="C3" s="34"/>
      <c r="D3" s="34"/>
      <c r="E3" s="35"/>
      <c r="F3" s="34"/>
      <c r="G3" s="35"/>
      <c r="H3" s="34"/>
      <c r="I3" s="35"/>
      <c r="J3" s="35"/>
      <c r="K3" s="41">
        <f>K4</f>
        <v>55666</v>
      </c>
      <c r="L3" s="41">
        <f t="shared" ref="L3:M3" si="0">L4</f>
        <v>57235</v>
      </c>
      <c r="M3" s="42">
        <f t="shared" si="0"/>
        <v>-1569</v>
      </c>
      <c r="N3" s="36"/>
      <c r="O3" s="37"/>
      <c r="P3" s="37"/>
      <c r="Q3" s="128">
        <f>Q4</f>
        <v>0</v>
      </c>
      <c r="R3" s="40"/>
    </row>
    <row r="4" spans="1:18" ht="18" customHeight="1">
      <c r="A4" s="43">
        <v>1</v>
      </c>
      <c r="B4" s="44" t="s">
        <v>5458</v>
      </c>
      <c r="C4" s="45">
        <v>1</v>
      </c>
      <c r="D4" s="45" t="s">
        <v>5458</v>
      </c>
      <c r="E4" s="46"/>
      <c r="F4" s="45"/>
      <c r="G4" s="46"/>
      <c r="H4" s="45"/>
      <c r="I4" s="46"/>
      <c r="J4" s="341"/>
      <c r="K4" s="60">
        <f>K5+K8</f>
        <v>55666</v>
      </c>
      <c r="L4" s="60">
        <f t="shared" ref="L4:M4" si="1">L5+L8</f>
        <v>57235</v>
      </c>
      <c r="M4" s="61">
        <f t="shared" si="1"/>
        <v>-1569</v>
      </c>
      <c r="N4" s="47"/>
      <c r="O4" s="48"/>
      <c r="P4" s="48"/>
      <c r="Q4" s="95">
        <f>Q5</f>
        <v>0</v>
      </c>
      <c r="R4" s="51"/>
    </row>
    <row r="5" spans="1:18" ht="18" customHeight="1">
      <c r="A5" s="43">
        <v>1</v>
      </c>
      <c r="B5" s="44" t="s">
        <v>5458</v>
      </c>
      <c r="C5" s="52">
        <v>1</v>
      </c>
      <c r="D5" s="44" t="s">
        <v>5458</v>
      </c>
      <c r="E5" s="53">
        <v>1</v>
      </c>
      <c r="F5" s="54" t="s">
        <v>5459</v>
      </c>
      <c r="G5" s="53"/>
      <c r="H5" s="54"/>
      <c r="I5" s="53"/>
      <c r="J5" s="53"/>
      <c r="K5" s="62">
        <f>SUM(K6:K7)</f>
        <v>36045</v>
      </c>
      <c r="L5" s="62">
        <f t="shared" ref="L5:M5" si="2">SUM(L6:L7)</f>
        <v>43348</v>
      </c>
      <c r="M5" s="63">
        <f t="shared" si="2"/>
        <v>-7303</v>
      </c>
      <c r="N5" s="55"/>
      <c r="O5" s="56"/>
      <c r="P5" s="56"/>
      <c r="Q5" s="97">
        <f>SUM(Q6:Q7)</f>
        <v>0</v>
      </c>
      <c r="R5" s="59" t="s">
        <v>5203</v>
      </c>
    </row>
    <row r="6" spans="1:18" ht="18" customHeight="1">
      <c r="A6" s="17">
        <v>1</v>
      </c>
      <c r="B6" s="18" t="s">
        <v>5460</v>
      </c>
      <c r="C6" s="102">
        <v>1</v>
      </c>
      <c r="D6" s="102" t="s">
        <v>5460</v>
      </c>
      <c r="E6" s="102">
        <v>1</v>
      </c>
      <c r="F6" s="102" t="s">
        <v>5461</v>
      </c>
      <c r="G6" s="19">
        <v>1</v>
      </c>
      <c r="H6" s="19" t="s">
        <v>5462</v>
      </c>
      <c r="I6" s="19"/>
      <c r="J6" s="19"/>
      <c r="K6" s="99"/>
      <c r="L6" s="99"/>
      <c r="M6" s="99"/>
      <c r="N6" s="28"/>
      <c r="O6" s="100"/>
      <c r="P6" s="27"/>
      <c r="Q6" s="22"/>
      <c r="R6" s="130"/>
    </row>
    <row r="7" spans="1:18" ht="18" customHeight="1">
      <c r="A7" s="17">
        <v>1</v>
      </c>
      <c r="B7" s="18" t="s">
        <v>5460</v>
      </c>
      <c r="C7" s="102">
        <v>1</v>
      </c>
      <c r="D7" s="102" t="s">
        <v>5460</v>
      </c>
      <c r="E7" s="102">
        <v>1</v>
      </c>
      <c r="F7" s="102" t="s">
        <v>5461</v>
      </c>
      <c r="G7" s="18">
        <v>1</v>
      </c>
      <c r="H7" s="18" t="s">
        <v>5462</v>
      </c>
      <c r="I7" s="19">
        <v>1</v>
      </c>
      <c r="J7" s="19" t="s">
        <v>5463</v>
      </c>
      <c r="K7" s="99">
        <v>36045</v>
      </c>
      <c r="L7" s="99">
        <v>43348</v>
      </c>
      <c r="M7" s="99">
        <f>K7-L7</f>
        <v>-7303</v>
      </c>
      <c r="N7" s="28" t="s">
        <v>5464</v>
      </c>
      <c r="O7" s="100">
        <v>36045120</v>
      </c>
      <c r="P7" s="27"/>
      <c r="Q7" s="22"/>
      <c r="R7" s="130"/>
    </row>
    <row r="8" spans="1:18" ht="18" customHeight="1">
      <c r="A8" s="43">
        <v>1</v>
      </c>
      <c r="B8" s="44" t="s">
        <v>5465</v>
      </c>
      <c r="C8" s="52">
        <v>1</v>
      </c>
      <c r="D8" s="44" t="s">
        <v>5465</v>
      </c>
      <c r="E8" s="53">
        <v>2</v>
      </c>
      <c r="F8" s="54" t="s">
        <v>5466</v>
      </c>
      <c r="G8" s="53"/>
      <c r="H8" s="54"/>
      <c r="I8" s="53"/>
      <c r="J8" s="53"/>
      <c r="K8" s="62">
        <f>SUM(K9:K12)</f>
        <v>19621</v>
      </c>
      <c r="L8" s="62">
        <f t="shared" ref="L8:M8" si="3">SUM(L9:L12)</f>
        <v>13887</v>
      </c>
      <c r="M8" s="63">
        <f t="shared" si="3"/>
        <v>5734</v>
      </c>
      <c r="N8" s="55"/>
      <c r="O8" s="56"/>
      <c r="P8" s="56"/>
      <c r="Q8" s="97">
        <f>SUM(Q9:Q12)</f>
        <v>0</v>
      </c>
      <c r="R8" s="59" t="s">
        <v>5203</v>
      </c>
    </row>
    <row r="9" spans="1:18" ht="18" customHeight="1">
      <c r="A9" s="17">
        <v>1</v>
      </c>
      <c r="B9" s="18" t="s">
        <v>5460</v>
      </c>
      <c r="C9" s="102">
        <v>1</v>
      </c>
      <c r="D9" s="102" t="s">
        <v>5460</v>
      </c>
      <c r="E9" s="102">
        <v>2</v>
      </c>
      <c r="F9" s="102" t="s">
        <v>5467</v>
      </c>
      <c r="G9" s="19">
        <v>1</v>
      </c>
      <c r="H9" s="19" t="s">
        <v>5462</v>
      </c>
      <c r="I9" s="19"/>
      <c r="J9" s="19"/>
      <c r="K9" s="99"/>
      <c r="L9" s="99"/>
      <c r="M9" s="99"/>
      <c r="N9" s="28"/>
      <c r="O9" s="100"/>
      <c r="P9" s="27"/>
      <c r="Q9" s="22"/>
      <c r="R9" s="130"/>
    </row>
    <row r="10" spans="1:18" ht="18" customHeight="1">
      <c r="A10" s="17">
        <v>1</v>
      </c>
      <c r="B10" s="18" t="s">
        <v>5460</v>
      </c>
      <c r="C10" s="102">
        <v>1</v>
      </c>
      <c r="D10" s="102" t="s">
        <v>5460</v>
      </c>
      <c r="E10" s="102">
        <v>2</v>
      </c>
      <c r="F10" s="102" t="s">
        <v>5467</v>
      </c>
      <c r="G10" s="102">
        <v>1</v>
      </c>
      <c r="H10" s="102" t="s">
        <v>5462</v>
      </c>
      <c r="I10" s="19">
        <v>1</v>
      </c>
      <c r="J10" s="19" t="s">
        <v>5463</v>
      </c>
      <c r="K10" s="99">
        <v>19421</v>
      </c>
      <c r="L10" s="99">
        <v>13727</v>
      </c>
      <c r="M10" s="99">
        <f>K10-L10</f>
        <v>5694</v>
      </c>
      <c r="N10" s="28" t="s">
        <v>5468</v>
      </c>
      <c r="O10" s="100">
        <v>19421724</v>
      </c>
      <c r="P10" s="27"/>
      <c r="Q10" s="22"/>
      <c r="R10" s="130"/>
    </row>
    <row r="11" spans="1:18" ht="18" customHeight="1">
      <c r="A11" s="17">
        <v>1</v>
      </c>
      <c r="B11" s="18" t="s">
        <v>5460</v>
      </c>
      <c r="C11" s="102">
        <v>1</v>
      </c>
      <c r="D11" s="102" t="s">
        <v>5460</v>
      </c>
      <c r="E11" s="102">
        <v>2</v>
      </c>
      <c r="F11" s="102" t="s">
        <v>5467</v>
      </c>
      <c r="G11" s="19">
        <v>2</v>
      </c>
      <c r="H11" s="19" t="s">
        <v>10</v>
      </c>
      <c r="I11" s="19"/>
      <c r="J11" s="19"/>
      <c r="K11" s="99"/>
      <c r="L11" s="99"/>
      <c r="M11" s="99"/>
      <c r="N11" s="28"/>
      <c r="O11" s="100"/>
      <c r="P11" s="27"/>
      <c r="Q11" s="22"/>
      <c r="R11" s="130"/>
    </row>
    <row r="12" spans="1:18" ht="18" customHeight="1">
      <c r="A12" s="17">
        <v>1</v>
      </c>
      <c r="B12" s="18" t="s">
        <v>5460</v>
      </c>
      <c r="C12" s="102">
        <v>1</v>
      </c>
      <c r="D12" s="102" t="s">
        <v>5460</v>
      </c>
      <c r="E12" s="102">
        <v>2</v>
      </c>
      <c r="F12" s="102" t="s">
        <v>5467</v>
      </c>
      <c r="G12" s="102">
        <v>2</v>
      </c>
      <c r="H12" s="102" t="s">
        <v>10</v>
      </c>
      <c r="I12" s="19">
        <v>1</v>
      </c>
      <c r="J12" s="19" t="s">
        <v>5469</v>
      </c>
      <c r="K12" s="99">
        <v>200</v>
      </c>
      <c r="L12" s="99">
        <v>160</v>
      </c>
      <c r="M12" s="99">
        <f>K12-L12</f>
        <v>40</v>
      </c>
      <c r="N12" s="28" t="s">
        <v>5470</v>
      </c>
      <c r="O12" s="100">
        <v>200000</v>
      </c>
      <c r="P12" s="27"/>
      <c r="Q12" s="22"/>
      <c r="R12" s="130"/>
    </row>
    <row r="13" spans="1:18" ht="18" customHeight="1">
      <c r="A13" s="33">
        <v>2</v>
      </c>
      <c r="B13" s="34" t="s">
        <v>5471</v>
      </c>
      <c r="C13" s="34"/>
      <c r="D13" s="34"/>
      <c r="E13" s="35"/>
      <c r="F13" s="34"/>
      <c r="G13" s="35"/>
      <c r="H13" s="34"/>
      <c r="I13" s="35"/>
      <c r="J13" s="35"/>
      <c r="K13" s="41">
        <f>K14</f>
        <v>15</v>
      </c>
      <c r="L13" s="41">
        <f t="shared" ref="L13:M14" si="4">L14</f>
        <v>15</v>
      </c>
      <c r="M13" s="42">
        <f t="shared" si="4"/>
        <v>0</v>
      </c>
      <c r="N13" s="36"/>
      <c r="O13" s="37"/>
      <c r="P13" s="37"/>
      <c r="Q13" s="128">
        <f>Q14</f>
        <v>15</v>
      </c>
      <c r="R13" s="40"/>
    </row>
    <row r="14" spans="1:18" ht="18" customHeight="1">
      <c r="A14" s="43">
        <v>2</v>
      </c>
      <c r="B14" s="44" t="s">
        <v>5471</v>
      </c>
      <c r="C14" s="45">
        <v>1</v>
      </c>
      <c r="D14" s="45" t="s">
        <v>5472</v>
      </c>
      <c r="E14" s="46"/>
      <c r="F14" s="45"/>
      <c r="G14" s="46"/>
      <c r="H14" s="45"/>
      <c r="I14" s="46"/>
      <c r="J14" s="46"/>
      <c r="K14" s="60">
        <f>K15</f>
        <v>15</v>
      </c>
      <c r="L14" s="60">
        <f t="shared" si="4"/>
        <v>15</v>
      </c>
      <c r="M14" s="61">
        <f t="shared" si="4"/>
        <v>0</v>
      </c>
      <c r="N14" s="47"/>
      <c r="O14" s="48"/>
      <c r="P14" s="48"/>
      <c r="Q14" s="95">
        <f>Q15</f>
        <v>15</v>
      </c>
      <c r="R14" s="51"/>
    </row>
    <row r="15" spans="1:18" ht="18" customHeight="1">
      <c r="A15" s="43">
        <v>2</v>
      </c>
      <c r="B15" s="44" t="s">
        <v>5471</v>
      </c>
      <c r="C15" s="52">
        <v>1</v>
      </c>
      <c r="D15" s="44" t="s">
        <v>5472</v>
      </c>
      <c r="E15" s="53">
        <v>1</v>
      </c>
      <c r="F15" s="54" t="s">
        <v>5473</v>
      </c>
      <c r="G15" s="53"/>
      <c r="H15" s="54"/>
      <c r="I15" s="53"/>
      <c r="J15" s="53"/>
      <c r="K15" s="62">
        <f>SUM(K16:K17)</f>
        <v>15</v>
      </c>
      <c r="L15" s="62">
        <f t="shared" ref="L15:M15" si="5">SUM(L16:L17)</f>
        <v>15</v>
      </c>
      <c r="M15" s="63">
        <f t="shared" si="5"/>
        <v>0</v>
      </c>
      <c r="N15" s="55"/>
      <c r="O15" s="56"/>
      <c r="P15" s="56"/>
      <c r="Q15" s="97">
        <f>SUM(Q16:Q17)</f>
        <v>15</v>
      </c>
      <c r="R15" s="59" t="s">
        <v>5203</v>
      </c>
    </row>
    <row r="16" spans="1:18" ht="18" customHeight="1">
      <c r="A16" s="17">
        <v>2</v>
      </c>
      <c r="B16" s="18" t="s">
        <v>128</v>
      </c>
      <c r="C16" s="102">
        <v>1</v>
      </c>
      <c r="D16" s="102" t="s">
        <v>202</v>
      </c>
      <c r="E16" s="102">
        <v>1</v>
      </c>
      <c r="F16" s="102" t="s">
        <v>5474</v>
      </c>
      <c r="G16" s="19">
        <v>1</v>
      </c>
      <c r="H16" s="19" t="s">
        <v>5474</v>
      </c>
      <c r="I16" s="19"/>
      <c r="J16" s="19"/>
      <c r="K16" s="99"/>
      <c r="L16" s="99"/>
      <c r="M16" s="99"/>
      <c r="N16" s="28"/>
      <c r="O16" s="100"/>
      <c r="P16" s="27"/>
      <c r="Q16" s="22"/>
      <c r="R16" s="130"/>
    </row>
    <row r="17" spans="1:18" ht="18" customHeight="1">
      <c r="A17" s="17">
        <v>2</v>
      </c>
      <c r="B17" s="18" t="s">
        <v>128</v>
      </c>
      <c r="C17" s="102">
        <v>1</v>
      </c>
      <c r="D17" s="102" t="s">
        <v>202</v>
      </c>
      <c r="E17" s="102">
        <v>1</v>
      </c>
      <c r="F17" s="102" t="s">
        <v>5474</v>
      </c>
      <c r="G17" s="102">
        <v>1</v>
      </c>
      <c r="H17" s="102" t="s">
        <v>5474</v>
      </c>
      <c r="I17" s="19">
        <v>1</v>
      </c>
      <c r="J17" s="19" t="s">
        <v>5474</v>
      </c>
      <c r="K17" s="99">
        <v>15</v>
      </c>
      <c r="L17" s="99">
        <v>15</v>
      </c>
      <c r="M17" s="99">
        <f>K17-L17</f>
        <v>0</v>
      </c>
      <c r="N17" s="28" t="s">
        <v>5475</v>
      </c>
      <c r="O17" s="100">
        <v>15000</v>
      </c>
      <c r="P17" s="27" t="s">
        <v>5476</v>
      </c>
      <c r="Q17" s="22">
        <v>15</v>
      </c>
      <c r="R17" s="130"/>
    </row>
    <row r="18" spans="1:18" ht="18" customHeight="1">
      <c r="A18" s="33">
        <v>3</v>
      </c>
      <c r="B18" s="34" t="s">
        <v>5477</v>
      </c>
      <c r="C18" s="34"/>
      <c r="D18" s="34"/>
      <c r="E18" s="35"/>
      <c r="F18" s="34"/>
      <c r="G18" s="35"/>
      <c r="H18" s="34"/>
      <c r="I18" s="35"/>
      <c r="J18" s="35"/>
      <c r="K18" s="41">
        <f>K19</f>
        <v>32309</v>
      </c>
      <c r="L18" s="41">
        <f t="shared" ref="L18:M19" si="6">L19</f>
        <v>31378</v>
      </c>
      <c r="M18" s="42">
        <f t="shared" si="6"/>
        <v>931</v>
      </c>
      <c r="N18" s="36"/>
      <c r="O18" s="37"/>
      <c r="P18" s="37"/>
      <c r="Q18" s="128">
        <f>Q19</f>
        <v>32309</v>
      </c>
      <c r="R18" s="40"/>
    </row>
    <row r="19" spans="1:18" ht="18" customHeight="1">
      <c r="A19" s="43">
        <v>3</v>
      </c>
      <c r="B19" s="44" t="s">
        <v>7335</v>
      </c>
      <c r="C19" s="45">
        <v>1</v>
      </c>
      <c r="D19" s="45" t="s">
        <v>7336</v>
      </c>
      <c r="E19" s="46"/>
      <c r="F19" s="45"/>
      <c r="G19" s="46"/>
      <c r="H19" s="45"/>
      <c r="I19" s="46"/>
      <c r="J19" s="46"/>
      <c r="K19" s="60">
        <f>K20</f>
        <v>32309</v>
      </c>
      <c r="L19" s="60">
        <f t="shared" si="6"/>
        <v>31378</v>
      </c>
      <c r="M19" s="61">
        <f t="shared" si="6"/>
        <v>931</v>
      </c>
      <c r="N19" s="47"/>
      <c r="O19" s="48"/>
      <c r="P19" s="48"/>
      <c r="Q19" s="95">
        <f>Q20</f>
        <v>32309</v>
      </c>
      <c r="R19" s="51"/>
    </row>
    <row r="20" spans="1:18" ht="18" customHeight="1">
      <c r="A20" s="43">
        <v>3</v>
      </c>
      <c r="B20" s="44" t="s">
        <v>7337</v>
      </c>
      <c r="C20" s="52">
        <v>1</v>
      </c>
      <c r="D20" s="44" t="s">
        <v>7338</v>
      </c>
      <c r="E20" s="53">
        <v>1</v>
      </c>
      <c r="F20" s="54" t="s">
        <v>7339</v>
      </c>
      <c r="G20" s="53"/>
      <c r="H20" s="54"/>
      <c r="I20" s="53"/>
      <c r="J20" s="53"/>
      <c r="K20" s="62">
        <f>SUM(K21:K28)</f>
        <v>32309</v>
      </c>
      <c r="L20" s="62">
        <f t="shared" ref="L20:M20" si="7">SUM(L21:L28)</f>
        <v>31378</v>
      </c>
      <c r="M20" s="63">
        <f t="shared" si="7"/>
        <v>931</v>
      </c>
      <c r="N20" s="55"/>
      <c r="O20" s="56"/>
      <c r="P20" s="56"/>
      <c r="Q20" s="97">
        <f>SUM(Q21:Q28)</f>
        <v>32309</v>
      </c>
      <c r="R20" s="59" t="s">
        <v>7340</v>
      </c>
    </row>
    <row r="21" spans="1:18" ht="18" customHeight="1">
      <c r="A21" s="17">
        <v>3</v>
      </c>
      <c r="B21" s="18" t="s">
        <v>521</v>
      </c>
      <c r="C21" s="18">
        <v>1</v>
      </c>
      <c r="D21" s="18" t="s">
        <v>5157</v>
      </c>
      <c r="E21" s="18">
        <v>1</v>
      </c>
      <c r="F21" s="18" t="s">
        <v>5158</v>
      </c>
      <c r="G21" s="19">
        <v>1</v>
      </c>
      <c r="H21" s="19" t="s">
        <v>5479</v>
      </c>
      <c r="I21" s="19"/>
      <c r="J21" s="19"/>
      <c r="K21" s="99"/>
      <c r="L21" s="99"/>
      <c r="M21" s="99"/>
      <c r="N21" s="28"/>
      <c r="O21" s="100"/>
      <c r="P21" s="27"/>
      <c r="Q21" s="22"/>
      <c r="R21" s="130"/>
    </row>
    <row r="22" spans="1:18" ht="18" customHeight="1">
      <c r="A22" s="17">
        <v>3</v>
      </c>
      <c r="B22" s="18" t="s">
        <v>521</v>
      </c>
      <c r="C22" s="18">
        <v>1</v>
      </c>
      <c r="D22" s="18" t="s">
        <v>5157</v>
      </c>
      <c r="E22" s="18">
        <v>1</v>
      </c>
      <c r="F22" s="18" t="s">
        <v>5158</v>
      </c>
      <c r="G22" s="18">
        <v>1</v>
      </c>
      <c r="H22" s="18" t="s">
        <v>5479</v>
      </c>
      <c r="I22" s="19">
        <v>1</v>
      </c>
      <c r="J22" s="19" t="s">
        <v>5479</v>
      </c>
      <c r="K22" s="99">
        <v>2678</v>
      </c>
      <c r="L22" s="99">
        <v>3237</v>
      </c>
      <c r="M22" s="99">
        <f>K22-L22</f>
        <v>-559</v>
      </c>
      <c r="N22" s="28" t="s">
        <v>5480</v>
      </c>
      <c r="O22" s="100">
        <v>0</v>
      </c>
      <c r="P22" s="27" t="s">
        <v>747</v>
      </c>
      <c r="Q22" s="22">
        <v>1817</v>
      </c>
      <c r="R22" s="130"/>
    </row>
    <row r="23" spans="1:18" ht="18" customHeight="1">
      <c r="A23" s="17">
        <v>3</v>
      </c>
      <c r="B23" s="18" t="s">
        <v>521</v>
      </c>
      <c r="C23" s="18">
        <v>1</v>
      </c>
      <c r="D23" s="18" t="s">
        <v>5157</v>
      </c>
      <c r="E23" s="18">
        <v>1</v>
      </c>
      <c r="F23" s="18" t="s">
        <v>5158</v>
      </c>
      <c r="G23" s="102">
        <v>1</v>
      </c>
      <c r="H23" s="102" t="s">
        <v>5479</v>
      </c>
      <c r="I23" s="18">
        <v>1</v>
      </c>
      <c r="J23" s="18" t="s">
        <v>5479</v>
      </c>
      <c r="K23" s="99"/>
      <c r="L23" s="99"/>
      <c r="M23" s="99"/>
      <c r="N23" s="28" t="s">
        <v>5481</v>
      </c>
      <c r="O23" s="100">
        <v>1817000</v>
      </c>
      <c r="P23" s="27" t="s">
        <v>5476</v>
      </c>
      <c r="Q23" s="22">
        <v>361</v>
      </c>
      <c r="R23" s="130"/>
    </row>
    <row r="24" spans="1:18" ht="18" customHeight="1">
      <c r="A24" s="17">
        <v>3</v>
      </c>
      <c r="B24" s="18" t="s">
        <v>521</v>
      </c>
      <c r="C24" s="18">
        <v>1</v>
      </c>
      <c r="D24" s="18" t="s">
        <v>5157</v>
      </c>
      <c r="E24" s="18">
        <v>1</v>
      </c>
      <c r="F24" s="18" t="s">
        <v>5158</v>
      </c>
      <c r="G24" s="102">
        <v>1</v>
      </c>
      <c r="H24" s="102" t="s">
        <v>5479</v>
      </c>
      <c r="I24" s="102">
        <v>1</v>
      </c>
      <c r="J24" s="102" t="s">
        <v>5479</v>
      </c>
      <c r="K24" s="99"/>
      <c r="L24" s="99"/>
      <c r="M24" s="99"/>
      <c r="N24" s="28" t="s">
        <v>5482</v>
      </c>
      <c r="O24" s="100">
        <v>861000</v>
      </c>
      <c r="P24" s="27" t="s">
        <v>5483</v>
      </c>
      <c r="Q24" s="22">
        <v>500</v>
      </c>
      <c r="R24" s="130"/>
    </row>
    <row r="25" spans="1:18" ht="18" customHeight="1">
      <c r="A25" s="17">
        <v>3</v>
      </c>
      <c r="B25" s="18" t="s">
        <v>521</v>
      </c>
      <c r="C25" s="18">
        <v>1</v>
      </c>
      <c r="D25" s="18" t="s">
        <v>5157</v>
      </c>
      <c r="E25" s="18">
        <v>1</v>
      </c>
      <c r="F25" s="18" t="s">
        <v>5158</v>
      </c>
      <c r="G25" s="19">
        <v>2</v>
      </c>
      <c r="H25" s="19" t="s">
        <v>5484</v>
      </c>
      <c r="I25" s="102"/>
      <c r="J25" s="102"/>
      <c r="K25" s="99"/>
      <c r="L25" s="99"/>
      <c r="M25" s="99"/>
      <c r="N25" s="28"/>
      <c r="O25" s="100"/>
      <c r="P25" s="27"/>
      <c r="Q25" s="22"/>
      <c r="R25" s="130"/>
    </row>
    <row r="26" spans="1:18" ht="18" customHeight="1">
      <c r="A26" s="17">
        <v>3</v>
      </c>
      <c r="B26" s="18" t="s">
        <v>521</v>
      </c>
      <c r="C26" s="18">
        <v>1</v>
      </c>
      <c r="D26" s="18" t="s">
        <v>5157</v>
      </c>
      <c r="E26" s="18">
        <v>1</v>
      </c>
      <c r="F26" s="18" t="s">
        <v>5158</v>
      </c>
      <c r="G26" s="18">
        <v>2</v>
      </c>
      <c r="H26" s="18" t="s">
        <v>5484</v>
      </c>
      <c r="I26" s="19">
        <v>1</v>
      </c>
      <c r="J26" s="19" t="s">
        <v>5484</v>
      </c>
      <c r="K26" s="99">
        <v>29631</v>
      </c>
      <c r="L26" s="99">
        <v>28141</v>
      </c>
      <c r="M26" s="99">
        <f>K26-L26</f>
        <v>1490</v>
      </c>
      <c r="N26" s="28" t="s">
        <v>5485</v>
      </c>
      <c r="O26" s="100">
        <v>0</v>
      </c>
      <c r="P26" s="27" t="s">
        <v>7341</v>
      </c>
      <c r="Q26" s="22">
        <v>29631</v>
      </c>
      <c r="R26" s="130"/>
    </row>
    <row r="27" spans="1:18" ht="18" customHeight="1">
      <c r="A27" s="17">
        <v>3</v>
      </c>
      <c r="B27" s="18" t="s">
        <v>521</v>
      </c>
      <c r="C27" s="18">
        <v>1</v>
      </c>
      <c r="D27" s="18" t="s">
        <v>5157</v>
      </c>
      <c r="E27" s="18">
        <v>1</v>
      </c>
      <c r="F27" s="18" t="s">
        <v>5158</v>
      </c>
      <c r="G27" s="102">
        <v>2</v>
      </c>
      <c r="H27" s="102" t="s">
        <v>5484</v>
      </c>
      <c r="I27" s="102">
        <v>1</v>
      </c>
      <c r="J27" s="102" t="s">
        <v>5484</v>
      </c>
      <c r="K27" s="99"/>
      <c r="L27" s="99"/>
      <c r="M27" s="99"/>
      <c r="N27" s="28" t="s">
        <v>5486</v>
      </c>
      <c r="O27" s="100">
        <v>22223250</v>
      </c>
      <c r="P27" s="27" t="s">
        <v>5487</v>
      </c>
      <c r="Q27" s="22"/>
      <c r="R27" s="130"/>
    </row>
    <row r="28" spans="1:18" ht="18" customHeight="1">
      <c r="A28" s="17">
        <v>3</v>
      </c>
      <c r="B28" s="18" t="s">
        <v>521</v>
      </c>
      <c r="C28" s="18">
        <v>1</v>
      </c>
      <c r="D28" s="18" t="s">
        <v>5157</v>
      </c>
      <c r="E28" s="18">
        <v>1</v>
      </c>
      <c r="F28" s="18" t="s">
        <v>5158</v>
      </c>
      <c r="G28" s="102">
        <v>2</v>
      </c>
      <c r="H28" s="102" t="s">
        <v>5484</v>
      </c>
      <c r="I28" s="102">
        <v>1</v>
      </c>
      <c r="J28" s="102" t="s">
        <v>5484</v>
      </c>
      <c r="K28" s="99"/>
      <c r="L28" s="99"/>
      <c r="M28" s="99"/>
      <c r="N28" s="28" t="s">
        <v>5488</v>
      </c>
      <c r="O28" s="100">
        <v>7407750</v>
      </c>
      <c r="P28" s="27"/>
      <c r="Q28" s="22"/>
      <c r="R28" s="130"/>
    </row>
    <row r="29" spans="1:18" ht="18" customHeight="1">
      <c r="A29" s="33">
        <v>4</v>
      </c>
      <c r="B29" s="34" t="s">
        <v>7342</v>
      </c>
      <c r="C29" s="34"/>
      <c r="D29" s="34"/>
      <c r="E29" s="35"/>
      <c r="F29" s="34"/>
      <c r="G29" s="35"/>
      <c r="H29" s="34"/>
      <c r="I29" s="35"/>
      <c r="J29" s="35"/>
      <c r="K29" s="41">
        <f>K30</f>
        <v>325</v>
      </c>
      <c r="L29" s="41">
        <f t="shared" ref="L29:M30" si="8">L30</f>
        <v>1</v>
      </c>
      <c r="M29" s="42">
        <f t="shared" si="8"/>
        <v>324</v>
      </c>
      <c r="N29" s="36"/>
      <c r="O29" s="37"/>
      <c r="P29" s="37"/>
      <c r="Q29" s="128">
        <f>Q30</f>
        <v>0</v>
      </c>
      <c r="R29" s="40"/>
    </row>
    <row r="30" spans="1:18" ht="18" customHeight="1">
      <c r="A30" s="43">
        <v>4</v>
      </c>
      <c r="B30" s="44" t="s">
        <v>5489</v>
      </c>
      <c r="C30" s="45">
        <v>1</v>
      </c>
      <c r="D30" s="45" t="s">
        <v>5489</v>
      </c>
      <c r="E30" s="46"/>
      <c r="F30" s="45"/>
      <c r="G30" s="46"/>
      <c r="H30" s="45"/>
      <c r="I30" s="46"/>
      <c r="J30" s="46"/>
      <c r="K30" s="60">
        <f>K31</f>
        <v>325</v>
      </c>
      <c r="L30" s="60">
        <f t="shared" si="8"/>
        <v>1</v>
      </c>
      <c r="M30" s="61">
        <f t="shared" si="8"/>
        <v>324</v>
      </c>
      <c r="N30" s="47"/>
      <c r="O30" s="48"/>
      <c r="P30" s="48"/>
      <c r="Q30" s="95">
        <f>Q31</f>
        <v>0</v>
      </c>
      <c r="R30" s="51"/>
    </row>
    <row r="31" spans="1:18" ht="18" customHeight="1">
      <c r="A31" s="43">
        <v>4</v>
      </c>
      <c r="B31" s="44" t="s">
        <v>5489</v>
      </c>
      <c r="C31" s="52">
        <v>1</v>
      </c>
      <c r="D31" s="44" t="s">
        <v>5489</v>
      </c>
      <c r="E31" s="53">
        <v>1</v>
      </c>
      <c r="F31" s="54" t="s">
        <v>5489</v>
      </c>
      <c r="G31" s="53"/>
      <c r="H31" s="54"/>
      <c r="I31" s="53"/>
      <c r="J31" s="53"/>
      <c r="K31" s="62">
        <f>SUM(K32:K33)</f>
        <v>325</v>
      </c>
      <c r="L31" s="62">
        <f t="shared" ref="L31:M31" si="9">SUM(L32:L33)</f>
        <v>1</v>
      </c>
      <c r="M31" s="63">
        <f t="shared" si="9"/>
        <v>324</v>
      </c>
      <c r="N31" s="55"/>
      <c r="O31" s="56"/>
      <c r="P31" s="56"/>
      <c r="Q31" s="97">
        <f>SUM(Q32:Q33)</f>
        <v>0</v>
      </c>
      <c r="R31" s="59" t="s">
        <v>5203</v>
      </c>
    </row>
    <row r="32" spans="1:18" ht="18" customHeight="1">
      <c r="A32" s="17">
        <v>4</v>
      </c>
      <c r="B32" s="18" t="s">
        <v>549</v>
      </c>
      <c r="C32" s="102">
        <v>1</v>
      </c>
      <c r="D32" s="102" t="s">
        <v>549</v>
      </c>
      <c r="E32" s="102">
        <v>1</v>
      </c>
      <c r="F32" s="102" t="s">
        <v>549</v>
      </c>
      <c r="G32" s="19">
        <v>1</v>
      </c>
      <c r="H32" s="19" t="s">
        <v>549</v>
      </c>
      <c r="I32" s="102"/>
      <c r="J32" s="102"/>
      <c r="K32" s="99"/>
      <c r="L32" s="99"/>
      <c r="M32" s="99"/>
      <c r="N32" s="28"/>
      <c r="O32" s="100"/>
      <c r="P32" s="27"/>
      <c r="Q32" s="22"/>
      <c r="R32" s="130"/>
    </row>
    <row r="33" spans="1:18" ht="18" customHeight="1">
      <c r="A33" s="180">
        <v>4</v>
      </c>
      <c r="B33" s="102" t="s">
        <v>549</v>
      </c>
      <c r="C33" s="102">
        <v>1</v>
      </c>
      <c r="D33" s="102" t="s">
        <v>549</v>
      </c>
      <c r="E33" s="102">
        <v>1</v>
      </c>
      <c r="F33" s="102" t="s">
        <v>549</v>
      </c>
      <c r="G33" s="18">
        <v>1</v>
      </c>
      <c r="H33" s="18" t="s">
        <v>549</v>
      </c>
      <c r="I33" s="19">
        <v>1</v>
      </c>
      <c r="J33" s="19" t="s">
        <v>550</v>
      </c>
      <c r="K33" s="99">
        <v>325</v>
      </c>
      <c r="L33" s="99">
        <v>1</v>
      </c>
      <c r="M33" s="99">
        <f>K33-L33</f>
        <v>324</v>
      </c>
      <c r="N33" s="28" t="s">
        <v>5490</v>
      </c>
      <c r="O33" s="100">
        <v>325000</v>
      </c>
      <c r="P33" s="27"/>
      <c r="Q33" s="22"/>
      <c r="R33" s="130"/>
    </row>
    <row r="34" spans="1:18" ht="18" customHeight="1">
      <c r="A34" s="33">
        <v>5</v>
      </c>
      <c r="B34" s="34" t="s">
        <v>5491</v>
      </c>
      <c r="C34" s="34"/>
      <c r="D34" s="34"/>
      <c r="E34" s="35"/>
      <c r="F34" s="34"/>
      <c r="G34" s="35"/>
      <c r="H34" s="34"/>
      <c r="I34" s="35"/>
      <c r="J34" s="35"/>
      <c r="K34" s="41">
        <f>K35+K39+K43</f>
        <v>3</v>
      </c>
      <c r="L34" s="41">
        <f t="shared" ref="L34:M34" si="10">L35+L39+L43</f>
        <v>3</v>
      </c>
      <c r="M34" s="42">
        <f t="shared" si="10"/>
        <v>0</v>
      </c>
      <c r="N34" s="36"/>
      <c r="O34" s="37"/>
      <c r="P34" s="37"/>
      <c r="Q34" s="128">
        <f>Q35+Q39+Q43</f>
        <v>1</v>
      </c>
      <c r="R34" s="40"/>
    </row>
    <row r="35" spans="1:18" ht="18" customHeight="1">
      <c r="A35" s="43">
        <v>5</v>
      </c>
      <c r="B35" s="44" t="s">
        <v>5491</v>
      </c>
      <c r="C35" s="45">
        <v>1</v>
      </c>
      <c r="D35" s="45" t="s">
        <v>5492</v>
      </c>
      <c r="E35" s="46"/>
      <c r="F35" s="45"/>
      <c r="G35" s="46"/>
      <c r="H35" s="45"/>
      <c r="I35" s="46"/>
      <c r="J35" s="46"/>
      <c r="K35" s="60">
        <f>K36</f>
        <v>1</v>
      </c>
      <c r="L35" s="60">
        <f t="shared" ref="L35:M35" si="11">L36</f>
        <v>1</v>
      </c>
      <c r="M35" s="61">
        <f t="shared" si="11"/>
        <v>0</v>
      </c>
      <c r="N35" s="47"/>
      <c r="O35" s="48"/>
      <c r="P35" s="48"/>
      <c r="Q35" s="95">
        <f>Q36</f>
        <v>0</v>
      </c>
      <c r="R35" s="51"/>
    </row>
    <row r="36" spans="1:18" ht="18" customHeight="1">
      <c r="A36" s="43">
        <v>5</v>
      </c>
      <c r="B36" s="44" t="s">
        <v>7343</v>
      </c>
      <c r="C36" s="52">
        <v>1</v>
      </c>
      <c r="D36" s="44" t="s">
        <v>7344</v>
      </c>
      <c r="E36" s="53">
        <v>1</v>
      </c>
      <c r="F36" s="54" t="s">
        <v>7345</v>
      </c>
      <c r="G36" s="53"/>
      <c r="H36" s="54"/>
      <c r="I36" s="53"/>
      <c r="J36" s="53"/>
      <c r="K36" s="62">
        <f>SUM(K37:K38)</f>
        <v>1</v>
      </c>
      <c r="L36" s="62">
        <f t="shared" ref="L36:M36" si="12">SUM(L37:L38)</f>
        <v>1</v>
      </c>
      <c r="M36" s="63">
        <f t="shared" si="12"/>
        <v>0</v>
      </c>
      <c r="N36" s="55"/>
      <c r="O36" s="56"/>
      <c r="P36" s="56"/>
      <c r="Q36" s="97">
        <f>SUM(Q37:Q38)</f>
        <v>0</v>
      </c>
      <c r="R36" s="59" t="s">
        <v>7340</v>
      </c>
    </row>
    <row r="37" spans="1:18" ht="18" customHeight="1">
      <c r="A37" s="17">
        <v>5</v>
      </c>
      <c r="B37" s="18" t="s">
        <v>553</v>
      </c>
      <c r="C37" s="102">
        <v>1</v>
      </c>
      <c r="D37" s="102" t="s">
        <v>5493</v>
      </c>
      <c r="E37" s="102">
        <v>1</v>
      </c>
      <c r="F37" s="102" t="s">
        <v>555</v>
      </c>
      <c r="G37" s="19">
        <v>1</v>
      </c>
      <c r="H37" s="19" t="s">
        <v>555</v>
      </c>
      <c r="I37" s="19"/>
      <c r="J37" s="19"/>
      <c r="K37" s="99"/>
      <c r="L37" s="99"/>
      <c r="M37" s="99"/>
      <c r="N37" s="28"/>
      <c r="O37" s="100"/>
      <c r="P37" s="27"/>
      <c r="Q37" s="22"/>
      <c r="R37" s="130"/>
    </row>
    <row r="38" spans="1:18" ht="18" customHeight="1">
      <c r="A38" s="17">
        <v>5</v>
      </c>
      <c r="B38" s="18" t="s">
        <v>553</v>
      </c>
      <c r="C38" s="102">
        <v>1</v>
      </c>
      <c r="D38" s="102" t="s">
        <v>5493</v>
      </c>
      <c r="E38" s="102">
        <v>1</v>
      </c>
      <c r="F38" s="102" t="s">
        <v>555</v>
      </c>
      <c r="G38" s="102">
        <v>1</v>
      </c>
      <c r="H38" s="102" t="s">
        <v>555</v>
      </c>
      <c r="I38" s="19">
        <v>1</v>
      </c>
      <c r="J38" s="19" t="s">
        <v>5494</v>
      </c>
      <c r="K38" s="99">
        <v>1</v>
      </c>
      <c r="L38" s="99">
        <v>1</v>
      </c>
      <c r="M38" s="99">
        <f>K38-L38</f>
        <v>0</v>
      </c>
      <c r="N38" s="28" t="s">
        <v>516</v>
      </c>
      <c r="O38" s="100">
        <v>1000</v>
      </c>
      <c r="P38" s="27"/>
      <c r="Q38" s="22"/>
      <c r="R38" s="130"/>
    </row>
    <row r="39" spans="1:18" ht="18" customHeight="1">
      <c r="A39" s="43">
        <v>5</v>
      </c>
      <c r="B39" s="44" t="s">
        <v>7343</v>
      </c>
      <c r="C39" s="45">
        <v>2</v>
      </c>
      <c r="D39" s="45" t="s">
        <v>7346</v>
      </c>
      <c r="E39" s="46"/>
      <c r="F39" s="45"/>
      <c r="G39" s="46"/>
      <c r="H39" s="45"/>
      <c r="I39" s="46"/>
      <c r="J39" s="46"/>
      <c r="K39" s="60">
        <f>K40</f>
        <v>1</v>
      </c>
      <c r="L39" s="60">
        <f t="shared" ref="L39:M39" si="13">L40</f>
        <v>1</v>
      </c>
      <c r="M39" s="61">
        <f t="shared" si="13"/>
        <v>0</v>
      </c>
      <c r="N39" s="47"/>
      <c r="O39" s="48"/>
      <c r="P39" s="48"/>
      <c r="Q39" s="95">
        <f>Q40</f>
        <v>0</v>
      </c>
      <c r="R39" s="51"/>
    </row>
    <row r="40" spans="1:18" ht="18" customHeight="1">
      <c r="A40" s="43">
        <v>5</v>
      </c>
      <c r="B40" s="44" t="s">
        <v>5491</v>
      </c>
      <c r="C40" s="52">
        <v>2</v>
      </c>
      <c r="D40" s="44" t="s">
        <v>5495</v>
      </c>
      <c r="E40" s="53">
        <v>1</v>
      </c>
      <c r="F40" s="54" t="s">
        <v>5495</v>
      </c>
      <c r="G40" s="53"/>
      <c r="H40" s="54"/>
      <c r="I40" s="53"/>
      <c r="J40" s="53"/>
      <c r="K40" s="62">
        <f>SUM(K41:K42)</f>
        <v>1</v>
      </c>
      <c r="L40" s="62">
        <f t="shared" ref="L40:M40" si="14">SUM(L41:L42)</f>
        <v>1</v>
      </c>
      <c r="M40" s="63">
        <f t="shared" si="14"/>
        <v>0</v>
      </c>
      <c r="N40" s="55"/>
      <c r="O40" s="56"/>
      <c r="P40" s="56"/>
      <c r="Q40" s="97">
        <f>SUM(Q41:Q42)</f>
        <v>0</v>
      </c>
      <c r="R40" s="59" t="s">
        <v>5203</v>
      </c>
    </row>
    <row r="41" spans="1:18" ht="18" customHeight="1">
      <c r="A41" s="17">
        <v>5</v>
      </c>
      <c r="B41" s="18" t="s">
        <v>553</v>
      </c>
      <c r="C41" s="102">
        <v>2</v>
      </c>
      <c r="D41" s="102" t="s">
        <v>557</v>
      </c>
      <c r="E41" s="102">
        <v>1</v>
      </c>
      <c r="F41" s="102" t="s">
        <v>557</v>
      </c>
      <c r="G41" s="19">
        <v>1</v>
      </c>
      <c r="H41" s="19" t="s">
        <v>557</v>
      </c>
      <c r="I41" s="19"/>
      <c r="J41" s="19"/>
      <c r="K41" s="99"/>
      <c r="L41" s="99"/>
      <c r="M41" s="99"/>
      <c r="N41" s="28"/>
      <c r="O41" s="100"/>
      <c r="P41" s="27"/>
      <c r="Q41" s="22"/>
      <c r="R41" s="130"/>
    </row>
    <row r="42" spans="1:18" ht="18" customHeight="1">
      <c r="A42" s="180">
        <v>5</v>
      </c>
      <c r="B42" s="102" t="s">
        <v>553</v>
      </c>
      <c r="C42" s="102">
        <v>2</v>
      </c>
      <c r="D42" s="102" t="s">
        <v>557</v>
      </c>
      <c r="E42" s="102">
        <v>1</v>
      </c>
      <c r="F42" s="102" t="s">
        <v>557</v>
      </c>
      <c r="G42" s="18">
        <v>1</v>
      </c>
      <c r="H42" s="18" t="s">
        <v>557</v>
      </c>
      <c r="I42" s="19">
        <v>1</v>
      </c>
      <c r="J42" s="19" t="s">
        <v>557</v>
      </c>
      <c r="K42" s="99">
        <v>1</v>
      </c>
      <c r="L42" s="99">
        <v>1</v>
      </c>
      <c r="M42" s="99">
        <f>K42-L42</f>
        <v>0</v>
      </c>
      <c r="N42" s="28" t="s">
        <v>5453</v>
      </c>
      <c r="O42" s="100">
        <v>1000</v>
      </c>
      <c r="P42" s="27"/>
      <c r="Q42" s="22"/>
      <c r="R42" s="130"/>
    </row>
    <row r="43" spans="1:18" ht="18" customHeight="1">
      <c r="A43" s="43">
        <v>5</v>
      </c>
      <c r="B43" s="44" t="s">
        <v>5491</v>
      </c>
      <c r="C43" s="45">
        <v>3</v>
      </c>
      <c r="D43" s="45" t="s">
        <v>5496</v>
      </c>
      <c r="E43" s="46"/>
      <c r="F43" s="45"/>
      <c r="G43" s="46"/>
      <c r="H43" s="45"/>
      <c r="I43" s="46"/>
      <c r="J43" s="46"/>
      <c r="K43" s="60">
        <f>K44</f>
        <v>1</v>
      </c>
      <c r="L43" s="60">
        <f t="shared" ref="L43:M43" si="15">L44</f>
        <v>1</v>
      </c>
      <c r="M43" s="61">
        <f t="shared" si="15"/>
        <v>0</v>
      </c>
      <c r="N43" s="47"/>
      <c r="O43" s="48"/>
      <c r="P43" s="48"/>
      <c r="Q43" s="95">
        <f>Q44</f>
        <v>1</v>
      </c>
      <c r="R43" s="51"/>
    </row>
    <row r="44" spans="1:18" ht="18" customHeight="1">
      <c r="A44" s="43">
        <v>5</v>
      </c>
      <c r="B44" s="44" t="s">
        <v>5491</v>
      </c>
      <c r="C44" s="52">
        <v>3</v>
      </c>
      <c r="D44" s="44" t="s">
        <v>5496</v>
      </c>
      <c r="E44" s="53">
        <v>1</v>
      </c>
      <c r="F44" s="54" t="s">
        <v>5496</v>
      </c>
      <c r="G44" s="53"/>
      <c r="H44" s="54"/>
      <c r="I44" s="53"/>
      <c r="J44" s="53"/>
      <c r="K44" s="62">
        <f>SUM(K45:K46)</f>
        <v>1</v>
      </c>
      <c r="L44" s="62">
        <f t="shared" ref="L44:M44" si="16">SUM(L45:L46)</f>
        <v>1</v>
      </c>
      <c r="M44" s="63">
        <f t="shared" si="16"/>
        <v>0</v>
      </c>
      <c r="N44" s="55"/>
      <c r="O44" s="56"/>
      <c r="P44" s="56"/>
      <c r="Q44" s="97">
        <f>SUM(Q45:Q46)</f>
        <v>1</v>
      </c>
      <c r="R44" s="59" t="s">
        <v>5203</v>
      </c>
    </row>
    <row r="45" spans="1:18" ht="18" customHeight="1">
      <c r="A45" s="17">
        <v>5</v>
      </c>
      <c r="B45" s="18" t="s">
        <v>553</v>
      </c>
      <c r="C45" s="102">
        <v>3</v>
      </c>
      <c r="D45" s="102" t="s">
        <v>571</v>
      </c>
      <c r="E45" s="102">
        <v>1</v>
      </c>
      <c r="F45" s="102" t="s">
        <v>571</v>
      </c>
      <c r="G45" s="19">
        <v>1</v>
      </c>
      <c r="H45" s="19" t="s">
        <v>571</v>
      </c>
      <c r="I45" s="19"/>
      <c r="J45" s="19"/>
      <c r="K45" s="99"/>
      <c r="L45" s="99"/>
      <c r="M45" s="99"/>
      <c r="N45" s="28"/>
      <c r="O45" s="100"/>
      <c r="P45" s="27"/>
      <c r="Q45" s="22"/>
      <c r="R45" s="130"/>
    </row>
    <row r="46" spans="1:18" ht="18" customHeight="1">
      <c r="A46" s="181">
        <v>5</v>
      </c>
      <c r="B46" s="182" t="s">
        <v>553</v>
      </c>
      <c r="C46" s="182">
        <v>3</v>
      </c>
      <c r="D46" s="182" t="s">
        <v>571</v>
      </c>
      <c r="E46" s="182">
        <v>1</v>
      </c>
      <c r="F46" s="182" t="s">
        <v>571</v>
      </c>
      <c r="G46" s="183">
        <v>1</v>
      </c>
      <c r="H46" s="183" t="s">
        <v>571</v>
      </c>
      <c r="I46" s="184">
        <v>1</v>
      </c>
      <c r="J46" s="184" t="s">
        <v>571</v>
      </c>
      <c r="K46" s="185">
        <v>1</v>
      </c>
      <c r="L46" s="185">
        <v>1</v>
      </c>
      <c r="M46" s="99">
        <f>K46-L46</f>
        <v>0</v>
      </c>
      <c r="N46" s="186" t="s">
        <v>5453</v>
      </c>
      <c r="O46" s="187">
        <v>1000</v>
      </c>
      <c r="P46" s="188" t="s">
        <v>747</v>
      </c>
      <c r="Q46" s="189">
        <v>1</v>
      </c>
      <c r="R46" s="190"/>
    </row>
    <row r="47" spans="1:18" ht="18" customHeight="1">
      <c r="A47" s="766" t="s">
        <v>5497</v>
      </c>
      <c r="B47" s="767"/>
      <c r="C47" s="767"/>
      <c r="D47" s="767"/>
      <c r="E47" s="767"/>
      <c r="F47" s="767"/>
      <c r="G47" s="767"/>
      <c r="H47" s="767"/>
      <c r="I47" s="767"/>
      <c r="J47" s="767"/>
      <c r="K47" s="191">
        <f>K3+K13+K18+K29+K34</f>
        <v>88318</v>
      </c>
      <c r="L47" s="191">
        <f t="shared" ref="L47:M47" si="17">L3+L13+L18+L29+L34</f>
        <v>88632</v>
      </c>
      <c r="M47" s="191">
        <f t="shared" si="17"/>
        <v>-314</v>
      </c>
      <c r="N47" s="192"/>
      <c r="O47" s="193"/>
      <c r="P47" s="193"/>
      <c r="Q47" s="194">
        <f>Q3+Q13+Q18+Q29+Q34</f>
        <v>32325</v>
      </c>
      <c r="R47" s="195"/>
    </row>
  </sheetData>
  <autoFilter ref="A2:R47"/>
  <mergeCells count="2">
    <mergeCell ref="Q1:R1"/>
    <mergeCell ref="A47:J47"/>
  </mergeCells>
  <phoneticPr fontId="18"/>
  <conditionalFormatting sqref="O2">
    <cfRule type="cellIs" dxfId="236" priority="30" operator="equal">
      <formula>0</formula>
    </cfRule>
  </conditionalFormatting>
  <conditionalFormatting sqref="O47">
    <cfRule type="cellIs" dxfId="235" priority="29" operator="equal">
      <formula>0</formula>
    </cfRule>
  </conditionalFormatting>
  <conditionalFormatting sqref="O3:O5">
    <cfRule type="cellIs" dxfId="234" priority="28" operator="equal">
      <formula>0</formula>
    </cfRule>
  </conditionalFormatting>
  <conditionalFormatting sqref="E3:E4 F3:F5">
    <cfRule type="expression" dxfId="233" priority="27">
      <formula>$G3=""</formula>
    </cfRule>
  </conditionalFormatting>
  <conditionalFormatting sqref="G3:H5">
    <cfRule type="expression" dxfId="232" priority="26">
      <formula>$I3=""</formula>
    </cfRule>
  </conditionalFormatting>
  <conditionalFormatting sqref="I3:J5">
    <cfRule type="expression" dxfId="231" priority="25">
      <formula>$K3=""</formula>
    </cfRule>
  </conditionalFormatting>
  <conditionalFormatting sqref="C3 A3:A5 C5 R3:R5">
    <cfRule type="expression" dxfId="230" priority="24">
      <formula>$G3=""</formula>
    </cfRule>
  </conditionalFormatting>
  <conditionalFormatting sqref="B3:B5">
    <cfRule type="expression" dxfId="229" priority="23">
      <formula>$C3=""</formula>
    </cfRule>
  </conditionalFormatting>
  <conditionalFormatting sqref="D3:D5">
    <cfRule type="expression" dxfId="228" priority="22">
      <formula>$E3=""</formula>
    </cfRule>
  </conditionalFormatting>
  <conditionalFormatting sqref="O34 O29 O18 O13">
    <cfRule type="cellIs" dxfId="227" priority="21" operator="equal">
      <formula>0</formula>
    </cfRule>
  </conditionalFormatting>
  <conditionalFormatting sqref="E34:F34 E29:F29 E18:F18 E13:F13">
    <cfRule type="expression" dxfId="226" priority="20">
      <formula>$G13=""</formula>
    </cfRule>
  </conditionalFormatting>
  <conditionalFormatting sqref="G34:H34 G29:H29 G18:H18 G13:H13">
    <cfRule type="expression" dxfId="225" priority="19">
      <formula>$I13=""</formula>
    </cfRule>
  </conditionalFormatting>
  <conditionalFormatting sqref="I34:J34 I29:J29 I18:J18 I13:J13">
    <cfRule type="expression" dxfId="224" priority="18">
      <formula>$K13=""</formula>
    </cfRule>
  </conditionalFormatting>
  <conditionalFormatting sqref="C34 A34 R34 C29 A29 R29 C18 A18 R18 C13 A13 R13">
    <cfRule type="expression" dxfId="223" priority="17">
      <formula>$G13=""</formula>
    </cfRule>
  </conditionalFormatting>
  <conditionalFormatting sqref="B34 B29 B18 B13">
    <cfRule type="expression" dxfId="222" priority="16">
      <formula>$C13=""</formula>
    </cfRule>
  </conditionalFormatting>
  <conditionalFormatting sqref="D34 D29 D18 D13">
    <cfRule type="expression" dxfId="221" priority="15">
      <formula>$E13=""</formula>
    </cfRule>
  </conditionalFormatting>
  <conditionalFormatting sqref="O43 O39 O35 O30 O19 O14">
    <cfRule type="cellIs" dxfId="220" priority="14" operator="equal">
      <formula>0</formula>
    </cfRule>
  </conditionalFormatting>
  <conditionalFormatting sqref="E43:F43 E39:F39 E35:F35 E30:F30 E19:F19 E14:F14">
    <cfRule type="expression" dxfId="219" priority="13">
      <formula>$G14=""</formula>
    </cfRule>
  </conditionalFormatting>
  <conditionalFormatting sqref="G43:H43 G39:H39 G35:H35 G30:H30 G19:H19 G14:H14">
    <cfRule type="expression" dxfId="218" priority="12">
      <formula>$I14=""</formula>
    </cfRule>
  </conditionalFormatting>
  <conditionalFormatting sqref="I43:J43 I39:J39 I35:J35 I30:J30 I19:J19 I14:J14">
    <cfRule type="expression" dxfId="217" priority="11">
      <formula>$K14=""</formula>
    </cfRule>
  </conditionalFormatting>
  <conditionalFormatting sqref="A43 R43 A39 R39 A35 R35 A30 R30 A19 R19 A14 R14">
    <cfRule type="expression" dxfId="216" priority="10">
      <formula>$G14=""</formula>
    </cfRule>
  </conditionalFormatting>
  <conditionalFormatting sqref="B43 B39 B35 B30 B19 B14">
    <cfRule type="expression" dxfId="215" priority="9">
      <formula>$C14=""</formula>
    </cfRule>
  </conditionalFormatting>
  <conditionalFormatting sqref="D43 D39 D35 D30 D19 D14">
    <cfRule type="expression" dxfId="214" priority="8">
      <formula>$E14=""</formula>
    </cfRule>
  </conditionalFormatting>
  <conditionalFormatting sqref="O44 O40 O36 O31 O20 O15 O8">
    <cfRule type="cellIs" dxfId="213" priority="7" operator="equal">
      <formula>0</formula>
    </cfRule>
  </conditionalFormatting>
  <conditionalFormatting sqref="F44 F40 F36 F31 F20 F15 F8">
    <cfRule type="expression" dxfId="212" priority="6">
      <formula>$G8=""</formula>
    </cfRule>
  </conditionalFormatting>
  <conditionalFormatting sqref="G44:H44 G40:H40 G36:H36 G31:H31 G20:H20 G15:H15 G8:H8">
    <cfRule type="expression" dxfId="211" priority="5">
      <formula>$I8=""</formula>
    </cfRule>
  </conditionalFormatting>
  <conditionalFormatting sqref="I44:J44 I40:J40 I36:J36 I31:J31 I20:J20 I15:J15 I8:J8">
    <cfRule type="expression" dxfId="210" priority="4">
      <formula>$K8=""</formula>
    </cfRule>
  </conditionalFormatting>
  <conditionalFormatting sqref="A44 C44 R44 A40 C40 R40 A36 C36 R36 A31 C31 R31 A20 C20 R20 A15 C15 R15 A8 C8 R8">
    <cfRule type="expression" dxfId="209" priority="3">
      <formula>$G8=""</formula>
    </cfRule>
  </conditionalFormatting>
  <conditionalFormatting sqref="B44 B40 B36 B31 B20 B15 B8">
    <cfRule type="expression" dxfId="208" priority="2">
      <formula>$C8=""</formula>
    </cfRule>
  </conditionalFormatting>
  <conditionalFormatting sqref="D44 D40 D36 D31 D20 D15 D8">
    <cfRule type="expression" dxfId="207" priority="1">
      <formula>$E8=""</formula>
    </cfRule>
  </conditionalFormatting>
  <dataValidations count="1">
    <dataValidation imeMode="off" allowBlank="1" showInputMessage="1" showErrorMessage="1" sqref="K3:M6 Q1:Q6"/>
  </dataValidations>
  <printOptions horizontalCentered="1"/>
  <pageMargins left="0.31496062992125984" right="0.31496062992125984" top="0.70866141732283472" bottom="0.59055118110236227" header="0.31496062992125984" footer="0.31496062992125984"/>
  <pageSetup paperSize="8"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view="pageBreakPreview" zoomScale="85" zoomScaleNormal="85" zoomScaleSheetLayoutView="85" workbookViewId="0"/>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26" customWidth="1"/>
    <col min="11" max="13" width="9.875" style="1" customWidth="1"/>
    <col min="14" max="14" width="63.5" style="26" customWidth="1"/>
    <col min="15" max="15" width="11.375" style="1" customWidth="1"/>
    <col min="16" max="16" width="18" style="1" customWidth="1"/>
    <col min="17" max="17" width="8.375" style="1" customWidth="1"/>
    <col min="18" max="18" width="9.625" style="1" customWidth="1"/>
    <col min="19" max="16384" width="9" style="1"/>
  </cols>
  <sheetData>
    <row r="1" spans="1:18" ht="17.25">
      <c r="A1" s="115" t="s">
        <v>5498</v>
      </c>
      <c r="B1" s="196"/>
      <c r="C1" s="196"/>
      <c r="D1" s="196"/>
      <c r="E1" s="196"/>
      <c r="F1" s="196"/>
      <c r="G1" s="197"/>
      <c r="H1" s="196"/>
      <c r="I1" s="197"/>
      <c r="J1" s="197"/>
      <c r="K1" s="198"/>
      <c r="L1" s="198"/>
      <c r="M1" s="199"/>
      <c r="N1" s="200"/>
      <c r="O1" s="197"/>
      <c r="P1" s="200"/>
      <c r="Q1" s="772" t="s">
        <v>693</v>
      </c>
      <c r="R1" s="772"/>
    </row>
    <row r="2" spans="1:18" ht="18" customHeight="1">
      <c r="A2" s="201" t="s">
        <v>0</v>
      </c>
      <c r="B2" s="202"/>
      <c r="C2" s="202" t="s">
        <v>1</v>
      </c>
      <c r="D2" s="202"/>
      <c r="E2" s="202" t="s">
        <v>2</v>
      </c>
      <c r="F2" s="203"/>
      <c r="G2" s="204" t="s">
        <v>3</v>
      </c>
      <c r="H2" s="202"/>
      <c r="I2" s="204" t="s">
        <v>694</v>
      </c>
      <c r="J2" s="204" t="s">
        <v>695</v>
      </c>
      <c r="K2" s="205" t="s">
        <v>909</v>
      </c>
      <c r="L2" s="205" t="s">
        <v>910</v>
      </c>
      <c r="M2" s="206" t="s">
        <v>698</v>
      </c>
      <c r="N2" s="205" t="s">
        <v>699</v>
      </c>
      <c r="O2" s="205" t="s">
        <v>4</v>
      </c>
      <c r="P2" s="205" t="s">
        <v>5499</v>
      </c>
      <c r="Q2" s="205" t="s">
        <v>911</v>
      </c>
      <c r="R2" s="205" t="s">
        <v>702</v>
      </c>
    </row>
    <row r="3" spans="1:18" ht="18" customHeight="1">
      <c r="A3" s="33">
        <v>1</v>
      </c>
      <c r="B3" s="34" t="s">
        <v>5500</v>
      </c>
      <c r="C3" s="34"/>
      <c r="D3" s="34"/>
      <c r="E3" s="35"/>
      <c r="F3" s="34"/>
      <c r="G3" s="35"/>
      <c r="H3" s="34"/>
      <c r="I3" s="35"/>
      <c r="J3" s="35"/>
      <c r="K3" s="41">
        <f>K4+K26</f>
        <v>2521</v>
      </c>
      <c r="L3" s="41">
        <f t="shared" ref="L3:M3" si="0">L4+L26</f>
        <v>2756</v>
      </c>
      <c r="M3" s="42">
        <f t="shared" si="0"/>
        <v>-235</v>
      </c>
      <c r="N3" s="36"/>
      <c r="O3" s="37"/>
      <c r="P3" s="37"/>
      <c r="Q3" s="128">
        <f>Q4+Q26</f>
        <v>2194</v>
      </c>
      <c r="R3" s="40"/>
    </row>
    <row r="4" spans="1:18" ht="18" customHeight="1">
      <c r="A4" s="43">
        <v>1</v>
      </c>
      <c r="B4" s="44" t="s">
        <v>5500</v>
      </c>
      <c r="C4" s="45">
        <v>1</v>
      </c>
      <c r="D4" s="45" t="s">
        <v>5501</v>
      </c>
      <c r="E4" s="46"/>
      <c r="F4" s="45"/>
      <c r="G4" s="46"/>
      <c r="H4" s="45"/>
      <c r="I4" s="46"/>
      <c r="J4" s="341"/>
      <c r="K4" s="60">
        <f>K5</f>
        <v>2144</v>
      </c>
      <c r="L4" s="60">
        <f t="shared" ref="L4:M4" si="1">L5</f>
        <v>2379</v>
      </c>
      <c r="M4" s="61">
        <f t="shared" si="1"/>
        <v>-235</v>
      </c>
      <c r="N4" s="47"/>
      <c r="O4" s="48"/>
      <c r="P4" s="48"/>
      <c r="Q4" s="95">
        <f>Q5</f>
        <v>1818</v>
      </c>
      <c r="R4" s="51"/>
    </row>
    <row r="5" spans="1:18" ht="18" customHeight="1">
      <c r="A5" s="43">
        <v>1</v>
      </c>
      <c r="B5" s="44" t="s">
        <v>5500</v>
      </c>
      <c r="C5" s="52">
        <v>1</v>
      </c>
      <c r="D5" s="44" t="s">
        <v>5501</v>
      </c>
      <c r="E5" s="53">
        <v>1</v>
      </c>
      <c r="F5" s="54" t="s">
        <v>5502</v>
      </c>
      <c r="G5" s="53"/>
      <c r="H5" s="54"/>
      <c r="I5" s="53"/>
      <c r="J5" s="53"/>
      <c r="K5" s="62">
        <f>SUM(K6:K25)</f>
        <v>2144</v>
      </c>
      <c r="L5" s="62">
        <f>SUM(L6:L25)</f>
        <v>2379</v>
      </c>
      <c r="M5" s="63">
        <f>SUM(M6:M25)</f>
        <v>-235</v>
      </c>
      <c r="N5" s="55"/>
      <c r="O5" s="56"/>
      <c r="P5" s="56"/>
      <c r="Q5" s="97">
        <f>SUM(Q6:Q25)</f>
        <v>1818</v>
      </c>
      <c r="R5" s="59" t="s">
        <v>5203</v>
      </c>
    </row>
    <row r="6" spans="1:18" ht="18" customHeight="1">
      <c r="A6" s="17">
        <v>1</v>
      </c>
      <c r="B6" s="102" t="s">
        <v>1061</v>
      </c>
      <c r="C6" s="102">
        <v>1</v>
      </c>
      <c r="D6" s="102" t="s">
        <v>1062</v>
      </c>
      <c r="E6" s="102">
        <v>1</v>
      </c>
      <c r="F6" s="102" t="s">
        <v>747</v>
      </c>
      <c r="G6" s="19">
        <v>3</v>
      </c>
      <c r="H6" s="19" t="s">
        <v>919</v>
      </c>
      <c r="I6" s="19"/>
      <c r="J6" s="24"/>
      <c r="K6" s="99"/>
      <c r="L6" s="99"/>
      <c r="M6" s="99"/>
      <c r="N6" s="28"/>
      <c r="O6" s="20"/>
      <c r="P6" s="130" t="s">
        <v>5479</v>
      </c>
      <c r="Q6" s="20">
        <v>1817</v>
      </c>
      <c r="R6" s="130"/>
    </row>
    <row r="7" spans="1:18" ht="18" customHeight="1">
      <c r="A7" s="180">
        <v>1</v>
      </c>
      <c r="B7" s="102" t="s">
        <v>1061</v>
      </c>
      <c r="C7" s="102">
        <v>1</v>
      </c>
      <c r="D7" s="102" t="s">
        <v>1062</v>
      </c>
      <c r="E7" s="102">
        <v>1</v>
      </c>
      <c r="F7" s="102" t="s">
        <v>747</v>
      </c>
      <c r="G7" s="102">
        <v>3</v>
      </c>
      <c r="H7" s="102" t="s">
        <v>919</v>
      </c>
      <c r="I7" s="19">
        <v>35</v>
      </c>
      <c r="J7" s="24" t="s">
        <v>930</v>
      </c>
      <c r="K7" s="99">
        <v>107</v>
      </c>
      <c r="L7" s="99">
        <v>107</v>
      </c>
      <c r="M7" s="99">
        <f>K7-L7</f>
        <v>0</v>
      </c>
      <c r="N7" s="339" t="s">
        <v>7347</v>
      </c>
      <c r="O7" s="20">
        <v>106812</v>
      </c>
      <c r="P7" s="130" t="s">
        <v>571</v>
      </c>
      <c r="Q7" s="20">
        <v>1</v>
      </c>
      <c r="R7" s="130"/>
    </row>
    <row r="8" spans="1:18" ht="18" customHeight="1">
      <c r="A8" s="180">
        <v>1</v>
      </c>
      <c r="B8" s="102" t="s">
        <v>1061</v>
      </c>
      <c r="C8" s="102">
        <v>1</v>
      </c>
      <c r="D8" s="102" t="s">
        <v>1062</v>
      </c>
      <c r="E8" s="102">
        <v>1</v>
      </c>
      <c r="F8" s="102" t="s">
        <v>747</v>
      </c>
      <c r="G8" s="19">
        <v>11</v>
      </c>
      <c r="H8" s="19" t="s">
        <v>1002</v>
      </c>
      <c r="I8" s="19"/>
      <c r="J8" s="24"/>
      <c r="K8" s="99"/>
      <c r="L8" s="99"/>
      <c r="M8" s="99"/>
      <c r="N8" s="28"/>
      <c r="O8" s="20"/>
      <c r="P8" s="130"/>
      <c r="Q8" s="20"/>
      <c r="R8" s="130"/>
    </row>
    <row r="9" spans="1:18" ht="18" customHeight="1">
      <c r="A9" s="17">
        <v>1</v>
      </c>
      <c r="B9" s="102" t="s">
        <v>1061</v>
      </c>
      <c r="C9" s="18">
        <v>1</v>
      </c>
      <c r="D9" s="102" t="s">
        <v>1062</v>
      </c>
      <c r="E9" s="18">
        <v>1</v>
      </c>
      <c r="F9" s="18" t="s">
        <v>747</v>
      </c>
      <c r="G9" s="18">
        <v>11</v>
      </c>
      <c r="H9" s="18" t="s">
        <v>1002</v>
      </c>
      <c r="I9" s="19">
        <v>1</v>
      </c>
      <c r="J9" s="24" t="s">
        <v>1003</v>
      </c>
      <c r="K9" s="99">
        <v>101</v>
      </c>
      <c r="L9" s="99">
        <v>98</v>
      </c>
      <c r="M9" s="99">
        <f>K9-L9</f>
        <v>3</v>
      </c>
      <c r="N9" s="28" t="s">
        <v>5503</v>
      </c>
      <c r="O9" s="20">
        <v>8640</v>
      </c>
      <c r="P9" s="130"/>
      <c r="Q9" s="20"/>
      <c r="R9" s="130"/>
    </row>
    <row r="10" spans="1:18" ht="18" customHeight="1">
      <c r="A10" s="17">
        <v>1</v>
      </c>
      <c r="B10" s="102" t="s">
        <v>1061</v>
      </c>
      <c r="C10" s="18">
        <v>1</v>
      </c>
      <c r="D10" s="102" t="s">
        <v>1062</v>
      </c>
      <c r="E10" s="18">
        <v>1</v>
      </c>
      <c r="F10" s="18" t="s">
        <v>747</v>
      </c>
      <c r="G10" s="18">
        <v>11</v>
      </c>
      <c r="H10" s="18" t="s">
        <v>1002</v>
      </c>
      <c r="I10" s="18">
        <v>1</v>
      </c>
      <c r="J10" s="25" t="s">
        <v>1003</v>
      </c>
      <c r="K10" s="99"/>
      <c r="L10" s="99"/>
      <c r="M10" s="99"/>
      <c r="N10" s="28" t="s">
        <v>5504</v>
      </c>
      <c r="O10" s="20">
        <v>51000</v>
      </c>
      <c r="P10" s="130"/>
      <c r="Q10" s="20"/>
      <c r="R10" s="130"/>
    </row>
    <row r="11" spans="1:18" ht="18" customHeight="1">
      <c r="A11" s="17">
        <v>1</v>
      </c>
      <c r="B11" s="102" t="s">
        <v>1061</v>
      </c>
      <c r="C11" s="18">
        <v>1</v>
      </c>
      <c r="D11" s="102" t="s">
        <v>1062</v>
      </c>
      <c r="E11" s="18">
        <v>1</v>
      </c>
      <c r="F11" s="18" t="s">
        <v>747</v>
      </c>
      <c r="G11" s="18">
        <v>11</v>
      </c>
      <c r="H11" s="18" t="s">
        <v>1002</v>
      </c>
      <c r="I11" s="102">
        <v>1</v>
      </c>
      <c r="J11" s="103" t="s">
        <v>4234</v>
      </c>
      <c r="K11" s="99"/>
      <c r="L11" s="99"/>
      <c r="M11" s="99"/>
      <c r="N11" s="28" t="s">
        <v>5505</v>
      </c>
      <c r="O11" s="20">
        <v>40608</v>
      </c>
      <c r="P11" s="130"/>
      <c r="Q11" s="20"/>
      <c r="R11" s="130"/>
    </row>
    <row r="12" spans="1:18" ht="18" customHeight="1">
      <c r="A12" s="17">
        <v>1</v>
      </c>
      <c r="B12" s="102" t="s">
        <v>1061</v>
      </c>
      <c r="C12" s="18">
        <v>1</v>
      </c>
      <c r="D12" s="102" t="s">
        <v>1062</v>
      </c>
      <c r="E12" s="18">
        <v>1</v>
      </c>
      <c r="F12" s="18" t="s">
        <v>747</v>
      </c>
      <c r="G12" s="18">
        <v>11</v>
      </c>
      <c r="H12" s="18" t="s">
        <v>1002</v>
      </c>
      <c r="I12" s="19">
        <v>4</v>
      </c>
      <c r="J12" s="24" t="s">
        <v>1023</v>
      </c>
      <c r="K12" s="99">
        <v>175</v>
      </c>
      <c r="L12" s="99">
        <v>99</v>
      </c>
      <c r="M12" s="99">
        <f>K12-L12</f>
        <v>76</v>
      </c>
      <c r="N12" s="28" t="s">
        <v>5506</v>
      </c>
      <c r="O12" s="20">
        <v>56160</v>
      </c>
      <c r="P12" s="130"/>
      <c r="Q12" s="20"/>
      <c r="R12" s="130"/>
    </row>
    <row r="13" spans="1:18" ht="18" customHeight="1">
      <c r="A13" s="17">
        <v>1</v>
      </c>
      <c r="B13" s="102" t="s">
        <v>1061</v>
      </c>
      <c r="C13" s="18">
        <v>1</v>
      </c>
      <c r="D13" s="102" t="s">
        <v>1062</v>
      </c>
      <c r="E13" s="18">
        <v>1</v>
      </c>
      <c r="F13" s="18" t="s">
        <v>747</v>
      </c>
      <c r="G13" s="18">
        <v>11</v>
      </c>
      <c r="H13" s="18" t="s">
        <v>1002</v>
      </c>
      <c r="I13" s="18">
        <v>4</v>
      </c>
      <c r="J13" s="25" t="s">
        <v>1023</v>
      </c>
      <c r="K13" s="99"/>
      <c r="L13" s="99"/>
      <c r="M13" s="99"/>
      <c r="N13" s="28" t="s">
        <v>5507</v>
      </c>
      <c r="O13" s="20">
        <v>42120</v>
      </c>
      <c r="P13" s="130"/>
      <c r="Q13" s="20"/>
      <c r="R13" s="130"/>
    </row>
    <row r="14" spans="1:18" ht="18" customHeight="1">
      <c r="A14" s="17">
        <v>1</v>
      </c>
      <c r="B14" s="102" t="s">
        <v>1061</v>
      </c>
      <c r="C14" s="18">
        <v>1</v>
      </c>
      <c r="D14" s="102" t="s">
        <v>1062</v>
      </c>
      <c r="E14" s="18">
        <v>1</v>
      </c>
      <c r="F14" s="18" t="s">
        <v>747</v>
      </c>
      <c r="G14" s="18">
        <v>11</v>
      </c>
      <c r="H14" s="18" t="s">
        <v>1002</v>
      </c>
      <c r="I14" s="102">
        <v>4</v>
      </c>
      <c r="J14" s="103" t="s">
        <v>1023</v>
      </c>
      <c r="K14" s="99"/>
      <c r="L14" s="99"/>
      <c r="M14" s="99"/>
      <c r="N14" s="28" t="s">
        <v>5508</v>
      </c>
      <c r="O14" s="20">
        <v>34020</v>
      </c>
      <c r="P14" s="130"/>
      <c r="Q14" s="20"/>
      <c r="R14" s="130"/>
    </row>
    <row r="15" spans="1:18" ht="18" customHeight="1">
      <c r="A15" s="17">
        <v>1</v>
      </c>
      <c r="B15" s="102" t="s">
        <v>1061</v>
      </c>
      <c r="C15" s="18">
        <v>1</v>
      </c>
      <c r="D15" s="102" t="s">
        <v>1062</v>
      </c>
      <c r="E15" s="18">
        <v>1</v>
      </c>
      <c r="F15" s="18" t="s">
        <v>747</v>
      </c>
      <c r="G15" s="18">
        <v>11</v>
      </c>
      <c r="H15" s="18" t="s">
        <v>1002</v>
      </c>
      <c r="I15" s="102">
        <v>4</v>
      </c>
      <c r="J15" s="103" t="s">
        <v>1023</v>
      </c>
      <c r="K15" s="99"/>
      <c r="L15" s="99"/>
      <c r="M15" s="99"/>
      <c r="N15" s="28" t="s">
        <v>5509</v>
      </c>
      <c r="O15" s="20">
        <v>42120</v>
      </c>
      <c r="P15" s="130"/>
      <c r="Q15" s="20"/>
      <c r="R15" s="130"/>
    </row>
    <row r="16" spans="1:18" ht="18" customHeight="1">
      <c r="A16" s="17">
        <v>1</v>
      </c>
      <c r="B16" s="102" t="s">
        <v>1061</v>
      </c>
      <c r="C16" s="18">
        <v>1</v>
      </c>
      <c r="D16" s="102" t="s">
        <v>1062</v>
      </c>
      <c r="E16" s="18">
        <v>1</v>
      </c>
      <c r="F16" s="18" t="s">
        <v>747</v>
      </c>
      <c r="G16" s="19">
        <v>12</v>
      </c>
      <c r="H16" s="19" t="s">
        <v>1026</v>
      </c>
      <c r="I16" s="102"/>
      <c r="J16" s="103"/>
      <c r="K16" s="99"/>
      <c r="L16" s="99"/>
      <c r="M16" s="99"/>
      <c r="N16" s="28"/>
      <c r="O16" s="20"/>
      <c r="P16" s="130"/>
      <c r="Q16" s="20"/>
      <c r="R16" s="130"/>
    </row>
    <row r="17" spans="1:18" ht="18" customHeight="1">
      <c r="A17" s="17">
        <v>1</v>
      </c>
      <c r="B17" s="102" t="s">
        <v>1061</v>
      </c>
      <c r="C17" s="18">
        <v>1</v>
      </c>
      <c r="D17" s="102" t="s">
        <v>1062</v>
      </c>
      <c r="E17" s="18">
        <v>1</v>
      </c>
      <c r="F17" s="18" t="s">
        <v>747</v>
      </c>
      <c r="G17" s="18">
        <v>12</v>
      </c>
      <c r="H17" s="18" t="s">
        <v>1026</v>
      </c>
      <c r="I17" s="19">
        <v>1</v>
      </c>
      <c r="J17" s="24" t="s">
        <v>1027</v>
      </c>
      <c r="K17" s="99">
        <v>1292</v>
      </c>
      <c r="L17" s="99">
        <v>1280</v>
      </c>
      <c r="M17" s="99">
        <f>K17-L17</f>
        <v>12</v>
      </c>
      <c r="N17" s="28" t="s">
        <v>5510</v>
      </c>
      <c r="O17" s="20">
        <v>804000</v>
      </c>
      <c r="P17" s="130"/>
      <c r="Q17" s="20"/>
      <c r="R17" s="130"/>
    </row>
    <row r="18" spans="1:18" ht="18" customHeight="1">
      <c r="A18" s="17">
        <v>1</v>
      </c>
      <c r="B18" s="102" t="s">
        <v>1061</v>
      </c>
      <c r="C18" s="18">
        <v>1</v>
      </c>
      <c r="D18" s="102" t="s">
        <v>1062</v>
      </c>
      <c r="E18" s="18">
        <v>1</v>
      </c>
      <c r="F18" s="18" t="s">
        <v>747</v>
      </c>
      <c r="G18" s="102">
        <v>12</v>
      </c>
      <c r="H18" s="102" t="s">
        <v>1026</v>
      </c>
      <c r="I18" s="18">
        <v>1</v>
      </c>
      <c r="J18" s="25" t="s">
        <v>1027</v>
      </c>
      <c r="K18" s="99"/>
      <c r="L18" s="99"/>
      <c r="M18" s="99"/>
      <c r="N18" s="28" t="s">
        <v>5511</v>
      </c>
      <c r="O18" s="20">
        <v>131200</v>
      </c>
      <c r="P18" s="130"/>
      <c r="Q18" s="20"/>
      <c r="R18" s="130"/>
    </row>
    <row r="19" spans="1:18" ht="18" customHeight="1">
      <c r="A19" s="17">
        <v>1</v>
      </c>
      <c r="B19" s="102" t="s">
        <v>1061</v>
      </c>
      <c r="C19" s="18">
        <v>1</v>
      </c>
      <c r="D19" s="102" t="s">
        <v>1062</v>
      </c>
      <c r="E19" s="18">
        <v>1</v>
      </c>
      <c r="F19" s="18" t="s">
        <v>747</v>
      </c>
      <c r="G19" s="102">
        <v>12</v>
      </c>
      <c r="H19" s="102" t="s">
        <v>1026</v>
      </c>
      <c r="I19" s="102">
        <v>1</v>
      </c>
      <c r="J19" s="103" t="s">
        <v>1027</v>
      </c>
      <c r="K19" s="99"/>
      <c r="L19" s="99"/>
      <c r="M19" s="99"/>
      <c r="N19" s="339" t="s">
        <v>7348</v>
      </c>
      <c r="O19" s="20">
        <v>132000</v>
      </c>
      <c r="P19" s="130"/>
      <c r="Q19" s="20"/>
      <c r="R19" s="130"/>
    </row>
    <row r="20" spans="1:18" ht="18" customHeight="1">
      <c r="A20" s="17">
        <v>1</v>
      </c>
      <c r="B20" s="102" t="s">
        <v>1061</v>
      </c>
      <c r="C20" s="18">
        <v>1</v>
      </c>
      <c r="D20" s="102" t="s">
        <v>1062</v>
      </c>
      <c r="E20" s="18">
        <v>1</v>
      </c>
      <c r="F20" s="18" t="s">
        <v>747</v>
      </c>
      <c r="G20" s="102">
        <v>12</v>
      </c>
      <c r="H20" s="102" t="s">
        <v>1026</v>
      </c>
      <c r="I20" s="102">
        <v>1</v>
      </c>
      <c r="J20" s="103" t="s">
        <v>1027</v>
      </c>
      <c r="K20" s="99"/>
      <c r="L20" s="99"/>
      <c r="M20" s="99"/>
      <c r="N20" s="28" t="s">
        <v>5512</v>
      </c>
      <c r="O20" s="20">
        <v>164000</v>
      </c>
      <c r="P20" s="130"/>
      <c r="Q20" s="20"/>
      <c r="R20" s="130"/>
    </row>
    <row r="21" spans="1:18" ht="18" customHeight="1">
      <c r="A21" s="17">
        <v>1</v>
      </c>
      <c r="B21" s="102" t="s">
        <v>1061</v>
      </c>
      <c r="C21" s="18">
        <v>1</v>
      </c>
      <c r="D21" s="102" t="s">
        <v>1062</v>
      </c>
      <c r="E21" s="18">
        <v>1</v>
      </c>
      <c r="F21" s="18" t="s">
        <v>747</v>
      </c>
      <c r="G21" s="102">
        <v>12</v>
      </c>
      <c r="H21" s="102" t="s">
        <v>1026</v>
      </c>
      <c r="I21" s="102">
        <v>1</v>
      </c>
      <c r="J21" s="103" t="s">
        <v>1027</v>
      </c>
      <c r="K21" s="99"/>
      <c r="L21" s="99"/>
      <c r="M21" s="99"/>
      <c r="N21" s="339" t="s">
        <v>7349</v>
      </c>
      <c r="O21" s="20">
        <v>60000</v>
      </c>
      <c r="P21" s="130"/>
      <c r="Q21" s="20"/>
      <c r="R21" s="130"/>
    </row>
    <row r="22" spans="1:18" ht="18" customHeight="1">
      <c r="A22" s="17">
        <v>1</v>
      </c>
      <c r="B22" s="102" t="s">
        <v>1061</v>
      </c>
      <c r="C22" s="18">
        <v>1</v>
      </c>
      <c r="D22" s="102" t="s">
        <v>1062</v>
      </c>
      <c r="E22" s="18">
        <v>1</v>
      </c>
      <c r="F22" s="18" t="s">
        <v>747</v>
      </c>
      <c r="G22" s="19">
        <v>13</v>
      </c>
      <c r="H22" s="19" t="s">
        <v>1045</v>
      </c>
      <c r="I22" s="102"/>
      <c r="J22" s="103"/>
      <c r="K22" s="99"/>
      <c r="L22" s="99"/>
      <c r="M22" s="99"/>
      <c r="N22" s="28"/>
      <c r="O22" s="20"/>
      <c r="P22" s="130"/>
      <c r="Q22" s="20"/>
      <c r="R22" s="130"/>
    </row>
    <row r="23" spans="1:18" ht="18" customHeight="1">
      <c r="A23" s="17">
        <v>1</v>
      </c>
      <c r="B23" s="102" t="s">
        <v>1061</v>
      </c>
      <c r="C23" s="18">
        <v>1</v>
      </c>
      <c r="D23" s="102" t="s">
        <v>1062</v>
      </c>
      <c r="E23" s="18">
        <v>1</v>
      </c>
      <c r="F23" s="18" t="s">
        <v>747</v>
      </c>
      <c r="G23" s="18">
        <v>13</v>
      </c>
      <c r="H23" s="18" t="s">
        <v>1045</v>
      </c>
      <c r="I23" s="19">
        <v>51</v>
      </c>
      <c r="J23" s="24" t="s">
        <v>1126</v>
      </c>
      <c r="K23" s="99">
        <v>54</v>
      </c>
      <c r="L23" s="99">
        <v>380</v>
      </c>
      <c r="M23" s="99">
        <f>K23-L23</f>
        <v>-326</v>
      </c>
      <c r="N23" s="28" t="s">
        <v>5513</v>
      </c>
      <c r="O23" s="20">
        <v>53460</v>
      </c>
      <c r="P23" s="130"/>
      <c r="Q23" s="20"/>
      <c r="R23" s="130"/>
    </row>
    <row r="24" spans="1:18" ht="18" customHeight="1">
      <c r="A24" s="17">
        <v>1</v>
      </c>
      <c r="B24" s="102" t="s">
        <v>1061</v>
      </c>
      <c r="C24" s="18">
        <v>1</v>
      </c>
      <c r="D24" s="102" t="s">
        <v>1062</v>
      </c>
      <c r="E24" s="18">
        <v>1</v>
      </c>
      <c r="F24" s="18" t="s">
        <v>747</v>
      </c>
      <c r="G24" s="19">
        <v>14</v>
      </c>
      <c r="H24" s="19" t="s">
        <v>1050</v>
      </c>
      <c r="I24" s="19"/>
      <c r="J24" s="24"/>
      <c r="K24" s="99"/>
      <c r="L24" s="99"/>
      <c r="M24" s="99"/>
      <c r="N24" s="28"/>
      <c r="O24" s="20"/>
      <c r="P24" s="130"/>
      <c r="Q24" s="20"/>
      <c r="R24" s="130"/>
    </row>
    <row r="25" spans="1:18" ht="18" customHeight="1">
      <c r="A25" s="17">
        <v>1</v>
      </c>
      <c r="B25" s="102" t="s">
        <v>1061</v>
      </c>
      <c r="C25" s="18">
        <v>1</v>
      </c>
      <c r="D25" s="102" t="s">
        <v>1062</v>
      </c>
      <c r="E25" s="18">
        <v>1</v>
      </c>
      <c r="F25" s="18" t="s">
        <v>747</v>
      </c>
      <c r="G25" s="18">
        <v>14</v>
      </c>
      <c r="H25" s="18" t="s">
        <v>1050</v>
      </c>
      <c r="I25" s="19">
        <v>41</v>
      </c>
      <c r="J25" s="24" t="s">
        <v>1133</v>
      </c>
      <c r="K25" s="99">
        <v>415</v>
      </c>
      <c r="L25" s="99">
        <v>415</v>
      </c>
      <c r="M25" s="99">
        <f>K25-L25</f>
        <v>0</v>
      </c>
      <c r="N25" s="28" t="s">
        <v>5514</v>
      </c>
      <c r="O25" s="20">
        <v>414720</v>
      </c>
      <c r="P25" s="130"/>
      <c r="Q25" s="20"/>
      <c r="R25" s="130"/>
    </row>
    <row r="26" spans="1:18" ht="18" customHeight="1">
      <c r="A26" s="43">
        <v>1</v>
      </c>
      <c r="B26" s="44" t="s">
        <v>5200</v>
      </c>
      <c r="C26" s="45">
        <v>2</v>
      </c>
      <c r="D26" s="45" t="s">
        <v>5515</v>
      </c>
      <c r="E26" s="46"/>
      <c r="F26" s="45"/>
      <c r="G26" s="46"/>
      <c r="H26" s="45"/>
      <c r="I26" s="46"/>
      <c r="J26" s="46"/>
      <c r="K26" s="60">
        <f>K27</f>
        <v>377</v>
      </c>
      <c r="L26" s="60">
        <f t="shared" ref="L26:M26" si="2">L27</f>
        <v>377</v>
      </c>
      <c r="M26" s="61">
        <f t="shared" si="2"/>
        <v>0</v>
      </c>
      <c r="N26" s="47"/>
      <c r="O26" s="48"/>
      <c r="P26" s="48"/>
      <c r="Q26" s="95">
        <f>Q27</f>
        <v>376</v>
      </c>
      <c r="R26" s="51"/>
    </row>
    <row r="27" spans="1:18" ht="18" customHeight="1">
      <c r="A27" s="43">
        <v>1</v>
      </c>
      <c r="B27" s="44" t="s">
        <v>5200</v>
      </c>
      <c r="C27" s="52">
        <v>2</v>
      </c>
      <c r="D27" s="44" t="s">
        <v>5515</v>
      </c>
      <c r="E27" s="53">
        <v>1</v>
      </c>
      <c r="F27" s="54" t="s">
        <v>5515</v>
      </c>
      <c r="G27" s="53"/>
      <c r="H27" s="54"/>
      <c r="I27" s="53"/>
      <c r="J27" s="53"/>
      <c r="K27" s="62">
        <f>SUM(K28:K38)</f>
        <v>377</v>
      </c>
      <c r="L27" s="62">
        <f>SUM(L28:L38)</f>
        <v>377</v>
      </c>
      <c r="M27" s="63">
        <f>SUM(M28:M38)</f>
        <v>0</v>
      </c>
      <c r="N27" s="55"/>
      <c r="O27" s="56"/>
      <c r="P27" s="56"/>
      <c r="Q27" s="97">
        <f>SUM(Q28:Q38)</f>
        <v>376</v>
      </c>
      <c r="R27" s="59" t="s">
        <v>5203</v>
      </c>
    </row>
    <row r="28" spans="1:18" ht="18" customHeight="1">
      <c r="A28" s="17">
        <v>1</v>
      </c>
      <c r="B28" s="102" t="s">
        <v>1061</v>
      </c>
      <c r="C28" s="18">
        <v>2</v>
      </c>
      <c r="D28" s="102" t="s">
        <v>5476</v>
      </c>
      <c r="E28" s="18">
        <v>1</v>
      </c>
      <c r="F28" s="18" t="s">
        <v>5476</v>
      </c>
      <c r="G28" s="19">
        <v>11</v>
      </c>
      <c r="H28" s="19" t="s">
        <v>1002</v>
      </c>
      <c r="I28" s="19"/>
      <c r="J28" s="24"/>
      <c r="K28" s="99"/>
      <c r="L28" s="99"/>
      <c r="M28" s="99"/>
      <c r="N28" s="28"/>
      <c r="O28" s="20"/>
      <c r="P28" s="130" t="s">
        <v>5474</v>
      </c>
      <c r="Q28" s="20">
        <v>15</v>
      </c>
      <c r="R28" s="130"/>
    </row>
    <row r="29" spans="1:18" ht="18" customHeight="1">
      <c r="A29" s="17">
        <v>1</v>
      </c>
      <c r="B29" s="102" t="s">
        <v>1061</v>
      </c>
      <c r="C29" s="18">
        <v>2</v>
      </c>
      <c r="D29" s="102" t="s">
        <v>5476</v>
      </c>
      <c r="E29" s="18">
        <v>1</v>
      </c>
      <c r="F29" s="18" t="s">
        <v>5476</v>
      </c>
      <c r="G29" s="18">
        <v>11</v>
      </c>
      <c r="H29" s="18" t="s">
        <v>1002</v>
      </c>
      <c r="I29" s="19">
        <v>1</v>
      </c>
      <c r="J29" s="24" t="s">
        <v>1003</v>
      </c>
      <c r="K29" s="99">
        <v>129</v>
      </c>
      <c r="L29" s="99">
        <v>129</v>
      </c>
      <c r="M29" s="99">
        <f>K29-L29</f>
        <v>0</v>
      </c>
      <c r="N29" s="28" t="s">
        <v>5516</v>
      </c>
      <c r="O29" s="20">
        <v>54000</v>
      </c>
      <c r="P29" s="130" t="s">
        <v>5479</v>
      </c>
      <c r="Q29" s="20">
        <v>361</v>
      </c>
      <c r="R29" s="130"/>
    </row>
    <row r="30" spans="1:18" ht="18" customHeight="1">
      <c r="A30" s="17">
        <v>1</v>
      </c>
      <c r="B30" s="102" t="s">
        <v>1061</v>
      </c>
      <c r="C30" s="18">
        <v>2</v>
      </c>
      <c r="D30" s="102" t="s">
        <v>5476</v>
      </c>
      <c r="E30" s="18">
        <v>1</v>
      </c>
      <c r="F30" s="18" t="s">
        <v>5476</v>
      </c>
      <c r="G30" s="102">
        <v>11</v>
      </c>
      <c r="H30" s="102" t="s">
        <v>1002</v>
      </c>
      <c r="I30" s="18">
        <v>1</v>
      </c>
      <c r="J30" s="25" t="s">
        <v>1003</v>
      </c>
      <c r="K30" s="99"/>
      <c r="L30" s="99"/>
      <c r="M30" s="99"/>
      <c r="N30" s="28" t="s">
        <v>5517</v>
      </c>
      <c r="O30" s="20">
        <v>38880</v>
      </c>
      <c r="P30" s="130"/>
      <c r="Q30" s="20"/>
      <c r="R30" s="130"/>
    </row>
    <row r="31" spans="1:18" ht="18" customHeight="1">
      <c r="A31" s="17">
        <v>1</v>
      </c>
      <c r="B31" s="102" t="s">
        <v>1061</v>
      </c>
      <c r="C31" s="18">
        <v>2</v>
      </c>
      <c r="D31" s="102" t="s">
        <v>5476</v>
      </c>
      <c r="E31" s="18">
        <v>1</v>
      </c>
      <c r="F31" s="18" t="s">
        <v>5476</v>
      </c>
      <c r="G31" s="102">
        <v>11</v>
      </c>
      <c r="H31" s="102" t="s">
        <v>1002</v>
      </c>
      <c r="I31" s="102">
        <v>1</v>
      </c>
      <c r="J31" s="103" t="s">
        <v>1003</v>
      </c>
      <c r="K31" s="99"/>
      <c r="L31" s="99"/>
      <c r="M31" s="99"/>
      <c r="N31" s="28" t="s">
        <v>5518</v>
      </c>
      <c r="O31" s="20">
        <v>35640</v>
      </c>
      <c r="P31" s="130"/>
      <c r="Q31" s="20"/>
      <c r="R31" s="130"/>
    </row>
    <row r="32" spans="1:18" ht="18" customHeight="1">
      <c r="A32" s="17">
        <v>1</v>
      </c>
      <c r="B32" s="102" t="s">
        <v>1061</v>
      </c>
      <c r="C32" s="18">
        <v>2</v>
      </c>
      <c r="D32" s="102" t="s">
        <v>5476</v>
      </c>
      <c r="E32" s="18">
        <v>1</v>
      </c>
      <c r="F32" s="18" t="s">
        <v>5476</v>
      </c>
      <c r="G32" s="18">
        <v>11</v>
      </c>
      <c r="H32" s="18" t="s">
        <v>1002</v>
      </c>
      <c r="I32" s="19">
        <v>4</v>
      </c>
      <c r="J32" s="24" t="s">
        <v>1023</v>
      </c>
      <c r="K32" s="99">
        <v>34</v>
      </c>
      <c r="L32" s="99">
        <v>34</v>
      </c>
      <c r="M32" s="99">
        <f>K32-L32</f>
        <v>0</v>
      </c>
      <c r="N32" s="28" t="s">
        <v>5519</v>
      </c>
      <c r="O32" s="20">
        <v>33600</v>
      </c>
      <c r="P32" s="130"/>
      <c r="Q32" s="20"/>
      <c r="R32" s="130"/>
    </row>
    <row r="33" spans="1:18" ht="18" customHeight="1">
      <c r="A33" s="17">
        <v>1</v>
      </c>
      <c r="B33" s="102" t="s">
        <v>1061</v>
      </c>
      <c r="C33" s="18">
        <v>2</v>
      </c>
      <c r="D33" s="102" t="s">
        <v>5476</v>
      </c>
      <c r="E33" s="18">
        <v>1</v>
      </c>
      <c r="F33" s="18" t="s">
        <v>5476</v>
      </c>
      <c r="G33" s="19">
        <v>12</v>
      </c>
      <c r="H33" s="19" t="s">
        <v>1026</v>
      </c>
      <c r="I33" s="19"/>
      <c r="J33" s="24"/>
      <c r="K33" s="99"/>
      <c r="L33" s="99"/>
      <c r="M33" s="99"/>
      <c r="N33" s="28"/>
      <c r="O33" s="20"/>
      <c r="P33" s="130"/>
      <c r="Q33" s="20"/>
      <c r="R33" s="130"/>
    </row>
    <row r="34" spans="1:18" ht="18" customHeight="1">
      <c r="A34" s="17">
        <v>1</v>
      </c>
      <c r="B34" s="102" t="s">
        <v>1061</v>
      </c>
      <c r="C34" s="18">
        <v>2</v>
      </c>
      <c r="D34" s="102" t="s">
        <v>5476</v>
      </c>
      <c r="E34" s="18">
        <v>1</v>
      </c>
      <c r="F34" s="18" t="s">
        <v>5476</v>
      </c>
      <c r="G34" s="18">
        <v>12</v>
      </c>
      <c r="H34" s="18" t="s">
        <v>1026</v>
      </c>
      <c r="I34" s="19">
        <v>1</v>
      </c>
      <c r="J34" s="24" t="s">
        <v>1027</v>
      </c>
      <c r="K34" s="99">
        <v>78</v>
      </c>
      <c r="L34" s="99">
        <v>78</v>
      </c>
      <c r="M34" s="99">
        <f>K34-L34</f>
        <v>0</v>
      </c>
      <c r="N34" s="28" t="s">
        <v>5520</v>
      </c>
      <c r="O34" s="20">
        <v>48000</v>
      </c>
      <c r="P34" s="130"/>
      <c r="Q34" s="20"/>
      <c r="R34" s="130"/>
    </row>
    <row r="35" spans="1:18" ht="18" customHeight="1">
      <c r="A35" s="17">
        <v>1</v>
      </c>
      <c r="B35" s="102" t="s">
        <v>1061</v>
      </c>
      <c r="C35" s="18">
        <v>2</v>
      </c>
      <c r="D35" s="102" t="s">
        <v>5476</v>
      </c>
      <c r="E35" s="18">
        <v>1</v>
      </c>
      <c r="F35" s="18" t="s">
        <v>5476</v>
      </c>
      <c r="G35" s="102">
        <v>12</v>
      </c>
      <c r="H35" s="102" t="s">
        <v>1026</v>
      </c>
      <c r="I35" s="18">
        <v>1</v>
      </c>
      <c r="J35" s="25" t="s">
        <v>1027</v>
      </c>
      <c r="K35" s="99"/>
      <c r="L35" s="99"/>
      <c r="M35" s="99"/>
      <c r="N35" s="28" t="s">
        <v>5521</v>
      </c>
      <c r="O35" s="20">
        <v>29250</v>
      </c>
      <c r="P35" s="130"/>
      <c r="Q35" s="20"/>
      <c r="R35" s="130"/>
    </row>
    <row r="36" spans="1:18" ht="18" customHeight="1">
      <c r="A36" s="17">
        <v>1</v>
      </c>
      <c r="B36" s="102" t="s">
        <v>1061</v>
      </c>
      <c r="C36" s="18">
        <v>2</v>
      </c>
      <c r="D36" s="102" t="s">
        <v>5476</v>
      </c>
      <c r="E36" s="18">
        <v>1</v>
      </c>
      <c r="F36" s="18" t="s">
        <v>5476</v>
      </c>
      <c r="G36" s="102">
        <v>12</v>
      </c>
      <c r="H36" s="102" t="s">
        <v>1026</v>
      </c>
      <c r="I36" s="19">
        <v>3</v>
      </c>
      <c r="J36" s="24" t="s">
        <v>202</v>
      </c>
      <c r="K36" s="99">
        <v>16</v>
      </c>
      <c r="L36" s="99">
        <v>16</v>
      </c>
      <c r="M36" s="99">
        <f>K36-L36</f>
        <v>0</v>
      </c>
      <c r="N36" s="28" t="s">
        <v>5522</v>
      </c>
      <c r="O36" s="20">
        <v>15120</v>
      </c>
      <c r="P36" s="130"/>
      <c r="Q36" s="20"/>
      <c r="R36" s="130"/>
    </row>
    <row r="37" spans="1:18" ht="18" customHeight="1">
      <c r="A37" s="17">
        <v>1</v>
      </c>
      <c r="B37" s="102" t="s">
        <v>1061</v>
      </c>
      <c r="C37" s="18">
        <v>2</v>
      </c>
      <c r="D37" s="102" t="s">
        <v>5476</v>
      </c>
      <c r="E37" s="18">
        <v>1</v>
      </c>
      <c r="F37" s="18" t="s">
        <v>5476</v>
      </c>
      <c r="G37" s="19">
        <v>19</v>
      </c>
      <c r="H37" s="19" t="s">
        <v>2744</v>
      </c>
      <c r="I37" s="19"/>
      <c r="J37" s="24"/>
      <c r="K37" s="99"/>
      <c r="L37" s="99"/>
      <c r="M37" s="99"/>
      <c r="N37" s="28"/>
      <c r="O37" s="20"/>
      <c r="P37" s="130"/>
      <c r="Q37" s="20"/>
      <c r="R37" s="130"/>
    </row>
    <row r="38" spans="1:18" ht="18" customHeight="1">
      <c r="A38" s="17">
        <v>1</v>
      </c>
      <c r="B38" s="102" t="s">
        <v>1061</v>
      </c>
      <c r="C38" s="18">
        <v>2</v>
      </c>
      <c r="D38" s="102" t="s">
        <v>5476</v>
      </c>
      <c r="E38" s="18">
        <v>1</v>
      </c>
      <c r="F38" s="18" t="s">
        <v>5476</v>
      </c>
      <c r="G38" s="18">
        <v>19</v>
      </c>
      <c r="H38" s="18" t="s">
        <v>2744</v>
      </c>
      <c r="I38" s="19">
        <v>31</v>
      </c>
      <c r="J38" s="24" t="s">
        <v>1366</v>
      </c>
      <c r="K38" s="99">
        <v>120</v>
      </c>
      <c r="L38" s="99">
        <v>120</v>
      </c>
      <c r="M38" s="99">
        <f>K38-L38</f>
        <v>0</v>
      </c>
      <c r="N38" s="28" t="s">
        <v>5523</v>
      </c>
      <c r="O38" s="20">
        <v>120000</v>
      </c>
      <c r="P38" s="130"/>
      <c r="Q38" s="20"/>
      <c r="R38" s="130"/>
    </row>
    <row r="39" spans="1:18" ht="18" customHeight="1">
      <c r="A39" s="33">
        <v>2</v>
      </c>
      <c r="B39" s="34" t="s">
        <v>5524</v>
      </c>
      <c r="C39" s="34"/>
      <c r="D39" s="34"/>
      <c r="E39" s="35"/>
      <c r="F39" s="34"/>
      <c r="G39" s="35"/>
      <c r="H39" s="34"/>
      <c r="I39" s="35"/>
      <c r="J39" s="35"/>
      <c r="K39" s="41">
        <f t="shared" ref="K39:M40" si="3">K40</f>
        <v>85297</v>
      </c>
      <c r="L39" s="41">
        <f t="shared" si="3"/>
        <v>85376</v>
      </c>
      <c r="M39" s="42">
        <f t="shared" si="3"/>
        <v>-79</v>
      </c>
      <c r="N39" s="36"/>
      <c r="O39" s="37"/>
      <c r="P39" s="37"/>
      <c r="Q39" s="128">
        <f>Q40</f>
        <v>29631</v>
      </c>
      <c r="R39" s="40"/>
    </row>
    <row r="40" spans="1:18" ht="18" customHeight="1">
      <c r="A40" s="43">
        <v>2</v>
      </c>
      <c r="B40" s="44" t="s">
        <v>5524</v>
      </c>
      <c r="C40" s="45">
        <v>1</v>
      </c>
      <c r="D40" s="45" t="s">
        <v>5524</v>
      </c>
      <c r="E40" s="46"/>
      <c r="F40" s="45"/>
      <c r="G40" s="46"/>
      <c r="H40" s="45"/>
      <c r="I40" s="46"/>
      <c r="J40" s="46"/>
      <c r="K40" s="60">
        <f t="shared" si="3"/>
        <v>85297</v>
      </c>
      <c r="L40" s="60">
        <f t="shared" si="3"/>
        <v>85376</v>
      </c>
      <c r="M40" s="61">
        <f t="shared" si="3"/>
        <v>-79</v>
      </c>
      <c r="N40" s="47"/>
      <c r="O40" s="48"/>
      <c r="P40" s="48"/>
      <c r="Q40" s="95">
        <f>Q41</f>
        <v>29631</v>
      </c>
      <c r="R40" s="51"/>
    </row>
    <row r="41" spans="1:18" ht="18" customHeight="1">
      <c r="A41" s="43">
        <v>2</v>
      </c>
      <c r="B41" s="44" t="s">
        <v>5524</v>
      </c>
      <c r="C41" s="52">
        <v>1</v>
      </c>
      <c r="D41" s="44" t="s">
        <v>5524</v>
      </c>
      <c r="E41" s="53">
        <v>1</v>
      </c>
      <c r="F41" s="54" t="s">
        <v>5524</v>
      </c>
      <c r="G41" s="53"/>
      <c r="H41" s="54"/>
      <c r="I41" s="53"/>
      <c r="J41" s="53"/>
      <c r="K41" s="62">
        <f>SUM(K42:K48)</f>
        <v>85297</v>
      </c>
      <c r="L41" s="62">
        <f t="shared" ref="L41:M41" si="4">SUM(L42:L48)</f>
        <v>85376</v>
      </c>
      <c r="M41" s="63">
        <f t="shared" si="4"/>
        <v>-79</v>
      </c>
      <c r="N41" s="55"/>
      <c r="O41" s="56"/>
      <c r="P41" s="56"/>
      <c r="Q41" s="97">
        <f>SUM(Q42:Q48)</f>
        <v>29631</v>
      </c>
      <c r="R41" s="59" t="s">
        <v>5203</v>
      </c>
    </row>
    <row r="42" spans="1:18" ht="18" customHeight="1">
      <c r="A42" s="17">
        <v>2</v>
      </c>
      <c r="B42" s="102" t="s">
        <v>5525</v>
      </c>
      <c r="C42" s="18">
        <v>1</v>
      </c>
      <c r="D42" s="102" t="s">
        <v>5525</v>
      </c>
      <c r="E42" s="18">
        <v>1</v>
      </c>
      <c r="F42" s="18" t="s">
        <v>5525</v>
      </c>
      <c r="G42" s="19">
        <v>19</v>
      </c>
      <c r="H42" s="19" t="s">
        <v>2744</v>
      </c>
      <c r="I42" s="19"/>
      <c r="J42" s="24"/>
      <c r="K42" s="99"/>
      <c r="L42" s="99"/>
      <c r="M42" s="99"/>
      <c r="N42" s="28"/>
      <c r="O42" s="20"/>
      <c r="P42" s="27" t="s">
        <v>5484</v>
      </c>
      <c r="Q42" s="20">
        <v>29631</v>
      </c>
      <c r="R42" s="130"/>
    </row>
    <row r="43" spans="1:18" ht="18" customHeight="1">
      <c r="A43" s="17">
        <v>2</v>
      </c>
      <c r="B43" s="102" t="s">
        <v>5525</v>
      </c>
      <c r="C43" s="18">
        <v>1</v>
      </c>
      <c r="D43" s="102" t="s">
        <v>5525</v>
      </c>
      <c r="E43" s="18">
        <v>1</v>
      </c>
      <c r="F43" s="18" t="s">
        <v>5525</v>
      </c>
      <c r="G43" s="18">
        <v>19</v>
      </c>
      <c r="H43" s="18" t="s">
        <v>2744</v>
      </c>
      <c r="I43" s="19">
        <v>4</v>
      </c>
      <c r="J43" s="24" t="s">
        <v>2061</v>
      </c>
      <c r="K43" s="99">
        <v>85297</v>
      </c>
      <c r="L43" s="99">
        <v>85376</v>
      </c>
      <c r="M43" s="99">
        <f>K43-L43</f>
        <v>-79</v>
      </c>
      <c r="N43" s="28" t="s">
        <v>5526</v>
      </c>
      <c r="O43" s="20"/>
      <c r="P43" s="130"/>
      <c r="Q43" s="20"/>
      <c r="R43" s="130"/>
    </row>
    <row r="44" spans="1:18" ht="18" customHeight="1">
      <c r="A44" s="17">
        <v>2</v>
      </c>
      <c r="B44" s="102" t="s">
        <v>5525</v>
      </c>
      <c r="C44" s="18">
        <v>1</v>
      </c>
      <c r="D44" s="102" t="s">
        <v>5525</v>
      </c>
      <c r="E44" s="18">
        <v>1</v>
      </c>
      <c r="F44" s="18" t="s">
        <v>5525</v>
      </c>
      <c r="G44" s="102">
        <v>19</v>
      </c>
      <c r="H44" s="102" t="s">
        <v>2744</v>
      </c>
      <c r="I44" s="18">
        <v>4</v>
      </c>
      <c r="J44" s="25" t="s">
        <v>2061</v>
      </c>
      <c r="K44" s="99"/>
      <c r="L44" s="99"/>
      <c r="M44" s="99"/>
      <c r="N44" s="28" t="s">
        <v>5527</v>
      </c>
      <c r="O44" s="20"/>
      <c r="P44" s="130"/>
      <c r="Q44" s="20"/>
      <c r="R44" s="130"/>
    </row>
    <row r="45" spans="1:18" ht="18" customHeight="1">
      <c r="A45" s="17">
        <v>2</v>
      </c>
      <c r="B45" s="102" t="s">
        <v>5525</v>
      </c>
      <c r="C45" s="18">
        <v>1</v>
      </c>
      <c r="D45" s="102" t="s">
        <v>5525</v>
      </c>
      <c r="E45" s="18">
        <v>1</v>
      </c>
      <c r="F45" s="18" t="s">
        <v>5525</v>
      </c>
      <c r="G45" s="102">
        <v>19</v>
      </c>
      <c r="H45" s="102" t="s">
        <v>2744</v>
      </c>
      <c r="I45" s="102">
        <v>4</v>
      </c>
      <c r="J45" s="103" t="s">
        <v>2061</v>
      </c>
      <c r="K45" s="99"/>
      <c r="L45" s="99"/>
      <c r="M45" s="99"/>
      <c r="N45" s="28" t="s">
        <v>5528</v>
      </c>
      <c r="O45" s="20"/>
      <c r="P45" s="130"/>
      <c r="Q45" s="20"/>
      <c r="R45" s="130"/>
    </row>
    <row r="46" spans="1:18" ht="18" customHeight="1">
      <c r="A46" s="17">
        <v>2</v>
      </c>
      <c r="B46" s="102" t="s">
        <v>5525</v>
      </c>
      <c r="C46" s="18">
        <v>1</v>
      </c>
      <c r="D46" s="102" t="s">
        <v>5525</v>
      </c>
      <c r="E46" s="18">
        <v>1</v>
      </c>
      <c r="F46" s="18" t="s">
        <v>5525</v>
      </c>
      <c r="G46" s="102">
        <v>19</v>
      </c>
      <c r="H46" s="102" t="s">
        <v>2744</v>
      </c>
      <c r="I46" s="102">
        <v>4</v>
      </c>
      <c r="J46" s="103" t="s">
        <v>2061</v>
      </c>
      <c r="K46" s="99"/>
      <c r="L46" s="99"/>
      <c r="M46" s="99"/>
      <c r="N46" s="28" t="s">
        <v>5529</v>
      </c>
      <c r="O46" s="20"/>
      <c r="P46" s="130"/>
      <c r="Q46" s="20"/>
      <c r="R46" s="130"/>
    </row>
    <row r="47" spans="1:18" ht="18" customHeight="1">
      <c r="A47" s="17">
        <v>2</v>
      </c>
      <c r="B47" s="102" t="s">
        <v>5525</v>
      </c>
      <c r="C47" s="18">
        <v>1</v>
      </c>
      <c r="D47" s="102" t="s">
        <v>5525</v>
      </c>
      <c r="E47" s="18">
        <v>1</v>
      </c>
      <c r="F47" s="18" t="s">
        <v>5525</v>
      </c>
      <c r="G47" s="102">
        <v>19</v>
      </c>
      <c r="H47" s="102" t="s">
        <v>2744</v>
      </c>
      <c r="I47" s="102">
        <v>4</v>
      </c>
      <c r="J47" s="103" t="s">
        <v>2061</v>
      </c>
      <c r="K47" s="99"/>
      <c r="L47" s="99"/>
      <c r="M47" s="99"/>
      <c r="N47" s="28" t="s">
        <v>5530</v>
      </c>
      <c r="O47" s="20"/>
      <c r="P47" s="130"/>
      <c r="Q47" s="20"/>
      <c r="R47" s="130"/>
    </row>
    <row r="48" spans="1:18" ht="18" customHeight="1">
      <c r="A48" s="17">
        <v>2</v>
      </c>
      <c r="B48" s="102" t="s">
        <v>5525</v>
      </c>
      <c r="C48" s="18">
        <v>1</v>
      </c>
      <c r="D48" s="102" t="s">
        <v>5525</v>
      </c>
      <c r="E48" s="18">
        <v>1</v>
      </c>
      <c r="F48" s="18" t="s">
        <v>5525</v>
      </c>
      <c r="G48" s="102">
        <v>19</v>
      </c>
      <c r="H48" s="102" t="s">
        <v>2744</v>
      </c>
      <c r="I48" s="102">
        <v>4</v>
      </c>
      <c r="J48" s="103" t="s">
        <v>2061</v>
      </c>
      <c r="K48" s="99"/>
      <c r="L48" s="99"/>
      <c r="M48" s="99"/>
      <c r="N48" s="28" t="s">
        <v>5531</v>
      </c>
      <c r="O48" s="20">
        <v>85297000</v>
      </c>
      <c r="P48" s="130"/>
      <c r="Q48" s="20"/>
      <c r="R48" s="130"/>
    </row>
    <row r="49" spans="1:18" ht="18" customHeight="1">
      <c r="A49" s="33">
        <v>3</v>
      </c>
      <c r="B49" s="34" t="s">
        <v>5434</v>
      </c>
      <c r="C49" s="34"/>
      <c r="D49" s="34"/>
      <c r="E49" s="35"/>
      <c r="F49" s="34"/>
      <c r="G49" s="35"/>
      <c r="H49" s="34"/>
      <c r="I49" s="35"/>
      <c r="J49" s="35"/>
      <c r="K49" s="41">
        <f>K50</f>
        <v>500</v>
      </c>
      <c r="L49" s="41">
        <f t="shared" ref="L49:M50" si="5">L50</f>
        <v>500</v>
      </c>
      <c r="M49" s="42">
        <f t="shared" si="5"/>
        <v>0</v>
      </c>
      <c r="N49" s="36"/>
      <c r="O49" s="37"/>
      <c r="P49" s="37"/>
      <c r="Q49" s="128">
        <f>Q50</f>
        <v>500</v>
      </c>
      <c r="R49" s="40"/>
    </row>
    <row r="50" spans="1:18" ht="18" customHeight="1">
      <c r="A50" s="43">
        <v>3</v>
      </c>
      <c r="B50" s="44" t="s">
        <v>5434</v>
      </c>
      <c r="C50" s="45">
        <v>1</v>
      </c>
      <c r="D50" s="45" t="s">
        <v>5532</v>
      </c>
      <c r="E50" s="46"/>
      <c r="F50" s="45"/>
      <c r="G50" s="46"/>
      <c r="H50" s="45"/>
      <c r="I50" s="46"/>
      <c r="J50" s="46"/>
      <c r="K50" s="60">
        <f>K51</f>
        <v>500</v>
      </c>
      <c r="L50" s="60">
        <f t="shared" si="5"/>
        <v>500</v>
      </c>
      <c r="M50" s="61">
        <f t="shared" si="5"/>
        <v>0</v>
      </c>
      <c r="N50" s="47"/>
      <c r="O50" s="48"/>
      <c r="P50" s="48"/>
      <c r="Q50" s="95">
        <f>Q51</f>
        <v>500</v>
      </c>
      <c r="R50" s="51"/>
    </row>
    <row r="51" spans="1:18" ht="18" customHeight="1">
      <c r="A51" s="43">
        <v>3</v>
      </c>
      <c r="B51" s="44" t="s">
        <v>5434</v>
      </c>
      <c r="C51" s="52">
        <v>1</v>
      </c>
      <c r="D51" s="44" t="s">
        <v>5532</v>
      </c>
      <c r="E51" s="53">
        <v>1</v>
      </c>
      <c r="F51" s="54" t="s">
        <v>5533</v>
      </c>
      <c r="G51" s="53"/>
      <c r="H51" s="54"/>
      <c r="I51" s="53"/>
      <c r="J51" s="53"/>
      <c r="K51" s="62">
        <f>SUM(K52:K53)</f>
        <v>500</v>
      </c>
      <c r="L51" s="62">
        <f t="shared" ref="L51:M51" si="6">SUM(L52:L53)</f>
        <v>500</v>
      </c>
      <c r="M51" s="63">
        <f t="shared" si="6"/>
        <v>0</v>
      </c>
      <c r="N51" s="55"/>
      <c r="O51" s="56"/>
      <c r="P51" s="56"/>
      <c r="Q51" s="97">
        <f>SUM(Q52:Q53)</f>
        <v>500</v>
      </c>
      <c r="R51" s="59" t="s">
        <v>5203</v>
      </c>
    </row>
    <row r="52" spans="1:18" ht="18" customHeight="1">
      <c r="A52" s="17">
        <v>3</v>
      </c>
      <c r="B52" s="18" t="s">
        <v>5050</v>
      </c>
      <c r="C52" s="102">
        <v>1</v>
      </c>
      <c r="D52" s="102" t="s">
        <v>5534</v>
      </c>
      <c r="E52" s="102">
        <v>1</v>
      </c>
      <c r="F52" s="102" t="s">
        <v>5483</v>
      </c>
      <c r="G52" s="19">
        <v>23</v>
      </c>
      <c r="H52" s="19" t="s">
        <v>1160</v>
      </c>
      <c r="I52" s="102"/>
      <c r="J52" s="103"/>
      <c r="K52" s="99"/>
      <c r="L52" s="99"/>
      <c r="M52" s="99"/>
      <c r="N52" s="28"/>
      <c r="O52" s="20"/>
      <c r="P52" s="130" t="s">
        <v>5479</v>
      </c>
      <c r="Q52" s="20">
        <v>500</v>
      </c>
      <c r="R52" s="130"/>
    </row>
    <row r="53" spans="1:18" ht="18" customHeight="1">
      <c r="A53" s="77">
        <v>3</v>
      </c>
      <c r="B53" s="158" t="s">
        <v>5050</v>
      </c>
      <c r="C53" s="158">
        <v>1</v>
      </c>
      <c r="D53" s="158" t="s">
        <v>5534</v>
      </c>
      <c r="E53" s="158">
        <v>1</v>
      </c>
      <c r="F53" s="158" t="s">
        <v>5483</v>
      </c>
      <c r="G53" s="158">
        <v>23</v>
      </c>
      <c r="H53" s="158" t="s">
        <v>1160</v>
      </c>
      <c r="I53" s="132">
        <v>1</v>
      </c>
      <c r="J53" s="133" t="s">
        <v>1666</v>
      </c>
      <c r="K53" s="108">
        <v>500</v>
      </c>
      <c r="L53" s="108">
        <v>500</v>
      </c>
      <c r="M53" s="99">
        <f>K53-L53</f>
        <v>0</v>
      </c>
      <c r="N53" s="81" t="s">
        <v>5535</v>
      </c>
      <c r="O53" s="83">
        <v>500000</v>
      </c>
      <c r="P53" s="135"/>
      <c r="Q53" s="83"/>
      <c r="R53" s="135"/>
    </row>
    <row r="54" spans="1:18" ht="18" customHeight="1">
      <c r="A54" s="766" t="s">
        <v>5536</v>
      </c>
      <c r="B54" s="767"/>
      <c r="C54" s="767"/>
      <c r="D54" s="767"/>
      <c r="E54" s="767"/>
      <c r="F54" s="767"/>
      <c r="G54" s="767"/>
      <c r="H54" s="767"/>
      <c r="I54" s="767"/>
      <c r="J54" s="767"/>
      <c r="K54" s="194">
        <f>K3+K39+K49</f>
        <v>88318</v>
      </c>
      <c r="L54" s="194">
        <f t="shared" ref="L54:M54" si="7">L3+L39+L49</f>
        <v>88632</v>
      </c>
      <c r="M54" s="194">
        <f t="shared" si="7"/>
        <v>-314</v>
      </c>
      <c r="N54" s="192"/>
      <c r="O54" s="207"/>
      <c r="P54" s="208"/>
      <c r="Q54" s="209">
        <f>Q3+Q39+Q49</f>
        <v>32325</v>
      </c>
      <c r="R54" s="210"/>
    </row>
  </sheetData>
  <autoFilter ref="A2:AO54"/>
  <mergeCells count="2">
    <mergeCell ref="Q1:R1"/>
    <mergeCell ref="A54:J54"/>
  </mergeCells>
  <phoneticPr fontId="18"/>
  <conditionalFormatting sqref="O1:O2">
    <cfRule type="cellIs" dxfId="206" priority="30" operator="equal">
      <formula>0</formula>
    </cfRule>
  </conditionalFormatting>
  <conditionalFormatting sqref="O54">
    <cfRule type="cellIs" dxfId="205" priority="29" operator="equal">
      <formula>0</formula>
    </cfRule>
  </conditionalFormatting>
  <conditionalFormatting sqref="O3:O5">
    <cfRule type="cellIs" dxfId="204" priority="28" operator="equal">
      <formula>0</formula>
    </cfRule>
  </conditionalFormatting>
  <conditionalFormatting sqref="E3:E4 F3:F5">
    <cfRule type="expression" dxfId="203" priority="27">
      <formula>$G3=""</formula>
    </cfRule>
  </conditionalFormatting>
  <conditionalFormatting sqref="G3:H5">
    <cfRule type="expression" dxfId="202" priority="26">
      <formula>$I3=""</formula>
    </cfRule>
  </conditionalFormatting>
  <conditionalFormatting sqref="I3:J5">
    <cfRule type="expression" dxfId="201" priority="25">
      <formula>$K3=""</formula>
    </cfRule>
  </conditionalFormatting>
  <conditionalFormatting sqref="C3 A3:A5 C5 R3:R5">
    <cfRule type="expression" dxfId="200" priority="24">
      <formula>$G3=""</formula>
    </cfRule>
  </conditionalFormatting>
  <conditionalFormatting sqref="B3:B5">
    <cfRule type="expression" dxfId="199" priority="23">
      <formula>$C3=""</formula>
    </cfRule>
  </conditionalFormatting>
  <conditionalFormatting sqref="D3:D5">
    <cfRule type="expression" dxfId="198" priority="22">
      <formula>$E3=""</formula>
    </cfRule>
  </conditionalFormatting>
  <conditionalFormatting sqref="O49 O39">
    <cfRule type="cellIs" dxfId="197" priority="21" operator="equal">
      <formula>0</formula>
    </cfRule>
  </conditionalFormatting>
  <conditionalFormatting sqref="E49:F49 E39:F39">
    <cfRule type="expression" dxfId="196" priority="20">
      <formula>$G39=""</formula>
    </cfRule>
  </conditionalFormatting>
  <conditionalFormatting sqref="G49:H49 G39:H39">
    <cfRule type="expression" dxfId="195" priority="19">
      <formula>$I39=""</formula>
    </cfRule>
  </conditionalFormatting>
  <conditionalFormatting sqref="I49:J49 I39:J39">
    <cfRule type="expression" dxfId="194" priority="18">
      <formula>$K39=""</formula>
    </cfRule>
  </conditionalFormatting>
  <conditionalFormatting sqref="C49 A49 R49 C39 A39 R39">
    <cfRule type="expression" dxfId="193" priority="17">
      <formula>$G39=""</formula>
    </cfRule>
  </conditionalFormatting>
  <conditionalFormatting sqref="B49 B39">
    <cfRule type="expression" dxfId="192" priority="16">
      <formula>$C39=""</formula>
    </cfRule>
  </conditionalFormatting>
  <conditionalFormatting sqref="D49 D39">
    <cfRule type="expression" dxfId="191" priority="15">
      <formula>$E39=""</formula>
    </cfRule>
  </conditionalFormatting>
  <conditionalFormatting sqref="O50 O40 O26">
    <cfRule type="cellIs" dxfId="190" priority="14" operator="equal">
      <formula>0</formula>
    </cfRule>
  </conditionalFormatting>
  <conditionalFormatting sqref="E50:F50 E40:F40 E26:F26">
    <cfRule type="expression" dxfId="189" priority="13">
      <formula>$G26=""</formula>
    </cfRule>
  </conditionalFormatting>
  <conditionalFormatting sqref="G50:H50 G40:H40 G26:H26">
    <cfRule type="expression" dxfId="188" priority="12">
      <formula>$I26=""</formula>
    </cfRule>
  </conditionalFormatting>
  <conditionalFormatting sqref="I50:J50 I40:J40 I26:J26">
    <cfRule type="expression" dxfId="187" priority="11">
      <formula>$K26=""</formula>
    </cfRule>
  </conditionalFormatting>
  <conditionalFormatting sqref="A50 R50 A40 R40 A26 R26">
    <cfRule type="expression" dxfId="186" priority="10">
      <formula>$G26=""</formula>
    </cfRule>
  </conditionalFormatting>
  <conditionalFormatting sqref="B50 B40 B26">
    <cfRule type="expression" dxfId="185" priority="9">
      <formula>$C26=""</formula>
    </cfRule>
  </conditionalFormatting>
  <conditionalFormatting sqref="D50 D40 D26">
    <cfRule type="expression" dxfId="184" priority="8">
      <formula>$E26=""</formula>
    </cfRule>
  </conditionalFormatting>
  <conditionalFormatting sqref="O51 O41 O27">
    <cfRule type="cellIs" dxfId="183" priority="7" operator="equal">
      <formula>0</formula>
    </cfRule>
  </conditionalFormatting>
  <conditionalFormatting sqref="F51 F41 F27">
    <cfRule type="expression" dxfId="182" priority="6">
      <formula>$G27=""</formula>
    </cfRule>
  </conditionalFormatting>
  <conditionalFormatting sqref="G51:H51 G41:H41 G27:H27">
    <cfRule type="expression" dxfId="181" priority="5">
      <formula>$I27=""</formula>
    </cfRule>
  </conditionalFormatting>
  <conditionalFormatting sqref="I51:J51 I41:J41 I27:J27">
    <cfRule type="expression" dxfId="180" priority="4">
      <formula>$K27=""</formula>
    </cfRule>
  </conditionalFormatting>
  <conditionalFormatting sqref="A51 C51 R51 A41 C41 R41 A27 C27 R27">
    <cfRule type="expression" dxfId="179" priority="3">
      <formula>$G27=""</formula>
    </cfRule>
  </conditionalFormatting>
  <conditionalFormatting sqref="B51 B41 B27">
    <cfRule type="expression" dxfId="178" priority="2">
      <formula>$C27=""</formula>
    </cfRule>
  </conditionalFormatting>
  <conditionalFormatting sqref="D51 D41 D27">
    <cfRule type="expression" dxfId="177" priority="1">
      <formula>$E27=""</formula>
    </cfRule>
  </conditionalFormatting>
  <printOptions horizontalCentered="1"/>
  <pageMargins left="0.31496062992125984" right="0.31496062992125984" top="0.70866141732283472" bottom="0.59055118110236227"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3"/>
  <sheetViews>
    <sheetView zoomScale="80" zoomScaleNormal="80" workbookViewId="0"/>
  </sheetViews>
  <sheetFormatPr defaultRowHeight="14.25"/>
  <cols>
    <col min="1" max="1" width="3" style="238" customWidth="1"/>
    <col min="2" max="2" width="1.75" style="238" customWidth="1"/>
    <col min="3" max="3" width="3" style="238" customWidth="1"/>
    <col min="4" max="4" width="1.75" style="238" customWidth="1"/>
    <col min="5" max="5" width="3" style="238" customWidth="1"/>
    <col min="6" max="6" width="1.75" style="238" customWidth="1"/>
    <col min="7" max="7" width="3" style="238" customWidth="1"/>
    <col min="8" max="8" width="1.75" style="238" customWidth="1"/>
    <col min="9" max="9" width="3" style="238" customWidth="1"/>
    <col min="10" max="10" width="39.875" style="26" customWidth="1"/>
    <col min="11" max="13" width="9.875" style="239" customWidth="1"/>
    <col min="14" max="14" width="63.5" style="26" customWidth="1"/>
    <col min="15" max="15" width="11.375" style="114" customWidth="1"/>
    <col min="16" max="16" width="18" style="26" customWidth="1"/>
    <col min="17" max="17" width="8.375" style="1" customWidth="1"/>
    <col min="18" max="18" width="9.625" style="1" customWidth="1"/>
    <col min="19" max="16384" width="9" style="1"/>
  </cols>
  <sheetData>
    <row r="1" spans="1:18" ht="17.25">
      <c r="A1" s="115" t="s">
        <v>5537</v>
      </c>
      <c r="B1" s="172"/>
      <c r="C1" s="172"/>
      <c r="D1" s="172"/>
      <c r="E1" s="172"/>
      <c r="F1" s="172"/>
      <c r="G1" s="173"/>
      <c r="H1" s="172"/>
      <c r="I1" s="173"/>
      <c r="J1" s="211"/>
      <c r="K1" s="212"/>
      <c r="L1" s="212"/>
      <c r="M1" s="212"/>
      <c r="N1" s="213"/>
      <c r="O1" s="214"/>
      <c r="P1" s="213"/>
      <c r="Q1" s="772" t="s">
        <v>693</v>
      </c>
      <c r="R1" s="772"/>
    </row>
    <row r="2" spans="1:18" ht="18.75" customHeight="1">
      <c r="A2" s="201" t="s">
        <v>0</v>
      </c>
      <c r="B2" s="202"/>
      <c r="C2" s="202" t="s">
        <v>1</v>
      </c>
      <c r="D2" s="202"/>
      <c r="E2" s="202" t="s">
        <v>2</v>
      </c>
      <c r="F2" s="203"/>
      <c r="G2" s="204" t="s">
        <v>3</v>
      </c>
      <c r="H2" s="202"/>
      <c r="I2" s="204" t="s">
        <v>694</v>
      </c>
      <c r="J2" s="204" t="s">
        <v>695</v>
      </c>
      <c r="K2" s="206" t="s">
        <v>909</v>
      </c>
      <c r="L2" s="206" t="s">
        <v>910</v>
      </c>
      <c r="M2" s="206" t="s">
        <v>698</v>
      </c>
      <c r="N2" s="205" t="s">
        <v>699</v>
      </c>
      <c r="O2" s="215" t="s">
        <v>4</v>
      </c>
      <c r="P2" s="205" t="s">
        <v>5499</v>
      </c>
      <c r="Q2" s="205" t="s">
        <v>911</v>
      </c>
      <c r="R2" s="205" t="s">
        <v>702</v>
      </c>
    </row>
    <row r="3" spans="1:18" ht="18.75" customHeight="1">
      <c r="A3" s="216">
        <v>1</v>
      </c>
      <c r="B3" s="217" t="s">
        <v>5538</v>
      </c>
      <c r="C3" s="217"/>
      <c r="D3" s="217"/>
      <c r="E3" s="218"/>
      <c r="F3" s="217"/>
      <c r="G3" s="218"/>
      <c r="H3" s="217"/>
      <c r="I3" s="218"/>
      <c r="J3" s="218"/>
      <c r="K3" s="219">
        <f>K4</f>
        <v>185613</v>
      </c>
      <c r="L3" s="219">
        <f t="shared" ref="L3:M4" si="0">L4</f>
        <v>177795</v>
      </c>
      <c r="M3" s="220">
        <f t="shared" si="0"/>
        <v>7818</v>
      </c>
      <c r="N3" s="221"/>
      <c r="O3" s="222"/>
      <c r="P3" s="222"/>
      <c r="Q3" s="223">
        <f>Q4</f>
        <v>0</v>
      </c>
      <c r="R3" s="224"/>
    </row>
    <row r="4" spans="1:18" ht="18.75" customHeight="1">
      <c r="A4" s="43">
        <v>1</v>
      </c>
      <c r="B4" s="44" t="s">
        <v>5538</v>
      </c>
      <c r="C4" s="45">
        <v>1</v>
      </c>
      <c r="D4" s="45" t="s">
        <v>5538</v>
      </c>
      <c r="E4" s="46"/>
      <c r="F4" s="45"/>
      <c r="G4" s="46"/>
      <c r="H4" s="45"/>
      <c r="I4" s="46"/>
      <c r="J4" s="46"/>
      <c r="K4" s="60">
        <f>K5</f>
        <v>185613</v>
      </c>
      <c r="L4" s="60">
        <f t="shared" si="0"/>
        <v>177795</v>
      </c>
      <c r="M4" s="61">
        <f t="shared" si="0"/>
        <v>7818</v>
      </c>
      <c r="N4" s="47"/>
      <c r="O4" s="48"/>
      <c r="P4" s="48"/>
      <c r="Q4" s="95">
        <f>Q5</f>
        <v>0</v>
      </c>
      <c r="R4" s="51"/>
    </row>
    <row r="5" spans="1:18" ht="18.75" customHeight="1">
      <c r="A5" s="43">
        <v>1</v>
      </c>
      <c r="B5" s="44" t="s">
        <v>5538</v>
      </c>
      <c r="C5" s="52">
        <v>1</v>
      </c>
      <c r="D5" s="44" t="s">
        <v>5538</v>
      </c>
      <c r="E5" s="53">
        <v>1</v>
      </c>
      <c r="F5" s="54" t="s">
        <v>5539</v>
      </c>
      <c r="G5" s="53"/>
      <c r="H5" s="54"/>
      <c r="I5" s="53"/>
      <c r="J5" s="53"/>
      <c r="K5" s="62">
        <f>SUM(K6:K10)</f>
        <v>185613</v>
      </c>
      <c r="L5" s="62">
        <f t="shared" ref="L5:M5" si="1">SUM(L6:L10)</f>
        <v>177795</v>
      </c>
      <c r="M5" s="63">
        <f t="shared" si="1"/>
        <v>7818</v>
      </c>
      <c r="N5" s="55"/>
      <c r="O5" s="56"/>
      <c r="P5" s="56"/>
      <c r="Q5" s="97">
        <f>SUM(Q6:Q10)</f>
        <v>0</v>
      </c>
      <c r="R5" s="59" t="s">
        <v>5203</v>
      </c>
    </row>
    <row r="6" spans="1:18" ht="18.75" customHeight="1">
      <c r="A6" s="225">
        <v>1</v>
      </c>
      <c r="B6" s="226" t="s">
        <v>5540</v>
      </c>
      <c r="C6" s="226">
        <v>1</v>
      </c>
      <c r="D6" s="226" t="s">
        <v>5540</v>
      </c>
      <c r="E6" s="226">
        <v>1</v>
      </c>
      <c r="F6" s="226" t="s">
        <v>5541</v>
      </c>
      <c r="G6" s="227">
        <v>1</v>
      </c>
      <c r="H6" s="227" t="s">
        <v>5462</v>
      </c>
      <c r="I6" s="227"/>
      <c r="J6" s="24"/>
      <c r="K6" s="99"/>
      <c r="L6" s="99"/>
      <c r="M6" s="99"/>
      <c r="N6" s="28"/>
      <c r="O6" s="100"/>
      <c r="P6" s="27"/>
      <c r="Q6" s="99"/>
      <c r="R6" s="130"/>
    </row>
    <row r="7" spans="1:18" ht="18.75" customHeight="1">
      <c r="A7" s="225">
        <v>1</v>
      </c>
      <c r="B7" s="226" t="s">
        <v>5540</v>
      </c>
      <c r="C7" s="226">
        <v>1</v>
      </c>
      <c r="D7" s="226" t="s">
        <v>5540</v>
      </c>
      <c r="E7" s="226">
        <v>1</v>
      </c>
      <c r="F7" s="226" t="s">
        <v>5541</v>
      </c>
      <c r="G7" s="226">
        <v>1</v>
      </c>
      <c r="H7" s="226" t="s">
        <v>5462</v>
      </c>
      <c r="I7" s="227">
        <v>1</v>
      </c>
      <c r="J7" s="24" t="s">
        <v>5542</v>
      </c>
      <c r="K7" s="99">
        <v>184848</v>
      </c>
      <c r="L7" s="99">
        <v>177114</v>
      </c>
      <c r="M7" s="99">
        <f>K7-L7</f>
        <v>7734</v>
      </c>
      <c r="N7" s="28" t="s">
        <v>5543</v>
      </c>
      <c r="O7" s="100">
        <v>184848302</v>
      </c>
      <c r="P7" s="27"/>
      <c r="Q7" s="99"/>
      <c r="R7" s="130"/>
    </row>
    <row r="8" spans="1:18" ht="18.75" customHeight="1">
      <c r="A8" s="225">
        <v>1</v>
      </c>
      <c r="B8" s="226" t="s">
        <v>5540</v>
      </c>
      <c r="C8" s="226">
        <v>1</v>
      </c>
      <c r="D8" s="226" t="s">
        <v>5540</v>
      </c>
      <c r="E8" s="226">
        <v>1</v>
      </c>
      <c r="F8" s="226" t="s">
        <v>5541</v>
      </c>
      <c r="G8" s="227">
        <v>2</v>
      </c>
      <c r="H8" s="227" t="s">
        <v>10</v>
      </c>
      <c r="I8" s="227"/>
      <c r="J8" s="24"/>
      <c r="K8" s="99"/>
      <c r="L8" s="99"/>
      <c r="M8" s="99"/>
      <c r="N8" s="28"/>
      <c r="O8" s="100"/>
      <c r="P8" s="27"/>
      <c r="Q8" s="99"/>
      <c r="R8" s="130"/>
    </row>
    <row r="9" spans="1:18" ht="18.75" customHeight="1">
      <c r="A9" s="225">
        <v>1</v>
      </c>
      <c r="B9" s="226" t="s">
        <v>5540</v>
      </c>
      <c r="C9" s="226">
        <v>1</v>
      </c>
      <c r="D9" s="226" t="s">
        <v>5540</v>
      </c>
      <c r="E9" s="226">
        <v>1</v>
      </c>
      <c r="F9" s="226" t="s">
        <v>5541</v>
      </c>
      <c r="G9" s="226">
        <v>2</v>
      </c>
      <c r="H9" s="226" t="s">
        <v>10</v>
      </c>
      <c r="I9" s="227">
        <v>1</v>
      </c>
      <c r="J9" s="24" t="s">
        <v>170</v>
      </c>
      <c r="K9" s="99">
        <v>765</v>
      </c>
      <c r="L9" s="99">
        <v>681</v>
      </c>
      <c r="M9" s="99">
        <f>K9-L9</f>
        <v>84</v>
      </c>
      <c r="N9" s="28" t="s">
        <v>5544</v>
      </c>
      <c r="O9" s="100"/>
      <c r="P9" s="27"/>
      <c r="Q9" s="99"/>
      <c r="R9" s="130"/>
    </row>
    <row r="10" spans="1:18" ht="18.75" customHeight="1">
      <c r="A10" s="225">
        <v>1</v>
      </c>
      <c r="B10" s="226" t="s">
        <v>5540</v>
      </c>
      <c r="C10" s="226">
        <v>1</v>
      </c>
      <c r="D10" s="226" t="s">
        <v>5540</v>
      </c>
      <c r="E10" s="226">
        <v>1</v>
      </c>
      <c r="F10" s="226" t="s">
        <v>5541</v>
      </c>
      <c r="G10" s="226">
        <v>2</v>
      </c>
      <c r="H10" s="226" t="s">
        <v>10</v>
      </c>
      <c r="I10" s="226">
        <v>1</v>
      </c>
      <c r="J10" s="25" t="s">
        <v>170</v>
      </c>
      <c r="K10" s="99"/>
      <c r="L10" s="99"/>
      <c r="M10" s="99"/>
      <c r="N10" s="28" t="s">
        <v>5545</v>
      </c>
      <c r="O10" s="100">
        <v>765712</v>
      </c>
      <c r="P10" s="27"/>
      <c r="Q10" s="99"/>
      <c r="R10" s="130"/>
    </row>
    <row r="11" spans="1:18" ht="18.75" customHeight="1">
      <c r="A11" s="67">
        <v>2</v>
      </c>
      <c r="B11" s="68" t="s">
        <v>5546</v>
      </c>
      <c r="C11" s="68"/>
      <c r="D11" s="68"/>
      <c r="E11" s="69"/>
      <c r="F11" s="68"/>
      <c r="G11" s="69"/>
      <c r="H11" s="68"/>
      <c r="I11" s="69"/>
      <c r="J11" s="69"/>
      <c r="K11" s="70">
        <f>K12</f>
        <v>3066</v>
      </c>
      <c r="L11" s="70">
        <f t="shared" ref="L11:M12" si="2">L12</f>
        <v>3012</v>
      </c>
      <c r="M11" s="71">
        <f t="shared" si="2"/>
        <v>54</v>
      </c>
      <c r="N11" s="72"/>
      <c r="O11" s="73"/>
      <c r="P11" s="73"/>
      <c r="Q11" s="131">
        <f>Q12</f>
        <v>3066</v>
      </c>
      <c r="R11" s="76"/>
    </row>
    <row r="12" spans="1:18" ht="18.75" customHeight="1">
      <c r="A12" s="43">
        <v>2</v>
      </c>
      <c r="B12" s="44" t="s">
        <v>7350</v>
      </c>
      <c r="C12" s="45">
        <v>1</v>
      </c>
      <c r="D12" s="45" t="s">
        <v>7351</v>
      </c>
      <c r="E12" s="46"/>
      <c r="F12" s="45"/>
      <c r="G12" s="46"/>
      <c r="H12" s="45"/>
      <c r="I12" s="46"/>
      <c r="J12" s="46"/>
      <c r="K12" s="60">
        <f>K13</f>
        <v>3066</v>
      </c>
      <c r="L12" s="60">
        <f t="shared" si="2"/>
        <v>3012</v>
      </c>
      <c r="M12" s="61">
        <f t="shared" si="2"/>
        <v>54</v>
      </c>
      <c r="N12" s="47"/>
      <c r="O12" s="48"/>
      <c r="P12" s="48"/>
      <c r="Q12" s="95">
        <f>Q13</f>
        <v>3066</v>
      </c>
      <c r="R12" s="51"/>
    </row>
    <row r="13" spans="1:18" ht="18.75" customHeight="1">
      <c r="A13" s="43">
        <v>2</v>
      </c>
      <c r="B13" s="44" t="s">
        <v>5546</v>
      </c>
      <c r="C13" s="52">
        <v>1</v>
      </c>
      <c r="D13" s="44" t="s">
        <v>5547</v>
      </c>
      <c r="E13" s="53">
        <v>1</v>
      </c>
      <c r="F13" s="54" t="s">
        <v>5548</v>
      </c>
      <c r="G13" s="53"/>
      <c r="H13" s="54"/>
      <c r="I13" s="53"/>
      <c r="J13" s="53"/>
      <c r="K13" s="62">
        <f>SUM(K14:K18)</f>
        <v>3066</v>
      </c>
      <c r="L13" s="62">
        <f t="shared" ref="L13:M13" si="3">SUM(L14:L18)</f>
        <v>3012</v>
      </c>
      <c r="M13" s="63">
        <f t="shared" si="3"/>
        <v>54</v>
      </c>
      <c r="N13" s="55"/>
      <c r="O13" s="56"/>
      <c r="P13" s="56"/>
      <c r="Q13" s="97">
        <f>SUM(Q14:Q18)</f>
        <v>3066</v>
      </c>
      <c r="R13" s="59" t="s">
        <v>5203</v>
      </c>
    </row>
    <row r="14" spans="1:18" ht="18.75" customHeight="1">
      <c r="A14" s="225">
        <v>2</v>
      </c>
      <c r="B14" s="226" t="s">
        <v>92</v>
      </c>
      <c r="C14" s="226">
        <v>1</v>
      </c>
      <c r="D14" s="226" t="s">
        <v>93</v>
      </c>
      <c r="E14" s="226">
        <v>1</v>
      </c>
      <c r="F14" s="226" t="s">
        <v>5549</v>
      </c>
      <c r="G14" s="227">
        <v>1</v>
      </c>
      <c r="H14" s="227" t="s">
        <v>5550</v>
      </c>
      <c r="I14" s="227"/>
      <c r="J14" s="24"/>
      <c r="K14" s="99"/>
      <c r="L14" s="99"/>
      <c r="M14" s="99"/>
      <c r="N14" s="28"/>
      <c r="O14" s="100"/>
      <c r="P14" s="27"/>
      <c r="Q14" s="99"/>
      <c r="R14" s="130"/>
    </row>
    <row r="15" spans="1:18" ht="18.75" customHeight="1">
      <c r="A15" s="225">
        <v>2</v>
      </c>
      <c r="B15" s="226" t="s">
        <v>92</v>
      </c>
      <c r="C15" s="226">
        <v>1</v>
      </c>
      <c r="D15" s="226" t="s">
        <v>93</v>
      </c>
      <c r="E15" s="226">
        <v>1</v>
      </c>
      <c r="F15" s="226" t="s">
        <v>5549</v>
      </c>
      <c r="G15" s="226">
        <v>1</v>
      </c>
      <c r="H15" s="226" t="s">
        <v>5550</v>
      </c>
      <c r="I15" s="227">
        <v>1</v>
      </c>
      <c r="J15" s="24" t="s">
        <v>5551</v>
      </c>
      <c r="K15" s="99">
        <v>1551</v>
      </c>
      <c r="L15" s="99">
        <v>1836</v>
      </c>
      <c r="M15" s="99">
        <f t="shared" ref="M15:M16" si="4">K15-L15</f>
        <v>-285</v>
      </c>
      <c r="N15" s="339" t="s">
        <v>7352</v>
      </c>
      <c r="O15" s="100">
        <v>1551600</v>
      </c>
      <c r="P15" s="27" t="s">
        <v>5552</v>
      </c>
      <c r="Q15" s="99">
        <v>1551</v>
      </c>
      <c r="R15" s="130"/>
    </row>
    <row r="16" spans="1:18" ht="18.75" customHeight="1">
      <c r="A16" s="225">
        <v>2</v>
      </c>
      <c r="B16" s="226" t="s">
        <v>92</v>
      </c>
      <c r="C16" s="226">
        <v>1</v>
      </c>
      <c r="D16" s="226" t="s">
        <v>93</v>
      </c>
      <c r="E16" s="226">
        <v>1</v>
      </c>
      <c r="F16" s="226" t="s">
        <v>5549</v>
      </c>
      <c r="G16" s="226">
        <v>1</v>
      </c>
      <c r="H16" s="226" t="s">
        <v>5550</v>
      </c>
      <c r="I16" s="227">
        <v>3</v>
      </c>
      <c r="J16" s="24" t="s">
        <v>5553</v>
      </c>
      <c r="K16" s="99">
        <v>1515</v>
      </c>
      <c r="L16" s="99">
        <v>1176</v>
      </c>
      <c r="M16" s="99">
        <f t="shared" si="4"/>
        <v>339</v>
      </c>
      <c r="N16" s="28" t="s">
        <v>5554</v>
      </c>
      <c r="O16" s="100">
        <v>945000</v>
      </c>
      <c r="P16" s="27" t="s">
        <v>5555</v>
      </c>
      <c r="Q16" s="99">
        <v>570</v>
      </c>
      <c r="R16" s="130"/>
    </row>
    <row r="17" spans="1:18" ht="18.75" customHeight="1">
      <c r="A17" s="225">
        <v>2</v>
      </c>
      <c r="B17" s="226" t="s">
        <v>92</v>
      </c>
      <c r="C17" s="226">
        <v>1</v>
      </c>
      <c r="D17" s="226" t="s">
        <v>93</v>
      </c>
      <c r="E17" s="226">
        <v>1</v>
      </c>
      <c r="F17" s="226" t="s">
        <v>5549</v>
      </c>
      <c r="G17" s="226">
        <v>1</v>
      </c>
      <c r="H17" s="226" t="s">
        <v>5550</v>
      </c>
      <c r="I17" s="226">
        <v>3</v>
      </c>
      <c r="J17" s="25" t="s">
        <v>5553</v>
      </c>
      <c r="K17" s="99"/>
      <c r="L17" s="99"/>
      <c r="M17" s="99"/>
      <c r="N17" s="28"/>
      <c r="O17" s="100"/>
      <c r="P17" s="27" t="s">
        <v>5556</v>
      </c>
      <c r="Q17" s="99"/>
      <c r="R17" s="130"/>
    </row>
    <row r="18" spans="1:18" ht="18.75" customHeight="1">
      <c r="A18" s="225">
        <v>2</v>
      </c>
      <c r="B18" s="226" t="s">
        <v>92</v>
      </c>
      <c r="C18" s="226">
        <v>1</v>
      </c>
      <c r="D18" s="226" t="s">
        <v>93</v>
      </c>
      <c r="E18" s="226">
        <v>1</v>
      </c>
      <c r="F18" s="226" t="s">
        <v>5549</v>
      </c>
      <c r="G18" s="226">
        <v>1</v>
      </c>
      <c r="H18" s="226" t="s">
        <v>5550</v>
      </c>
      <c r="I18" s="226">
        <v>3</v>
      </c>
      <c r="J18" s="25" t="s">
        <v>5553</v>
      </c>
      <c r="K18" s="99"/>
      <c r="L18" s="99"/>
      <c r="M18" s="99"/>
      <c r="N18" s="28" t="s">
        <v>5557</v>
      </c>
      <c r="O18" s="100">
        <v>570000</v>
      </c>
      <c r="P18" s="27" t="s">
        <v>5558</v>
      </c>
      <c r="Q18" s="99">
        <v>945</v>
      </c>
      <c r="R18" s="130"/>
    </row>
    <row r="19" spans="1:18" ht="18.75" customHeight="1">
      <c r="A19" s="67">
        <v>3</v>
      </c>
      <c r="B19" s="68" t="s">
        <v>5471</v>
      </c>
      <c r="C19" s="68"/>
      <c r="D19" s="68"/>
      <c r="E19" s="69"/>
      <c r="F19" s="68"/>
      <c r="G19" s="69"/>
      <c r="H19" s="68"/>
      <c r="I19" s="69"/>
      <c r="J19" s="69"/>
      <c r="K19" s="70">
        <f>K20</f>
        <v>3440</v>
      </c>
      <c r="L19" s="70">
        <f t="shared" ref="L19:M20" si="5">L20</f>
        <v>3413</v>
      </c>
      <c r="M19" s="71">
        <f t="shared" si="5"/>
        <v>27</v>
      </c>
      <c r="N19" s="72"/>
      <c r="O19" s="73"/>
      <c r="P19" s="73"/>
      <c r="Q19" s="131">
        <f>Q20</f>
        <v>3440</v>
      </c>
      <c r="R19" s="76"/>
    </row>
    <row r="20" spans="1:18" ht="18.75" customHeight="1">
      <c r="A20" s="43">
        <v>3</v>
      </c>
      <c r="B20" s="44" t="s">
        <v>7353</v>
      </c>
      <c r="C20" s="45">
        <v>1</v>
      </c>
      <c r="D20" s="45" t="s">
        <v>7354</v>
      </c>
      <c r="E20" s="46"/>
      <c r="F20" s="45"/>
      <c r="G20" s="46"/>
      <c r="H20" s="45"/>
      <c r="I20" s="46"/>
      <c r="J20" s="46"/>
      <c r="K20" s="60">
        <f>K21</f>
        <v>3440</v>
      </c>
      <c r="L20" s="60">
        <f t="shared" si="5"/>
        <v>3413</v>
      </c>
      <c r="M20" s="61">
        <f t="shared" si="5"/>
        <v>27</v>
      </c>
      <c r="N20" s="47"/>
      <c r="O20" s="48"/>
      <c r="P20" s="48"/>
      <c r="Q20" s="95">
        <f>Q21</f>
        <v>3440</v>
      </c>
      <c r="R20" s="51"/>
    </row>
    <row r="21" spans="1:18" ht="18.75" customHeight="1">
      <c r="A21" s="43">
        <v>3</v>
      </c>
      <c r="B21" s="44" t="s">
        <v>5471</v>
      </c>
      <c r="C21" s="52">
        <v>1</v>
      </c>
      <c r="D21" s="44" t="s">
        <v>5472</v>
      </c>
      <c r="E21" s="53">
        <v>1</v>
      </c>
      <c r="F21" s="54" t="s">
        <v>5472</v>
      </c>
      <c r="G21" s="53"/>
      <c r="H21" s="54"/>
      <c r="I21" s="53"/>
      <c r="J21" s="53"/>
      <c r="K21" s="62">
        <f>SUM(K22:K25)</f>
        <v>3440</v>
      </c>
      <c r="L21" s="62">
        <f t="shared" ref="L21:M21" si="6">SUM(L22:L25)</f>
        <v>3413</v>
      </c>
      <c r="M21" s="63">
        <f t="shared" si="6"/>
        <v>27</v>
      </c>
      <c r="N21" s="55"/>
      <c r="O21" s="56"/>
      <c r="P21" s="56"/>
      <c r="Q21" s="97">
        <f>SUM(Q22:Q25)</f>
        <v>3440</v>
      </c>
      <c r="R21" s="59" t="s">
        <v>5203</v>
      </c>
    </row>
    <row r="22" spans="1:18" ht="18.75" customHeight="1">
      <c r="A22" s="225">
        <v>3</v>
      </c>
      <c r="B22" s="226" t="s">
        <v>128</v>
      </c>
      <c r="C22" s="226">
        <v>1</v>
      </c>
      <c r="D22" s="226" t="s">
        <v>202</v>
      </c>
      <c r="E22" s="226">
        <v>1</v>
      </c>
      <c r="F22" s="226" t="s">
        <v>202</v>
      </c>
      <c r="G22" s="227">
        <v>1</v>
      </c>
      <c r="H22" s="227" t="s">
        <v>5474</v>
      </c>
      <c r="I22" s="227"/>
      <c r="J22" s="24"/>
      <c r="K22" s="99"/>
      <c r="L22" s="99"/>
      <c r="M22" s="99"/>
      <c r="N22" s="28"/>
      <c r="O22" s="100"/>
      <c r="P22" s="27"/>
      <c r="Q22" s="99"/>
      <c r="R22" s="130"/>
    </row>
    <row r="23" spans="1:18" ht="18.75" customHeight="1">
      <c r="A23" s="225">
        <v>3</v>
      </c>
      <c r="B23" s="226" t="s">
        <v>128</v>
      </c>
      <c r="C23" s="226">
        <v>1</v>
      </c>
      <c r="D23" s="226" t="s">
        <v>202</v>
      </c>
      <c r="E23" s="226">
        <v>1</v>
      </c>
      <c r="F23" s="226" t="s">
        <v>202</v>
      </c>
      <c r="G23" s="226">
        <v>1</v>
      </c>
      <c r="H23" s="226" t="s">
        <v>5474</v>
      </c>
      <c r="I23" s="227">
        <v>1</v>
      </c>
      <c r="J23" s="24" t="s">
        <v>5559</v>
      </c>
      <c r="K23" s="99">
        <v>20</v>
      </c>
      <c r="L23" s="99">
        <v>20</v>
      </c>
      <c r="M23" s="99">
        <f>K23-L23</f>
        <v>0</v>
      </c>
      <c r="N23" s="28" t="s">
        <v>5559</v>
      </c>
      <c r="O23" s="100">
        <v>20000</v>
      </c>
      <c r="P23" s="27" t="s">
        <v>759</v>
      </c>
      <c r="Q23" s="99">
        <v>20</v>
      </c>
      <c r="R23" s="130"/>
    </row>
    <row r="24" spans="1:18" ht="18.75" customHeight="1">
      <c r="A24" s="225">
        <v>3</v>
      </c>
      <c r="B24" s="226" t="s">
        <v>128</v>
      </c>
      <c r="C24" s="226">
        <v>1</v>
      </c>
      <c r="D24" s="226" t="s">
        <v>202</v>
      </c>
      <c r="E24" s="226">
        <v>1</v>
      </c>
      <c r="F24" s="226" t="s">
        <v>202</v>
      </c>
      <c r="G24" s="227">
        <v>2</v>
      </c>
      <c r="H24" s="227" t="s">
        <v>5560</v>
      </c>
      <c r="I24" s="227"/>
      <c r="J24" s="24"/>
      <c r="K24" s="99"/>
      <c r="L24" s="99"/>
      <c r="M24" s="99"/>
      <c r="N24" s="28"/>
      <c r="O24" s="100"/>
      <c r="P24" s="27"/>
      <c r="Q24" s="99"/>
      <c r="R24" s="130"/>
    </row>
    <row r="25" spans="1:18" ht="18.75" customHeight="1">
      <c r="A25" s="225">
        <v>3</v>
      </c>
      <c r="B25" s="226" t="s">
        <v>128</v>
      </c>
      <c r="C25" s="226">
        <v>1</v>
      </c>
      <c r="D25" s="226" t="s">
        <v>202</v>
      </c>
      <c r="E25" s="226">
        <v>1</v>
      </c>
      <c r="F25" s="226" t="s">
        <v>202</v>
      </c>
      <c r="G25" s="226">
        <v>2</v>
      </c>
      <c r="H25" s="226" t="s">
        <v>5560</v>
      </c>
      <c r="I25" s="227">
        <v>1</v>
      </c>
      <c r="J25" s="24" t="s">
        <v>5560</v>
      </c>
      <c r="K25" s="99">
        <v>3420</v>
      </c>
      <c r="L25" s="99">
        <v>3393</v>
      </c>
      <c r="M25" s="99">
        <f>K25-L25</f>
        <v>27</v>
      </c>
      <c r="N25" s="339" t="s">
        <v>7355</v>
      </c>
      <c r="O25" s="100">
        <v>3420000</v>
      </c>
      <c r="P25" s="27" t="s">
        <v>5561</v>
      </c>
      <c r="Q25" s="99">
        <v>3420</v>
      </c>
      <c r="R25" s="130"/>
    </row>
    <row r="26" spans="1:18" ht="18.75" customHeight="1">
      <c r="A26" s="225">
        <v>3</v>
      </c>
      <c r="B26" s="226" t="s">
        <v>128</v>
      </c>
      <c r="C26" s="228">
        <v>1</v>
      </c>
      <c r="D26" s="228" t="s">
        <v>202</v>
      </c>
      <c r="E26" s="228">
        <v>1</v>
      </c>
      <c r="F26" s="228" t="s">
        <v>202</v>
      </c>
      <c r="G26" s="228">
        <v>2</v>
      </c>
      <c r="H26" s="228" t="s">
        <v>5560</v>
      </c>
      <c r="I26" s="228">
        <v>1</v>
      </c>
      <c r="J26" s="103" t="s">
        <v>5560</v>
      </c>
      <c r="K26" s="99"/>
      <c r="L26" s="99"/>
      <c r="M26" s="99"/>
      <c r="N26" s="28"/>
      <c r="O26" s="100"/>
      <c r="P26" s="27" t="s">
        <v>5562</v>
      </c>
      <c r="Q26" s="99"/>
      <c r="R26" s="157"/>
    </row>
    <row r="27" spans="1:18" ht="18.75" customHeight="1">
      <c r="A27" s="67">
        <v>4</v>
      </c>
      <c r="B27" s="68" t="s">
        <v>5563</v>
      </c>
      <c r="C27" s="68"/>
      <c r="D27" s="68"/>
      <c r="E27" s="69"/>
      <c r="F27" s="68"/>
      <c r="G27" s="69"/>
      <c r="H27" s="68"/>
      <c r="I27" s="69"/>
      <c r="J27" s="69"/>
      <c r="K27" s="70">
        <f>K28+K47</f>
        <v>251235</v>
      </c>
      <c r="L27" s="70">
        <f t="shared" ref="L27:M27" si="7">L28+L47</f>
        <v>244590</v>
      </c>
      <c r="M27" s="71">
        <f t="shared" si="7"/>
        <v>6645</v>
      </c>
      <c r="N27" s="72"/>
      <c r="O27" s="73"/>
      <c r="P27" s="73"/>
      <c r="Q27" s="131">
        <f>Q28+Q47</f>
        <v>251235</v>
      </c>
      <c r="R27" s="76"/>
    </row>
    <row r="28" spans="1:18" ht="18.75" customHeight="1">
      <c r="A28" s="43">
        <v>4</v>
      </c>
      <c r="B28" s="44" t="s">
        <v>5563</v>
      </c>
      <c r="C28" s="45">
        <v>1</v>
      </c>
      <c r="D28" s="45" t="s">
        <v>5564</v>
      </c>
      <c r="E28" s="46"/>
      <c r="F28" s="45"/>
      <c r="G28" s="46"/>
      <c r="H28" s="45"/>
      <c r="I28" s="46"/>
      <c r="J28" s="46"/>
      <c r="K28" s="60">
        <f>K29</f>
        <v>169163</v>
      </c>
      <c r="L28" s="60">
        <f t="shared" ref="L28:M28" si="8">L29</f>
        <v>164606</v>
      </c>
      <c r="M28" s="61">
        <f t="shared" si="8"/>
        <v>4557</v>
      </c>
      <c r="N28" s="47"/>
      <c r="O28" s="48"/>
      <c r="P28" s="48"/>
      <c r="Q28" s="95">
        <f>Q29</f>
        <v>169163</v>
      </c>
      <c r="R28" s="51"/>
    </row>
    <row r="29" spans="1:18" ht="18.75" customHeight="1">
      <c r="A29" s="43">
        <v>4</v>
      </c>
      <c r="B29" s="44" t="s">
        <v>5563</v>
      </c>
      <c r="C29" s="52">
        <v>1</v>
      </c>
      <c r="D29" s="44" t="s">
        <v>5564</v>
      </c>
      <c r="E29" s="53">
        <v>1</v>
      </c>
      <c r="F29" s="54" t="s">
        <v>5565</v>
      </c>
      <c r="G29" s="53"/>
      <c r="H29" s="54"/>
      <c r="I29" s="53"/>
      <c r="J29" s="53"/>
      <c r="K29" s="62">
        <f>SUM(K30:K32)</f>
        <v>169163</v>
      </c>
      <c r="L29" s="62">
        <f t="shared" ref="L29:M29" si="9">SUM(L30:L32)</f>
        <v>164606</v>
      </c>
      <c r="M29" s="63">
        <f t="shared" si="9"/>
        <v>4557</v>
      </c>
      <c r="N29" s="55"/>
      <c r="O29" s="56"/>
      <c r="P29" s="56"/>
      <c r="Q29" s="97">
        <f>SUM(Q30:Q46)</f>
        <v>169163</v>
      </c>
      <c r="R29" s="59" t="s">
        <v>5203</v>
      </c>
    </row>
    <row r="30" spans="1:18" ht="18.75" customHeight="1">
      <c r="A30" s="225">
        <v>4</v>
      </c>
      <c r="B30" s="226" t="s">
        <v>226</v>
      </c>
      <c r="C30" s="226">
        <v>1</v>
      </c>
      <c r="D30" s="226" t="s">
        <v>227</v>
      </c>
      <c r="E30" s="226">
        <v>1</v>
      </c>
      <c r="F30" s="226" t="s">
        <v>5566</v>
      </c>
      <c r="G30" s="227">
        <v>1</v>
      </c>
      <c r="H30" s="227" t="s">
        <v>5462</v>
      </c>
      <c r="I30" s="227"/>
      <c r="J30" s="24"/>
      <c r="K30" s="99"/>
      <c r="L30" s="99"/>
      <c r="M30" s="99"/>
      <c r="N30" s="28"/>
      <c r="O30" s="100"/>
      <c r="P30" s="27"/>
      <c r="Q30" s="99"/>
      <c r="R30" s="130"/>
    </row>
    <row r="31" spans="1:18" ht="18.75" customHeight="1">
      <c r="A31" s="225">
        <v>4</v>
      </c>
      <c r="B31" s="226" t="s">
        <v>226</v>
      </c>
      <c r="C31" s="226">
        <v>1</v>
      </c>
      <c r="D31" s="226" t="s">
        <v>227</v>
      </c>
      <c r="E31" s="226">
        <v>1</v>
      </c>
      <c r="F31" s="226" t="s">
        <v>5566</v>
      </c>
      <c r="G31" s="226">
        <v>1</v>
      </c>
      <c r="H31" s="226" t="s">
        <v>5462</v>
      </c>
      <c r="I31" s="227">
        <v>1</v>
      </c>
      <c r="J31" s="24" t="s">
        <v>5567</v>
      </c>
      <c r="K31" s="99">
        <v>169163</v>
      </c>
      <c r="L31" s="99">
        <v>164606</v>
      </c>
      <c r="M31" s="99">
        <f>K31-L31</f>
        <v>4557</v>
      </c>
      <c r="N31" s="28" t="s">
        <v>5568</v>
      </c>
      <c r="O31" s="100">
        <v>112075470</v>
      </c>
      <c r="P31" s="27" t="s">
        <v>5569</v>
      </c>
      <c r="Q31" s="99">
        <v>63712</v>
      </c>
      <c r="R31" s="130"/>
    </row>
    <row r="32" spans="1:18" ht="18.75" customHeight="1">
      <c r="A32" s="225">
        <v>4</v>
      </c>
      <c r="B32" s="226" t="s">
        <v>226</v>
      </c>
      <c r="C32" s="226">
        <v>1</v>
      </c>
      <c r="D32" s="226" t="s">
        <v>227</v>
      </c>
      <c r="E32" s="226">
        <v>1</v>
      </c>
      <c r="F32" s="226" t="s">
        <v>5566</v>
      </c>
      <c r="G32" s="226">
        <v>1</v>
      </c>
      <c r="H32" s="226" t="s">
        <v>5462</v>
      </c>
      <c r="I32" s="226">
        <v>1</v>
      </c>
      <c r="J32" s="25" t="s">
        <v>5567</v>
      </c>
      <c r="K32" s="99"/>
      <c r="L32" s="99"/>
      <c r="M32" s="99"/>
      <c r="N32" s="28" t="s">
        <v>5570</v>
      </c>
      <c r="O32" s="100">
        <v>57087884</v>
      </c>
      <c r="P32" s="27" t="s">
        <v>5571</v>
      </c>
      <c r="Q32" s="99">
        <v>27531</v>
      </c>
      <c r="R32" s="130"/>
    </row>
    <row r="33" spans="1:18" ht="18.75" customHeight="1">
      <c r="A33" s="225">
        <v>4</v>
      </c>
      <c r="B33" s="226" t="s">
        <v>226</v>
      </c>
      <c r="C33" s="226">
        <v>1</v>
      </c>
      <c r="D33" s="226" t="s">
        <v>227</v>
      </c>
      <c r="E33" s="226">
        <v>1</v>
      </c>
      <c r="F33" s="226" t="s">
        <v>5566</v>
      </c>
      <c r="G33" s="226">
        <v>1</v>
      </c>
      <c r="H33" s="226" t="s">
        <v>5462</v>
      </c>
      <c r="I33" s="226">
        <v>1</v>
      </c>
      <c r="J33" s="25" t="s">
        <v>5567</v>
      </c>
      <c r="K33" s="99"/>
      <c r="L33" s="99"/>
      <c r="M33" s="99"/>
      <c r="N33" s="28"/>
      <c r="O33" s="100"/>
      <c r="P33" s="27" t="s">
        <v>5572</v>
      </c>
      <c r="Q33" s="99"/>
      <c r="R33" s="130"/>
    </row>
    <row r="34" spans="1:18" ht="18.75" customHeight="1">
      <c r="A34" s="225">
        <v>4</v>
      </c>
      <c r="B34" s="226" t="s">
        <v>226</v>
      </c>
      <c r="C34" s="226">
        <v>1</v>
      </c>
      <c r="D34" s="226" t="s">
        <v>227</v>
      </c>
      <c r="E34" s="226">
        <v>1</v>
      </c>
      <c r="F34" s="226" t="s">
        <v>5566</v>
      </c>
      <c r="G34" s="226">
        <v>1</v>
      </c>
      <c r="H34" s="226" t="s">
        <v>5462</v>
      </c>
      <c r="I34" s="226">
        <v>1</v>
      </c>
      <c r="J34" s="25" t="s">
        <v>5567</v>
      </c>
      <c r="K34" s="99"/>
      <c r="L34" s="99"/>
      <c r="M34" s="99"/>
      <c r="N34" s="28"/>
      <c r="O34" s="100"/>
      <c r="P34" s="27" t="s">
        <v>5573</v>
      </c>
      <c r="Q34" s="99">
        <v>52748</v>
      </c>
      <c r="R34" s="130"/>
    </row>
    <row r="35" spans="1:18" ht="18.75" customHeight="1">
      <c r="A35" s="225">
        <v>4</v>
      </c>
      <c r="B35" s="226" t="s">
        <v>226</v>
      </c>
      <c r="C35" s="226">
        <v>1</v>
      </c>
      <c r="D35" s="226" t="s">
        <v>227</v>
      </c>
      <c r="E35" s="226">
        <v>1</v>
      </c>
      <c r="F35" s="226" t="s">
        <v>5566</v>
      </c>
      <c r="G35" s="226">
        <v>1</v>
      </c>
      <c r="H35" s="226" t="s">
        <v>5462</v>
      </c>
      <c r="I35" s="226">
        <v>1</v>
      </c>
      <c r="J35" s="25" t="s">
        <v>5567</v>
      </c>
      <c r="K35" s="99"/>
      <c r="L35" s="99"/>
      <c r="M35" s="99"/>
      <c r="N35" s="28"/>
      <c r="O35" s="100"/>
      <c r="P35" s="27" t="s">
        <v>5574</v>
      </c>
      <c r="Q35" s="99">
        <v>86</v>
      </c>
      <c r="R35" s="130"/>
    </row>
    <row r="36" spans="1:18" ht="18.75" customHeight="1">
      <c r="A36" s="225">
        <v>4</v>
      </c>
      <c r="B36" s="226" t="s">
        <v>226</v>
      </c>
      <c r="C36" s="226">
        <v>1</v>
      </c>
      <c r="D36" s="226" t="s">
        <v>227</v>
      </c>
      <c r="E36" s="226">
        <v>1</v>
      </c>
      <c r="F36" s="226" t="s">
        <v>5566</v>
      </c>
      <c r="G36" s="226">
        <v>1</v>
      </c>
      <c r="H36" s="226" t="s">
        <v>5462</v>
      </c>
      <c r="I36" s="226">
        <v>1</v>
      </c>
      <c r="J36" s="25" t="s">
        <v>5567</v>
      </c>
      <c r="K36" s="99"/>
      <c r="L36" s="99"/>
      <c r="M36" s="99"/>
      <c r="N36" s="28"/>
      <c r="O36" s="100"/>
      <c r="P36" s="27" t="s">
        <v>5575</v>
      </c>
      <c r="Q36" s="99">
        <v>140</v>
      </c>
      <c r="R36" s="130"/>
    </row>
    <row r="37" spans="1:18" ht="18.75" customHeight="1">
      <c r="A37" s="225">
        <v>4</v>
      </c>
      <c r="B37" s="226" t="s">
        <v>226</v>
      </c>
      <c r="C37" s="226">
        <v>1</v>
      </c>
      <c r="D37" s="226" t="s">
        <v>227</v>
      </c>
      <c r="E37" s="226">
        <v>1</v>
      </c>
      <c r="F37" s="226" t="s">
        <v>5566</v>
      </c>
      <c r="G37" s="226">
        <v>1</v>
      </c>
      <c r="H37" s="226" t="s">
        <v>5462</v>
      </c>
      <c r="I37" s="226">
        <v>1</v>
      </c>
      <c r="J37" s="25" t="s">
        <v>5567</v>
      </c>
      <c r="K37" s="99"/>
      <c r="L37" s="99"/>
      <c r="M37" s="99"/>
      <c r="N37" s="28"/>
      <c r="O37" s="100"/>
      <c r="P37" s="27" t="s">
        <v>5576</v>
      </c>
      <c r="Q37" s="99">
        <v>9198</v>
      </c>
      <c r="R37" s="130"/>
    </row>
    <row r="38" spans="1:18" ht="18.75" customHeight="1">
      <c r="A38" s="225">
        <v>4</v>
      </c>
      <c r="B38" s="226" t="s">
        <v>226</v>
      </c>
      <c r="C38" s="226">
        <v>1</v>
      </c>
      <c r="D38" s="226" t="s">
        <v>227</v>
      </c>
      <c r="E38" s="226">
        <v>1</v>
      </c>
      <c r="F38" s="226" t="s">
        <v>5566</v>
      </c>
      <c r="G38" s="226">
        <v>1</v>
      </c>
      <c r="H38" s="226" t="s">
        <v>5462</v>
      </c>
      <c r="I38" s="226">
        <v>1</v>
      </c>
      <c r="J38" s="25" t="s">
        <v>5567</v>
      </c>
      <c r="K38" s="99"/>
      <c r="L38" s="99"/>
      <c r="M38" s="99"/>
      <c r="N38" s="28"/>
      <c r="O38" s="100"/>
      <c r="P38" s="27" t="s">
        <v>5577</v>
      </c>
      <c r="Q38" s="99">
        <v>3265</v>
      </c>
      <c r="R38" s="130"/>
    </row>
    <row r="39" spans="1:18" ht="18.75" customHeight="1">
      <c r="A39" s="225">
        <v>4</v>
      </c>
      <c r="B39" s="226" t="s">
        <v>226</v>
      </c>
      <c r="C39" s="226">
        <v>1</v>
      </c>
      <c r="D39" s="226" t="s">
        <v>227</v>
      </c>
      <c r="E39" s="226">
        <v>1</v>
      </c>
      <c r="F39" s="226" t="s">
        <v>5566</v>
      </c>
      <c r="G39" s="226">
        <v>1</v>
      </c>
      <c r="H39" s="226" t="s">
        <v>5462</v>
      </c>
      <c r="I39" s="226">
        <v>1</v>
      </c>
      <c r="J39" s="25" t="s">
        <v>5567</v>
      </c>
      <c r="K39" s="99"/>
      <c r="L39" s="99"/>
      <c r="M39" s="99"/>
      <c r="N39" s="28"/>
      <c r="O39" s="100"/>
      <c r="P39" s="27" t="s">
        <v>5578</v>
      </c>
      <c r="Q39" s="99">
        <v>76</v>
      </c>
      <c r="R39" s="130"/>
    </row>
    <row r="40" spans="1:18" ht="18.75" customHeight="1">
      <c r="A40" s="225">
        <v>4</v>
      </c>
      <c r="B40" s="226" t="s">
        <v>226</v>
      </c>
      <c r="C40" s="226">
        <v>1</v>
      </c>
      <c r="D40" s="226" t="s">
        <v>227</v>
      </c>
      <c r="E40" s="226">
        <v>1</v>
      </c>
      <c r="F40" s="226" t="s">
        <v>5566</v>
      </c>
      <c r="G40" s="226">
        <v>1</v>
      </c>
      <c r="H40" s="226" t="s">
        <v>5462</v>
      </c>
      <c r="I40" s="226">
        <v>1</v>
      </c>
      <c r="J40" s="25" t="s">
        <v>5567</v>
      </c>
      <c r="K40" s="99"/>
      <c r="L40" s="99"/>
      <c r="M40" s="99"/>
      <c r="N40" s="28"/>
      <c r="O40" s="100"/>
      <c r="P40" s="27" t="s">
        <v>5579</v>
      </c>
      <c r="Q40" s="99">
        <v>108</v>
      </c>
      <c r="R40" s="130"/>
    </row>
    <row r="41" spans="1:18" ht="18.75" customHeight="1">
      <c r="A41" s="225">
        <v>4</v>
      </c>
      <c r="B41" s="226" t="s">
        <v>226</v>
      </c>
      <c r="C41" s="226">
        <v>1</v>
      </c>
      <c r="D41" s="226" t="s">
        <v>227</v>
      </c>
      <c r="E41" s="226">
        <v>1</v>
      </c>
      <c r="F41" s="226" t="s">
        <v>5566</v>
      </c>
      <c r="G41" s="226">
        <v>1</v>
      </c>
      <c r="H41" s="226" t="s">
        <v>5462</v>
      </c>
      <c r="I41" s="226">
        <v>1</v>
      </c>
      <c r="J41" s="25" t="s">
        <v>5567</v>
      </c>
      <c r="K41" s="99"/>
      <c r="L41" s="99"/>
      <c r="M41" s="99"/>
      <c r="N41" s="28"/>
      <c r="O41" s="100"/>
      <c r="P41" s="27" t="s">
        <v>5580</v>
      </c>
      <c r="Q41" s="99">
        <v>755</v>
      </c>
      <c r="R41" s="130"/>
    </row>
    <row r="42" spans="1:18" ht="18.75" customHeight="1">
      <c r="A42" s="225">
        <v>4</v>
      </c>
      <c r="B42" s="226" t="s">
        <v>226</v>
      </c>
      <c r="C42" s="226">
        <v>1</v>
      </c>
      <c r="D42" s="226" t="s">
        <v>227</v>
      </c>
      <c r="E42" s="226">
        <v>1</v>
      </c>
      <c r="F42" s="226" t="s">
        <v>5566</v>
      </c>
      <c r="G42" s="226">
        <v>1</v>
      </c>
      <c r="H42" s="226" t="s">
        <v>5462</v>
      </c>
      <c r="I42" s="226">
        <v>1</v>
      </c>
      <c r="J42" s="25" t="s">
        <v>5567</v>
      </c>
      <c r="K42" s="99"/>
      <c r="L42" s="99"/>
      <c r="M42" s="99"/>
      <c r="N42" s="28"/>
      <c r="O42" s="100"/>
      <c r="P42" s="27" t="s">
        <v>5322</v>
      </c>
      <c r="Q42" s="99">
        <v>156</v>
      </c>
      <c r="R42" s="130"/>
    </row>
    <row r="43" spans="1:18" ht="18.75" customHeight="1">
      <c r="A43" s="225">
        <v>4</v>
      </c>
      <c r="B43" s="226" t="s">
        <v>226</v>
      </c>
      <c r="C43" s="226">
        <v>1</v>
      </c>
      <c r="D43" s="226" t="s">
        <v>227</v>
      </c>
      <c r="E43" s="226">
        <v>1</v>
      </c>
      <c r="F43" s="226" t="s">
        <v>5566</v>
      </c>
      <c r="G43" s="226">
        <v>1</v>
      </c>
      <c r="H43" s="226" t="s">
        <v>5462</v>
      </c>
      <c r="I43" s="226">
        <v>1</v>
      </c>
      <c r="J43" s="25" t="s">
        <v>5567</v>
      </c>
      <c r="K43" s="99"/>
      <c r="L43" s="99"/>
      <c r="M43" s="99"/>
      <c r="N43" s="28"/>
      <c r="O43" s="100"/>
      <c r="P43" s="27" t="s">
        <v>5581</v>
      </c>
      <c r="Q43" s="99">
        <v>3695</v>
      </c>
      <c r="R43" s="130"/>
    </row>
    <row r="44" spans="1:18" ht="18.75" customHeight="1">
      <c r="A44" s="225">
        <v>4</v>
      </c>
      <c r="B44" s="226" t="s">
        <v>226</v>
      </c>
      <c r="C44" s="226">
        <v>1</v>
      </c>
      <c r="D44" s="226" t="s">
        <v>227</v>
      </c>
      <c r="E44" s="226">
        <v>1</v>
      </c>
      <c r="F44" s="226" t="s">
        <v>5566</v>
      </c>
      <c r="G44" s="226">
        <v>1</v>
      </c>
      <c r="H44" s="226" t="s">
        <v>5462</v>
      </c>
      <c r="I44" s="226">
        <v>1</v>
      </c>
      <c r="J44" s="25" t="s">
        <v>5567</v>
      </c>
      <c r="K44" s="99"/>
      <c r="L44" s="99"/>
      <c r="M44" s="99"/>
      <c r="N44" s="28"/>
      <c r="O44" s="100"/>
      <c r="P44" s="27" t="s">
        <v>5582</v>
      </c>
      <c r="Q44" s="99">
        <v>2</v>
      </c>
      <c r="R44" s="130"/>
    </row>
    <row r="45" spans="1:18" ht="18.75" customHeight="1">
      <c r="A45" s="225">
        <v>4</v>
      </c>
      <c r="B45" s="226" t="s">
        <v>226</v>
      </c>
      <c r="C45" s="226">
        <v>1</v>
      </c>
      <c r="D45" s="226" t="s">
        <v>227</v>
      </c>
      <c r="E45" s="226">
        <v>1</v>
      </c>
      <c r="F45" s="226" t="s">
        <v>5566</v>
      </c>
      <c r="G45" s="226">
        <v>1</v>
      </c>
      <c r="H45" s="226" t="s">
        <v>5462</v>
      </c>
      <c r="I45" s="226">
        <v>1</v>
      </c>
      <c r="J45" s="25" t="s">
        <v>5567</v>
      </c>
      <c r="K45" s="99"/>
      <c r="L45" s="99"/>
      <c r="M45" s="99"/>
      <c r="N45" s="28"/>
      <c r="O45" s="100"/>
      <c r="P45" s="27" t="s">
        <v>5583</v>
      </c>
      <c r="Q45" s="99">
        <v>236</v>
      </c>
      <c r="R45" s="130"/>
    </row>
    <row r="46" spans="1:18" ht="18.75" customHeight="1">
      <c r="A46" s="225">
        <v>4</v>
      </c>
      <c r="B46" s="226" t="s">
        <v>226</v>
      </c>
      <c r="C46" s="226">
        <v>1</v>
      </c>
      <c r="D46" s="226" t="s">
        <v>227</v>
      </c>
      <c r="E46" s="226">
        <v>1</v>
      </c>
      <c r="F46" s="226" t="s">
        <v>5566</v>
      </c>
      <c r="G46" s="226">
        <v>1</v>
      </c>
      <c r="H46" s="226" t="s">
        <v>5462</v>
      </c>
      <c r="I46" s="226">
        <v>1</v>
      </c>
      <c r="J46" s="25" t="s">
        <v>5567</v>
      </c>
      <c r="K46" s="99"/>
      <c r="L46" s="99"/>
      <c r="M46" s="99"/>
      <c r="N46" s="28"/>
      <c r="O46" s="100"/>
      <c r="P46" s="27" t="s">
        <v>5584</v>
      </c>
      <c r="Q46" s="99">
        <v>7455</v>
      </c>
      <c r="R46" s="130"/>
    </row>
    <row r="47" spans="1:18" ht="18.75" customHeight="1">
      <c r="A47" s="43">
        <v>4</v>
      </c>
      <c r="B47" s="44" t="s">
        <v>5563</v>
      </c>
      <c r="C47" s="45">
        <v>2</v>
      </c>
      <c r="D47" s="45" t="s">
        <v>5585</v>
      </c>
      <c r="E47" s="46"/>
      <c r="F47" s="45"/>
      <c r="G47" s="46"/>
      <c r="H47" s="45"/>
      <c r="I47" s="46"/>
      <c r="J47" s="46"/>
      <c r="K47" s="60">
        <f>K48+K67+K76</f>
        <v>82072</v>
      </c>
      <c r="L47" s="60">
        <f>L48+L67+L76</f>
        <v>79984</v>
      </c>
      <c r="M47" s="61">
        <f>M48+M67+M76</f>
        <v>2088</v>
      </c>
      <c r="N47" s="47"/>
      <c r="O47" s="48"/>
      <c r="P47" s="48"/>
      <c r="Q47" s="95">
        <f>Q48+Q67+Q76</f>
        <v>82072</v>
      </c>
      <c r="R47" s="51"/>
    </row>
    <row r="48" spans="1:18" ht="18.75" customHeight="1">
      <c r="A48" s="43">
        <v>4</v>
      </c>
      <c r="B48" s="44" t="s">
        <v>5563</v>
      </c>
      <c r="C48" s="52">
        <v>2</v>
      </c>
      <c r="D48" s="44" t="s">
        <v>5585</v>
      </c>
      <c r="E48" s="53">
        <v>1</v>
      </c>
      <c r="F48" s="54" t="s">
        <v>5586</v>
      </c>
      <c r="G48" s="53"/>
      <c r="H48" s="54"/>
      <c r="I48" s="53"/>
      <c r="J48" s="53"/>
      <c r="K48" s="62">
        <f>SUM(K49:K51)</f>
        <v>66668</v>
      </c>
      <c r="L48" s="62">
        <f t="shared" ref="L48:M48" si="10">SUM(L49:L51)</f>
        <v>67103</v>
      </c>
      <c r="M48" s="63">
        <f t="shared" si="10"/>
        <v>-435</v>
      </c>
      <c r="N48" s="55"/>
      <c r="O48" s="56"/>
      <c r="P48" s="56"/>
      <c r="Q48" s="97">
        <f>SUM(Q49:Q66)</f>
        <v>66668</v>
      </c>
      <c r="R48" s="59" t="s">
        <v>5203</v>
      </c>
    </row>
    <row r="49" spans="1:18" ht="18.75" customHeight="1">
      <c r="A49" s="225">
        <v>4</v>
      </c>
      <c r="B49" s="226" t="s">
        <v>226</v>
      </c>
      <c r="C49" s="226">
        <v>2</v>
      </c>
      <c r="D49" s="226" t="s">
        <v>248</v>
      </c>
      <c r="E49" s="226">
        <v>1</v>
      </c>
      <c r="F49" s="226" t="s">
        <v>5587</v>
      </c>
      <c r="G49" s="227">
        <v>1</v>
      </c>
      <c r="H49" s="227" t="s">
        <v>5587</v>
      </c>
      <c r="I49" s="227"/>
      <c r="J49" s="24"/>
      <c r="K49" s="99"/>
      <c r="L49" s="99"/>
      <c r="M49" s="99"/>
      <c r="N49" s="28"/>
      <c r="O49" s="100"/>
      <c r="P49" s="27"/>
      <c r="Q49" s="99"/>
      <c r="R49" s="130"/>
    </row>
    <row r="50" spans="1:18" ht="18.75" customHeight="1">
      <c r="A50" s="225">
        <v>4</v>
      </c>
      <c r="B50" s="226" t="s">
        <v>226</v>
      </c>
      <c r="C50" s="226">
        <v>2</v>
      </c>
      <c r="D50" s="226" t="s">
        <v>248</v>
      </c>
      <c r="E50" s="226">
        <v>1</v>
      </c>
      <c r="F50" s="226" t="s">
        <v>5587</v>
      </c>
      <c r="G50" s="226">
        <v>1</v>
      </c>
      <c r="H50" s="226" t="s">
        <v>5587</v>
      </c>
      <c r="I50" s="227">
        <v>1</v>
      </c>
      <c r="J50" s="24" t="s">
        <v>5588</v>
      </c>
      <c r="K50" s="99">
        <v>66668</v>
      </c>
      <c r="L50" s="99">
        <v>67103</v>
      </c>
      <c r="M50" s="99">
        <f>K50-L50</f>
        <v>-435</v>
      </c>
      <c r="N50" s="28" t="s">
        <v>5589</v>
      </c>
      <c r="O50" s="100"/>
      <c r="P50" s="27"/>
      <c r="Q50" s="99"/>
      <c r="R50" s="130"/>
    </row>
    <row r="51" spans="1:18" ht="18.75" customHeight="1">
      <c r="A51" s="225">
        <v>4</v>
      </c>
      <c r="B51" s="226" t="s">
        <v>226</v>
      </c>
      <c r="C51" s="226">
        <v>2</v>
      </c>
      <c r="D51" s="226" t="s">
        <v>248</v>
      </c>
      <c r="E51" s="226">
        <v>1</v>
      </c>
      <c r="F51" s="226" t="s">
        <v>5587</v>
      </c>
      <c r="G51" s="226">
        <v>1</v>
      </c>
      <c r="H51" s="226" t="s">
        <v>5587</v>
      </c>
      <c r="I51" s="226">
        <v>1</v>
      </c>
      <c r="J51" s="25" t="s">
        <v>5588</v>
      </c>
      <c r="K51" s="99"/>
      <c r="L51" s="99"/>
      <c r="M51" s="99"/>
      <c r="N51" s="28" t="s">
        <v>5590</v>
      </c>
      <c r="O51" s="100">
        <v>66668000</v>
      </c>
      <c r="P51" s="27" t="s">
        <v>5569</v>
      </c>
      <c r="Q51" s="99">
        <v>22570</v>
      </c>
      <c r="R51" s="130"/>
    </row>
    <row r="52" spans="1:18" ht="18.75" customHeight="1">
      <c r="A52" s="225">
        <v>4</v>
      </c>
      <c r="B52" s="226" t="s">
        <v>226</v>
      </c>
      <c r="C52" s="226">
        <v>2</v>
      </c>
      <c r="D52" s="226" t="s">
        <v>248</v>
      </c>
      <c r="E52" s="226">
        <v>1</v>
      </c>
      <c r="F52" s="226" t="s">
        <v>5587</v>
      </c>
      <c r="G52" s="226">
        <v>1</v>
      </c>
      <c r="H52" s="226" t="s">
        <v>5587</v>
      </c>
      <c r="I52" s="226">
        <v>1</v>
      </c>
      <c r="J52" s="25" t="s">
        <v>5588</v>
      </c>
      <c r="K52" s="99"/>
      <c r="L52" s="99"/>
      <c r="M52" s="99"/>
      <c r="N52" s="28"/>
      <c r="O52" s="100"/>
      <c r="P52" s="27" t="s">
        <v>5571</v>
      </c>
      <c r="Q52" s="99">
        <v>9753</v>
      </c>
      <c r="R52" s="130"/>
    </row>
    <row r="53" spans="1:18" ht="18.75" customHeight="1">
      <c r="A53" s="225">
        <v>4</v>
      </c>
      <c r="B53" s="226" t="s">
        <v>226</v>
      </c>
      <c r="C53" s="226">
        <v>2</v>
      </c>
      <c r="D53" s="226" t="s">
        <v>248</v>
      </c>
      <c r="E53" s="226">
        <v>1</v>
      </c>
      <c r="F53" s="226" t="s">
        <v>5587</v>
      </c>
      <c r="G53" s="226">
        <v>1</v>
      </c>
      <c r="H53" s="226" t="s">
        <v>5587</v>
      </c>
      <c r="I53" s="226">
        <v>1</v>
      </c>
      <c r="J53" s="25" t="s">
        <v>5588</v>
      </c>
      <c r="K53" s="99"/>
      <c r="L53" s="99"/>
      <c r="M53" s="99"/>
      <c r="N53" s="28"/>
      <c r="O53" s="100"/>
      <c r="P53" s="27" t="s">
        <v>5572</v>
      </c>
      <c r="Q53" s="99"/>
      <c r="R53" s="130"/>
    </row>
    <row r="54" spans="1:18" ht="18.75" customHeight="1">
      <c r="A54" s="225">
        <v>4</v>
      </c>
      <c r="B54" s="226" t="s">
        <v>226</v>
      </c>
      <c r="C54" s="226">
        <v>2</v>
      </c>
      <c r="D54" s="226" t="s">
        <v>248</v>
      </c>
      <c r="E54" s="226">
        <v>1</v>
      </c>
      <c r="F54" s="226" t="s">
        <v>5587</v>
      </c>
      <c r="G54" s="226">
        <v>1</v>
      </c>
      <c r="H54" s="226" t="s">
        <v>5587</v>
      </c>
      <c r="I54" s="226">
        <v>1</v>
      </c>
      <c r="J54" s="25" t="s">
        <v>5588</v>
      </c>
      <c r="K54" s="99"/>
      <c r="L54" s="99"/>
      <c r="M54" s="99"/>
      <c r="N54" s="28"/>
      <c r="O54" s="100"/>
      <c r="P54" s="27" t="s">
        <v>5573</v>
      </c>
      <c r="Q54" s="99">
        <v>24915</v>
      </c>
      <c r="R54" s="130"/>
    </row>
    <row r="55" spans="1:18" ht="18.75" customHeight="1">
      <c r="A55" s="225">
        <v>4</v>
      </c>
      <c r="B55" s="226" t="s">
        <v>226</v>
      </c>
      <c r="C55" s="226">
        <v>2</v>
      </c>
      <c r="D55" s="226" t="s">
        <v>248</v>
      </c>
      <c r="E55" s="226">
        <v>1</v>
      </c>
      <c r="F55" s="226" t="s">
        <v>5587</v>
      </c>
      <c r="G55" s="226">
        <v>1</v>
      </c>
      <c r="H55" s="226" t="s">
        <v>5587</v>
      </c>
      <c r="I55" s="226">
        <v>1</v>
      </c>
      <c r="J55" s="25" t="s">
        <v>5588</v>
      </c>
      <c r="K55" s="99"/>
      <c r="L55" s="99"/>
      <c r="M55" s="99"/>
      <c r="N55" s="28"/>
      <c r="O55" s="100"/>
      <c r="P55" s="27" t="s">
        <v>5574</v>
      </c>
      <c r="Q55" s="99">
        <v>31</v>
      </c>
      <c r="R55" s="130"/>
    </row>
    <row r="56" spans="1:18" ht="18.75" customHeight="1">
      <c r="A56" s="225">
        <v>4</v>
      </c>
      <c r="B56" s="226" t="s">
        <v>226</v>
      </c>
      <c r="C56" s="226">
        <v>2</v>
      </c>
      <c r="D56" s="226" t="s">
        <v>248</v>
      </c>
      <c r="E56" s="226">
        <v>1</v>
      </c>
      <c r="F56" s="226" t="s">
        <v>5587</v>
      </c>
      <c r="G56" s="226">
        <v>1</v>
      </c>
      <c r="H56" s="226" t="s">
        <v>5587</v>
      </c>
      <c r="I56" s="226">
        <v>1</v>
      </c>
      <c r="J56" s="25" t="s">
        <v>5588</v>
      </c>
      <c r="K56" s="99"/>
      <c r="L56" s="99"/>
      <c r="M56" s="99"/>
      <c r="N56" s="28"/>
      <c r="O56" s="100"/>
      <c r="P56" s="27" t="s">
        <v>5575</v>
      </c>
      <c r="Q56" s="99">
        <v>50</v>
      </c>
      <c r="R56" s="130"/>
    </row>
    <row r="57" spans="1:18" ht="18.75" customHeight="1">
      <c r="A57" s="225">
        <v>4</v>
      </c>
      <c r="B57" s="226" t="s">
        <v>226</v>
      </c>
      <c r="C57" s="226">
        <v>2</v>
      </c>
      <c r="D57" s="226" t="s">
        <v>248</v>
      </c>
      <c r="E57" s="226">
        <v>1</v>
      </c>
      <c r="F57" s="226" t="s">
        <v>5587</v>
      </c>
      <c r="G57" s="226">
        <v>1</v>
      </c>
      <c r="H57" s="226" t="s">
        <v>5587</v>
      </c>
      <c r="I57" s="226">
        <v>1</v>
      </c>
      <c r="J57" s="25" t="s">
        <v>5588</v>
      </c>
      <c r="K57" s="99"/>
      <c r="L57" s="99"/>
      <c r="M57" s="99"/>
      <c r="N57" s="28"/>
      <c r="O57" s="100"/>
      <c r="P57" s="27" t="s">
        <v>5576</v>
      </c>
      <c r="Q57" s="99">
        <v>3258</v>
      </c>
      <c r="R57" s="130"/>
    </row>
    <row r="58" spans="1:18" ht="18.75" customHeight="1">
      <c r="A58" s="225">
        <v>4</v>
      </c>
      <c r="B58" s="226" t="s">
        <v>226</v>
      </c>
      <c r="C58" s="226">
        <v>2</v>
      </c>
      <c r="D58" s="226" t="s">
        <v>248</v>
      </c>
      <c r="E58" s="226">
        <v>1</v>
      </c>
      <c r="F58" s="226" t="s">
        <v>5587</v>
      </c>
      <c r="G58" s="226">
        <v>1</v>
      </c>
      <c r="H58" s="226" t="s">
        <v>5587</v>
      </c>
      <c r="I58" s="226">
        <v>1</v>
      </c>
      <c r="J58" s="25" t="s">
        <v>5588</v>
      </c>
      <c r="K58" s="99"/>
      <c r="L58" s="99"/>
      <c r="M58" s="99"/>
      <c r="N58" s="28"/>
      <c r="O58" s="100"/>
      <c r="P58" s="27" t="s">
        <v>5577</v>
      </c>
      <c r="Q58" s="99">
        <v>1157</v>
      </c>
      <c r="R58" s="130"/>
    </row>
    <row r="59" spans="1:18" ht="18.75" customHeight="1">
      <c r="A59" s="225">
        <v>4</v>
      </c>
      <c r="B59" s="226" t="s">
        <v>226</v>
      </c>
      <c r="C59" s="226">
        <v>2</v>
      </c>
      <c r="D59" s="226" t="s">
        <v>248</v>
      </c>
      <c r="E59" s="226">
        <v>1</v>
      </c>
      <c r="F59" s="226" t="s">
        <v>5587</v>
      </c>
      <c r="G59" s="226">
        <v>1</v>
      </c>
      <c r="H59" s="226" t="s">
        <v>5587</v>
      </c>
      <c r="I59" s="226">
        <v>1</v>
      </c>
      <c r="J59" s="25" t="s">
        <v>5588</v>
      </c>
      <c r="K59" s="99"/>
      <c r="L59" s="99"/>
      <c r="M59" s="99"/>
      <c r="N59" s="28"/>
      <c r="O59" s="100"/>
      <c r="P59" s="27" t="s">
        <v>5578</v>
      </c>
      <c r="Q59" s="99">
        <v>27</v>
      </c>
      <c r="R59" s="130"/>
    </row>
    <row r="60" spans="1:18" ht="18.75" customHeight="1">
      <c r="A60" s="225">
        <v>4</v>
      </c>
      <c r="B60" s="226" t="s">
        <v>226</v>
      </c>
      <c r="C60" s="226">
        <v>2</v>
      </c>
      <c r="D60" s="226" t="s">
        <v>248</v>
      </c>
      <c r="E60" s="226">
        <v>1</v>
      </c>
      <c r="F60" s="226" t="s">
        <v>5587</v>
      </c>
      <c r="G60" s="226">
        <v>1</v>
      </c>
      <c r="H60" s="226" t="s">
        <v>5587</v>
      </c>
      <c r="I60" s="226">
        <v>1</v>
      </c>
      <c r="J60" s="25" t="s">
        <v>5588</v>
      </c>
      <c r="K60" s="99"/>
      <c r="L60" s="99"/>
      <c r="M60" s="99"/>
      <c r="N60" s="28"/>
      <c r="O60" s="100"/>
      <c r="P60" s="27" t="s">
        <v>5579</v>
      </c>
      <c r="Q60" s="99">
        <v>38</v>
      </c>
      <c r="R60" s="130"/>
    </row>
    <row r="61" spans="1:18" ht="18.75" customHeight="1">
      <c r="A61" s="225">
        <v>4</v>
      </c>
      <c r="B61" s="226" t="s">
        <v>226</v>
      </c>
      <c r="C61" s="226">
        <v>2</v>
      </c>
      <c r="D61" s="226" t="s">
        <v>248</v>
      </c>
      <c r="E61" s="226">
        <v>1</v>
      </c>
      <c r="F61" s="226" t="s">
        <v>5587</v>
      </c>
      <c r="G61" s="226">
        <v>1</v>
      </c>
      <c r="H61" s="226" t="s">
        <v>5587</v>
      </c>
      <c r="I61" s="226">
        <v>1</v>
      </c>
      <c r="J61" s="25" t="s">
        <v>5588</v>
      </c>
      <c r="K61" s="99"/>
      <c r="L61" s="99"/>
      <c r="M61" s="99"/>
      <c r="N61" s="28"/>
      <c r="O61" s="100"/>
      <c r="P61" s="27" t="s">
        <v>5580</v>
      </c>
      <c r="Q61" s="99">
        <v>267</v>
      </c>
      <c r="R61" s="130"/>
    </row>
    <row r="62" spans="1:18" ht="18.75" customHeight="1">
      <c r="A62" s="225">
        <v>4</v>
      </c>
      <c r="B62" s="226" t="s">
        <v>226</v>
      </c>
      <c r="C62" s="226">
        <v>2</v>
      </c>
      <c r="D62" s="226" t="s">
        <v>248</v>
      </c>
      <c r="E62" s="226">
        <v>1</v>
      </c>
      <c r="F62" s="226" t="s">
        <v>5587</v>
      </c>
      <c r="G62" s="226">
        <v>1</v>
      </c>
      <c r="H62" s="226" t="s">
        <v>5587</v>
      </c>
      <c r="I62" s="226">
        <v>1</v>
      </c>
      <c r="J62" s="25" t="s">
        <v>5588</v>
      </c>
      <c r="K62" s="99"/>
      <c r="L62" s="99"/>
      <c r="M62" s="99"/>
      <c r="N62" s="28"/>
      <c r="O62" s="100"/>
      <c r="P62" s="27" t="s">
        <v>5322</v>
      </c>
      <c r="Q62" s="99">
        <v>55</v>
      </c>
      <c r="R62" s="130"/>
    </row>
    <row r="63" spans="1:18" ht="18.75" customHeight="1">
      <c r="A63" s="225">
        <v>4</v>
      </c>
      <c r="B63" s="226" t="s">
        <v>226</v>
      </c>
      <c r="C63" s="226">
        <v>2</v>
      </c>
      <c r="D63" s="226" t="s">
        <v>248</v>
      </c>
      <c r="E63" s="226">
        <v>1</v>
      </c>
      <c r="F63" s="226" t="s">
        <v>5587</v>
      </c>
      <c r="G63" s="226">
        <v>1</v>
      </c>
      <c r="H63" s="226" t="s">
        <v>5587</v>
      </c>
      <c r="I63" s="226">
        <v>1</v>
      </c>
      <c r="J63" s="25" t="s">
        <v>5588</v>
      </c>
      <c r="K63" s="99"/>
      <c r="L63" s="99"/>
      <c r="M63" s="99"/>
      <c r="N63" s="28"/>
      <c r="O63" s="100"/>
      <c r="P63" s="27" t="s">
        <v>5581</v>
      </c>
      <c r="Q63" s="99">
        <v>1309</v>
      </c>
      <c r="R63" s="130"/>
    </row>
    <row r="64" spans="1:18" ht="18.75" customHeight="1">
      <c r="A64" s="225">
        <v>4</v>
      </c>
      <c r="B64" s="226" t="s">
        <v>226</v>
      </c>
      <c r="C64" s="226">
        <v>2</v>
      </c>
      <c r="D64" s="226" t="s">
        <v>248</v>
      </c>
      <c r="E64" s="226">
        <v>1</v>
      </c>
      <c r="F64" s="226" t="s">
        <v>5587</v>
      </c>
      <c r="G64" s="226">
        <v>1</v>
      </c>
      <c r="H64" s="226" t="s">
        <v>5587</v>
      </c>
      <c r="I64" s="226">
        <v>1</v>
      </c>
      <c r="J64" s="25" t="s">
        <v>5588</v>
      </c>
      <c r="K64" s="99"/>
      <c r="L64" s="99"/>
      <c r="M64" s="99"/>
      <c r="N64" s="28"/>
      <c r="O64" s="100"/>
      <c r="P64" s="27" t="s">
        <v>5582</v>
      </c>
      <c r="Q64" s="99">
        <v>1</v>
      </c>
      <c r="R64" s="130"/>
    </row>
    <row r="65" spans="1:18" ht="18.75" customHeight="1">
      <c r="A65" s="225">
        <v>4</v>
      </c>
      <c r="B65" s="226" t="s">
        <v>226</v>
      </c>
      <c r="C65" s="226">
        <v>2</v>
      </c>
      <c r="D65" s="226" t="s">
        <v>248</v>
      </c>
      <c r="E65" s="226">
        <v>1</v>
      </c>
      <c r="F65" s="226" t="s">
        <v>5587</v>
      </c>
      <c r="G65" s="226">
        <v>1</v>
      </c>
      <c r="H65" s="226" t="s">
        <v>5587</v>
      </c>
      <c r="I65" s="226">
        <v>1</v>
      </c>
      <c r="J65" s="25" t="s">
        <v>5588</v>
      </c>
      <c r="K65" s="99"/>
      <c r="L65" s="99"/>
      <c r="M65" s="99"/>
      <c r="N65" s="28"/>
      <c r="O65" s="100"/>
      <c r="P65" s="27" t="s">
        <v>5583</v>
      </c>
      <c r="Q65" s="99">
        <v>84</v>
      </c>
      <c r="R65" s="130"/>
    </row>
    <row r="66" spans="1:18" ht="18.75" customHeight="1">
      <c r="A66" s="225">
        <v>4</v>
      </c>
      <c r="B66" s="226" t="s">
        <v>226</v>
      </c>
      <c r="C66" s="226">
        <v>2</v>
      </c>
      <c r="D66" s="226" t="s">
        <v>248</v>
      </c>
      <c r="E66" s="226">
        <v>1</v>
      </c>
      <c r="F66" s="226" t="s">
        <v>5587</v>
      </c>
      <c r="G66" s="226">
        <v>1</v>
      </c>
      <c r="H66" s="226" t="s">
        <v>5587</v>
      </c>
      <c r="I66" s="226">
        <v>1</v>
      </c>
      <c r="J66" s="25" t="s">
        <v>5588</v>
      </c>
      <c r="K66" s="99"/>
      <c r="L66" s="99"/>
      <c r="M66" s="99"/>
      <c r="N66" s="28"/>
      <c r="O66" s="100"/>
      <c r="P66" s="27" t="s">
        <v>5584</v>
      </c>
      <c r="Q66" s="99">
        <v>3153</v>
      </c>
      <c r="R66" s="130"/>
    </row>
    <row r="67" spans="1:18" ht="18.75" customHeight="1">
      <c r="A67" s="43">
        <v>4</v>
      </c>
      <c r="B67" s="44" t="s">
        <v>5563</v>
      </c>
      <c r="C67" s="52">
        <v>2</v>
      </c>
      <c r="D67" s="44" t="s">
        <v>5585</v>
      </c>
      <c r="E67" s="53">
        <v>2</v>
      </c>
      <c r="F67" s="54" t="s">
        <v>5591</v>
      </c>
      <c r="G67" s="53"/>
      <c r="H67" s="54"/>
      <c r="I67" s="53"/>
      <c r="J67" s="53"/>
      <c r="K67" s="62">
        <f>SUM(K68:K70)</f>
        <v>4651</v>
      </c>
      <c r="L67" s="62">
        <f t="shared" ref="L67:M67" si="11">SUM(L68:L70)</f>
        <v>7191</v>
      </c>
      <c r="M67" s="63">
        <f t="shared" si="11"/>
        <v>-2540</v>
      </c>
      <c r="N67" s="55"/>
      <c r="O67" s="56"/>
      <c r="P67" s="56"/>
      <c r="Q67" s="97">
        <f>SUM(Q68:Q75)</f>
        <v>4651</v>
      </c>
      <c r="R67" s="59" t="s">
        <v>5203</v>
      </c>
    </row>
    <row r="68" spans="1:18" ht="18.75" customHeight="1">
      <c r="A68" s="225">
        <v>4</v>
      </c>
      <c r="B68" s="226" t="s">
        <v>226</v>
      </c>
      <c r="C68" s="226">
        <v>2</v>
      </c>
      <c r="D68" s="226" t="s">
        <v>248</v>
      </c>
      <c r="E68" s="226">
        <v>2</v>
      </c>
      <c r="F68" s="226" t="s">
        <v>5592</v>
      </c>
      <c r="G68" s="227">
        <v>1</v>
      </c>
      <c r="H68" s="227" t="s">
        <v>5462</v>
      </c>
      <c r="I68" s="227"/>
      <c r="J68" s="24"/>
      <c r="K68" s="99"/>
      <c r="L68" s="99"/>
      <c r="M68" s="99"/>
      <c r="N68" s="28"/>
      <c r="O68" s="100"/>
      <c r="P68" s="27"/>
      <c r="Q68" s="99"/>
      <c r="R68" s="130"/>
    </row>
    <row r="69" spans="1:18" ht="18.75" customHeight="1">
      <c r="A69" s="225">
        <v>4</v>
      </c>
      <c r="B69" s="226" t="s">
        <v>226</v>
      </c>
      <c r="C69" s="226">
        <v>2</v>
      </c>
      <c r="D69" s="226" t="s">
        <v>248</v>
      </c>
      <c r="E69" s="226">
        <v>2</v>
      </c>
      <c r="F69" s="226" t="s">
        <v>5592</v>
      </c>
      <c r="G69" s="226">
        <v>1</v>
      </c>
      <c r="H69" s="226" t="s">
        <v>5462</v>
      </c>
      <c r="I69" s="227">
        <v>1</v>
      </c>
      <c r="J69" s="24" t="s">
        <v>5592</v>
      </c>
      <c r="K69" s="99">
        <v>4651</v>
      </c>
      <c r="L69" s="99">
        <v>7191</v>
      </c>
      <c r="M69" s="99">
        <f>K69-L69</f>
        <v>-2540</v>
      </c>
      <c r="N69" s="28" t="s">
        <v>5593</v>
      </c>
      <c r="O69" s="100"/>
      <c r="P69" s="27"/>
      <c r="Q69" s="99"/>
      <c r="R69" s="130"/>
    </row>
    <row r="70" spans="1:18" ht="18.75" customHeight="1">
      <c r="A70" s="225">
        <v>4</v>
      </c>
      <c r="B70" s="226" t="s">
        <v>226</v>
      </c>
      <c r="C70" s="226">
        <v>2</v>
      </c>
      <c r="D70" s="226" t="s">
        <v>248</v>
      </c>
      <c r="E70" s="226">
        <v>2</v>
      </c>
      <c r="F70" s="226" t="s">
        <v>5592</v>
      </c>
      <c r="G70" s="226">
        <v>1</v>
      </c>
      <c r="H70" s="226" t="s">
        <v>5462</v>
      </c>
      <c r="I70" s="226">
        <v>1</v>
      </c>
      <c r="J70" s="25" t="s">
        <v>5592</v>
      </c>
      <c r="K70" s="99"/>
      <c r="L70" s="99"/>
      <c r="M70" s="99"/>
      <c r="N70" s="28" t="s">
        <v>5594</v>
      </c>
      <c r="O70" s="100">
        <v>4651929</v>
      </c>
      <c r="P70" s="27" t="s">
        <v>5555</v>
      </c>
      <c r="Q70" s="99">
        <v>3144</v>
      </c>
      <c r="R70" s="130"/>
    </row>
    <row r="71" spans="1:18" ht="18.75" customHeight="1">
      <c r="A71" s="225">
        <v>4</v>
      </c>
      <c r="B71" s="226" t="s">
        <v>226</v>
      </c>
      <c r="C71" s="226">
        <v>2</v>
      </c>
      <c r="D71" s="226" t="s">
        <v>248</v>
      </c>
      <c r="E71" s="226">
        <v>2</v>
      </c>
      <c r="F71" s="226" t="s">
        <v>5592</v>
      </c>
      <c r="G71" s="226">
        <v>1</v>
      </c>
      <c r="H71" s="226" t="s">
        <v>5462</v>
      </c>
      <c r="I71" s="226">
        <v>1</v>
      </c>
      <c r="J71" s="25" t="s">
        <v>5592</v>
      </c>
      <c r="K71" s="99"/>
      <c r="L71" s="99"/>
      <c r="M71" s="99"/>
      <c r="N71" s="28"/>
      <c r="O71" s="100"/>
      <c r="P71" s="27" t="s">
        <v>5556</v>
      </c>
      <c r="Q71" s="99"/>
      <c r="R71" s="130"/>
    </row>
    <row r="72" spans="1:18" ht="18.75" customHeight="1">
      <c r="A72" s="225">
        <v>4</v>
      </c>
      <c r="B72" s="226" t="s">
        <v>226</v>
      </c>
      <c r="C72" s="226">
        <v>2</v>
      </c>
      <c r="D72" s="226" t="s">
        <v>248</v>
      </c>
      <c r="E72" s="226">
        <v>2</v>
      </c>
      <c r="F72" s="226" t="s">
        <v>5592</v>
      </c>
      <c r="G72" s="226">
        <v>1</v>
      </c>
      <c r="H72" s="226" t="s">
        <v>5462</v>
      </c>
      <c r="I72" s="226">
        <v>1</v>
      </c>
      <c r="J72" s="25" t="s">
        <v>5592</v>
      </c>
      <c r="K72" s="99"/>
      <c r="L72" s="99"/>
      <c r="M72" s="99"/>
      <c r="N72" s="28"/>
      <c r="O72" s="100"/>
      <c r="P72" s="27" t="s">
        <v>5595</v>
      </c>
      <c r="Q72" s="99">
        <v>261</v>
      </c>
      <c r="R72" s="130"/>
    </row>
    <row r="73" spans="1:18" ht="18.75" customHeight="1">
      <c r="A73" s="225">
        <v>4</v>
      </c>
      <c r="B73" s="226" t="s">
        <v>226</v>
      </c>
      <c r="C73" s="226">
        <v>2</v>
      </c>
      <c r="D73" s="226" t="s">
        <v>248</v>
      </c>
      <c r="E73" s="226">
        <v>2</v>
      </c>
      <c r="F73" s="226" t="s">
        <v>5592</v>
      </c>
      <c r="G73" s="226">
        <v>1</v>
      </c>
      <c r="H73" s="226" t="s">
        <v>5462</v>
      </c>
      <c r="I73" s="226">
        <v>1</v>
      </c>
      <c r="J73" s="25" t="s">
        <v>5592</v>
      </c>
      <c r="K73" s="99"/>
      <c r="L73" s="99"/>
      <c r="M73" s="99"/>
      <c r="N73" s="28"/>
      <c r="O73" s="100"/>
      <c r="P73" s="27" t="s">
        <v>5596</v>
      </c>
      <c r="Q73" s="99"/>
      <c r="R73" s="130"/>
    </row>
    <row r="74" spans="1:18" ht="18.75" customHeight="1">
      <c r="A74" s="225">
        <v>4</v>
      </c>
      <c r="B74" s="226" t="s">
        <v>226</v>
      </c>
      <c r="C74" s="226">
        <v>2</v>
      </c>
      <c r="D74" s="226" t="s">
        <v>248</v>
      </c>
      <c r="E74" s="226">
        <v>2</v>
      </c>
      <c r="F74" s="226" t="s">
        <v>5592</v>
      </c>
      <c r="G74" s="226">
        <v>1</v>
      </c>
      <c r="H74" s="226" t="s">
        <v>5462</v>
      </c>
      <c r="I74" s="226">
        <v>1</v>
      </c>
      <c r="J74" s="25" t="s">
        <v>5592</v>
      </c>
      <c r="K74" s="99"/>
      <c r="L74" s="99"/>
      <c r="M74" s="99"/>
      <c r="N74" s="28"/>
      <c r="O74" s="100"/>
      <c r="P74" s="27" t="s">
        <v>5558</v>
      </c>
      <c r="Q74" s="99">
        <v>1206</v>
      </c>
      <c r="R74" s="130"/>
    </row>
    <row r="75" spans="1:18" ht="18.75" customHeight="1">
      <c r="A75" s="225">
        <v>4</v>
      </c>
      <c r="B75" s="226" t="s">
        <v>226</v>
      </c>
      <c r="C75" s="226">
        <v>2</v>
      </c>
      <c r="D75" s="226" t="s">
        <v>248</v>
      </c>
      <c r="E75" s="226">
        <v>2</v>
      </c>
      <c r="F75" s="226" t="s">
        <v>5592</v>
      </c>
      <c r="G75" s="226">
        <v>1</v>
      </c>
      <c r="H75" s="226" t="s">
        <v>5462</v>
      </c>
      <c r="I75" s="226">
        <v>1</v>
      </c>
      <c r="J75" s="25" t="s">
        <v>5592</v>
      </c>
      <c r="K75" s="99"/>
      <c r="L75" s="99"/>
      <c r="M75" s="99"/>
      <c r="N75" s="28"/>
      <c r="O75" s="100"/>
      <c r="P75" s="27" t="s">
        <v>5322</v>
      </c>
      <c r="Q75" s="99">
        <v>40</v>
      </c>
      <c r="R75" s="130"/>
    </row>
    <row r="76" spans="1:18" ht="18.75" customHeight="1">
      <c r="A76" s="43">
        <v>4</v>
      </c>
      <c r="B76" s="44" t="s">
        <v>5563</v>
      </c>
      <c r="C76" s="52">
        <v>2</v>
      </c>
      <c r="D76" s="44" t="s">
        <v>5585</v>
      </c>
      <c r="E76" s="53">
        <v>3</v>
      </c>
      <c r="F76" s="54" t="s">
        <v>5597</v>
      </c>
      <c r="G76" s="53"/>
      <c r="H76" s="54"/>
      <c r="I76" s="53"/>
      <c r="J76" s="53"/>
      <c r="K76" s="62">
        <f>SUM(K77:K79)</f>
        <v>10753</v>
      </c>
      <c r="L76" s="62">
        <f t="shared" ref="L76:M76" si="12">SUM(L77:L79)</f>
        <v>5690</v>
      </c>
      <c r="M76" s="63">
        <f t="shared" si="12"/>
        <v>5063</v>
      </c>
      <c r="N76" s="55"/>
      <c r="O76" s="56"/>
      <c r="P76" s="56"/>
      <c r="Q76" s="97">
        <f>SUM(Q77:Q85)</f>
        <v>10753</v>
      </c>
      <c r="R76" s="59" t="s">
        <v>5203</v>
      </c>
    </row>
    <row r="77" spans="1:18" ht="18.75" customHeight="1">
      <c r="A77" s="225">
        <v>4</v>
      </c>
      <c r="B77" s="226" t="s">
        <v>226</v>
      </c>
      <c r="C77" s="226">
        <v>2</v>
      </c>
      <c r="D77" s="226" t="s">
        <v>248</v>
      </c>
      <c r="E77" s="226">
        <v>3</v>
      </c>
      <c r="F77" s="226" t="s">
        <v>5598</v>
      </c>
      <c r="G77" s="227">
        <v>1</v>
      </c>
      <c r="H77" s="227" t="s">
        <v>5462</v>
      </c>
      <c r="I77" s="227"/>
      <c r="J77" s="24"/>
      <c r="K77" s="99"/>
      <c r="L77" s="99"/>
      <c r="M77" s="99"/>
      <c r="N77" s="28"/>
      <c r="O77" s="100"/>
      <c r="P77" s="27"/>
      <c r="Q77" s="99"/>
      <c r="R77" s="130"/>
    </row>
    <row r="78" spans="1:18" ht="18.75" customHeight="1">
      <c r="A78" s="225">
        <v>4</v>
      </c>
      <c r="B78" s="226" t="s">
        <v>226</v>
      </c>
      <c r="C78" s="226">
        <v>2</v>
      </c>
      <c r="D78" s="226" t="s">
        <v>248</v>
      </c>
      <c r="E78" s="226">
        <v>3</v>
      </c>
      <c r="F78" s="226" t="s">
        <v>5598</v>
      </c>
      <c r="G78" s="226">
        <v>1</v>
      </c>
      <c r="H78" s="226" t="s">
        <v>5462</v>
      </c>
      <c r="I78" s="227">
        <v>1</v>
      </c>
      <c r="J78" s="24" t="s">
        <v>5598</v>
      </c>
      <c r="K78" s="99">
        <v>10753</v>
      </c>
      <c r="L78" s="99">
        <v>5690</v>
      </c>
      <c r="M78" s="99">
        <f>K78-L78</f>
        <v>5063</v>
      </c>
      <c r="N78" s="28" t="s">
        <v>5599</v>
      </c>
      <c r="O78" s="100"/>
      <c r="P78" s="27"/>
      <c r="Q78" s="99"/>
      <c r="R78" s="130"/>
    </row>
    <row r="79" spans="1:18" ht="18.75" customHeight="1">
      <c r="A79" s="225">
        <v>4</v>
      </c>
      <c r="B79" s="226" t="s">
        <v>226</v>
      </c>
      <c r="C79" s="226">
        <v>2</v>
      </c>
      <c r="D79" s="226" t="s">
        <v>248</v>
      </c>
      <c r="E79" s="226">
        <v>3</v>
      </c>
      <c r="F79" s="226" t="s">
        <v>5598</v>
      </c>
      <c r="G79" s="226">
        <v>1</v>
      </c>
      <c r="H79" s="226" t="s">
        <v>5462</v>
      </c>
      <c r="I79" s="226">
        <v>1</v>
      </c>
      <c r="J79" s="25" t="s">
        <v>5598</v>
      </c>
      <c r="K79" s="99"/>
      <c r="L79" s="99"/>
      <c r="M79" s="99"/>
      <c r="N79" s="28" t="s">
        <v>5600</v>
      </c>
      <c r="O79" s="100">
        <v>10753804</v>
      </c>
      <c r="P79" s="27" t="s">
        <v>5561</v>
      </c>
      <c r="Q79" s="99">
        <v>7485</v>
      </c>
      <c r="R79" s="130"/>
    </row>
    <row r="80" spans="1:18" ht="18.75" customHeight="1">
      <c r="A80" s="225">
        <v>4</v>
      </c>
      <c r="B80" s="226" t="s">
        <v>226</v>
      </c>
      <c r="C80" s="226">
        <v>2</v>
      </c>
      <c r="D80" s="226" t="s">
        <v>248</v>
      </c>
      <c r="E80" s="226">
        <v>3</v>
      </c>
      <c r="F80" s="226" t="s">
        <v>5598</v>
      </c>
      <c r="G80" s="226">
        <v>1</v>
      </c>
      <c r="H80" s="226" t="s">
        <v>5462</v>
      </c>
      <c r="I80" s="226">
        <v>1</v>
      </c>
      <c r="J80" s="25" t="s">
        <v>5598</v>
      </c>
      <c r="K80" s="99"/>
      <c r="L80" s="99"/>
      <c r="M80" s="99"/>
      <c r="N80" s="28"/>
      <c r="O80" s="100"/>
      <c r="P80" s="27" t="s">
        <v>5562</v>
      </c>
      <c r="Q80" s="99"/>
      <c r="R80" s="130"/>
    </row>
    <row r="81" spans="1:18" ht="18.75" customHeight="1">
      <c r="A81" s="225">
        <v>4</v>
      </c>
      <c r="B81" s="226" t="s">
        <v>226</v>
      </c>
      <c r="C81" s="226">
        <v>2</v>
      </c>
      <c r="D81" s="226" t="s">
        <v>248</v>
      </c>
      <c r="E81" s="226">
        <v>3</v>
      </c>
      <c r="F81" s="226" t="s">
        <v>5598</v>
      </c>
      <c r="G81" s="226">
        <v>1</v>
      </c>
      <c r="H81" s="226" t="s">
        <v>5462</v>
      </c>
      <c r="I81" s="226">
        <v>1</v>
      </c>
      <c r="J81" s="25" t="s">
        <v>5598</v>
      </c>
      <c r="K81" s="99"/>
      <c r="L81" s="99"/>
      <c r="M81" s="99"/>
      <c r="N81" s="28"/>
      <c r="O81" s="100"/>
      <c r="P81" s="27" t="s">
        <v>5552</v>
      </c>
      <c r="Q81" s="99">
        <v>1713</v>
      </c>
      <c r="R81" s="130"/>
    </row>
    <row r="82" spans="1:18" ht="18.75" customHeight="1">
      <c r="A82" s="225">
        <v>4</v>
      </c>
      <c r="B82" s="226" t="s">
        <v>226</v>
      </c>
      <c r="C82" s="226">
        <v>2</v>
      </c>
      <c r="D82" s="226" t="s">
        <v>248</v>
      </c>
      <c r="E82" s="226">
        <v>3</v>
      </c>
      <c r="F82" s="226" t="s">
        <v>5598</v>
      </c>
      <c r="G82" s="226">
        <v>1</v>
      </c>
      <c r="H82" s="226" t="s">
        <v>5462</v>
      </c>
      <c r="I82" s="226">
        <v>1</v>
      </c>
      <c r="J82" s="25" t="s">
        <v>5598</v>
      </c>
      <c r="K82" s="99"/>
      <c r="L82" s="99"/>
      <c r="M82" s="99"/>
      <c r="N82" s="28"/>
      <c r="O82" s="100"/>
      <c r="P82" s="27" t="s">
        <v>5601</v>
      </c>
      <c r="Q82" s="99">
        <v>125</v>
      </c>
      <c r="R82" s="130"/>
    </row>
    <row r="83" spans="1:18" ht="18.75" customHeight="1">
      <c r="A83" s="225">
        <v>4</v>
      </c>
      <c r="B83" s="226" t="s">
        <v>226</v>
      </c>
      <c r="C83" s="226">
        <v>2</v>
      </c>
      <c r="D83" s="226" t="s">
        <v>248</v>
      </c>
      <c r="E83" s="226">
        <v>3</v>
      </c>
      <c r="F83" s="226" t="s">
        <v>5598</v>
      </c>
      <c r="G83" s="226">
        <v>1</v>
      </c>
      <c r="H83" s="226" t="s">
        <v>5462</v>
      </c>
      <c r="I83" s="226">
        <v>1</v>
      </c>
      <c r="J83" s="25" t="s">
        <v>5598</v>
      </c>
      <c r="K83" s="99"/>
      <c r="L83" s="99"/>
      <c r="M83" s="99"/>
      <c r="N83" s="28"/>
      <c r="O83" s="100"/>
      <c r="P83" s="27" t="s">
        <v>5602</v>
      </c>
      <c r="Q83" s="99"/>
      <c r="R83" s="130"/>
    </row>
    <row r="84" spans="1:18" ht="18.75" customHeight="1">
      <c r="A84" s="225">
        <v>4</v>
      </c>
      <c r="B84" s="226" t="s">
        <v>226</v>
      </c>
      <c r="C84" s="226">
        <v>2</v>
      </c>
      <c r="D84" s="226" t="s">
        <v>248</v>
      </c>
      <c r="E84" s="226">
        <v>3</v>
      </c>
      <c r="F84" s="226" t="s">
        <v>5598</v>
      </c>
      <c r="G84" s="226">
        <v>1</v>
      </c>
      <c r="H84" s="226" t="s">
        <v>5462</v>
      </c>
      <c r="I84" s="226">
        <v>1</v>
      </c>
      <c r="J84" s="25" t="s">
        <v>5598</v>
      </c>
      <c r="K84" s="99"/>
      <c r="L84" s="99"/>
      <c r="M84" s="99"/>
      <c r="N84" s="28"/>
      <c r="O84" s="100"/>
      <c r="P84" s="27" t="s">
        <v>5603</v>
      </c>
      <c r="Q84" s="99">
        <v>281</v>
      </c>
      <c r="R84" s="130"/>
    </row>
    <row r="85" spans="1:18" ht="18.75" customHeight="1">
      <c r="A85" s="225">
        <v>4</v>
      </c>
      <c r="B85" s="226" t="s">
        <v>226</v>
      </c>
      <c r="C85" s="226">
        <v>2</v>
      </c>
      <c r="D85" s="226" t="s">
        <v>248</v>
      </c>
      <c r="E85" s="226">
        <v>3</v>
      </c>
      <c r="F85" s="226" t="s">
        <v>5598</v>
      </c>
      <c r="G85" s="226">
        <v>1</v>
      </c>
      <c r="H85" s="226" t="s">
        <v>5462</v>
      </c>
      <c r="I85" s="226">
        <v>1</v>
      </c>
      <c r="J85" s="25" t="s">
        <v>5598</v>
      </c>
      <c r="K85" s="99"/>
      <c r="L85" s="99"/>
      <c r="M85" s="99"/>
      <c r="N85" s="28"/>
      <c r="O85" s="100"/>
      <c r="P85" s="27" t="s">
        <v>5604</v>
      </c>
      <c r="Q85" s="99">
        <v>1149</v>
      </c>
      <c r="R85" s="130"/>
    </row>
    <row r="86" spans="1:18" ht="18.75" customHeight="1">
      <c r="A86" s="67">
        <v>5</v>
      </c>
      <c r="B86" s="68" t="s">
        <v>5605</v>
      </c>
      <c r="C86" s="68"/>
      <c r="D86" s="68"/>
      <c r="E86" s="69"/>
      <c r="F86" s="68"/>
      <c r="G86" s="69"/>
      <c r="H86" s="68"/>
      <c r="I86" s="69"/>
      <c r="J86" s="69"/>
      <c r="K86" s="70">
        <f>K87</f>
        <v>269981</v>
      </c>
      <c r="L86" s="70">
        <f t="shared" ref="L86:M86" si="13">L87</f>
        <v>263854</v>
      </c>
      <c r="M86" s="71">
        <f t="shared" si="13"/>
        <v>6127</v>
      </c>
      <c r="N86" s="72"/>
      <c r="O86" s="73"/>
      <c r="P86" s="73"/>
      <c r="Q86" s="131">
        <f>Q87</f>
        <v>269981</v>
      </c>
      <c r="R86" s="76"/>
    </row>
    <row r="87" spans="1:18" ht="18.75" customHeight="1">
      <c r="A87" s="43">
        <v>5</v>
      </c>
      <c r="B87" s="44" t="s">
        <v>5605</v>
      </c>
      <c r="C87" s="45">
        <v>1</v>
      </c>
      <c r="D87" s="45" t="s">
        <v>5605</v>
      </c>
      <c r="E87" s="46"/>
      <c r="F87" s="45"/>
      <c r="G87" s="46"/>
      <c r="H87" s="45"/>
      <c r="I87" s="46"/>
      <c r="J87" s="46"/>
      <c r="K87" s="60">
        <f>K88+K106</f>
        <v>269981</v>
      </c>
      <c r="L87" s="60">
        <f t="shared" ref="L87:M87" si="14">L88+L106</f>
        <v>263854</v>
      </c>
      <c r="M87" s="61">
        <f t="shared" si="14"/>
        <v>6127</v>
      </c>
      <c r="N87" s="47"/>
      <c r="O87" s="48"/>
      <c r="P87" s="48"/>
      <c r="Q87" s="95">
        <f>Q88+Q106</f>
        <v>269981</v>
      </c>
      <c r="R87" s="51"/>
    </row>
    <row r="88" spans="1:18" ht="18.75" customHeight="1">
      <c r="A88" s="43">
        <v>5</v>
      </c>
      <c r="B88" s="44" t="s">
        <v>5605</v>
      </c>
      <c r="C88" s="52">
        <v>1</v>
      </c>
      <c r="D88" s="44" t="s">
        <v>5605</v>
      </c>
      <c r="E88" s="53">
        <v>1</v>
      </c>
      <c r="F88" s="54" t="s">
        <v>5606</v>
      </c>
      <c r="G88" s="53"/>
      <c r="H88" s="54"/>
      <c r="I88" s="53"/>
      <c r="J88" s="53"/>
      <c r="K88" s="62">
        <f>SUM(K89:K90)</f>
        <v>263469</v>
      </c>
      <c r="L88" s="62">
        <f t="shared" ref="L88:M88" si="15">SUM(L89:L90)</f>
        <v>255800</v>
      </c>
      <c r="M88" s="63">
        <f t="shared" si="15"/>
        <v>7669</v>
      </c>
      <c r="N88" s="55"/>
      <c r="O88" s="56"/>
      <c r="P88" s="56"/>
      <c r="Q88" s="97">
        <f>SUM(Q89:Q105)</f>
        <v>263469</v>
      </c>
      <c r="R88" s="59" t="s">
        <v>5203</v>
      </c>
    </row>
    <row r="89" spans="1:18" ht="18.75" customHeight="1">
      <c r="A89" s="225">
        <v>5</v>
      </c>
      <c r="B89" s="226" t="s">
        <v>5607</v>
      </c>
      <c r="C89" s="226">
        <v>1</v>
      </c>
      <c r="D89" s="226" t="s">
        <v>5607</v>
      </c>
      <c r="E89" s="226">
        <v>1</v>
      </c>
      <c r="F89" s="226" t="s">
        <v>5608</v>
      </c>
      <c r="G89" s="227">
        <v>1</v>
      </c>
      <c r="H89" s="227" t="s">
        <v>5462</v>
      </c>
      <c r="I89" s="227"/>
      <c r="J89" s="24"/>
      <c r="K89" s="99"/>
      <c r="L89" s="99"/>
      <c r="M89" s="99"/>
      <c r="N89" s="28"/>
      <c r="O89" s="100"/>
      <c r="P89" s="27"/>
      <c r="Q89" s="99"/>
      <c r="R89" s="130"/>
    </row>
    <row r="90" spans="1:18" ht="18.75" customHeight="1">
      <c r="A90" s="225">
        <v>5</v>
      </c>
      <c r="B90" s="226" t="s">
        <v>5607</v>
      </c>
      <c r="C90" s="226">
        <v>1</v>
      </c>
      <c r="D90" s="226" t="s">
        <v>5607</v>
      </c>
      <c r="E90" s="226">
        <v>1</v>
      </c>
      <c r="F90" s="226" t="s">
        <v>5608</v>
      </c>
      <c r="G90" s="226">
        <v>1</v>
      </c>
      <c r="H90" s="226" t="s">
        <v>5462</v>
      </c>
      <c r="I90" s="227">
        <v>1</v>
      </c>
      <c r="J90" s="24" t="s">
        <v>5609</v>
      </c>
      <c r="K90" s="99">
        <v>263469</v>
      </c>
      <c r="L90" s="99">
        <v>255800</v>
      </c>
      <c r="M90" s="99">
        <f>K90-L90</f>
        <v>7669</v>
      </c>
      <c r="N90" s="28" t="s">
        <v>5610</v>
      </c>
      <c r="O90" s="100">
        <v>263469708</v>
      </c>
      <c r="P90" s="27" t="s">
        <v>5569</v>
      </c>
      <c r="Q90" s="99">
        <v>89196</v>
      </c>
      <c r="R90" s="130"/>
    </row>
    <row r="91" spans="1:18" ht="18.75" customHeight="1">
      <c r="A91" s="225">
        <v>5</v>
      </c>
      <c r="B91" s="226" t="s">
        <v>5607</v>
      </c>
      <c r="C91" s="226">
        <v>1</v>
      </c>
      <c r="D91" s="226" t="s">
        <v>5607</v>
      </c>
      <c r="E91" s="226">
        <v>1</v>
      </c>
      <c r="F91" s="226" t="s">
        <v>5608</v>
      </c>
      <c r="G91" s="226">
        <v>1</v>
      </c>
      <c r="H91" s="226" t="s">
        <v>5462</v>
      </c>
      <c r="I91" s="226">
        <v>1</v>
      </c>
      <c r="J91" s="25" t="s">
        <v>5609</v>
      </c>
      <c r="K91" s="99"/>
      <c r="L91" s="99"/>
      <c r="M91" s="99"/>
      <c r="N91" s="28"/>
      <c r="O91" s="100"/>
      <c r="P91" s="27" t="s">
        <v>5571</v>
      </c>
      <c r="Q91" s="99">
        <v>38544</v>
      </c>
      <c r="R91" s="130"/>
    </row>
    <row r="92" spans="1:18" ht="18.75" customHeight="1">
      <c r="A92" s="225">
        <v>5</v>
      </c>
      <c r="B92" s="226" t="s">
        <v>5607</v>
      </c>
      <c r="C92" s="226">
        <v>1</v>
      </c>
      <c r="D92" s="226" t="s">
        <v>5607</v>
      </c>
      <c r="E92" s="226">
        <v>1</v>
      </c>
      <c r="F92" s="226" t="s">
        <v>5608</v>
      </c>
      <c r="G92" s="226">
        <v>1</v>
      </c>
      <c r="H92" s="226" t="s">
        <v>5462</v>
      </c>
      <c r="I92" s="226">
        <v>1</v>
      </c>
      <c r="J92" s="25" t="s">
        <v>5609</v>
      </c>
      <c r="K92" s="99"/>
      <c r="L92" s="99"/>
      <c r="M92" s="99"/>
      <c r="N92" s="28"/>
      <c r="O92" s="100"/>
      <c r="P92" s="27" t="s">
        <v>5572</v>
      </c>
      <c r="Q92" s="99"/>
      <c r="R92" s="130"/>
    </row>
    <row r="93" spans="1:18" ht="18.75" customHeight="1">
      <c r="A93" s="225">
        <v>5</v>
      </c>
      <c r="B93" s="226" t="s">
        <v>5607</v>
      </c>
      <c r="C93" s="226">
        <v>1</v>
      </c>
      <c r="D93" s="226" t="s">
        <v>5607</v>
      </c>
      <c r="E93" s="226">
        <v>1</v>
      </c>
      <c r="F93" s="226" t="s">
        <v>5608</v>
      </c>
      <c r="G93" s="226">
        <v>1</v>
      </c>
      <c r="H93" s="226" t="s">
        <v>5462</v>
      </c>
      <c r="I93" s="226">
        <v>1</v>
      </c>
      <c r="J93" s="25" t="s">
        <v>5609</v>
      </c>
      <c r="K93" s="99"/>
      <c r="L93" s="99"/>
      <c r="M93" s="99"/>
      <c r="N93" s="28"/>
      <c r="O93" s="100"/>
      <c r="P93" s="27" t="s">
        <v>5573</v>
      </c>
      <c r="Q93" s="99">
        <v>98463</v>
      </c>
      <c r="R93" s="130"/>
    </row>
    <row r="94" spans="1:18" ht="18.75" customHeight="1">
      <c r="A94" s="225">
        <v>5</v>
      </c>
      <c r="B94" s="226" t="s">
        <v>5607</v>
      </c>
      <c r="C94" s="226">
        <v>1</v>
      </c>
      <c r="D94" s="226" t="s">
        <v>5607</v>
      </c>
      <c r="E94" s="226">
        <v>1</v>
      </c>
      <c r="F94" s="226" t="s">
        <v>5608</v>
      </c>
      <c r="G94" s="226">
        <v>1</v>
      </c>
      <c r="H94" s="226" t="s">
        <v>5462</v>
      </c>
      <c r="I94" s="226">
        <v>1</v>
      </c>
      <c r="J94" s="25" t="s">
        <v>5609</v>
      </c>
      <c r="K94" s="99"/>
      <c r="L94" s="99"/>
      <c r="M94" s="99"/>
      <c r="N94" s="28"/>
      <c r="O94" s="100"/>
      <c r="P94" s="27" t="s">
        <v>5574</v>
      </c>
      <c r="Q94" s="99">
        <v>120</v>
      </c>
      <c r="R94" s="130"/>
    </row>
    <row r="95" spans="1:18" ht="18.75" customHeight="1">
      <c r="A95" s="225">
        <v>5</v>
      </c>
      <c r="B95" s="226" t="s">
        <v>5607</v>
      </c>
      <c r="C95" s="226">
        <v>1</v>
      </c>
      <c r="D95" s="226" t="s">
        <v>5607</v>
      </c>
      <c r="E95" s="226">
        <v>1</v>
      </c>
      <c r="F95" s="226" t="s">
        <v>5608</v>
      </c>
      <c r="G95" s="226">
        <v>1</v>
      </c>
      <c r="H95" s="226" t="s">
        <v>5462</v>
      </c>
      <c r="I95" s="226">
        <v>1</v>
      </c>
      <c r="J95" s="25" t="s">
        <v>5609</v>
      </c>
      <c r="K95" s="99"/>
      <c r="L95" s="99"/>
      <c r="M95" s="99"/>
      <c r="N95" s="28"/>
      <c r="O95" s="100"/>
      <c r="P95" s="27" t="s">
        <v>5575</v>
      </c>
      <c r="Q95" s="99">
        <v>196</v>
      </c>
      <c r="R95" s="130"/>
    </row>
    <row r="96" spans="1:18" ht="18.75" customHeight="1">
      <c r="A96" s="225">
        <v>5</v>
      </c>
      <c r="B96" s="226" t="s">
        <v>5607</v>
      </c>
      <c r="C96" s="226">
        <v>1</v>
      </c>
      <c r="D96" s="226" t="s">
        <v>5607</v>
      </c>
      <c r="E96" s="226">
        <v>1</v>
      </c>
      <c r="F96" s="226" t="s">
        <v>5608</v>
      </c>
      <c r="G96" s="226">
        <v>1</v>
      </c>
      <c r="H96" s="226" t="s">
        <v>5462</v>
      </c>
      <c r="I96" s="226">
        <v>1</v>
      </c>
      <c r="J96" s="25" t="s">
        <v>5609</v>
      </c>
      <c r="K96" s="99"/>
      <c r="L96" s="99"/>
      <c r="M96" s="99"/>
      <c r="N96" s="28"/>
      <c r="O96" s="100"/>
      <c r="P96" s="27" t="s">
        <v>5576</v>
      </c>
      <c r="Q96" s="99">
        <v>12877</v>
      </c>
      <c r="R96" s="130"/>
    </row>
    <row r="97" spans="1:18" ht="18.75" customHeight="1">
      <c r="A97" s="225">
        <v>5</v>
      </c>
      <c r="B97" s="226" t="s">
        <v>5607</v>
      </c>
      <c r="C97" s="226">
        <v>1</v>
      </c>
      <c r="D97" s="226" t="s">
        <v>5607</v>
      </c>
      <c r="E97" s="226">
        <v>1</v>
      </c>
      <c r="F97" s="226" t="s">
        <v>5608</v>
      </c>
      <c r="G97" s="226">
        <v>1</v>
      </c>
      <c r="H97" s="226" t="s">
        <v>5462</v>
      </c>
      <c r="I97" s="226">
        <v>1</v>
      </c>
      <c r="J97" s="25" t="s">
        <v>5609</v>
      </c>
      <c r="K97" s="99"/>
      <c r="L97" s="99"/>
      <c r="M97" s="99"/>
      <c r="N97" s="28"/>
      <c r="O97" s="100"/>
      <c r="P97" s="27" t="s">
        <v>5577</v>
      </c>
      <c r="Q97" s="99">
        <v>4571</v>
      </c>
      <c r="R97" s="130"/>
    </row>
    <row r="98" spans="1:18" ht="18.75" customHeight="1">
      <c r="A98" s="225">
        <v>5</v>
      </c>
      <c r="B98" s="226" t="s">
        <v>5607</v>
      </c>
      <c r="C98" s="226">
        <v>1</v>
      </c>
      <c r="D98" s="226" t="s">
        <v>5607</v>
      </c>
      <c r="E98" s="226">
        <v>1</v>
      </c>
      <c r="F98" s="226" t="s">
        <v>5608</v>
      </c>
      <c r="G98" s="226">
        <v>1</v>
      </c>
      <c r="H98" s="226" t="s">
        <v>5462</v>
      </c>
      <c r="I98" s="226">
        <v>1</v>
      </c>
      <c r="J98" s="25" t="s">
        <v>5609</v>
      </c>
      <c r="K98" s="99"/>
      <c r="L98" s="99"/>
      <c r="M98" s="99"/>
      <c r="N98" s="28"/>
      <c r="O98" s="100"/>
      <c r="P98" s="27" t="s">
        <v>5578</v>
      </c>
      <c r="Q98" s="99">
        <v>106</v>
      </c>
      <c r="R98" s="130"/>
    </row>
    <row r="99" spans="1:18" ht="18.75" customHeight="1">
      <c r="A99" s="225">
        <v>5</v>
      </c>
      <c r="B99" s="226" t="s">
        <v>5607</v>
      </c>
      <c r="C99" s="226">
        <v>1</v>
      </c>
      <c r="D99" s="226" t="s">
        <v>5607</v>
      </c>
      <c r="E99" s="226">
        <v>1</v>
      </c>
      <c r="F99" s="226" t="s">
        <v>5608</v>
      </c>
      <c r="G99" s="226">
        <v>1</v>
      </c>
      <c r="H99" s="226" t="s">
        <v>5462</v>
      </c>
      <c r="I99" s="226">
        <v>1</v>
      </c>
      <c r="J99" s="25" t="s">
        <v>5609</v>
      </c>
      <c r="K99" s="99"/>
      <c r="L99" s="99"/>
      <c r="M99" s="99"/>
      <c r="N99" s="28"/>
      <c r="O99" s="100"/>
      <c r="P99" s="27" t="s">
        <v>5579</v>
      </c>
      <c r="Q99" s="99">
        <v>151</v>
      </c>
      <c r="R99" s="130"/>
    </row>
    <row r="100" spans="1:18" ht="18.75" customHeight="1">
      <c r="A100" s="225">
        <v>5</v>
      </c>
      <c r="B100" s="226" t="s">
        <v>5607</v>
      </c>
      <c r="C100" s="226">
        <v>1</v>
      </c>
      <c r="D100" s="226" t="s">
        <v>5607</v>
      </c>
      <c r="E100" s="226">
        <v>1</v>
      </c>
      <c r="F100" s="226" t="s">
        <v>5608</v>
      </c>
      <c r="G100" s="226">
        <v>1</v>
      </c>
      <c r="H100" s="226" t="s">
        <v>5462</v>
      </c>
      <c r="I100" s="226">
        <v>1</v>
      </c>
      <c r="J100" s="25" t="s">
        <v>5609</v>
      </c>
      <c r="K100" s="99"/>
      <c r="L100" s="99"/>
      <c r="M100" s="99"/>
      <c r="N100" s="28"/>
      <c r="O100" s="100"/>
      <c r="P100" s="27" t="s">
        <v>5580</v>
      </c>
      <c r="Q100" s="99">
        <v>1057</v>
      </c>
      <c r="R100" s="130"/>
    </row>
    <row r="101" spans="1:18" ht="18.75" customHeight="1">
      <c r="A101" s="225">
        <v>5</v>
      </c>
      <c r="B101" s="226" t="s">
        <v>5607</v>
      </c>
      <c r="C101" s="226">
        <v>1</v>
      </c>
      <c r="D101" s="226" t="s">
        <v>5607</v>
      </c>
      <c r="E101" s="226">
        <v>1</v>
      </c>
      <c r="F101" s="226" t="s">
        <v>5608</v>
      </c>
      <c r="G101" s="226">
        <v>1</v>
      </c>
      <c r="H101" s="226" t="s">
        <v>5462</v>
      </c>
      <c r="I101" s="226">
        <v>1</v>
      </c>
      <c r="J101" s="25" t="s">
        <v>5609</v>
      </c>
      <c r="K101" s="99"/>
      <c r="L101" s="99"/>
      <c r="M101" s="99"/>
      <c r="N101" s="28"/>
      <c r="O101" s="100"/>
      <c r="P101" s="27" t="s">
        <v>5322</v>
      </c>
      <c r="Q101" s="99">
        <v>219</v>
      </c>
      <c r="R101" s="130"/>
    </row>
    <row r="102" spans="1:18" ht="18.75" customHeight="1">
      <c r="A102" s="225">
        <v>5</v>
      </c>
      <c r="B102" s="226" t="s">
        <v>5607</v>
      </c>
      <c r="C102" s="226">
        <v>1</v>
      </c>
      <c r="D102" s="226" t="s">
        <v>5607</v>
      </c>
      <c r="E102" s="226">
        <v>1</v>
      </c>
      <c r="F102" s="226" t="s">
        <v>5608</v>
      </c>
      <c r="G102" s="226">
        <v>1</v>
      </c>
      <c r="H102" s="226" t="s">
        <v>5462</v>
      </c>
      <c r="I102" s="226">
        <v>1</v>
      </c>
      <c r="J102" s="25" t="s">
        <v>5609</v>
      </c>
      <c r="K102" s="99"/>
      <c r="L102" s="99"/>
      <c r="M102" s="99"/>
      <c r="N102" s="28"/>
      <c r="O102" s="100"/>
      <c r="P102" s="27" t="s">
        <v>5581</v>
      </c>
      <c r="Q102" s="99">
        <v>5174</v>
      </c>
      <c r="R102" s="130"/>
    </row>
    <row r="103" spans="1:18" ht="18.75" customHeight="1">
      <c r="A103" s="225">
        <v>5</v>
      </c>
      <c r="B103" s="226" t="s">
        <v>5607</v>
      </c>
      <c r="C103" s="226">
        <v>1</v>
      </c>
      <c r="D103" s="226" t="s">
        <v>5607</v>
      </c>
      <c r="E103" s="226">
        <v>1</v>
      </c>
      <c r="F103" s="226" t="s">
        <v>5608</v>
      </c>
      <c r="G103" s="226">
        <v>1</v>
      </c>
      <c r="H103" s="226" t="s">
        <v>5462</v>
      </c>
      <c r="I103" s="226">
        <v>1</v>
      </c>
      <c r="J103" s="25" t="s">
        <v>5609</v>
      </c>
      <c r="K103" s="99"/>
      <c r="L103" s="99"/>
      <c r="M103" s="99"/>
      <c r="N103" s="28"/>
      <c r="O103" s="100"/>
      <c r="P103" s="27" t="s">
        <v>5582</v>
      </c>
      <c r="Q103" s="99">
        <v>3</v>
      </c>
      <c r="R103" s="130"/>
    </row>
    <row r="104" spans="1:18" ht="18.75" customHeight="1">
      <c r="A104" s="225">
        <v>5</v>
      </c>
      <c r="B104" s="226" t="s">
        <v>5607</v>
      </c>
      <c r="C104" s="226">
        <v>1</v>
      </c>
      <c r="D104" s="226" t="s">
        <v>5607</v>
      </c>
      <c r="E104" s="226">
        <v>1</v>
      </c>
      <c r="F104" s="226" t="s">
        <v>5608</v>
      </c>
      <c r="G104" s="226">
        <v>1</v>
      </c>
      <c r="H104" s="226" t="s">
        <v>5462</v>
      </c>
      <c r="I104" s="226">
        <v>1</v>
      </c>
      <c r="J104" s="25" t="s">
        <v>5609</v>
      </c>
      <c r="K104" s="99"/>
      <c r="L104" s="99"/>
      <c r="M104" s="99"/>
      <c r="N104" s="28"/>
      <c r="O104" s="100"/>
      <c r="P104" s="27" t="s">
        <v>5583</v>
      </c>
      <c r="Q104" s="99">
        <v>330</v>
      </c>
      <c r="R104" s="130"/>
    </row>
    <row r="105" spans="1:18" ht="18.75" customHeight="1">
      <c r="A105" s="225">
        <v>5</v>
      </c>
      <c r="B105" s="226" t="s">
        <v>5607</v>
      </c>
      <c r="C105" s="226">
        <v>1</v>
      </c>
      <c r="D105" s="226" t="s">
        <v>5607</v>
      </c>
      <c r="E105" s="226">
        <v>1</v>
      </c>
      <c r="F105" s="226" t="s">
        <v>5608</v>
      </c>
      <c r="G105" s="226">
        <v>1</v>
      </c>
      <c r="H105" s="226" t="s">
        <v>5462</v>
      </c>
      <c r="I105" s="226">
        <v>1</v>
      </c>
      <c r="J105" s="25" t="s">
        <v>5609</v>
      </c>
      <c r="K105" s="99"/>
      <c r="L105" s="99"/>
      <c r="M105" s="99"/>
      <c r="N105" s="28"/>
      <c r="O105" s="100"/>
      <c r="P105" s="27" t="s">
        <v>5584</v>
      </c>
      <c r="Q105" s="99">
        <v>12462</v>
      </c>
      <c r="R105" s="130"/>
    </row>
    <row r="106" spans="1:18" ht="18.75" customHeight="1">
      <c r="A106" s="43">
        <v>5</v>
      </c>
      <c r="B106" s="44" t="s">
        <v>5605</v>
      </c>
      <c r="C106" s="52">
        <v>1</v>
      </c>
      <c r="D106" s="44" t="s">
        <v>5605</v>
      </c>
      <c r="E106" s="53">
        <v>2</v>
      </c>
      <c r="F106" s="54" t="s">
        <v>5611</v>
      </c>
      <c r="G106" s="53"/>
      <c r="H106" s="54"/>
      <c r="I106" s="53"/>
      <c r="J106" s="53"/>
      <c r="K106" s="62">
        <f>SUM(K107:K109)</f>
        <v>6512</v>
      </c>
      <c r="L106" s="62">
        <f t="shared" ref="L106:M106" si="16">SUM(L107:L109)</f>
        <v>8054</v>
      </c>
      <c r="M106" s="63">
        <f t="shared" si="16"/>
        <v>-1542</v>
      </c>
      <c r="N106" s="55"/>
      <c r="O106" s="56"/>
      <c r="P106" s="56"/>
      <c r="Q106" s="97">
        <f>SUM(Q107:Q114)</f>
        <v>6512</v>
      </c>
      <c r="R106" s="59" t="s">
        <v>5203</v>
      </c>
    </row>
    <row r="107" spans="1:18" ht="18.75" customHeight="1">
      <c r="A107" s="225">
        <v>5</v>
      </c>
      <c r="B107" s="226" t="s">
        <v>5607</v>
      </c>
      <c r="C107" s="226">
        <v>1</v>
      </c>
      <c r="D107" s="226" t="s">
        <v>5607</v>
      </c>
      <c r="E107" s="226">
        <v>2</v>
      </c>
      <c r="F107" s="226" t="s">
        <v>5612</v>
      </c>
      <c r="G107" s="227">
        <v>1</v>
      </c>
      <c r="H107" s="227" t="s">
        <v>5462</v>
      </c>
      <c r="I107" s="227"/>
      <c r="J107" s="24"/>
      <c r="K107" s="99"/>
      <c r="L107" s="99"/>
      <c r="M107" s="99"/>
      <c r="N107" s="28"/>
      <c r="O107" s="100"/>
      <c r="P107" s="27"/>
      <c r="Q107" s="99"/>
      <c r="R107" s="130"/>
    </row>
    <row r="108" spans="1:18" ht="18.75" customHeight="1">
      <c r="A108" s="225">
        <v>5</v>
      </c>
      <c r="B108" s="226" t="s">
        <v>5607</v>
      </c>
      <c r="C108" s="226">
        <v>1</v>
      </c>
      <c r="D108" s="226" t="s">
        <v>5607</v>
      </c>
      <c r="E108" s="226">
        <v>2</v>
      </c>
      <c r="F108" s="226" t="s">
        <v>5612</v>
      </c>
      <c r="G108" s="226">
        <v>1</v>
      </c>
      <c r="H108" s="226" t="s">
        <v>5462</v>
      </c>
      <c r="I108" s="227">
        <v>1</v>
      </c>
      <c r="J108" s="24" t="s">
        <v>5612</v>
      </c>
      <c r="K108" s="99">
        <v>6512</v>
      </c>
      <c r="L108" s="99">
        <v>8054</v>
      </c>
      <c r="M108" s="99">
        <f>K108-L108</f>
        <v>-1542</v>
      </c>
      <c r="N108" s="28" t="s">
        <v>5593</v>
      </c>
      <c r="O108" s="100"/>
      <c r="P108" s="27"/>
      <c r="Q108" s="99"/>
      <c r="R108" s="130"/>
    </row>
    <row r="109" spans="1:18" ht="18.75" customHeight="1">
      <c r="A109" s="225">
        <v>5</v>
      </c>
      <c r="B109" s="226" t="s">
        <v>5607</v>
      </c>
      <c r="C109" s="226">
        <v>1</v>
      </c>
      <c r="D109" s="226" t="s">
        <v>5607</v>
      </c>
      <c r="E109" s="226">
        <v>2</v>
      </c>
      <c r="F109" s="226" t="s">
        <v>5612</v>
      </c>
      <c r="G109" s="226">
        <v>1</v>
      </c>
      <c r="H109" s="226" t="s">
        <v>5462</v>
      </c>
      <c r="I109" s="226">
        <v>1</v>
      </c>
      <c r="J109" s="25" t="s">
        <v>5612</v>
      </c>
      <c r="K109" s="99"/>
      <c r="L109" s="99"/>
      <c r="M109" s="99"/>
      <c r="N109" s="28" t="s">
        <v>5613</v>
      </c>
      <c r="O109" s="100">
        <v>6512701</v>
      </c>
      <c r="P109" s="27" t="s">
        <v>5555</v>
      </c>
      <c r="Q109" s="99">
        <v>4402</v>
      </c>
      <c r="R109" s="130"/>
    </row>
    <row r="110" spans="1:18" ht="18.75" customHeight="1">
      <c r="A110" s="225">
        <v>5</v>
      </c>
      <c r="B110" s="226" t="s">
        <v>5607</v>
      </c>
      <c r="C110" s="226">
        <v>1</v>
      </c>
      <c r="D110" s="226" t="s">
        <v>5607</v>
      </c>
      <c r="E110" s="226">
        <v>2</v>
      </c>
      <c r="F110" s="226" t="s">
        <v>5612</v>
      </c>
      <c r="G110" s="226">
        <v>1</v>
      </c>
      <c r="H110" s="226" t="s">
        <v>5462</v>
      </c>
      <c r="I110" s="226">
        <v>1</v>
      </c>
      <c r="J110" s="25" t="s">
        <v>5612</v>
      </c>
      <c r="K110" s="99"/>
      <c r="L110" s="99"/>
      <c r="M110" s="99"/>
      <c r="N110" s="28"/>
      <c r="O110" s="100"/>
      <c r="P110" s="27" t="s">
        <v>5556</v>
      </c>
      <c r="Q110" s="99"/>
      <c r="R110" s="130"/>
    </row>
    <row r="111" spans="1:18" ht="18.75" customHeight="1">
      <c r="A111" s="225">
        <v>5</v>
      </c>
      <c r="B111" s="226" t="s">
        <v>5607</v>
      </c>
      <c r="C111" s="226">
        <v>1</v>
      </c>
      <c r="D111" s="226" t="s">
        <v>5607</v>
      </c>
      <c r="E111" s="226">
        <v>2</v>
      </c>
      <c r="F111" s="226" t="s">
        <v>5612</v>
      </c>
      <c r="G111" s="226">
        <v>1</v>
      </c>
      <c r="H111" s="226" t="s">
        <v>5462</v>
      </c>
      <c r="I111" s="226">
        <v>1</v>
      </c>
      <c r="J111" s="25" t="s">
        <v>5612</v>
      </c>
      <c r="K111" s="99"/>
      <c r="L111" s="99"/>
      <c r="M111" s="99"/>
      <c r="N111" s="28"/>
      <c r="O111" s="100"/>
      <c r="P111" s="27" t="s">
        <v>5595</v>
      </c>
      <c r="Q111" s="99">
        <v>365</v>
      </c>
      <c r="R111" s="130"/>
    </row>
    <row r="112" spans="1:18" ht="18.75" customHeight="1">
      <c r="A112" s="225">
        <v>5</v>
      </c>
      <c r="B112" s="226" t="s">
        <v>5607</v>
      </c>
      <c r="C112" s="226">
        <v>1</v>
      </c>
      <c r="D112" s="226" t="s">
        <v>5607</v>
      </c>
      <c r="E112" s="226">
        <v>2</v>
      </c>
      <c r="F112" s="226" t="s">
        <v>5612</v>
      </c>
      <c r="G112" s="226">
        <v>1</v>
      </c>
      <c r="H112" s="226" t="s">
        <v>5462</v>
      </c>
      <c r="I112" s="226">
        <v>1</v>
      </c>
      <c r="J112" s="25" t="s">
        <v>5612</v>
      </c>
      <c r="K112" s="99"/>
      <c r="L112" s="99"/>
      <c r="M112" s="99"/>
      <c r="N112" s="28"/>
      <c r="O112" s="100"/>
      <c r="P112" s="27" t="s">
        <v>5596</v>
      </c>
      <c r="Q112" s="99"/>
      <c r="R112" s="130"/>
    </row>
    <row r="113" spans="1:18" ht="18.75" customHeight="1">
      <c r="A113" s="225">
        <v>5</v>
      </c>
      <c r="B113" s="226" t="s">
        <v>5607</v>
      </c>
      <c r="C113" s="226">
        <v>1</v>
      </c>
      <c r="D113" s="226" t="s">
        <v>5607</v>
      </c>
      <c r="E113" s="226">
        <v>2</v>
      </c>
      <c r="F113" s="226" t="s">
        <v>5612</v>
      </c>
      <c r="G113" s="226">
        <v>1</v>
      </c>
      <c r="H113" s="226" t="s">
        <v>5462</v>
      </c>
      <c r="I113" s="226">
        <v>1</v>
      </c>
      <c r="J113" s="25" t="s">
        <v>5612</v>
      </c>
      <c r="K113" s="99"/>
      <c r="L113" s="99"/>
      <c r="M113" s="99"/>
      <c r="N113" s="28"/>
      <c r="O113" s="100"/>
      <c r="P113" s="27" t="s">
        <v>5558</v>
      </c>
      <c r="Q113" s="99">
        <v>1689</v>
      </c>
      <c r="R113" s="130"/>
    </row>
    <row r="114" spans="1:18" ht="18.75" customHeight="1">
      <c r="A114" s="225">
        <v>5</v>
      </c>
      <c r="B114" s="226" t="s">
        <v>5607</v>
      </c>
      <c r="C114" s="226">
        <v>1</v>
      </c>
      <c r="D114" s="226" t="s">
        <v>5607</v>
      </c>
      <c r="E114" s="226">
        <v>2</v>
      </c>
      <c r="F114" s="226" t="s">
        <v>5612</v>
      </c>
      <c r="G114" s="226">
        <v>1</v>
      </c>
      <c r="H114" s="226" t="s">
        <v>5462</v>
      </c>
      <c r="I114" s="226">
        <v>1</v>
      </c>
      <c r="J114" s="25" t="s">
        <v>5612</v>
      </c>
      <c r="K114" s="99"/>
      <c r="L114" s="99"/>
      <c r="M114" s="99"/>
      <c r="N114" s="28"/>
      <c r="O114" s="100"/>
      <c r="P114" s="27" t="s">
        <v>5322</v>
      </c>
      <c r="Q114" s="99">
        <v>56</v>
      </c>
      <c r="R114" s="130"/>
    </row>
    <row r="115" spans="1:18" ht="18.75" customHeight="1">
      <c r="A115" s="67">
        <v>6</v>
      </c>
      <c r="B115" s="68" t="s">
        <v>5614</v>
      </c>
      <c r="C115" s="68"/>
      <c r="D115" s="68"/>
      <c r="E115" s="69"/>
      <c r="F115" s="68"/>
      <c r="G115" s="69"/>
      <c r="H115" s="68"/>
      <c r="I115" s="69"/>
      <c r="J115" s="69"/>
      <c r="K115" s="70">
        <f>K116+K135</f>
        <v>144932</v>
      </c>
      <c r="L115" s="70">
        <f t="shared" ref="L115:M115" si="17">L116+L135</f>
        <v>138744</v>
      </c>
      <c r="M115" s="71">
        <f t="shared" si="17"/>
        <v>6188</v>
      </c>
      <c r="N115" s="72"/>
      <c r="O115" s="73"/>
      <c r="P115" s="73"/>
      <c r="Q115" s="131">
        <f>Q116+Q135</f>
        <v>144932</v>
      </c>
      <c r="R115" s="76"/>
    </row>
    <row r="116" spans="1:18" ht="18.75" customHeight="1">
      <c r="A116" s="43">
        <v>6</v>
      </c>
      <c r="B116" s="44" t="s">
        <v>5614</v>
      </c>
      <c r="C116" s="45">
        <v>1</v>
      </c>
      <c r="D116" s="45" t="s">
        <v>5615</v>
      </c>
      <c r="E116" s="46"/>
      <c r="F116" s="45"/>
      <c r="G116" s="46"/>
      <c r="H116" s="45"/>
      <c r="I116" s="46"/>
      <c r="J116" s="46"/>
      <c r="K116" s="60">
        <f>K117</f>
        <v>136649</v>
      </c>
      <c r="L116" s="60">
        <f t="shared" ref="L116:M116" si="18">L117</f>
        <v>132304</v>
      </c>
      <c r="M116" s="61">
        <f t="shared" si="18"/>
        <v>4345</v>
      </c>
      <c r="N116" s="47"/>
      <c r="O116" s="48"/>
      <c r="P116" s="48"/>
      <c r="Q116" s="95">
        <f>Q117</f>
        <v>136649</v>
      </c>
      <c r="R116" s="51"/>
    </row>
    <row r="117" spans="1:18" ht="18.75" customHeight="1">
      <c r="A117" s="43">
        <v>6</v>
      </c>
      <c r="B117" s="44" t="s">
        <v>5614</v>
      </c>
      <c r="C117" s="52">
        <v>1</v>
      </c>
      <c r="D117" s="44" t="s">
        <v>5615</v>
      </c>
      <c r="E117" s="53">
        <v>1</v>
      </c>
      <c r="F117" s="54" t="s">
        <v>5565</v>
      </c>
      <c r="G117" s="53"/>
      <c r="H117" s="54"/>
      <c r="I117" s="53"/>
      <c r="J117" s="53"/>
      <c r="K117" s="62">
        <f>SUM(K118:K120)</f>
        <v>136649</v>
      </c>
      <c r="L117" s="62">
        <f t="shared" ref="L117:M117" si="19">SUM(L118:L120)</f>
        <v>132304</v>
      </c>
      <c r="M117" s="63">
        <f t="shared" si="19"/>
        <v>4345</v>
      </c>
      <c r="N117" s="55"/>
      <c r="O117" s="56"/>
      <c r="P117" s="56"/>
      <c r="Q117" s="97">
        <f>SUM(Q118:Q134)</f>
        <v>136649</v>
      </c>
      <c r="R117" s="59" t="s">
        <v>5203</v>
      </c>
    </row>
    <row r="118" spans="1:18" ht="18.75" customHeight="1">
      <c r="A118" s="225">
        <v>6</v>
      </c>
      <c r="B118" s="226" t="s">
        <v>318</v>
      </c>
      <c r="C118" s="226">
        <v>1</v>
      </c>
      <c r="D118" s="226" t="s">
        <v>319</v>
      </c>
      <c r="E118" s="226">
        <v>1</v>
      </c>
      <c r="F118" s="226" t="s">
        <v>5566</v>
      </c>
      <c r="G118" s="227">
        <v>1</v>
      </c>
      <c r="H118" s="227" t="s">
        <v>5462</v>
      </c>
      <c r="I118" s="227"/>
      <c r="J118" s="24"/>
      <c r="K118" s="99"/>
      <c r="L118" s="99"/>
      <c r="M118" s="99"/>
      <c r="N118" s="28"/>
      <c r="O118" s="100"/>
      <c r="P118" s="27"/>
      <c r="Q118" s="99"/>
      <c r="R118" s="130"/>
    </row>
    <row r="119" spans="1:18" ht="18.75" customHeight="1">
      <c r="A119" s="225">
        <v>6</v>
      </c>
      <c r="B119" s="226" t="s">
        <v>318</v>
      </c>
      <c r="C119" s="226">
        <v>1</v>
      </c>
      <c r="D119" s="226" t="s">
        <v>319</v>
      </c>
      <c r="E119" s="226">
        <v>1</v>
      </c>
      <c r="F119" s="226" t="s">
        <v>5566</v>
      </c>
      <c r="G119" s="226">
        <v>1</v>
      </c>
      <c r="H119" s="226" t="s">
        <v>5462</v>
      </c>
      <c r="I119" s="227">
        <v>1</v>
      </c>
      <c r="J119" s="24" t="s">
        <v>5616</v>
      </c>
      <c r="K119" s="99">
        <v>136649</v>
      </c>
      <c r="L119" s="99">
        <v>132304</v>
      </c>
      <c r="M119" s="99">
        <f>K119-L119</f>
        <v>4345</v>
      </c>
      <c r="N119" s="28" t="s">
        <v>5617</v>
      </c>
      <c r="O119" s="100">
        <v>70047168</v>
      </c>
      <c r="P119" s="27" t="s">
        <v>5569</v>
      </c>
      <c r="Q119" s="99">
        <v>39820</v>
      </c>
      <c r="R119" s="130"/>
    </row>
    <row r="120" spans="1:18" ht="18.75" customHeight="1">
      <c r="A120" s="225">
        <v>6</v>
      </c>
      <c r="B120" s="226" t="s">
        <v>318</v>
      </c>
      <c r="C120" s="226">
        <v>1</v>
      </c>
      <c r="D120" s="226" t="s">
        <v>319</v>
      </c>
      <c r="E120" s="226">
        <v>1</v>
      </c>
      <c r="F120" s="226" t="s">
        <v>5566</v>
      </c>
      <c r="G120" s="226">
        <v>1</v>
      </c>
      <c r="H120" s="226" t="s">
        <v>5462</v>
      </c>
      <c r="I120" s="226">
        <v>1</v>
      </c>
      <c r="J120" s="25" t="s">
        <v>5616</v>
      </c>
      <c r="K120" s="99"/>
      <c r="L120" s="99"/>
      <c r="M120" s="99"/>
      <c r="N120" s="28" t="s">
        <v>5618</v>
      </c>
      <c r="O120" s="100">
        <v>66602531</v>
      </c>
      <c r="P120" s="27" t="s">
        <v>5571</v>
      </c>
      <c r="Q120" s="99">
        <v>17207</v>
      </c>
      <c r="R120" s="130"/>
    </row>
    <row r="121" spans="1:18" ht="18.75" customHeight="1">
      <c r="A121" s="225">
        <v>6</v>
      </c>
      <c r="B121" s="226" t="s">
        <v>318</v>
      </c>
      <c r="C121" s="226">
        <v>1</v>
      </c>
      <c r="D121" s="226" t="s">
        <v>319</v>
      </c>
      <c r="E121" s="226">
        <v>1</v>
      </c>
      <c r="F121" s="226" t="s">
        <v>5566</v>
      </c>
      <c r="G121" s="226">
        <v>1</v>
      </c>
      <c r="H121" s="226" t="s">
        <v>5462</v>
      </c>
      <c r="I121" s="226">
        <v>1</v>
      </c>
      <c r="J121" s="25" t="s">
        <v>5616</v>
      </c>
      <c r="K121" s="99"/>
      <c r="L121" s="99"/>
      <c r="M121" s="99"/>
      <c r="N121" s="28"/>
      <c r="O121" s="100"/>
      <c r="P121" s="27" t="s">
        <v>5572</v>
      </c>
      <c r="Q121" s="99"/>
      <c r="R121" s="130"/>
    </row>
    <row r="122" spans="1:18" ht="18.75" customHeight="1">
      <c r="A122" s="225">
        <v>6</v>
      </c>
      <c r="B122" s="226" t="s">
        <v>318</v>
      </c>
      <c r="C122" s="226">
        <v>1</v>
      </c>
      <c r="D122" s="226" t="s">
        <v>319</v>
      </c>
      <c r="E122" s="226">
        <v>1</v>
      </c>
      <c r="F122" s="226" t="s">
        <v>5566</v>
      </c>
      <c r="G122" s="226">
        <v>1</v>
      </c>
      <c r="H122" s="226" t="s">
        <v>5462</v>
      </c>
      <c r="I122" s="226">
        <v>1</v>
      </c>
      <c r="J122" s="25" t="s">
        <v>5616</v>
      </c>
      <c r="K122" s="99"/>
      <c r="L122" s="99"/>
      <c r="M122" s="99"/>
      <c r="N122" s="28"/>
      <c r="O122" s="100"/>
      <c r="P122" s="27" t="s">
        <v>5573</v>
      </c>
      <c r="Q122" s="99">
        <v>61539</v>
      </c>
      <c r="R122" s="130"/>
    </row>
    <row r="123" spans="1:18" ht="18.75" customHeight="1">
      <c r="A123" s="225">
        <v>6</v>
      </c>
      <c r="B123" s="226" t="s">
        <v>318</v>
      </c>
      <c r="C123" s="226">
        <v>1</v>
      </c>
      <c r="D123" s="226" t="s">
        <v>319</v>
      </c>
      <c r="E123" s="226">
        <v>1</v>
      </c>
      <c r="F123" s="226" t="s">
        <v>5566</v>
      </c>
      <c r="G123" s="226">
        <v>1</v>
      </c>
      <c r="H123" s="226" t="s">
        <v>5462</v>
      </c>
      <c r="I123" s="226">
        <v>1</v>
      </c>
      <c r="J123" s="25" t="s">
        <v>5616</v>
      </c>
      <c r="K123" s="99"/>
      <c r="L123" s="99"/>
      <c r="M123" s="99"/>
      <c r="N123" s="28"/>
      <c r="O123" s="100"/>
      <c r="P123" s="27" t="s">
        <v>5574</v>
      </c>
      <c r="Q123" s="99">
        <v>53</v>
      </c>
      <c r="R123" s="130"/>
    </row>
    <row r="124" spans="1:18" ht="18.75" customHeight="1">
      <c r="A124" s="225">
        <v>6</v>
      </c>
      <c r="B124" s="226" t="s">
        <v>318</v>
      </c>
      <c r="C124" s="226">
        <v>1</v>
      </c>
      <c r="D124" s="226" t="s">
        <v>319</v>
      </c>
      <c r="E124" s="226">
        <v>1</v>
      </c>
      <c r="F124" s="226" t="s">
        <v>5566</v>
      </c>
      <c r="G124" s="226">
        <v>1</v>
      </c>
      <c r="H124" s="226" t="s">
        <v>5462</v>
      </c>
      <c r="I124" s="226">
        <v>1</v>
      </c>
      <c r="J124" s="25" t="s">
        <v>5616</v>
      </c>
      <c r="K124" s="99"/>
      <c r="L124" s="99"/>
      <c r="M124" s="99"/>
      <c r="N124" s="28"/>
      <c r="O124" s="100"/>
      <c r="P124" s="27" t="s">
        <v>5575</v>
      </c>
      <c r="Q124" s="99">
        <v>88</v>
      </c>
      <c r="R124" s="130"/>
    </row>
    <row r="125" spans="1:18" ht="18.75" customHeight="1">
      <c r="A125" s="225">
        <v>6</v>
      </c>
      <c r="B125" s="226" t="s">
        <v>318</v>
      </c>
      <c r="C125" s="226">
        <v>1</v>
      </c>
      <c r="D125" s="226" t="s">
        <v>319</v>
      </c>
      <c r="E125" s="226">
        <v>1</v>
      </c>
      <c r="F125" s="226" t="s">
        <v>5566</v>
      </c>
      <c r="G125" s="226">
        <v>1</v>
      </c>
      <c r="H125" s="226" t="s">
        <v>5462</v>
      </c>
      <c r="I125" s="226">
        <v>1</v>
      </c>
      <c r="J125" s="25" t="s">
        <v>5616</v>
      </c>
      <c r="K125" s="99"/>
      <c r="L125" s="99"/>
      <c r="M125" s="99"/>
      <c r="N125" s="28"/>
      <c r="O125" s="100"/>
      <c r="P125" s="27" t="s">
        <v>5576</v>
      </c>
      <c r="Q125" s="99">
        <v>5748</v>
      </c>
      <c r="R125" s="130"/>
    </row>
    <row r="126" spans="1:18" ht="18.75" customHeight="1">
      <c r="A126" s="225">
        <v>6</v>
      </c>
      <c r="B126" s="226" t="s">
        <v>318</v>
      </c>
      <c r="C126" s="226">
        <v>1</v>
      </c>
      <c r="D126" s="226" t="s">
        <v>319</v>
      </c>
      <c r="E126" s="226">
        <v>1</v>
      </c>
      <c r="F126" s="226" t="s">
        <v>5566</v>
      </c>
      <c r="G126" s="226">
        <v>1</v>
      </c>
      <c r="H126" s="226" t="s">
        <v>5462</v>
      </c>
      <c r="I126" s="226">
        <v>1</v>
      </c>
      <c r="J126" s="25" t="s">
        <v>5616</v>
      </c>
      <c r="K126" s="99"/>
      <c r="L126" s="99"/>
      <c r="M126" s="99"/>
      <c r="N126" s="28"/>
      <c r="O126" s="100"/>
      <c r="P126" s="27" t="s">
        <v>5577</v>
      </c>
      <c r="Q126" s="99">
        <v>2040</v>
      </c>
      <c r="R126" s="130"/>
    </row>
    <row r="127" spans="1:18" ht="18.75" customHeight="1">
      <c r="A127" s="225">
        <v>6</v>
      </c>
      <c r="B127" s="226" t="s">
        <v>318</v>
      </c>
      <c r="C127" s="226">
        <v>1</v>
      </c>
      <c r="D127" s="226" t="s">
        <v>319</v>
      </c>
      <c r="E127" s="226">
        <v>1</v>
      </c>
      <c r="F127" s="226" t="s">
        <v>5566</v>
      </c>
      <c r="G127" s="226">
        <v>1</v>
      </c>
      <c r="H127" s="226" t="s">
        <v>5462</v>
      </c>
      <c r="I127" s="226">
        <v>1</v>
      </c>
      <c r="J127" s="25" t="s">
        <v>5616</v>
      </c>
      <c r="K127" s="99"/>
      <c r="L127" s="99"/>
      <c r="M127" s="99"/>
      <c r="N127" s="28"/>
      <c r="O127" s="100"/>
      <c r="P127" s="27" t="s">
        <v>5578</v>
      </c>
      <c r="Q127" s="99">
        <v>48</v>
      </c>
      <c r="R127" s="130"/>
    </row>
    <row r="128" spans="1:18" ht="18.75" customHeight="1">
      <c r="A128" s="225">
        <v>6</v>
      </c>
      <c r="B128" s="226" t="s">
        <v>318</v>
      </c>
      <c r="C128" s="226">
        <v>1</v>
      </c>
      <c r="D128" s="226" t="s">
        <v>319</v>
      </c>
      <c r="E128" s="226">
        <v>1</v>
      </c>
      <c r="F128" s="226" t="s">
        <v>5566</v>
      </c>
      <c r="G128" s="226">
        <v>1</v>
      </c>
      <c r="H128" s="226" t="s">
        <v>5462</v>
      </c>
      <c r="I128" s="226">
        <v>1</v>
      </c>
      <c r="J128" s="25" t="s">
        <v>5616</v>
      </c>
      <c r="K128" s="99"/>
      <c r="L128" s="99"/>
      <c r="M128" s="99"/>
      <c r="N128" s="28"/>
      <c r="O128" s="100"/>
      <c r="P128" s="27" t="s">
        <v>5579</v>
      </c>
      <c r="Q128" s="99">
        <v>67</v>
      </c>
      <c r="R128" s="130"/>
    </row>
    <row r="129" spans="1:18" ht="18.75" customHeight="1">
      <c r="A129" s="225">
        <v>6</v>
      </c>
      <c r="B129" s="226" t="s">
        <v>318</v>
      </c>
      <c r="C129" s="226">
        <v>1</v>
      </c>
      <c r="D129" s="226" t="s">
        <v>319</v>
      </c>
      <c r="E129" s="226">
        <v>1</v>
      </c>
      <c r="F129" s="226" t="s">
        <v>5566</v>
      </c>
      <c r="G129" s="226">
        <v>1</v>
      </c>
      <c r="H129" s="226" t="s">
        <v>5462</v>
      </c>
      <c r="I129" s="226">
        <v>1</v>
      </c>
      <c r="J129" s="25" t="s">
        <v>5616</v>
      </c>
      <c r="K129" s="99"/>
      <c r="L129" s="99"/>
      <c r="M129" s="99"/>
      <c r="N129" s="28"/>
      <c r="O129" s="100"/>
      <c r="P129" s="27" t="s">
        <v>5580</v>
      </c>
      <c r="Q129" s="99">
        <v>472</v>
      </c>
      <c r="R129" s="130"/>
    </row>
    <row r="130" spans="1:18" ht="18.75" customHeight="1">
      <c r="A130" s="225">
        <v>6</v>
      </c>
      <c r="B130" s="226" t="s">
        <v>318</v>
      </c>
      <c r="C130" s="226">
        <v>1</v>
      </c>
      <c r="D130" s="226" t="s">
        <v>319</v>
      </c>
      <c r="E130" s="226">
        <v>1</v>
      </c>
      <c r="F130" s="226" t="s">
        <v>5566</v>
      </c>
      <c r="G130" s="226">
        <v>1</v>
      </c>
      <c r="H130" s="226" t="s">
        <v>5462</v>
      </c>
      <c r="I130" s="226">
        <v>1</v>
      </c>
      <c r="J130" s="25" t="s">
        <v>5616</v>
      </c>
      <c r="K130" s="99"/>
      <c r="L130" s="99"/>
      <c r="M130" s="99"/>
      <c r="N130" s="28"/>
      <c r="O130" s="100"/>
      <c r="P130" s="27" t="s">
        <v>5322</v>
      </c>
      <c r="Q130" s="99">
        <v>98</v>
      </c>
      <c r="R130" s="130"/>
    </row>
    <row r="131" spans="1:18" ht="18.75" customHeight="1">
      <c r="A131" s="225">
        <v>6</v>
      </c>
      <c r="B131" s="226" t="s">
        <v>318</v>
      </c>
      <c r="C131" s="226">
        <v>1</v>
      </c>
      <c r="D131" s="226" t="s">
        <v>319</v>
      </c>
      <c r="E131" s="226">
        <v>1</v>
      </c>
      <c r="F131" s="226" t="s">
        <v>5566</v>
      </c>
      <c r="G131" s="226">
        <v>1</v>
      </c>
      <c r="H131" s="226" t="s">
        <v>5462</v>
      </c>
      <c r="I131" s="226">
        <v>1</v>
      </c>
      <c r="J131" s="25" t="s">
        <v>5616</v>
      </c>
      <c r="K131" s="99"/>
      <c r="L131" s="99"/>
      <c r="M131" s="99"/>
      <c r="N131" s="28"/>
      <c r="O131" s="100"/>
      <c r="P131" s="27" t="s">
        <v>5581</v>
      </c>
      <c r="Q131" s="99">
        <v>2310</v>
      </c>
      <c r="R131" s="130"/>
    </row>
    <row r="132" spans="1:18" ht="18.75" customHeight="1">
      <c r="A132" s="225">
        <v>6</v>
      </c>
      <c r="B132" s="226" t="s">
        <v>318</v>
      </c>
      <c r="C132" s="226">
        <v>1</v>
      </c>
      <c r="D132" s="226" t="s">
        <v>319</v>
      </c>
      <c r="E132" s="226">
        <v>1</v>
      </c>
      <c r="F132" s="226" t="s">
        <v>5566</v>
      </c>
      <c r="G132" s="226">
        <v>1</v>
      </c>
      <c r="H132" s="226" t="s">
        <v>5462</v>
      </c>
      <c r="I132" s="226">
        <v>1</v>
      </c>
      <c r="J132" s="25" t="s">
        <v>5616</v>
      </c>
      <c r="K132" s="99"/>
      <c r="L132" s="99"/>
      <c r="M132" s="99"/>
      <c r="N132" s="28"/>
      <c r="O132" s="100"/>
      <c r="P132" s="27" t="s">
        <v>5582</v>
      </c>
      <c r="Q132" s="99">
        <v>2</v>
      </c>
      <c r="R132" s="130"/>
    </row>
    <row r="133" spans="1:18" ht="18.75" customHeight="1">
      <c r="A133" s="225">
        <v>6</v>
      </c>
      <c r="B133" s="226" t="s">
        <v>318</v>
      </c>
      <c r="C133" s="226">
        <v>1</v>
      </c>
      <c r="D133" s="226" t="s">
        <v>319</v>
      </c>
      <c r="E133" s="226">
        <v>1</v>
      </c>
      <c r="F133" s="226" t="s">
        <v>5566</v>
      </c>
      <c r="G133" s="226">
        <v>1</v>
      </c>
      <c r="H133" s="226" t="s">
        <v>5462</v>
      </c>
      <c r="I133" s="226">
        <v>1</v>
      </c>
      <c r="J133" s="25" t="s">
        <v>5616</v>
      </c>
      <c r="K133" s="99"/>
      <c r="L133" s="99"/>
      <c r="M133" s="99"/>
      <c r="N133" s="28"/>
      <c r="O133" s="100"/>
      <c r="P133" s="27" t="s">
        <v>5583</v>
      </c>
      <c r="Q133" s="99">
        <v>147</v>
      </c>
      <c r="R133" s="130"/>
    </row>
    <row r="134" spans="1:18" ht="18.75" customHeight="1">
      <c r="A134" s="225">
        <v>6</v>
      </c>
      <c r="B134" s="226" t="s">
        <v>318</v>
      </c>
      <c r="C134" s="226">
        <v>1</v>
      </c>
      <c r="D134" s="226" t="s">
        <v>319</v>
      </c>
      <c r="E134" s="226">
        <v>1</v>
      </c>
      <c r="F134" s="226" t="s">
        <v>5566</v>
      </c>
      <c r="G134" s="226">
        <v>1</v>
      </c>
      <c r="H134" s="226" t="s">
        <v>5462</v>
      </c>
      <c r="I134" s="226">
        <v>1</v>
      </c>
      <c r="J134" s="25" t="s">
        <v>5616</v>
      </c>
      <c r="K134" s="99"/>
      <c r="L134" s="99"/>
      <c r="M134" s="99"/>
      <c r="N134" s="28"/>
      <c r="O134" s="100"/>
      <c r="P134" s="27" t="s">
        <v>5584</v>
      </c>
      <c r="Q134" s="99">
        <v>7010</v>
      </c>
      <c r="R134" s="130"/>
    </row>
    <row r="135" spans="1:18" ht="18.75" customHeight="1">
      <c r="A135" s="43">
        <v>6</v>
      </c>
      <c r="B135" s="44" t="s">
        <v>5614</v>
      </c>
      <c r="C135" s="45">
        <v>2</v>
      </c>
      <c r="D135" s="45" t="s">
        <v>5619</v>
      </c>
      <c r="E135" s="46"/>
      <c r="F135" s="45"/>
      <c r="G135" s="46"/>
      <c r="H135" s="45"/>
      <c r="I135" s="46"/>
      <c r="J135" s="46"/>
      <c r="K135" s="60">
        <f>K136+K145</f>
        <v>8283</v>
      </c>
      <c r="L135" s="60">
        <f t="shared" ref="L135:M135" si="20">L136+L145</f>
        <v>6440</v>
      </c>
      <c r="M135" s="61">
        <f t="shared" si="20"/>
        <v>1843</v>
      </c>
      <c r="N135" s="47"/>
      <c r="O135" s="48"/>
      <c r="P135" s="48"/>
      <c r="Q135" s="95">
        <f>Q136+Q145</f>
        <v>8283</v>
      </c>
      <c r="R135" s="51"/>
    </row>
    <row r="136" spans="1:18" ht="18.75" customHeight="1">
      <c r="A136" s="43">
        <v>6</v>
      </c>
      <c r="B136" s="44" t="s">
        <v>5614</v>
      </c>
      <c r="C136" s="52">
        <v>2</v>
      </c>
      <c r="D136" s="44" t="s">
        <v>5619</v>
      </c>
      <c r="E136" s="53">
        <v>1</v>
      </c>
      <c r="F136" s="54" t="s">
        <v>5620</v>
      </c>
      <c r="G136" s="53"/>
      <c r="H136" s="54"/>
      <c r="I136" s="53"/>
      <c r="J136" s="53"/>
      <c r="K136" s="62">
        <f>SUM(K137:K139)</f>
        <v>2907</v>
      </c>
      <c r="L136" s="62">
        <f t="shared" ref="L136:M136" si="21">SUM(L137:L139)</f>
        <v>3595</v>
      </c>
      <c r="M136" s="63">
        <f t="shared" si="21"/>
        <v>-688</v>
      </c>
      <c r="N136" s="55"/>
      <c r="O136" s="56"/>
      <c r="P136" s="56"/>
      <c r="Q136" s="97">
        <f>SUM(Q137:Q144)</f>
        <v>2907</v>
      </c>
      <c r="R136" s="59" t="s">
        <v>5203</v>
      </c>
    </row>
    <row r="137" spans="1:18" ht="18.75" customHeight="1">
      <c r="A137" s="225">
        <v>6</v>
      </c>
      <c r="B137" s="226" t="s">
        <v>318</v>
      </c>
      <c r="C137" s="226">
        <v>2</v>
      </c>
      <c r="D137" s="226" t="s">
        <v>345</v>
      </c>
      <c r="E137" s="226">
        <v>1</v>
      </c>
      <c r="F137" s="226" t="s">
        <v>5621</v>
      </c>
      <c r="G137" s="227">
        <v>1</v>
      </c>
      <c r="H137" s="227" t="s">
        <v>5462</v>
      </c>
      <c r="I137" s="227"/>
      <c r="J137" s="24"/>
      <c r="K137" s="99"/>
      <c r="L137" s="99"/>
      <c r="M137" s="99"/>
      <c r="N137" s="28"/>
      <c r="O137" s="100"/>
      <c r="P137" s="27"/>
      <c r="Q137" s="99"/>
      <c r="R137" s="130"/>
    </row>
    <row r="138" spans="1:18" ht="18.75" customHeight="1">
      <c r="A138" s="225">
        <v>6</v>
      </c>
      <c r="B138" s="226" t="s">
        <v>318</v>
      </c>
      <c r="C138" s="226">
        <v>2</v>
      </c>
      <c r="D138" s="226" t="s">
        <v>345</v>
      </c>
      <c r="E138" s="226">
        <v>1</v>
      </c>
      <c r="F138" s="226" t="s">
        <v>5621</v>
      </c>
      <c r="G138" s="226">
        <v>1</v>
      </c>
      <c r="H138" s="226" t="s">
        <v>5462</v>
      </c>
      <c r="I138" s="227">
        <v>1</v>
      </c>
      <c r="J138" s="24" t="s">
        <v>5622</v>
      </c>
      <c r="K138" s="99">
        <v>2907</v>
      </c>
      <c r="L138" s="99">
        <v>3595</v>
      </c>
      <c r="M138" s="99">
        <f>K138-L138</f>
        <v>-688</v>
      </c>
      <c r="N138" s="28" t="s">
        <v>5593</v>
      </c>
      <c r="O138" s="100"/>
      <c r="P138" s="27"/>
      <c r="Q138" s="99"/>
      <c r="R138" s="130"/>
    </row>
    <row r="139" spans="1:18" ht="18.75" customHeight="1">
      <c r="A139" s="225">
        <v>6</v>
      </c>
      <c r="B139" s="226" t="s">
        <v>318</v>
      </c>
      <c r="C139" s="226">
        <v>2</v>
      </c>
      <c r="D139" s="226" t="s">
        <v>345</v>
      </c>
      <c r="E139" s="226">
        <v>1</v>
      </c>
      <c r="F139" s="226" t="s">
        <v>5621</v>
      </c>
      <c r="G139" s="226">
        <v>1</v>
      </c>
      <c r="H139" s="226" t="s">
        <v>5462</v>
      </c>
      <c r="I139" s="226">
        <v>1</v>
      </c>
      <c r="J139" s="25" t="s">
        <v>5622</v>
      </c>
      <c r="K139" s="99"/>
      <c r="L139" s="99"/>
      <c r="M139" s="99"/>
      <c r="N139" s="28" t="s">
        <v>5623</v>
      </c>
      <c r="O139" s="100">
        <v>2907455</v>
      </c>
      <c r="P139" s="27" t="s">
        <v>5555</v>
      </c>
      <c r="Q139" s="99">
        <v>1965</v>
      </c>
      <c r="R139" s="130"/>
    </row>
    <row r="140" spans="1:18" ht="18.75" customHeight="1">
      <c r="A140" s="225">
        <v>6</v>
      </c>
      <c r="B140" s="226" t="s">
        <v>318</v>
      </c>
      <c r="C140" s="226">
        <v>2</v>
      </c>
      <c r="D140" s="226" t="s">
        <v>345</v>
      </c>
      <c r="E140" s="226">
        <v>1</v>
      </c>
      <c r="F140" s="226" t="s">
        <v>5621</v>
      </c>
      <c r="G140" s="226">
        <v>1</v>
      </c>
      <c r="H140" s="226" t="s">
        <v>5462</v>
      </c>
      <c r="I140" s="226">
        <v>1</v>
      </c>
      <c r="J140" s="25" t="s">
        <v>5622</v>
      </c>
      <c r="K140" s="99"/>
      <c r="L140" s="99"/>
      <c r="M140" s="99"/>
      <c r="N140" s="28"/>
      <c r="O140" s="100"/>
      <c r="P140" s="27" t="s">
        <v>5556</v>
      </c>
      <c r="Q140" s="99"/>
      <c r="R140" s="130"/>
    </row>
    <row r="141" spans="1:18" ht="18.75" customHeight="1">
      <c r="A141" s="225">
        <v>6</v>
      </c>
      <c r="B141" s="226" t="s">
        <v>318</v>
      </c>
      <c r="C141" s="226">
        <v>2</v>
      </c>
      <c r="D141" s="226" t="s">
        <v>345</v>
      </c>
      <c r="E141" s="226">
        <v>1</v>
      </c>
      <c r="F141" s="226" t="s">
        <v>5621</v>
      </c>
      <c r="G141" s="226">
        <v>1</v>
      </c>
      <c r="H141" s="226" t="s">
        <v>5462</v>
      </c>
      <c r="I141" s="226">
        <v>1</v>
      </c>
      <c r="J141" s="25" t="s">
        <v>5622</v>
      </c>
      <c r="K141" s="99"/>
      <c r="L141" s="99"/>
      <c r="M141" s="99"/>
      <c r="N141" s="28"/>
      <c r="O141" s="100"/>
      <c r="P141" s="27" t="s">
        <v>5595</v>
      </c>
      <c r="Q141" s="99">
        <v>163</v>
      </c>
      <c r="R141" s="130"/>
    </row>
    <row r="142" spans="1:18" ht="18.75" customHeight="1">
      <c r="A142" s="225">
        <v>6</v>
      </c>
      <c r="B142" s="226" t="s">
        <v>318</v>
      </c>
      <c r="C142" s="226">
        <v>2</v>
      </c>
      <c r="D142" s="226" t="s">
        <v>345</v>
      </c>
      <c r="E142" s="226">
        <v>1</v>
      </c>
      <c r="F142" s="226" t="s">
        <v>5621</v>
      </c>
      <c r="G142" s="226">
        <v>1</v>
      </c>
      <c r="H142" s="226" t="s">
        <v>5462</v>
      </c>
      <c r="I142" s="226">
        <v>1</v>
      </c>
      <c r="J142" s="25" t="s">
        <v>5622</v>
      </c>
      <c r="K142" s="99"/>
      <c r="L142" s="99"/>
      <c r="M142" s="99"/>
      <c r="N142" s="28"/>
      <c r="O142" s="100"/>
      <c r="P142" s="27" t="s">
        <v>5596</v>
      </c>
      <c r="Q142" s="99"/>
      <c r="R142" s="130"/>
    </row>
    <row r="143" spans="1:18" ht="18.75" customHeight="1">
      <c r="A143" s="225">
        <v>6</v>
      </c>
      <c r="B143" s="226" t="s">
        <v>318</v>
      </c>
      <c r="C143" s="226">
        <v>2</v>
      </c>
      <c r="D143" s="226" t="s">
        <v>345</v>
      </c>
      <c r="E143" s="226">
        <v>1</v>
      </c>
      <c r="F143" s="226" t="s">
        <v>5621</v>
      </c>
      <c r="G143" s="226">
        <v>1</v>
      </c>
      <c r="H143" s="226" t="s">
        <v>5462</v>
      </c>
      <c r="I143" s="226">
        <v>1</v>
      </c>
      <c r="J143" s="25" t="s">
        <v>5622</v>
      </c>
      <c r="K143" s="99"/>
      <c r="L143" s="99"/>
      <c r="M143" s="99"/>
      <c r="N143" s="28"/>
      <c r="O143" s="100"/>
      <c r="P143" s="27" t="s">
        <v>5558</v>
      </c>
      <c r="Q143" s="99">
        <v>754</v>
      </c>
      <c r="R143" s="130"/>
    </row>
    <row r="144" spans="1:18" ht="18.75" customHeight="1">
      <c r="A144" s="225">
        <v>6</v>
      </c>
      <c r="B144" s="226" t="s">
        <v>318</v>
      </c>
      <c r="C144" s="226">
        <v>2</v>
      </c>
      <c r="D144" s="226" t="s">
        <v>345</v>
      </c>
      <c r="E144" s="226">
        <v>1</v>
      </c>
      <c r="F144" s="226" t="s">
        <v>5621</v>
      </c>
      <c r="G144" s="226">
        <v>1</v>
      </c>
      <c r="H144" s="226" t="s">
        <v>5462</v>
      </c>
      <c r="I144" s="226">
        <v>1</v>
      </c>
      <c r="J144" s="25" t="s">
        <v>5622</v>
      </c>
      <c r="K144" s="99"/>
      <c r="L144" s="99"/>
      <c r="M144" s="99"/>
      <c r="N144" s="28"/>
      <c r="O144" s="100"/>
      <c r="P144" s="27" t="s">
        <v>5322</v>
      </c>
      <c r="Q144" s="99">
        <v>25</v>
      </c>
      <c r="R144" s="130"/>
    </row>
    <row r="145" spans="1:18" ht="18.75" customHeight="1">
      <c r="A145" s="43">
        <v>6</v>
      </c>
      <c r="B145" s="44" t="s">
        <v>5614</v>
      </c>
      <c r="C145" s="52">
        <v>2</v>
      </c>
      <c r="D145" s="44" t="s">
        <v>5619</v>
      </c>
      <c r="E145" s="53">
        <v>2</v>
      </c>
      <c r="F145" s="54" t="s">
        <v>5624</v>
      </c>
      <c r="G145" s="53"/>
      <c r="H145" s="54"/>
      <c r="I145" s="53"/>
      <c r="J145" s="53"/>
      <c r="K145" s="62">
        <f>SUM(K146:K148)</f>
        <v>5376</v>
      </c>
      <c r="L145" s="62">
        <f t="shared" ref="L145:M145" si="22">SUM(L146:L148)</f>
        <v>2845</v>
      </c>
      <c r="M145" s="63">
        <f t="shared" si="22"/>
        <v>2531</v>
      </c>
      <c r="N145" s="55"/>
      <c r="O145" s="56"/>
      <c r="P145" s="56"/>
      <c r="Q145" s="97">
        <f>SUM(Q146:Q154)</f>
        <v>5376</v>
      </c>
      <c r="R145" s="59" t="s">
        <v>5203</v>
      </c>
    </row>
    <row r="146" spans="1:18" ht="18.75" customHeight="1">
      <c r="A146" s="225">
        <v>6</v>
      </c>
      <c r="B146" s="226" t="s">
        <v>318</v>
      </c>
      <c r="C146" s="226">
        <v>2</v>
      </c>
      <c r="D146" s="226" t="s">
        <v>345</v>
      </c>
      <c r="E146" s="226">
        <v>2</v>
      </c>
      <c r="F146" s="226" t="s">
        <v>5625</v>
      </c>
      <c r="G146" s="227">
        <v>1</v>
      </c>
      <c r="H146" s="227" t="s">
        <v>5462</v>
      </c>
      <c r="I146" s="227"/>
      <c r="J146" s="24"/>
      <c r="K146" s="99"/>
      <c r="L146" s="99"/>
      <c r="M146" s="99"/>
      <c r="N146" s="28"/>
      <c r="O146" s="100"/>
      <c r="P146" s="27"/>
      <c r="Q146" s="99"/>
      <c r="R146" s="130"/>
    </row>
    <row r="147" spans="1:18" ht="18.75" customHeight="1">
      <c r="A147" s="225">
        <v>6</v>
      </c>
      <c r="B147" s="226" t="s">
        <v>318</v>
      </c>
      <c r="C147" s="226">
        <v>2</v>
      </c>
      <c r="D147" s="226" t="s">
        <v>345</v>
      </c>
      <c r="E147" s="226">
        <v>2</v>
      </c>
      <c r="F147" s="226" t="s">
        <v>5625</v>
      </c>
      <c r="G147" s="226">
        <v>1</v>
      </c>
      <c r="H147" s="226" t="s">
        <v>5462</v>
      </c>
      <c r="I147" s="227">
        <v>1</v>
      </c>
      <c r="J147" s="24" t="s">
        <v>5625</v>
      </c>
      <c r="K147" s="99">
        <v>5376</v>
      </c>
      <c r="L147" s="99">
        <v>2845</v>
      </c>
      <c r="M147" s="99">
        <f>K147-L147</f>
        <v>2531</v>
      </c>
      <c r="N147" s="28" t="s">
        <v>5626</v>
      </c>
      <c r="O147" s="100"/>
      <c r="P147" s="27"/>
      <c r="Q147" s="99"/>
      <c r="R147" s="130"/>
    </row>
    <row r="148" spans="1:18" ht="18.75" customHeight="1">
      <c r="A148" s="225">
        <v>6</v>
      </c>
      <c r="B148" s="226" t="s">
        <v>318</v>
      </c>
      <c r="C148" s="226">
        <v>2</v>
      </c>
      <c r="D148" s="226" t="s">
        <v>345</v>
      </c>
      <c r="E148" s="226">
        <v>2</v>
      </c>
      <c r="F148" s="226" t="s">
        <v>5625</v>
      </c>
      <c r="G148" s="226">
        <v>1</v>
      </c>
      <c r="H148" s="226" t="s">
        <v>5462</v>
      </c>
      <c r="I148" s="226">
        <v>1</v>
      </c>
      <c r="J148" s="25" t="s">
        <v>5625</v>
      </c>
      <c r="K148" s="99"/>
      <c r="L148" s="99"/>
      <c r="M148" s="99"/>
      <c r="N148" s="28" t="s">
        <v>5627</v>
      </c>
      <c r="O148" s="100">
        <v>5376902</v>
      </c>
      <c r="P148" s="27" t="s">
        <v>5628</v>
      </c>
      <c r="Q148" s="99">
        <v>3743</v>
      </c>
      <c r="R148" s="130"/>
    </row>
    <row r="149" spans="1:18" ht="18.75" customHeight="1">
      <c r="A149" s="225">
        <v>6</v>
      </c>
      <c r="B149" s="226" t="s">
        <v>318</v>
      </c>
      <c r="C149" s="226">
        <v>2</v>
      </c>
      <c r="D149" s="226" t="s">
        <v>345</v>
      </c>
      <c r="E149" s="226">
        <v>2</v>
      </c>
      <c r="F149" s="226" t="s">
        <v>5625</v>
      </c>
      <c r="G149" s="226">
        <v>1</v>
      </c>
      <c r="H149" s="226" t="s">
        <v>5462</v>
      </c>
      <c r="I149" s="226">
        <v>1</v>
      </c>
      <c r="J149" s="25" t="s">
        <v>5625</v>
      </c>
      <c r="K149" s="99"/>
      <c r="L149" s="99"/>
      <c r="M149" s="99"/>
      <c r="N149" s="28"/>
      <c r="O149" s="100"/>
      <c r="P149" s="27" t="s">
        <v>5629</v>
      </c>
      <c r="Q149" s="99"/>
      <c r="R149" s="130"/>
    </row>
    <row r="150" spans="1:18" ht="18.75" customHeight="1">
      <c r="A150" s="225">
        <v>6</v>
      </c>
      <c r="B150" s="226" t="s">
        <v>318</v>
      </c>
      <c r="C150" s="226">
        <v>2</v>
      </c>
      <c r="D150" s="226" t="s">
        <v>345</v>
      </c>
      <c r="E150" s="226">
        <v>2</v>
      </c>
      <c r="F150" s="226" t="s">
        <v>5625</v>
      </c>
      <c r="G150" s="226">
        <v>1</v>
      </c>
      <c r="H150" s="226" t="s">
        <v>5462</v>
      </c>
      <c r="I150" s="226">
        <v>1</v>
      </c>
      <c r="J150" s="25" t="s">
        <v>5625</v>
      </c>
      <c r="K150" s="99"/>
      <c r="L150" s="99"/>
      <c r="M150" s="99"/>
      <c r="N150" s="28"/>
      <c r="O150" s="100"/>
      <c r="P150" s="27" t="s">
        <v>5552</v>
      </c>
      <c r="Q150" s="99">
        <v>856</v>
      </c>
      <c r="R150" s="130"/>
    </row>
    <row r="151" spans="1:18" ht="18.75" customHeight="1">
      <c r="A151" s="225">
        <v>6</v>
      </c>
      <c r="B151" s="226" t="s">
        <v>318</v>
      </c>
      <c r="C151" s="226">
        <v>2</v>
      </c>
      <c r="D151" s="226" t="s">
        <v>345</v>
      </c>
      <c r="E151" s="226">
        <v>2</v>
      </c>
      <c r="F151" s="226" t="s">
        <v>5625</v>
      </c>
      <c r="G151" s="226">
        <v>1</v>
      </c>
      <c r="H151" s="226" t="s">
        <v>5462</v>
      </c>
      <c r="I151" s="226">
        <v>1</v>
      </c>
      <c r="J151" s="25" t="s">
        <v>5625</v>
      </c>
      <c r="K151" s="99"/>
      <c r="L151" s="99"/>
      <c r="M151" s="99"/>
      <c r="N151" s="28"/>
      <c r="O151" s="100"/>
      <c r="P151" s="27" t="s">
        <v>5601</v>
      </c>
      <c r="Q151" s="99">
        <v>63</v>
      </c>
      <c r="R151" s="130"/>
    </row>
    <row r="152" spans="1:18" ht="18.75" customHeight="1">
      <c r="A152" s="225">
        <v>6</v>
      </c>
      <c r="B152" s="226" t="s">
        <v>318</v>
      </c>
      <c r="C152" s="226">
        <v>2</v>
      </c>
      <c r="D152" s="226" t="s">
        <v>345</v>
      </c>
      <c r="E152" s="226">
        <v>2</v>
      </c>
      <c r="F152" s="226" t="s">
        <v>5625</v>
      </c>
      <c r="G152" s="226">
        <v>1</v>
      </c>
      <c r="H152" s="226" t="s">
        <v>5462</v>
      </c>
      <c r="I152" s="226">
        <v>1</v>
      </c>
      <c r="J152" s="25" t="s">
        <v>5625</v>
      </c>
      <c r="K152" s="99"/>
      <c r="L152" s="99"/>
      <c r="M152" s="99"/>
      <c r="N152" s="28"/>
      <c r="O152" s="100"/>
      <c r="P152" s="27" t="s">
        <v>5602</v>
      </c>
      <c r="Q152" s="99"/>
      <c r="R152" s="130"/>
    </row>
    <row r="153" spans="1:18" ht="18.75" customHeight="1">
      <c r="A153" s="225">
        <v>6</v>
      </c>
      <c r="B153" s="226" t="s">
        <v>318</v>
      </c>
      <c r="C153" s="226">
        <v>2</v>
      </c>
      <c r="D153" s="226" t="s">
        <v>345</v>
      </c>
      <c r="E153" s="226">
        <v>2</v>
      </c>
      <c r="F153" s="226" t="s">
        <v>5625</v>
      </c>
      <c r="G153" s="226">
        <v>1</v>
      </c>
      <c r="H153" s="226" t="s">
        <v>5462</v>
      </c>
      <c r="I153" s="226">
        <v>1</v>
      </c>
      <c r="J153" s="25" t="s">
        <v>5625</v>
      </c>
      <c r="K153" s="99"/>
      <c r="L153" s="99"/>
      <c r="M153" s="99"/>
      <c r="N153" s="28"/>
      <c r="O153" s="100"/>
      <c r="P153" s="27" t="s">
        <v>5603</v>
      </c>
      <c r="Q153" s="99">
        <v>140</v>
      </c>
      <c r="R153" s="130"/>
    </row>
    <row r="154" spans="1:18" ht="18.75" customHeight="1">
      <c r="A154" s="225">
        <v>6</v>
      </c>
      <c r="B154" s="226" t="s">
        <v>318</v>
      </c>
      <c r="C154" s="226">
        <v>2</v>
      </c>
      <c r="D154" s="226" t="s">
        <v>345</v>
      </c>
      <c r="E154" s="226">
        <v>2</v>
      </c>
      <c r="F154" s="226" t="s">
        <v>5625</v>
      </c>
      <c r="G154" s="226">
        <v>1</v>
      </c>
      <c r="H154" s="226" t="s">
        <v>5462</v>
      </c>
      <c r="I154" s="226">
        <v>1</v>
      </c>
      <c r="J154" s="25" t="s">
        <v>5625</v>
      </c>
      <c r="K154" s="99"/>
      <c r="L154" s="99"/>
      <c r="M154" s="99"/>
      <c r="N154" s="28"/>
      <c r="O154" s="100"/>
      <c r="P154" s="27" t="s">
        <v>5604</v>
      </c>
      <c r="Q154" s="99">
        <v>574</v>
      </c>
      <c r="R154" s="130"/>
    </row>
    <row r="155" spans="1:18" ht="18.75" customHeight="1">
      <c r="A155" s="67">
        <v>7</v>
      </c>
      <c r="B155" s="68" t="s">
        <v>5477</v>
      </c>
      <c r="C155" s="68"/>
      <c r="D155" s="68"/>
      <c r="E155" s="69"/>
      <c r="F155" s="68"/>
      <c r="G155" s="69"/>
      <c r="H155" s="68"/>
      <c r="I155" s="69"/>
      <c r="J155" s="69"/>
      <c r="K155" s="70">
        <f>K156</f>
        <v>168201</v>
      </c>
      <c r="L155" s="70">
        <f t="shared" ref="L155:M155" si="23">L156</f>
        <v>171381</v>
      </c>
      <c r="M155" s="71">
        <f t="shared" si="23"/>
        <v>-3180</v>
      </c>
      <c r="N155" s="72"/>
      <c r="O155" s="73"/>
      <c r="P155" s="73"/>
      <c r="Q155" s="131">
        <f>Q156</f>
        <v>168201</v>
      </c>
      <c r="R155" s="76"/>
    </row>
    <row r="156" spans="1:18" ht="18.75" customHeight="1">
      <c r="A156" s="43">
        <v>7</v>
      </c>
      <c r="B156" s="44" t="s">
        <v>5477</v>
      </c>
      <c r="C156" s="45">
        <v>2</v>
      </c>
      <c r="D156" s="45" t="s">
        <v>5478</v>
      </c>
      <c r="E156" s="46"/>
      <c r="F156" s="45"/>
      <c r="G156" s="46"/>
      <c r="H156" s="45"/>
      <c r="I156" s="46"/>
      <c r="J156" s="46"/>
      <c r="K156" s="60">
        <f>K157+K175+K184+K194</f>
        <v>168201</v>
      </c>
      <c r="L156" s="60">
        <f>L157+L175+L184+L194</f>
        <v>171381</v>
      </c>
      <c r="M156" s="61">
        <f>M157+M175+M184+M194</f>
        <v>-3180</v>
      </c>
      <c r="N156" s="47"/>
      <c r="O156" s="48"/>
      <c r="P156" s="48"/>
      <c r="Q156" s="95">
        <f>Q157+Q175+Q184+Q194</f>
        <v>168201</v>
      </c>
      <c r="R156" s="51"/>
    </row>
    <row r="157" spans="1:18" ht="18.75" customHeight="1">
      <c r="A157" s="43">
        <v>7</v>
      </c>
      <c r="B157" s="44" t="s">
        <v>5477</v>
      </c>
      <c r="C157" s="52">
        <v>2</v>
      </c>
      <c r="D157" s="44" t="s">
        <v>5478</v>
      </c>
      <c r="E157" s="53">
        <v>1</v>
      </c>
      <c r="F157" s="54" t="s">
        <v>5630</v>
      </c>
      <c r="G157" s="53"/>
      <c r="H157" s="54"/>
      <c r="I157" s="53"/>
      <c r="J157" s="53"/>
      <c r="K157" s="62">
        <f>SUM(K158:K159)</f>
        <v>117620</v>
      </c>
      <c r="L157" s="62">
        <f t="shared" ref="L157:M157" si="24">SUM(L158:L159)</f>
        <v>114196</v>
      </c>
      <c r="M157" s="63">
        <f t="shared" si="24"/>
        <v>3424</v>
      </c>
      <c r="N157" s="55"/>
      <c r="O157" s="56"/>
      <c r="P157" s="56"/>
      <c r="Q157" s="97">
        <f>SUM(Q158:Q174)</f>
        <v>117620</v>
      </c>
      <c r="R157" s="59" t="s">
        <v>5203</v>
      </c>
    </row>
    <row r="158" spans="1:18" ht="18.75" customHeight="1">
      <c r="A158" s="225">
        <v>7</v>
      </c>
      <c r="B158" s="226" t="s">
        <v>521</v>
      </c>
      <c r="C158" s="226">
        <v>2</v>
      </c>
      <c r="D158" s="226" t="s">
        <v>5158</v>
      </c>
      <c r="E158" s="226">
        <v>1</v>
      </c>
      <c r="F158" s="226" t="s">
        <v>5631</v>
      </c>
      <c r="G158" s="227">
        <v>1</v>
      </c>
      <c r="H158" s="227" t="s">
        <v>5462</v>
      </c>
      <c r="I158" s="227"/>
      <c r="J158" s="24"/>
      <c r="K158" s="99"/>
      <c r="L158" s="99"/>
      <c r="M158" s="99"/>
      <c r="N158" s="28"/>
      <c r="O158" s="100"/>
      <c r="P158" s="27"/>
      <c r="Q158" s="99"/>
      <c r="R158" s="130"/>
    </row>
    <row r="159" spans="1:18" ht="18.75" customHeight="1">
      <c r="A159" s="225">
        <v>7</v>
      </c>
      <c r="B159" s="226" t="s">
        <v>521</v>
      </c>
      <c r="C159" s="226">
        <v>2</v>
      </c>
      <c r="D159" s="226" t="s">
        <v>5158</v>
      </c>
      <c r="E159" s="226">
        <v>1</v>
      </c>
      <c r="F159" s="226" t="s">
        <v>5631</v>
      </c>
      <c r="G159" s="226">
        <v>1</v>
      </c>
      <c r="H159" s="226" t="s">
        <v>5462</v>
      </c>
      <c r="I159" s="227">
        <v>1</v>
      </c>
      <c r="J159" s="24" t="s">
        <v>5632</v>
      </c>
      <c r="K159" s="99">
        <v>117620</v>
      </c>
      <c r="L159" s="99">
        <v>114196</v>
      </c>
      <c r="M159" s="99">
        <f>K159-L159</f>
        <v>3424</v>
      </c>
      <c r="N159" s="28" t="s">
        <v>5633</v>
      </c>
      <c r="O159" s="100">
        <v>117620405</v>
      </c>
      <c r="P159" s="27" t="s">
        <v>5569</v>
      </c>
      <c r="Q159" s="99">
        <v>39820</v>
      </c>
      <c r="R159" s="130"/>
    </row>
    <row r="160" spans="1:18" ht="18.75" customHeight="1">
      <c r="A160" s="225">
        <v>7</v>
      </c>
      <c r="B160" s="226" t="s">
        <v>521</v>
      </c>
      <c r="C160" s="226">
        <v>2</v>
      </c>
      <c r="D160" s="226" t="s">
        <v>5158</v>
      </c>
      <c r="E160" s="226">
        <v>1</v>
      </c>
      <c r="F160" s="226" t="s">
        <v>5631</v>
      </c>
      <c r="G160" s="226">
        <v>1</v>
      </c>
      <c r="H160" s="226" t="s">
        <v>5462</v>
      </c>
      <c r="I160" s="226">
        <v>1</v>
      </c>
      <c r="J160" s="25" t="s">
        <v>5632</v>
      </c>
      <c r="K160" s="99"/>
      <c r="L160" s="99"/>
      <c r="M160" s="99"/>
      <c r="N160" s="28"/>
      <c r="O160" s="100"/>
      <c r="P160" s="27" t="s">
        <v>5571</v>
      </c>
      <c r="Q160" s="99">
        <v>17207</v>
      </c>
      <c r="R160" s="130"/>
    </row>
    <row r="161" spans="1:18" ht="18.75" customHeight="1">
      <c r="A161" s="225">
        <v>7</v>
      </c>
      <c r="B161" s="226" t="s">
        <v>521</v>
      </c>
      <c r="C161" s="226">
        <v>2</v>
      </c>
      <c r="D161" s="226" t="s">
        <v>5158</v>
      </c>
      <c r="E161" s="226">
        <v>1</v>
      </c>
      <c r="F161" s="226" t="s">
        <v>5631</v>
      </c>
      <c r="G161" s="226">
        <v>1</v>
      </c>
      <c r="H161" s="226" t="s">
        <v>5462</v>
      </c>
      <c r="I161" s="226">
        <v>1</v>
      </c>
      <c r="J161" s="25" t="s">
        <v>5632</v>
      </c>
      <c r="K161" s="99"/>
      <c r="L161" s="99"/>
      <c r="M161" s="99"/>
      <c r="N161" s="28"/>
      <c r="O161" s="100"/>
      <c r="P161" s="27" t="s">
        <v>5572</v>
      </c>
      <c r="Q161" s="99"/>
      <c r="R161" s="130"/>
    </row>
    <row r="162" spans="1:18" ht="18.75" customHeight="1">
      <c r="A162" s="225">
        <v>7</v>
      </c>
      <c r="B162" s="226" t="s">
        <v>521</v>
      </c>
      <c r="C162" s="226">
        <v>2</v>
      </c>
      <c r="D162" s="226" t="s">
        <v>5158</v>
      </c>
      <c r="E162" s="226">
        <v>1</v>
      </c>
      <c r="F162" s="226" t="s">
        <v>5631</v>
      </c>
      <c r="G162" s="226">
        <v>1</v>
      </c>
      <c r="H162" s="226" t="s">
        <v>5462</v>
      </c>
      <c r="I162" s="226">
        <v>1</v>
      </c>
      <c r="J162" s="25" t="s">
        <v>5632</v>
      </c>
      <c r="K162" s="99"/>
      <c r="L162" s="99"/>
      <c r="M162" s="99"/>
      <c r="N162" s="28"/>
      <c r="O162" s="100"/>
      <c r="P162" s="27" t="s">
        <v>5573</v>
      </c>
      <c r="Q162" s="99">
        <v>43957</v>
      </c>
      <c r="R162" s="130"/>
    </row>
    <row r="163" spans="1:18" ht="18.75" customHeight="1">
      <c r="A163" s="225">
        <v>7</v>
      </c>
      <c r="B163" s="226" t="s">
        <v>521</v>
      </c>
      <c r="C163" s="226">
        <v>2</v>
      </c>
      <c r="D163" s="226" t="s">
        <v>5158</v>
      </c>
      <c r="E163" s="226">
        <v>1</v>
      </c>
      <c r="F163" s="226" t="s">
        <v>5631</v>
      </c>
      <c r="G163" s="226">
        <v>1</v>
      </c>
      <c r="H163" s="226" t="s">
        <v>5462</v>
      </c>
      <c r="I163" s="226">
        <v>1</v>
      </c>
      <c r="J163" s="25" t="s">
        <v>5632</v>
      </c>
      <c r="K163" s="99"/>
      <c r="L163" s="99"/>
      <c r="M163" s="99"/>
      <c r="N163" s="28"/>
      <c r="O163" s="100"/>
      <c r="P163" s="27" t="s">
        <v>5574</v>
      </c>
      <c r="Q163" s="99">
        <v>54</v>
      </c>
      <c r="R163" s="130"/>
    </row>
    <row r="164" spans="1:18" ht="18.75" customHeight="1">
      <c r="A164" s="225">
        <v>7</v>
      </c>
      <c r="B164" s="226" t="s">
        <v>521</v>
      </c>
      <c r="C164" s="226">
        <v>2</v>
      </c>
      <c r="D164" s="226" t="s">
        <v>5158</v>
      </c>
      <c r="E164" s="226">
        <v>1</v>
      </c>
      <c r="F164" s="226" t="s">
        <v>5631</v>
      </c>
      <c r="G164" s="226">
        <v>1</v>
      </c>
      <c r="H164" s="226" t="s">
        <v>5462</v>
      </c>
      <c r="I164" s="226">
        <v>1</v>
      </c>
      <c r="J164" s="25" t="s">
        <v>5632</v>
      </c>
      <c r="K164" s="99"/>
      <c r="L164" s="99"/>
      <c r="M164" s="99"/>
      <c r="N164" s="28"/>
      <c r="O164" s="100"/>
      <c r="P164" s="27" t="s">
        <v>5575</v>
      </c>
      <c r="Q164" s="99">
        <v>88</v>
      </c>
      <c r="R164" s="130"/>
    </row>
    <row r="165" spans="1:18" ht="18.75" customHeight="1">
      <c r="A165" s="225">
        <v>7</v>
      </c>
      <c r="B165" s="226" t="s">
        <v>521</v>
      </c>
      <c r="C165" s="226">
        <v>2</v>
      </c>
      <c r="D165" s="226" t="s">
        <v>5158</v>
      </c>
      <c r="E165" s="226">
        <v>1</v>
      </c>
      <c r="F165" s="226" t="s">
        <v>5631</v>
      </c>
      <c r="G165" s="226">
        <v>1</v>
      </c>
      <c r="H165" s="226" t="s">
        <v>5462</v>
      </c>
      <c r="I165" s="226">
        <v>1</v>
      </c>
      <c r="J165" s="25" t="s">
        <v>5632</v>
      </c>
      <c r="K165" s="99"/>
      <c r="L165" s="99"/>
      <c r="M165" s="99"/>
      <c r="N165" s="28"/>
      <c r="O165" s="100"/>
      <c r="P165" s="27" t="s">
        <v>5576</v>
      </c>
      <c r="Q165" s="99">
        <v>5748</v>
      </c>
      <c r="R165" s="130"/>
    </row>
    <row r="166" spans="1:18" ht="18.75" customHeight="1">
      <c r="A166" s="225">
        <v>7</v>
      </c>
      <c r="B166" s="226" t="s">
        <v>521</v>
      </c>
      <c r="C166" s="226">
        <v>2</v>
      </c>
      <c r="D166" s="226" t="s">
        <v>5158</v>
      </c>
      <c r="E166" s="226">
        <v>1</v>
      </c>
      <c r="F166" s="226" t="s">
        <v>5631</v>
      </c>
      <c r="G166" s="226">
        <v>1</v>
      </c>
      <c r="H166" s="226" t="s">
        <v>5462</v>
      </c>
      <c r="I166" s="226">
        <v>1</v>
      </c>
      <c r="J166" s="25" t="s">
        <v>5632</v>
      </c>
      <c r="K166" s="99"/>
      <c r="L166" s="99"/>
      <c r="M166" s="99"/>
      <c r="N166" s="28"/>
      <c r="O166" s="100"/>
      <c r="P166" s="27" t="s">
        <v>5577</v>
      </c>
      <c r="Q166" s="99">
        <v>2040</v>
      </c>
      <c r="R166" s="130"/>
    </row>
    <row r="167" spans="1:18" ht="18.75" customHeight="1">
      <c r="A167" s="225">
        <v>7</v>
      </c>
      <c r="B167" s="226" t="s">
        <v>521</v>
      </c>
      <c r="C167" s="226">
        <v>2</v>
      </c>
      <c r="D167" s="226" t="s">
        <v>5158</v>
      </c>
      <c r="E167" s="226">
        <v>1</v>
      </c>
      <c r="F167" s="226" t="s">
        <v>5631</v>
      </c>
      <c r="G167" s="226">
        <v>1</v>
      </c>
      <c r="H167" s="226" t="s">
        <v>5462</v>
      </c>
      <c r="I167" s="226">
        <v>1</v>
      </c>
      <c r="J167" s="25" t="s">
        <v>5632</v>
      </c>
      <c r="K167" s="99"/>
      <c r="L167" s="99"/>
      <c r="M167" s="99"/>
      <c r="N167" s="28"/>
      <c r="O167" s="100"/>
      <c r="P167" s="27" t="s">
        <v>5578</v>
      </c>
      <c r="Q167" s="99">
        <v>47</v>
      </c>
      <c r="R167" s="130"/>
    </row>
    <row r="168" spans="1:18" ht="18.75" customHeight="1">
      <c r="A168" s="225">
        <v>7</v>
      </c>
      <c r="B168" s="226" t="s">
        <v>521</v>
      </c>
      <c r="C168" s="226">
        <v>2</v>
      </c>
      <c r="D168" s="226" t="s">
        <v>5158</v>
      </c>
      <c r="E168" s="226">
        <v>1</v>
      </c>
      <c r="F168" s="226" t="s">
        <v>5631</v>
      </c>
      <c r="G168" s="226">
        <v>1</v>
      </c>
      <c r="H168" s="226" t="s">
        <v>5462</v>
      </c>
      <c r="I168" s="226">
        <v>1</v>
      </c>
      <c r="J168" s="25" t="s">
        <v>5632</v>
      </c>
      <c r="K168" s="99"/>
      <c r="L168" s="99"/>
      <c r="M168" s="99"/>
      <c r="N168" s="28"/>
      <c r="O168" s="100"/>
      <c r="P168" s="27" t="s">
        <v>5579</v>
      </c>
      <c r="Q168" s="99">
        <v>67</v>
      </c>
      <c r="R168" s="130"/>
    </row>
    <row r="169" spans="1:18" ht="18.75" customHeight="1">
      <c r="A169" s="225">
        <v>7</v>
      </c>
      <c r="B169" s="226" t="s">
        <v>521</v>
      </c>
      <c r="C169" s="226">
        <v>2</v>
      </c>
      <c r="D169" s="226" t="s">
        <v>5158</v>
      </c>
      <c r="E169" s="226">
        <v>1</v>
      </c>
      <c r="F169" s="226" t="s">
        <v>5631</v>
      </c>
      <c r="G169" s="226">
        <v>1</v>
      </c>
      <c r="H169" s="226" t="s">
        <v>5462</v>
      </c>
      <c r="I169" s="226">
        <v>1</v>
      </c>
      <c r="J169" s="25" t="s">
        <v>5632</v>
      </c>
      <c r="K169" s="99"/>
      <c r="L169" s="99"/>
      <c r="M169" s="99"/>
      <c r="N169" s="28"/>
      <c r="O169" s="100"/>
      <c r="P169" s="27" t="s">
        <v>5580</v>
      </c>
      <c r="Q169" s="99">
        <v>472</v>
      </c>
      <c r="R169" s="130"/>
    </row>
    <row r="170" spans="1:18" ht="18.75" customHeight="1">
      <c r="A170" s="225">
        <v>7</v>
      </c>
      <c r="B170" s="226" t="s">
        <v>521</v>
      </c>
      <c r="C170" s="226">
        <v>2</v>
      </c>
      <c r="D170" s="226" t="s">
        <v>5158</v>
      </c>
      <c r="E170" s="226">
        <v>1</v>
      </c>
      <c r="F170" s="226" t="s">
        <v>5631</v>
      </c>
      <c r="G170" s="226">
        <v>1</v>
      </c>
      <c r="H170" s="226" t="s">
        <v>5462</v>
      </c>
      <c r="I170" s="226">
        <v>1</v>
      </c>
      <c r="J170" s="25" t="s">
        <v>5632</v>
      </c>
      <c r="K170" s="99"/>
      <c r="L170" s="99"/>
      <c r="M170" s="99"/>
      <c r="N170" s="28"/>
      <c r="O170" s="100"/>
      <c r="P170" s="27" t="s">
        <v>5322</v>
      </c>
      <c r="Q170" s="99">
        <v>98</v>
      </c>
      <c r="R170" s="130"/>
    </row>
    <row r="171" spans="1:18" ht="18.75" customHeight="1">
      <c r="A171" s="225">
        <v>7</v>
      </c>
      <c r="B171" s="226" t="s">
        <v>521</v>
      </c>
      <c r="C171" s="226">
        <v>2</v>
      </c>
      <c r="D171" s="226" t="s">
        <v>5158</v>
      </c>
      <c r="E171" s="226">
        <v>1</v>
      </c>
      <c r="F171" s="226" t="s">
        <v>5631</v>
      </c>
      <c r="G171" s="226">
        <v>1</v>
      </c>
      <c r="H171" s="226" t="s">
        <v>5462</v>
      </c>
      <c r="I171" s="226">
        <v>1</v>
      </c>
      <c r="J171" s="25" t="s">
        <v>5632</v>
      </c>
      <c r="K171" s="99"/>
      <c r="L171" s="99"/>
      <c r="M171" s="99"/>
      <c r="N171" s="28"/>
      <c r="O171" s="100"/>
      <c r="P171" s="27" t="s">
        <v>5581</v>
      </c>
      <c r="Q171" s="99">
        <v>2310</v>
      </c>
      <c r="R171" s="130"/>
    </row>
    <row r="172" spans="1:18" ht="18.75" customHeight="1">
      <c r="A172" s="225">
        <v>7</v>
      </c>
      <c r="B172" s="226" t="s">
        <v>521</v>
      </c>
      <c r="C172" s="226">
        <v>2</v>
      </c>
      <c r="D172" s="226" t="s">
        <v>5158</v>
      </c>
      <c r="E172" s="226">
        <v>1</v>
      </c>
      <c r="F172" s="226" t="s">
        <v>5631</v>
      </c>
      <c r="G172" s="226">
        <v>1</v>
      </c>
      <c r="H172" s="226" t="s">
        <v>5462</v>
      </c>
      <c r="I172" s="226">
        <v>1</v>
      </c>
      <c r="J172" s="25" t="s">
        <v>5632</v>
      </c>
      <c r="K172" s="99"/>
      <c r="L172" s="99"/>
      <c r="M172" s="99"/>
      <c r="N172" s="28"/>
      <c r="O172" s="100"/>
      <c r="P172" s="27" t="s">
        <v>5582</v>
      </c>
      <c r="Q172" s="99">
        <v>2</v>
      </c>
      <c r="R172" s="130"/>
    </row>
    <row r="173" spans="1:18" ht="18.75" customHeight="1">
      <c r="A173" s="225">
        <v>7</v>
      </c>
      <c r="B173" s="226" t="s">
        <v>521</v>
      </c>
      <c r="C173" s="226">
        <v>2</v>
      </c>
      <c r="D173" s="226" t="s">
        <v>5158</v>
      </c>
      <c r="E173" s="226">
        <v>1</v>
      </c>
      <c r="F173" s="226" t="s">
        <v>5631</v>
      </c>
      <c r="G173" s="226">
        <v>1</v>
      </c>
      <c r="H173" s="226" t="s">
        <v>5462</v>
      </c>
      <c r="I173" s="226">
        <v>1</v>
      </c>
      <c r="J173" s="25" t="s">
        <v>5632</v>
      </c>
      <c r="K173" s="99"/>
      <c r="L173" s="99"/>
      <c r="M173" s="99"/>
      <c r="N173" s="28"/>
      <c r="O173" s="100"/>
      <c r="P173" s="27" t="s">
        <v>5583</v>
      </c>
      <c r="Q173" s="99">
        <v>147</v>
      </c>
      <c r="R173" s="130"/>
    </row>
    <row r="174" spans="1:18" ht="18.75" customHeight="1">
      <c r="A174" s="225">
        <v>7</v>
      </c>
      <c r="B174" s="226" t="s">
        <v>521</v>
      </c>
      <c r="C174" s="226">
        <v>2</v>
      </c>
      <c r="D174" s="226" t="s">
        <v>5158</v>
      </c>
      <c r="E174" s="226">
        <v>1</v>
      </c>
      <c r="F174" s="226" t="s">
        <v>5631</v>
      </c>
      <c r="G174" s="226">
        <v>1</v>
      </c>
      <c r="H174" s="226" t="s">
        <v>5462</v>
      </c>
      <c r="I174" s="226">
        <v>1</v>
      </c>
      <c r="J174" s="25" t="s">
        <v>5632</v>
      </c>
      <c r="K174" s="99"/>
      <c r="L174" s="99"/>
      <c r="M174" s="99"/>
      <c r="N174" s="28"/>
      <c r="O174" s="100"/>
      <c r="P174" s="27" t="s">
        <v>5584</v>
      </c>
      <c r="Q174" s="99">
        <v>5563</v>
      </c>
      <c r="R174" s="130"/>
    </row>
    <row r="175" spans="1:18" ht="18.75" customHeight="1">
      <c r="A175" s="43">
        <v>7</v>
      </c>
      <c r="B175" s="44" t="s">
        <v>5477</v>
      </c>
      <c r="C175" s="52">
        <v>2</v>
      </c>
      <c r="D175" s="44" t="s">
        <v>5478</v>
      </c>
      <c r="E175" s="53">
        <v>2</v>
      </c>
      <c r="F175" s="54" t="s">
        <v>5634</v>
      </c>
      <c r="G175" s="53"/>
      <c r="H175" s="54"/>
      <c r="I175" s="53"/>
      <c r="J175" s="53"/>
      <c r="K175" s="62">
        <f>SUM(K176:K179)</f>
        <v>9194</v>
      </c>
      <c r="L175" s="62">
        <f t="shared" ref="L175:M175" si="25">SUM(L176:L179)</f>
        <v>12201</v>
      </c>
      <c r="M175" s="63">
        <f t="shared" si="25"/>
        <v>-3007</v>
      </c>
      <c r="N175" s="55"/>
      <c r="O175" s="56"/>
      <c r="P175" s="56"/>
      <c r="Q175" s="97">
        <f>SUM(Q176:Q183)</f>
        <v>9194</v>
      </c>
      <c r="R175" s="59" t="s">
        <v>5203</v>
      </c>
    </row>
    <row r="176" spans="1:18" ht="18.75" customHeight="1">
      <c r="A176" s="225">
        <v>7</v>
      </c>
      <c r="B176" s="226" t="s">
        <v>521</v>
      </c>
      <c r="C176" s="226">
        <v>2</v>
      </c>
      <c r="D176" s="226" t="s">
        <v>5158</v>
      </c>
      <c r="E176" s="226">
        <v>2</v>
      </c>
      <c r="F176" s="226" t="s">
        <v>5635</v>
      </c>
      <c r="G176" s="227">
        <v>1</v>
      </c>
      <c r="H176" s="227" t="s">
        <v>5462</v>
      </c>
      <c r="I176" s="227"/>
      <c r="J176" s="24"/>
      <c r="K176" s="99"/>
      <c r="L176" s="99"/>
      <c r="M176" s="99"/>
      <c r="N176" s="28"/>
      <c r="O176" s="100"/>
      <c r="P176" s="27"/>
      <c r="Q176" s="99"/>
      <c r="R176" s="130"/>
    </row>
    <row r="177" spans="1:18" ht="18.75" customHeight="1">
      <c r="A177" s="225">
        <v>7</v>
      </c>
      <c r="B177" s="226" t="s">
        <v>521</v>
      </c>
      <c r="C177" s="226">
        <v>2</v>
      </c>
      <c r="D177" s="226" t="s">
        <v>5158</v>
      </c>
      <c r="E177" s="226">
        <v>2</v>
      </c>
      <c r="F177" s="226" t="s">
        <v>5635</v>
      </c>
      <c r="G177" s="226">
        <v>1</v>
      </c>
      <c r="H177" s="226" t="s">
        <v>5462</v>
      </c>
      <c r="I177" s="227">
        <v>1</v>
      </c>
      <c r="J177" s="24" t="s">
        <v>5636</v>
      </c>
      <c r="K177" s="99">
        <v>9194</v>
      </c>
      <c r="L177" s="99">
        <v>12201</v>
      </c>
      <c r="M177" s="99">
        <f>K177-L177</f>
        <v>-3007</v>
      </c>
      <c r="N177" s="28" t="s">
        <v>5637</v>
      </c>
      <c r="O177" s="100"/>
      <c r="P177" s="27"/>
      <c r="Q177" s="99"/>
      <c r="R177" s="130"/>
    </row>
    <row r="178" spans="1:18" ht="18.75" customHeight="1">
      <c r="A178" s="225">
        <v>7</v>
      </c>
      <c r="B178" s="226" t="s">
        <v>521</v>
      </c>
      <c r="C178" s="226">
        <v>2</v>
      </c>
      <c r="D178" s="226" t="s">
        <v>5158</v>
      </c>
      <c r="E178" s="226">
        <v>2</v>
      </c>
      <c r="F178" s="226" t="s">
        <v>5635</v>
      </c>
      <c r="G178" s="226">
        <v>1</v>
      </c>
      <c r="H178" s="226" t="s">
        <v>5462</v>
      </c>
      <c r="I178" s="226">
        <v>1</v>
      </c>
      <c r="J178" s="25" t="s">
        <v>5636</v>
      </c>
      <c r="K178" s="99"/>
      <c r="L178" s="99"/>
      <c r="M178" s="99"/>
      <c r="N178" s="28" t="s">
        <v>5638</v>
      </c>
      <c r="O178" s="100">
        <v>2907455</v>
      </c>
      <c r="P178" s="27" t="s">
        <v>5555</v>
      </c>
      <c r="Q178" s="99">
        <v>6214</v>
      </c>
      <c r="R178" s="130"/>
    </row>
    <row r="179" spans="1:18" ht="18.75" customHeight="1">
      <c r="A179" s="225">
        <v>7</v>
      </c>
      <c r="B179" s="226" t="s">
        <v>521</v>
      </c>
      <c r="C179" s="226">
        <v>2</v>
      </c>
      <c r="D179" s="226" t="s">
        <v>5158</v>
      </c>
      <c r="E179" s="226">
        <v>2</v>
      </c>
      <c r="F179" s="226" t="s">
        <v>5635</v>
      </c>
      <c r="G179" s="226">
        <v>1</v>
      </c>
      <c r="H179" s="226" t="s">
        <v>5462</v>
      </c>
      <c r="I179" s="226">
        <v>1</v>
      </c>
      <c r="J179" s="25" t="s">
        <v>5636</v>
      </c>
      <c r="K179" s="99"/>
      <c r="L179" s="99"/>
      <c r="M179" s="99"/>
      <c r="N179" s="28" t="s">
        <v>5639</v>
      </c>
      <c r="O179" s="100">
        <v>6287104</v>
      </c>
      <c r="P179" s="27" t="s">
        <v>5556</v>
      </c>
      <c r="Q179" s="99"/>
      <c r="R179" s="130"/>
    </row>
    <row r="180" spans="1:18" ht="18.75" customHeight="1">
      <c r="A180" s="225">
        <v>7</v>
      </c>
      <c r="B180" s="226" t="s">
        <v>521</v>
      </c>
      <c r="C180" s="226">
        <v>2</v>
      </c>
      <c r="D180" s="226" t="s">
        <v>5158</v>
      </c>
      <c r="E180" s="226">
        <v>2</v>
      </c>
      <c r="F180" s="226" t="s">
        <v>5635</v>
      </c>
      <c r="G180" s="226">
        <v>1</v>
      </c>
      <c r="H180" s="226" t="s">
        <v>5462</v>
      </c>
      <c r="I180" s="226">
        <v>1</v>
      </c>
      <c r="J180" s="25" t="s">
        <v>5636</v>
      </c>
      <c r="K180" s="99"/>
      <c r="L180" s="99"/>
      <c r="M180" s="99"/>
      <c r="N180" s="28"/>
      <c r="O180" s="100"/>
      <c r="P180" s="27" t="s">
        <v>5595</v>
      </c>
      <c r="Q180" s="99">
        <v>515</v>
      </c>
      <c r="R180" s="130"/>
    </row>
    <row r="181" spans="1:18" ht="18.75" customHeight="1">
      <c r="A181" s="225">
        <v>7</v>
      </c>
      <c r="B181" s="226" t="s">
        <v>521</v>
      </c>
      <c r="C181" s="226">
        <v>2</v>
      </c>
      <c r="D181" s="226" t="s">
        <v>5158</v>
      </c>
      <c r="E181" s="226">
        <v>2</v>
      </c>
      <c r="F181" s="226" t="s">
        <v>5635</v>
      </c>
      <c r="G181" s="226">
        <v>1</v>
      </c>
      <c r="H181" s="226" t="s">
        <v>5462</v>
      </c>
      <c r="I181" s="226">
        <v>1</v>
      </c>
      <c r="J181" s="25" t="s">
        <v>5636</v>
      </c>
      <c r="K181" s="99"/>
      <c r="L181" s="99"/>
      <c r="M181" s="99"/>
      <c r="N181" s="28"/>
      <c r="O181" s="100"/>
      <c r="P181" s="27" t="s">
        <v>5596</v>
      </c>
      <c r="Q181" s="99"/>
      <c r="R181" s="130"/>
    </row>
    <row r="182" spans="1:18" ht="18.75" customHeight="1">
      <c r="A182" s="225">
        <v>7</v>
      </c>
      <c r="B182" s="226" t="s">
        <v>521</v>
      </c>
      <c r="C182" s="226">
        <v>2</v>
      </c>
      <c r="D182" s="226" t="s">
        <v>5158</v>
      </c>
      <c r="E182" s="226">
        <v>2</v>
      </c>
      <c r="F182" s="226" t="s">
        <v>5635</v>
      </c>
      <c r="G182" s="226">
        <v>1</v>
      </c>
      <c r="H182" s="226" t="s">
        <v>5462</v>
      </c>
      <c r="I182" s="226">
        <v>1</v>
      </c>
      <c r="J182" s="25" t="s">
        <v>5636</v>
      </c>
      <c r="K182" s="99"/>
      <c r="L182" s="99"/>
      <c r="M182" s="99"/>
      <c r="N182" s="28"/>
      <c r="O182" s="100"/>
      <c r="P182" s="27" t="s">
        <v>5558</v>
      </c>
      <c r="Q182" s="99">
        <v>2386</v>
      </c>
      <c r="R182" s="130"/>
    </row>
    <row r="183" spans="1:18" ht="18.75" customHeight="1">
      <c r="A183" s="225">
        <v>7</v>
      </c>
      <c r="B183" s="226" t="s">
        <v>521</v>
      </c>
      <c r="C183" s="226">
        <v>2</v>
      </c>
      <c r="D183" s="226" t="s">
        <v>5158</v>
      </c>
      <c r="E183" s="226">
        <v>2</v>
      </c>
      <c r="F183" s="226" t="s">
        <v>5635</v>
      </c>
      <c r="G183" s="226">
        <v>1</v>
      </c>
      <c r="H183" s="226" t="s">
        <v>5462</v>
      </c>
      <c r="I183" s="226">
        <v>1</v>
      </c>
      <c r="J183" s="25" t="s">
        <v>5636</v>
      </c>
      <c r="K183" s="99"/>
      <c r="L183" s="99"/>
      <c r="M183" s="99"/>
      <c r="N183" s="28"/>
      <c r="O183" s="100"/>
      <c r="P183" s="27" t="s">
        <v>5322</v>
      </c>
      <c r="Q183" s="99">
        <v>79</v>
      </c>
      <c r="R183" s="130"/>
    </row>
    <row r="184" spans="1:18" ht="18.75" customHeight="1">
      <c r="A184" s="43">
        <v>7</v>
      </c>
      <c r="B184" s="44" t="s">
        <v>5477</v>
      </c>
      <c r="C184" s="52">
        <v>2</v>
      </c>
      <c r="D184" s="44" t="s">
        <v>5478</v>
      </c>
      <c r="E184" s="53">
        <v>3</v>
      </c>
      <c r="F184" s="54" t="s">
        <v>5640</v>
      </c>
      <c r="G184" s="53"/>
      <c r="H184" s="54"/>
      <c r="I184" s="53"/>
      <c r="J184" s="53"/>
      <c r="K184" s="62">
        <f>SUM(K185:K188)</f>
        <v>11441</v>
      </c>
      <c r="L184" s="62">
        <f t="shared" ref="L184:M184" si="26">SUM(L185:L188)</f>
        <v>13508</v>
      </c>
      <c r="M184" s="63">
        <f t="shared" si="26"/>
        <v>-2067</v>
      </c>
      <c r="N184" s="55"/>
      <c r="O184" s="56"/>
      <c r="P184" s="56"/>
      <c r="Q184" s="97">
        <f>SUM(Q185:Q193)</f>
        <v>11441</v>
      </c>
      <c r="R184" s="59" t="s">
        <v>5203</v>
      </c>
    </row>
    <row r="185" spans="1:18" ht="18.75" customHeight="1">
      <c r="A185" s="225">
        <v>7</v>
      </c>
      <c r="B185" s="226" t="s">
        <v>521</v>
      </c>
      <c r="C185" s="226">
        <v>2</v>
      </c>
      <c r="D185" s="226" t="s">
        <v>5158</v>
      </c>
      <c r="E185" s="226">
        <v>3</v>
      </c>
      <c r="F185" s="226" t="s">
        <v>5641</v>
      </c>
      <c r="G185" s="227">
        <v>1</v>
      </c>
      <c r="H185" s="227" t="s">
        <v>5462</v>
      </c>
      <c r="I185" s="227"/>
      <c r="J185" s="24"/>
      <c r="K185" s="99"/>
      <c r="L185" s="99"/>
      <c r="M185" s="99"/>
      <c r="N185" s="28"/>
      <c r="O185" s="100"/>
      <c r="P185" s="27"/>
      <c r="Q185" s="99"/>
      <c r="R185" s="130"/>
    </row>
    <row r="186" spans="1:18" ht="18.75" customHeight="1">
      <c r="A186" s="225">
        <v>7</v>
      </c>
      <c r="B186" s="226" t="s">
        <v>521</v>
      </c>
      <c r="C186" s="226">
        <v>2</v>
      </c>
      <c r="D186" s="226" t="s">
        <v>5158</v>
      </c>
      <c r="E186" s="226">
        <v>3</v>
      </c>
      <c r="F186" s="226" t="s">
        <v>5641</v>
      </c>
      <c r="G186" s="226">
        <v>1</v>
      </c>
      <c r="H186" s="226" t="s">
        <v>5462</v>
      </c>
      <c r="I186" s="227">
        <v>1</v>
      </c>
      <c r="J186" s="24" t="s">
        <v>5642</v>
      </c>
      <c r="K186" s="99">
        <v>11441</v>
      </c>
      <c r="L186" s="99">
        <v>13508</v>
      </c>
      <c r="M186" s="99">
        <f>K186-L186</f>
        <v>-2067</v>
      </c>
      <c r="N186" s="28" t="s">
        <v>5643</v>
      </c>
      <c r="O186" s="100"/>
      <c r="P186" s="27"/>
      <c r="Q186" s="99"/>
      <c r="R186" s="130"/>
    </row>
    <row r="187" spans="1:18" ht="18.75" customHeight="1">
      <c r="A187" s="225">
        <v>7</v>
      </c>
      <c r="B187" s="226" t="s">
        <v>521</v>
      </c>
      <c r="C187" s="226">
        <v>2</v>
      </c>
      <c r="D187" s="226" t="s">
        <v>5158</v>
      </c>
      <c r="E187" s="226">
        <v>3</v>
      </c>
      <c r="F187" s="226" t="s">
        <v>5641</v>
      </c>
      <c r="G187" s="226">
        <v>1</v>
      </c>
      <c r="H187" s="226" t="s">
        <v>5462</v>
      </c>
      <c r="I187" s="226">
        <v>1</v>
      </c>
      <c r="J187" s="25" t="s">
        <v>5642</v>
      </c>
      <c r="K187" s="99"/>
      <c r="L187" s="99"/>
      <c r="M187" s="99"/>
      <c r="N187" s="28" t="s">
        <v>5644</v>
      </c>
      <c r="O187" s="100">
        <v>5376902</v>
      </c>
      <c r="P187" s="27" t="s">
        <v>5628</v>
      </c>
      <c r="Q187" s="99">
        <v>7962</v>
      </c>
      <c r="R187" s="130"/>
    </row>
    <row r="188" spans="1:18" ht="18.75" customHeight="1">
      <c r="A188" s="225">
        <v>7</v>
      </c>
      <c r="B188" s="226" t="s">
        <v>521</v>
      </c>
      <c r="C188" s="226">
        <v>2</v>
      </c>
      <c r="D188" s="226" t="s">
        <v>5158</v>
      </c>
      <c r="E188" s="226">
        <v>3</v>
      </c>
      <c r="F188" s="226" t="s">
        <v>5641</v>
      </c>
      <c r="G188" s="226">
        <v>1</v>
      </c>
      <c r="H188" s="226" t="s">
        <v>5462</v>
      </c>
      <c r="I188" s="226">
        <v>1</v>
      </c>
      <c r="J188" s="25" t="s">
        <v>5642</v>
      </c>
      <c r="K188" s="99"/>
      <c r="L188" s="99"/>
      <c r="M188" s="99"/>
      <c r="N188" s="28" t="s">
        <v>5645</v>
      </c>
      <c r="O188" s="100">
        <v>6065000</v>
      </c>
      <c r="P188" s="27" t="s">
        <v>5629</v>
      </c>
      <c r="Q188" s="99"/>
      <c r="R188" s="130"/>
    </row>
    <row r="189" spans="1:18" ht="18.75" customHeight="1">
      <c r="A189" s="225">
        <v>7</v>
      </c>
      <c r="B189" s="226" t="s">
        <v>521</v>
      </c>
      <c r="C189" s="226">
        <v>2</v>
      </c>
      <c r="D189" s="226" t="s">
        <v>5158</v>
      </c>
      <c r="E189" s="226">
        <v>3</v>
      </c>
      <c r="F189" s="226" t="s">
        <v>5641</v>
      </c>
      <c r="G189" s="226">
        <v>1</v>
      </c>
      <c r="H189" s="226" t="s">
        <v>5462</v>
      </c>
      <c r="I189" s="226">
        <v>1</v>
      </c>
      <c r="J189" s="25" t="s">
        <v>5642</v>
      </c>
      <c r="K189" s="99"/>
      <c r="L189" s="99"/>
      <c r="M189" s="99"/>
      <c r="N189" s="28"/>
      <c r="O189" s="100"/>
      <c r="P189" s="27" t="s">
        <v>5552</v>
      </c>
      <c r="Q189" s="99">
        <v>1825</v>
      </c>
      <c r="R189" s="130"/>
    </row>
    <row r="190" spans="1:18" ht="18.75" customHeight="1">
      <c r="A190" s="225">
        <v>7</v>
      </c>
      <c r="B190" s="226" t="s">
        <v>521</v>
      </c>
      <c r="C190" s="226">
        <v>2</v>
      </c>
      <c r="D190" s="226" t="s">
        <v>5158</v>
      </c>
      <c r="E190" s="226">
        <v>3</v>
      </c>
      <c r="F190" s="226" t="s">
        <v>5641</v>
      </c>
      <c r="G190" s="226">
        <v>1</v>
      </c>
      <c r="H190" s="226" t="s">
        <v>5462</v>
      </c>
      <c r="I190" s="226">
        <v>1</v>
      </c>
      <c r="J190" s="25" t="s">
        <v>5642</v>
      </c>
      <c r="K190" s="99"/>
      <c r="L190" s="99"/>
      <c r="M190" s="99"/>
      <c r="N190" s="28"/>
      <c r="O190" s="100"/>
      <c r="P190" s="27" t="s">
        <v>5601</v>
      </c>
      <c r="Q190" s="99">
        <v>133</v>
      </c>
      <c r="R190" s="130"/>
    </row>
    <row r="191" spans="1:18" ht="18.75" customHeight="1">
      <c r="A191" s="225">
        <v>7</v>
      </c>
      <c r="B191" s="226" t="s">
        <v>521</v>
      </c>
      <c r="C191" s="226">
        <v>2</v>
      </c>
      <c r="D191" s="226" t="s">
        <v>5158</v>
      </c>
      <c r="E191" s="226">
        <v>3</v>
      </c>
      <c r="F191" s="226" t="s">
        <v>5641</v>
      </c>
      <c r="G191" s="226">
        <v>1</v>
      </c>
      <c r="H191" s="226" t="s">
        <v>5462</v>
      </c>
      <c r="I191" s="226">
        <v>1</v>
      </c>
      <c r="J191" s="25" t="s">
        <v>5642</v>
      </c>
      <c r="K191" s="99"/>
      <c r="L191" s="99"/>
      <c r="M191" s="99"/>
      <c r="N191" s="28"/>
      <c r="O191" s="100"/>
      <c r="P191" s="27" t="s">
        <v>5602</v>
      </c>
      <c r="Q191" s="99"/>
      <c r="R191" s="130"/>
    </row>
    <row r="192" spans="1:18" ht="18.75" customHeight="1">
      <c r="A192" s="225">
        <v>7</v>
      </c>
      <c r="B192" s="226" t="s">
        <v>521</v>
      </c>
      <c r="C192" s="226">
        <v>2</v>
      </c>
      <c r="D192" s="226" t="s">
        <v>5158</v>
      </c>
      <c r="E192" s="226">
        <v>3</v>
      </c>
      <c r="F192" s="226" t="s">
        <v>5641</v>
      </c>
      <c r="G192" s="226">
        <v>1</v>
      </c>
      <c r="H192" s="226" t="s">
        <v>5462</v>
      </c>
      <c r="I192" s="226">
        <v>1</v>
      </c>
      <c r="J192" s="25" t="s">
        <v>5642</v>
      </c>
      <c r="K192" s="99"/>
      <c r="L192" s="99"/>
      <c r="M192" s="99"/>
      <c r="N192" s="28"/>
      <c r="O192" s="100"/>
      <c r="P192" s="27" t="s">
        <v>5603</v>
      </c>
      <c r="Q192" s="99">
        <v>299</v>
      </c>
      <c r="R192" s="130"/>
    </row>
    <row r="193" spans="1:18" ht="18.75" customHeight="1">
      <c r="A193" s="225">
        <v>7</v>
      </c>
      <c r="B193" s="226" t="s">
        <v>521</v>
      </c>
      <c r="C193" s="226">
        <v>2</v>
      </c>
      <c r="D193" s="226" t="s">
        <v>5158</v>
      </c>
      <c r="E193" s="226">
        <v>3</v>
      </c>
      <c r="F193" s="226" t="s">
        <v>5641</v>
      </c>
      <c r="G193" s="226">
        <v>1</v>
      </c>
      <c r="H193" s="226" t="s">
        <v>5462</v>
      </c>
      <c r="I193" s="226">
        <v>1</v>
      </c>
      <c r="J193" s="25" t="s">
        <v>5642</v>
      </c>
      <c r="K193" s="99"/>
      <c r="L193" s="99"/>
      <c r="M193" s="99"/>
      <c r="N193" s="28"/>
      <c r="O193" s="100"/>
      <c r="P193" s="27" t="s">
        <v>5604</v>
      </c>
      <c r="Q193" s="99">
        <v>1222</v>
      </c>
      <c r="R193" s="130"/>
    </row>
    <row r="194" spans="1:18" ht="18.75" customHeight="1">
      <c r="A194" s="43">
        <v>7</v>
      </c>
      <c r="B194" s="44" t="s">
        <v>5477</v>
      </c>
      <c r="C194" s="52">
        <v>2</v>
      </c>
      <c r="D194" s="44" t="s">
        <v>5478</v>
      </c>
      <c r="E194" s="53">
        <v>4</v>
      </c>
      <c r="F194" s="54" t="s">
        <v>5646</v>
      </c>
      <c r="G194" s="53"/>
      <c r="H194" s="54"/>
      <c r="I194" s="53"/>
      <c r="J194" s="53"/>
      <c r="K194" s="62">
        <f>SUM(K195:K211)</f>
        <v>29946</v>
      </c>
      <c r="L194" s="62">
        <f t="shared" ref="L194:M194" si="27">SUM(L195:L211)</f>
        <v>31476</v>
      </c>
      <c r="M194" s="63">
        <f t="shared" si="27"/>
        <v>-1530</v>
      </c>
      <c r="N194" s="55"/>
      <c r="O194" s="56"/>
      <c r="P194" s="56"/>
      <c r="Q194" s="97">
        <f>SUM(Q195:Q225)</f>
        <v>29946</v>
      </c>
      <c r="R194" s="59" t="s">
        <v>5203</v>
      </c>
    </row>
    <row r="195" spans="1:18" ht="18.75" customHeight="1">
      <c r="A195" s="225">
        <v>7</v>
      </c>
      <c r="B195" s="226" t="s">
        <v>521</v>
      </c>
      <c r="C195" s="226">
        <v>2</v>
      </c>
      <c r="D195" s="226" t="s">
        <v>5158</v>
      </c>
      <c r="E195" s="226">
        <v>4</v>
      </c>
      <c r="F195" s="226" t="s">
        <v>5647</v>
      </c>
      <c r="G195" s="227">
        <v>1</v>
      </c>
      <c r="H195" s="227" t="s">
        <v>5648</v>
      </c>
      <c r="I195" s="227"/>
      <c r="J195" s="24"/>
      <c r="K195" s="99"/>
      <c r="L195" s="99"/>
      <c r="M195" s="99"/>
      <c r="N195" s="28"/>
      <c r="O195" s="100"/>
      <c r="P195" s="27"/>
      <c r="Q195" s="99"/>
      <c r="R195" s="130"/>
    </row>
    <row r="196" spans="1:18" ht="18.75" customHeight="1">
      <c r="A196" s="225">
        <v>7</v>
      </c>
      <c r="B196" s="226" t="s">
        <v>521</v>
      </c>
      <c r="C196" s="226">
        <v>2</v>
      </c>
      <c r="D196" s="226" t="s">
        <v>5158</v>
      </c>
      <c r="E196" s="226">
        <v>4</v>
      </c>
      <c r="F196" s="226" t="s">
        <v>5647</v>
      </c>
      <c r="G196" s="226">
        <v>1</v>
      </c>
      <c r="H196" s="226" t="s">
        <v>5648</v>
      </c>
      <c r="I196" s="227">
        <v>1</v>
      </c>
      <c r="J196" s="24" t="s">
        <v>5163</v>
      </c>
      <c r="K196" s="99">
        <v>4833</v>
      </c>
      <c r="L196" s="99">
        <v>4453</v>
      </c>
      <c r="M196" s="99">
        <f>K196-L196</f>
        <v>380</v>
      </c>
      <c r="N196" s="28" t="s">
        <v>5649</v>
      </c>
      <c r="O196" s="100"/>
      <c r="P196" s="27"/>
      <c r="Q196" s="99"/>
      <c r="R196" s="130"/>
    </row>
    <row r="197" spans="1:18" ht="18.75" customHeight="1">
      <c r="A197" s="225">
        <v>7</v>
      </c>
      <c r="B197" s="226" t="s">
        <v>521</v>
      </c>
      <c r="C197" s="226">
        <v>2</v>
      </c>
      <c r="D197" s="226" t="s">
        <v>5158</v>
      </c>
      <c r="E197" s="226">
        <v>4</v>
      </c>
      <c r="F197" s="226" t="s">
        <v>5647</v>
      </c>
      <c r="G197" s="226">
        <v>1</v>
      </c>
      <c r="H197" s="226" t="s">
        <v>5648</v>
      </c>
      <c r="I197" s="226">
        <v>1</v>
      </c>
      <c r="J197" s="25" t="s">
        <v>5163</v>
      </c>
      <c r="K197" s="99"/>
      <c r="L197" s="99"/>
      <c r="M197" s="99"/>
      <c r="N197" s="28" t="s">
        <v>5650</v>
      </c>
      <c r="O197" s="100"/>
      <c r="P197" s="27"/>
      <c r="Q197" s="99"/>
      <c r="R197" s="130"/>
    </row>
    <row r="198" spans="1:18" ht="18.75" customHeight="1">
      <c r="A198" s="225">
        <v>7</v>
      </c>
      <c r="B198" s="226" t="s">
        <v>521</v>
      </c>
      <c r="C198" s="226">
        <v>2</v>
      </c>
      <c r="D198" s="226" t="s">
        <v>5158</v>
      </c>
      <c r="E198" s="226">
        <v>4</v>
      </c>
      <c r="F198" s="226" t="s">
        <v>5647</v>
      </c>
      <c r="G198" s="226">
        <v>1</v>
      </c>
      <c r="H198" s="226" t="s">
        <v>5648</v>
      </c>
      <c r="I198" s="228">
        <v>1</v>
      </c>
      <c r="J198" s="103" t="s">
        <v>5163</v>
      </c>
      <c r="K198" s="99"/>
      <c r="L198" s="99"/>
      <c r="M198" s="99"/>
      <c r="N198" s="28" t="s">
        <v>5651</v>
      </c>
      <c r="O198" s="100"/>
      <c r="P198" s="27"/>
      <c r="Q198" s="99"/>
      <c r="R198" s="130"/>
    </row>
    <row r="199" spans="1:18" ht="18.75" customHeight="1">
      <c r="A199" s="225">
        <v>7</v>
      </c>
      <c r="B199" s="226" t="s">
        <v>521</v>
      </c>
      <c r="C199" s="226">
        <v>2</v>
      </c>
      <c r="D199" s="226" t="s">
        <v>5158</v>
      </c>
      <c r="E199" s="226">
        <v>4</v>
      </c>
      <c r="F199" s="226" t="s">
        <v>5647</v>
      </c>
      <c r="G199" s="226">
        <v>1</v>
      </c>
      <c r="H199" s="226" t="s">
        <v>5648</v>
      </c>
      <c r="I199" s="228">
        <v>1</v>
      </c>
      <c r="J199" s="103" t="s">
        <v>5163</v>
      </c>
      <c r="K199" s="99"/>
      <c r="L199" s="99"/>
      <c r="M199" s="99"/>
      <c r="N199" s="339" t="s">
        <v>5652</v>
      </c>
      <c r="O199" s="100">
        <v>4833159</v>
      </c>
      <c r="P199" s="229" t="s">
        <v>5628</v>
      </c>
      <c r="Q199" s="99">
        <v>4833</v>
      </c>
      <c r="R199" s="130"/>
    </row>
    <row r="200" spans="1:18" ht="18.75" customHeight="1">
      <c r="A200" s="225">
        <v>7</v>
      </c>
      <c r="B200" s="226" t="s">
        <v>521</v>
      </c>
      <c r="C200" s="226">
        <v>2</v>
      </c>
      <c r="D200" s="226" t="s">
        <v>5158</v>
      </c>
      <c r="E200" s="226">
        <v>4</v>
      </c>
      <c r="F200" s="226" t="s">
        <v>5647</v>
      </c>
      <c r="G200" s="227">
        <v>2</v>
      </c>
      <c r="H200" s="227" t="s">
        <v>5479</v>
      </c>
      <c r="I200" s="227"/>
      <c r="J200" s="24"/>
      <c r="K200" s="99"/>
      <c r="L200" s="99"/>
      <c r="M200" s="99"/>
      <c r="N200" s="28"/>
      <c r="O200" s="100"/>
      <c r="P200" s="27" t="s">
        <v>5629</v>
      </c>
      <c r="Q200" s="99"/>
      <c r="R200" s="130"/>
    </row>
    <row r="201" spans="1:18" ht="18.75" customHeight="1">
      <c r="A201" s="225">
        <v>7</v>
      </c>
      <c r="B201" s="226" t="s">
        <v>521</v>
      </c>
      <c r="C201" s="226">
        <v>2</v>
      </c>
      <c r="D201" s="226" t="s">
        <v>5158</v>
      </c>
      <c r="E201" s="226">
        <v>4</v>
      </c>
      <c r="F201" s="226" t="s">
        <v>5647</v>
      </c>
      <c r="G201" s="226">
        <v>2</v>
      </c>
      <c r="H201" s="226" t="s">
        <v>5479</v>
      </c>
      <c r="I201" s="227">
        <v>1</v>
      </c>
      <c r="J201" s="24" t="s">
        <v>5653</v>
      </c>
      <c r="K201" s="99">
        <v>23311</v>
      </c>
      <c r="L201" s="99">
        <v>25241</v>
      </c>
      <c r="M201" s="99">
        <f>K201-L201</f>
        <v>-1930</v>
      </c>
      <c r="N201" s="28" t="s">
        <v>5654</v>
      </c>
      <c r="O201" s="100">
        <v>23311000</v>
      </c>
      <c r="P201" s="27" t="s">
        <v>747</v>
      </c>
      <c r="Q201" s="99">
        <v>2142</v>
      </c>
      <c r="R201" s="130"/>
    </row>
    <row r="202" spans="1:18" ht="18.75" customHeight="1">
      <c r="A202" s="225">
        <v>7</v>
      </c>
      <c r="B202" s="226" t="s">
        <v>521</v>
      </c>
      <c r="C202" s="226">
        <v>2</v>
      </c>
      <c r="D202" s="226" t="s">
        <v>5158</v>
      </c>
      <c r="E202" s="226">
        <v>4</v>
      </c>
      <c r="F202" s="226" t="s">
        <v>5647</v>
      </c>
      <c r="G202" s="226">
        <v>2</v>
      </c>
      <c r="H202" s="226" t="s">
        <v>5479</v>
      </c>
      <c r="I202" s="226">
        <v>1</v>
      </c>
      <c r="J202" s="25" t="s">
        <v>5653</v>
      </c>
      <c r="K202" s="99"/>
      <c r="L202" s="99"/>
      <c r="M202" s="99"/>
      <c r="N202" s="28"/>
      <c r="O202" s="100"/>
      <c r="P202" s="27" t="s">
        <v>759</v>
      </c>
      <c r="Q202" s="99">
        <v>1518</v>
      </c>
      <c r="R202" s="130"/>
    </row>
    <row r="203" spans="1:18" ht="18.75" customHeight="1">
      <c r="A203" s="225">
        <v>7</v>
      </c>
      <c r="B203" s="226" t="s">
        <v>521</v>
      </c>
      <c r="C203" s="226">
        <v>2</v>
      </c>
      <c r="D203" s="226" t="s">
        <v>5158</v>
      </c>
      <c r="E203" s="226">
        <v>4</v>
      </c>
      <c r="F203" s="226" t="s">
        <v>5647</v>
      </c>
      <c r="G203" s="226">
        <v>2</v>
      </c>
      <c r="H203" s="226" t="s">
        <v>5479</v>
      </c>
      <c r="I203" s="226">
        <v>1</v>
      </c>
      <c r="J203" s="25" t="s">
        <v>5653</v>
      </c>
      <c r="K203" s="99"/>
      <c r="L203" s="99"/>
      <c r="M203" s="99"/>
      <c r="N203" s="28"/>
      <c r="O203" s="100"/>
      <c r="P203" s="27" t="s">
        <v>5655</v>
      </c>
      <c r="Q203" s="99">
        <v>3493</v>
      </c>
      <c r="R203" s="130"/>
    </row>
    <row r="204" spans="1:18" ht="18.75" customHeight="1">
      <c r="A204" s="225">
        <v>7</v>
      </c>
      <c r="B204" s="226" t="s">
        <v>521</v>
      </c>
      <c r="C204" s="226">
        <v>2</v>
      </c>
      <c r="D204" s="226" t="s">
        <v>5158</v>
      </c>
      <c r="E204" s="226">
        <v>4</v>
      </c>
      <c r="F204" s="226" t="s">
        <v>5647</v>
      </c>
      <c r="G204" s="226">
        <v>2</v>
      </c>
      <c r="H204" s="226" t="s">
        <v>5479</v>
      </c>
      <c r="I204" s="226">
        <v>1</v>
      </c>
      <c r="J204" s="25" t="s">
        <v>5653</v>
      </c>
      <c r="K204" s="99"/>
      <c r="L204" s="99"/>
      <c r="M204" s="99"/>
      <c r="N204" s="28"/>
      <c r="O204" s="100"/>
      <c r="P204" s="27" t="s">
        <v>5656</v>
      </c>
      <c r="Q204" s="99">
        <v>6033</v>
      </c>
      <c r="R204" s="130"/>
    </row>
    <row r="205" spans="1:18" ht="18.75" customHeight="1">
      <c r="A205" s="225">
        <v>7</v>
      </c>
      <c r="B205" s="226" t="s">
        <v>521</v>
      </c>
      <c r="C205" s="226">
        <v>2</v>
      </c>
      <c r="D205" s="226" t="s">
        <v>5158</v>
      </c>
      <c r="E205" s="226">
        <v>4</v>
      </c>
      <c r="F205" s="226" t="s">
        <v>5647</v>
      </c>
      <c r="G205" s="226">
        <v>2</v>
      </c>
      <c r="H205" s="226" t="s">
        <v>5479</v>
      </c>
      <c r="I205" s="226">
        <v>1</v>
      </c>
      <c r="J205" s="25" t="s">
        <v>5653</v>
      </c>
      <c r="K205" s="99"/>
      <c r="L205" s="99"/>
      <c r="M205" s="99"/>
      <c r="N205" s="28"/>
      <c r="O205" s="100"/>
      <c r="P205" s="27" t="s">
        <v>5657</v>
      </c>
      <c r="Q205" s="99">
        <v>21</v>
      </c>
      <c r="R205" s="130"/>
    </row>
    <row r="206" spans="1:18" ht="18.75" customHeight="1">
      <c r="A206" s="225">
        <v>7</v>
      </c>
      <c r="B206" s="226" t="s">
        <v>521</v>
      </c>
      <c r="C206" s="226">
        <v>2</v>
      </c>
      <c r="D206" s="226" t="s">
        <v>5158</v>
      </c>
      <c r="E206" s="226">
        <v>4</v>
      </c>
      <c r="F206" s="226" t="s">
        <v>5647</v>
      </c>
      <c r="G206" s="226">
        <v>2</v>
      </c>
      <c r="H206" s="226" t="s">
        <v>5479</v>
      </c>
      <c r="I206" s="226">
        <v>1</v>
      </c>
      <c r="J206" s="25" t="s">
        <v>5653</v>
      </c>
      <c r="K206" s="99"/>
      <c r="L206" s="99"/>
      <c r="M206" s="99"/>
      <c r="N206" s="28"/>
      <c r="O206" s="100"/>
      <c r="P206" s="27" t="s">
        <v>5658</v>
      </c>
      <c r="Q206" s="99">
        <v>100</v>
      </c>
      <c r="R206" s="130"/>
    </row>
    <row r="207" spans="1:18" ht="18.75" customHeight="1">
      <c r="A207" s="225">
        <v>7</v>
      </c>
      <c r="B207" s="226" t="s">
        <v>521</v>
      </c>
      <c r="C207" s="226">
        <v>2</v>
      </c>
      <c r="D207" s="226" t="s">
        <v>5158</v>
      </c>
      <c r="E207" s="226">
        <v>4</v>
      </c>
      <c r="F207" s="226" t="s">
        <v>5647</v>
      </c>
      <c r="G207" s="226">
        <v>2</v>
      </c>
      <c r="H207" s="226" t="s">
        <v>5479</v>
      </c>
      <c r="I207" s="226">
        <v>1</v>
      </c>
      <c r="J207" s="25" t="s">
        <v>5653</v>
      </c>
      <c r="K207" s="99"/>
      <c r="L207" s="99"/>
      <c r="M207" s="99"/>
      <c r="N207" s="28"/>
      <c r="O207" s="100"/>
      <c r="P207" s="27" t="s">
        <v>5445</v>
      </c>
      <c r="Q207" s="99">
        <v>3</v>
      </c>
      <c r="R207" s="130"/>
    </row>
    <row r="208" spans="1:18" ht="18.75" customHeight="1">
      <c r="A208" s="225">
        <v>7</v>
      </c>
      <c r="B208" s="226" t="s">
        <v>521</v>
      </c>
      <c r="C208" s="226">
        <v>2</v>
      </c>
      <c r="D208" s="226" t="s">
        <v>5158</v>
      </c>
      <c r="E208" s="226">
        <v>4</v>
      </c>
      <c r="F208" s="226" t="s">
        <v>5647</v>
      </c>
      <c r="G208" s="226">
        <v>2</v>
      </c>
      <c r="H208" s="226" t="s">
        <v>5479</v>
      </c>
      <c r="I208" s="226">
        <v>1</v>
      </c>
      <c r="J208" s="25" t="s">
        <v>5653</v>
      </c>
      <c r="K208" s="99"/>
      <c r="L208" s="99"/>
      <c r="M208" s="99"/>
      <c r="N208" s="28"/>
      <c r="O208" s="100"/>
      <c r="P208" s="27" t="s">
        <v>1668</v>
      </c>
      <c r="Q208" s="99">
        <v>1</v>
      </c>
      <c r="R208" s="130"/>
    </row>
    <row r="209" spans="1:18" ht="18.75" customHeight="1">
      <c r="A209" s="225">
        <v>7</v>
      </c>
      <c r="B209" s="226" t="s">
        <v>521</v>
      </c>
      <c r="C209" s="226">
        <v>2</v>
      </c>
      <c r="D209" s="226" t="s">
        <v>5158</v>
      </c>
      <c r="E209" s="226">
        <v>4</v>
      </c>
      <c r="F209" s="226" t="s">
        <v>5647</v>
      </c>
      <c r="G209" s="226">
        <v>2</v>
      </c>
      <c r="H209" s="226" t="s">
        <v>5479</v>
      </c>
      <c r="I209" s="226">
        <v>1</v>
      </c>
      <c r="J209" s="25" t="s">
        <v>5653</v>
      </c>
      <c r="K209" s="99"/>
      <c r="L209" s="99"/>
      <c r="M209" s="99"/>
      <c r="N209" s="28"/>
      <c r="O209" s="100"/>
      <c r="P209" s="27" t="s">
        <v>5052</v>
      </c>
      <c r="Q209" s="99">
        <v>10000</v>
      </c>
      <c r="R209" s="130"/>
    </row>
    <row r="210" spans="1:18" ht="18.75" customHeight="1">
      <c r="A210" s="225">
        <v>7</v>
      </c>
      <c r="B210" s="226" t="s">
        <v>521</v>
      </c>
      <c r="C210" s="226">
        <v>2</v>
      </c>
      <c r="D210" s="226" t="s">
        <v>5158</v>
      </c>
      <c r="E210" s="226">
        <v>4</v>
      </c>
      <c r="F210" s="226" t="s">
        <v>5647</v>
      </c>
      <c r="G210" s="227">
        <v>3</v>
      </c>
      <c r="H210" s="227" t="s">
        <v>5659</v>
      </c>
      <c r="I210" s="227"/>
      <c r="J210" s="24"/>
      <c r="K210" s="99"/>
      <c r="L210" s="99"/>
      <c r="M210" s="99"/>
      <c r="N210" s="28"/>
      <c r="O210" s="100"/>
      <c r="P210" s="27"/>
      <c r="Q210" s="99"/>
      <c r="R210" s="130"/>
    </row>
    <row r="211" spans="1:18" ht="18.75" customHeight="1">
      <c r="A211" s="225">
        <v>7</v>
      </c>
      <c r="B211" s="226" t="s">
        <v>521</v>
      </c>
      <c r="C211" s="226">
        <v>2</v>
      </c>
      <c r="D211" s="226" t="s">
        <v>5158</v>
      </c>
      <c r="E211" s="226">
        <v>4</v>
      </c>
      <c r="F211" s="226" t="s">
        <v>5647</v>
      </c>
      <c r="G211" s="226">
        <v>3</v>
      </c>
      <c r="H211" s="226" t="s">
        <v>5659</v>
      </c>
      <c r="I211" s="227">
        <v>1</v>
      </c>
      <c r="J211" s="24" t="s">
        <v>5660</v>
      </c>
      <c r="K211" s="99">
        <v>1802</v>
      </c>
      <c r="L211" s="99">
        <v>1782</v>
      </c>
      <c r="M211" s="99">
        <f>K211-L211</f>
        <v>20</v>
      </c>
      <c r="N211" s="28" t="s">
        <v>5661</v>
      </c>
      <c r="O211" s="100">
        <v>1802850</v>
      </c>
      <c r="P211" s="27" t="s">
        <v>5569</v>
      </c>
      <c r="Q211" s="99">
        <v>557</v>
      </c>
      <c r="R211" s="130"/>
    </row>
    <row r="212" spans="1:18" ht="18.75" customHeight="1">
      <c r="A212" s="225">
        <v>7</v>
      </c>
      <c r="B212" s="226" t="s">
        <v>521</v>
      </c>
      <c r="C212" s="226">
        <v>2</v>
      </c>
      <c r="D212" s="226" t="s">
        <v>5158</v>
      </c>
      <c r="E212" s="226">
        <v>4</v>
      </c>
      <c r="F212" s="226" t="s">
        <v>5647</v>
      </c>
      <c r="G212" s="226">
        <v>3</v>
      </c>
      <c r="H212" s="226" t="s">
        <v>5659</v>
      </c>
      <c r="I212" s="226">
        <v>1</v>
      </c>
      <c r="J212" s="25" t="s">
        <v>5660</v>
      </c>
      <c r="K212" s="99"/>
      <c r="L212" s="99"/>
      <c r="M212" s="99"/>
      <c r="N212" s="28"/>
      <c r="O212" s="100"/>
      <c r="P212" s="27" t="s">
        <v>5571</v>
      </c>
      <c r="Q212" s="99">
        <v>275</v>
      </c>
      <c r="R212" s="130"/>
    </row>
    <row r="213" spans="1:18" ht="18.75" customHeight="1">
      <c r="A213" s="225">
        <v>7</v>
      </c>
      <c r="B213" s="226" t="s">
        <v>521</v>
      </c>
      <c r="C213" s="226">
        <v>2</v>
      </c>
      <c r="D213" s="226" t="s">
        <v>5158</v>
      </c>
      <c r="E213" s="226">
        <v>4</v>
      </c>
      <c r="F213" s="226" t="s">
        <v>5647</v>
      </c>
      <c r="G213" s="226">
        <v>3</v>
      </c>
      <c r="H213" s="226" t="s">
        <v>5659</v>
      </c>
      <c r="I213" s="226">
        <v>1</v>
      </c>
      <c r="J213" s="25" t="s">
        <v>5660</v>
      </c>
      <c r="K213" s="99"/>
      <c r="L213" s="99"/>
      <c r="M213" s="99"/>
      <c r="N213" s="28"/>
      <c r="O213" s="100"/>
      <c r="P213" s="27" t="s">
        <v>5572</v>
      </c>
      <c r="Q213" s="99"/>
      <c r="R213" s="130"/>
    </row>
    <row r="214" spans="1:18" ht="18.75" customHeight="1">
      <c r="A214" s="225">
        <v>7</v>
      </c>
      <c r="B214" s="226" t="s">
        <v>521</v>
      </c>
      <c r="C214" s="226">
        <v>2</v>
      </c>
      <c r="D214" s="226" t="s">
        <v>5158</v>
      </c>
      <c r="E214" s="226">
        <v>4</v>
      </c>
      <c r="F214" s="226" t="s">
        <v>5647</v>
      </c>
      <c r="G214" s="226">
        <v>3</v>
      </c>
      <c r="H214" s="226" t="s">
        <v>5659</v>
      </c>
      <c r="I214" s="226">
        <v>1</v>
      </c>
      <c r="J214" s="25" t="s">
        <v>5660</v>
      </c>
      <c r="K214" s="99"/>
      <c r="L214" s="99"/>
      <c r="M214" s="99"/>
      <c r="N214" s="28"/>
      <c r="O214" s="100"/>
      <c r="P214" s="27" t="s">
        <v>5573</v>
      </c>
      <c r="Q214" s="99">
        <v>703</v>
      </c>
      <c r="R214" s="130"/>
    </row>
    <row r="215" spans="1:18" ht="18.75" customHeight="1">
      <c r="A215" s="225">
        <v>7</v>
      </c>
      <c r="B215" s="226" t="s">
        <v>521</v>
      </c>
      <c r="C215" s="226">
        <v>2</v>
      </c>
      <c r="D215" s="226" t="s">
        <v>5158</v>
      </c>
      <c r="E215" s="226">
        <v>4</v>
      </c>
      <c r="F215" s="226" t="s">
        <v>5647</v>
      </c>
      <c r="G215" s="226">
        <v>3</v>
      </c>
      <c r="H215" s="226" t="s">
        <v>5659</v>
      </c>
      <c r="I215" s="226">
        <v>1</v>
      </c>
      <c r="J215" s="25" t="s">
        <v>5660</v>
      </c>
      <c r="K215" s="99"/>
      <c r="L215" s="99"/>
      <c r="M215" s="99"/>
      <c r="N215" s="28"/>
      <c r="O215" s="100"/>
      <c r="P215" s="27" t="s">
        <v>5574</v>
      </c>
      <c r="Q215" s="99">
        <v>1</v>
      </c>
      <c r="R215" s="130"/>
    </row>
    <row r="216" spans="1:18" ht="18.75" customHeight="1">
      <c r="A216" s="225">
        <v>7</v>
      </c>
      <c r="B216" s="226" t="s">
        <v>521</v>
      </c>
      <c r="C216" s="226">
        <v>2</v>
      </c>
      <c r="D216" s="226" t="s">
        <v>5158</v>
      </c>
      <c r="E216" s="226">
        <v>4</v>
      </c>
      <c r="F216" s="226" t="s">
        <v>5647</v>
      </c>
      <c r="G216" s="226">
        <v>3</v>
      </c>
      <c r="H216" s="226" t="s">
        <v>5659</v>
      </c>
      <c r="I216" s="226">
        <v>1</v>
      </c>
      <c r="J216" s="25" t="s">
        <v>5660</v>
      </c>
      <c r="K216" s="99"/>
      <c r="L216" s="99"/>
      <c r="M216" s="99"/>
      <c r="N216" s="28"/>
      <c r="O216" s="100"/>
      <c r="P216" s="27" t="s">
        <v>5575</v>
      </c>
      <c r="Q216" s="99">
        <v>1</v>
      </c>
      <c r="R216" s="130"/>
    </row>
    <row r="217" spans="1:18" ht="18.75" customHeight="1">
      <c r="A217" s="225">
        <v>7</v>
      </c>
      <c r="B217" s="226" t="s">
        <v>521</v>
      </c>
      <c r="C217" s="226">
        <v>2</v>
      </c>
      <c r="D217" s="226" t="s">
        <v>5158</v>
      </c>
      <c r="E217" s="226">
        <v>4</v>
      </c>
      <c r="F217" s="226" t="s">
        <v>5647</v>
      </c>
      <c r="G217" s="226">
        <v>3</v>
      </c>
      <c r="H217" s="226" t="s">
        <v>5659</v>
      </c>
      <c r="I217" s="226">
        <v>1</v>
      </c>
      <c r="J217" s="25" t="s">
        <v>5660</v>
      </c>
      <c r="K217" s="99"/>
      <c r="L217" s="99"/>
      <c r="M217" s="99"/>
      <c r="N217" s="28"/>
      <c r="O217" s="100"/>
      <c r="P217" s="27" t="s">
        <v>5576</v>
      </c>
      <c r="Q217" s="99">
        <v>92</v>
      </c>
      <c r="R217" s="130"/>
    </row>
    <row r="218" spans="1:18" ht="18.75" customHeight="1">
      <c r="A218" s="225">
        <v>7</v>
      </c>
      <c r="B218" s="226" t="s">
        <v>521</v>
      </c>
      <c r="C218" s="226">
        <v>2</v>
      </c>
      <c r="D218" s="226" t="s">
        <v>5158</v>
      </c>
      <c r="E218" s="226">
        <v>4</v>
      </c>
      <c r="F218" s="226" t="s">
        <v>5647</v>
      </c>
      <c r="G218" s="226">
        <v>3</v>
      </c>
      <c r="H218" s="226" t="s">
        <v>5659</v>
      </c>
      <c r="I218" s="226">
        <v>1</v>
      </c>
      <c r="J218" s="25" t="s">
        <v>5660</v>
      </c>
      <c r="K218" s="99"/>
      <c r="L218" s="99"/>
      <c r="M218" s="99"/>
      <c r="N218" s="28"/>
      <c r="O218" s="100"/>
      <c r="P218" s="27" t="s">
        <v>5577</v>
      </c>
      <c r="Q218" s="99">
        <v>33</v>
      </c>
      <c r="R218" s="130"/>
    </row>
    <row r="219" spans="1:18" ht="18.75" customHeight="1">
      <c r="A219" s="225">
        <v>7</v>
      </c>
      <c r="B219" s="226" t="s">
        <v>521</v>
      </c>
      <c r="C219" s="226">
        <v>2</v>
      </c>
      <c r="D219" s="226" t="s">
        <v>5158</v>
      </c>
      <c r="E219" s="226">
        <v>4</v>
      </c>
      <c r="F219" s="226" t="s">
        <v>5647</v>
      </c>
      <c r="G219" s="226">
        <v>3</v>
      </c>
      <c r="H219" s="226" t="s">
        <v>5659</v>
      </c>
      <c r="I219" s="226">
        <v>1</v>
      </c>
      <c r="J219" s="25" t="s">
        <v>5660</v>
      </c>
      <c r="K219" s="99"/>
      <c r="L219" s="99"/>
      <c r="M219" s="99"/>
      <c r="N219" s="28"/>
      <c r="O219" s="100"/>
      <c r="P219" s="27" t="s">
        <v>5578</v>
      </c>
      <c r="Q219" s="99">
        <v>1</v>
      </c>
      <c r="R219" s="130"/>
    </row>
    <row r="220" spans="1:18" ht="18.75" customHeight="1">
      <c r="A220" s="225">
        <v>7</v>
      </c>
      <c r="B220" s="226" t="s">
        <v>521</v>
      </c>
      <c r="C220" s="226">
        <v>2</v>
      </c>
      <c r="D220" s="226" t="s">
        <v>5158</v>
      </c>
      <c r="E220" s="226">
        <v>4</v>
      </c>
      <c r="F220" s="226" t="s">
        <v>5647</v>
      </c>
      <c r="G220" s="226">
        <v>3</v>
      </c>
      <c r="H220" s="226" t="s">
        <v>5659</v>
      </c>
      <c r="I220" s="226">
        <v>1</v>
      </c>
      <c r="J220" s="25" t="s">
        <v>5660</v>
      </c>
      <c r="K220" s="99"/>
      <c r="L220" s="99"/>
      <c r="M220" s="99"/>
      <c r="N220" s="28"/>
      <c r="O220" s="100"/>
      <c r="P220" s="27" t="s">
        <v>5579</v>
      </c>
      <c r="Q220" s="99">
        <v>1</v>
      </c>
      <c r="R220" s="130"/>
    </row>
    <row r="221" spans="1:18" ht="18.75" customHeight="1">
      <c r="A221" s="225">
        <v>7</v>
      </c>
      <c r="B221" s="226" t="s">
        <v>521</v>
      </c>
      <c r="C221" s="226">
        <v>2</v>
      </c>
      <c r="D221" s="226" t="s">
        <v>5158</v>
      </c>
      <c r="E221" s="226">
        <v>4</v>
      </c>
      <c r="F221" s="226" t="s">
        <v>5647</v>
      </c>
      <c r="G221" s="226">
        <v>3</v>
      </c>
      <c r="H221" s="226" t="s">
        <v>5659</v>
      </c>
      <c r="I221" s="226">
        <v>1</v>
      </c>
      <c r="J221" s="25" t="s">
        <v>5660</v>
      </c>
      <c r="K221" s="99"/>
      <c r="L221" s="99"/>
      <c r="M221" s="99"/>
      <c r="N221" s="28"/>
      <c r="O221" s="100"/>
      <c r="P221" s="27" t="s">
        <v>5580</v>
      </c>
      <c r="Q221" s="99">
        <v>8</v>
      </c>
      <c r="R221" s="130"/>
    </row>
    <row r="222" spans="1:18" ht="18.75" customHeight="1">
      <c r="A222" s="225">
        <v>7</v>
      </c>
      <c r="B222" s="226" t="s">
        <v>521</v>
      </c>
      <c r="C222" s="226">
        <v>2</v>
      </c>
      <c r="D222" s="226" t="s">
        <v>5158</v>
      </c>
      <c r="E222" s="226">
        <v>4</v>
      </c>
      <c r="F222" s="226" t="s">
        <v>5647</v>
      </c>
      <c r="G222" s="226">
        <v>3</v>
      </c>
      <c r="H222" s="226" t="s">
        <v>5659</v>
      </c>
      <c r="I222" s="226">
        <v>1</v>
      </c>
      <c r="J222" s="25" t="s">
        <v>5660</v>
      </c>
      <c r="K222" s="99"/>
      <c r="L222" s="99"/>
      <c r="M222" s="99"/>
      <c r="N222" s="28"/>
      <c r="O222" s="100"/>
      <c r="P222" s="27" t="s">
        <v>5322</v>
      </c>
      <c r="Q222" s="99">
        <v>2</v>
      </c>
      <c r="R222" s="130"/>
    </row>
    <row r="223" spans="1:18" ht="18.75" customHeight="1">
      <c r="A223" s="225">
        <v>7</v>
      </c>
      <c r="B223" s="226" t="s">
        <v>521</v>
      </c>
      <c r="C223" s="226">
        <v>2</v>
      </c>
      <c r="D223" s="226" t="s">
        <v>5158</v>
      </c>
      <c r="E223" s="226">
        <v>4</v>
      </c>
      <c r="F223" s="226" t="s">
        <v>5647</v>
      </c>
      <c r="G223" s="226">
        <v>3</v>
      </c>
      <c r="H223" s="226" t="s">
        <v>5659</v>
      </c>
      <c r="I223" s="226">
        <v>1</v>
      </c>
      <c r="J223" s="25" t="s">
        <v>5660</v>
      </c>
      <c r="K223" s="99"/>
      <c r="L223" s="99"/>
      <c r="M223" s="99"/>
      <c r="N223" s="28"/>
      <c r="O223" s="100"/>
      <c r="P223" s="27" t="s">
        <v>5581</v>
      </c>
      <c r="Q223" s="99">
        <v>37</v>
      </c>
      <c r="R223" s="130"/>
    </row>
    <row r="224" spans="1:18" ht="18.75" customHeight="1">
      <c r="A224" s="225">
        <v>7</v>
      </c>
      <c r="B224" s="226" t="s">
        <v>521</v>
      </c>
      <c r="C224" s="226">
        <v>2</v>
      </c>
      <c r="D224" s="226" t="s">
        <v>5158</v>
      </c>
      <c r="E224" s="226">
        <v>4</v>
      </c>
      <c r="F224" s="226" t="s">
        <v>5647</v>
      </c>
      <c r="G224" s="226">
        <v>3</v>
      </c>
      <c r="H224" s="226" t="s">
        <v>5659</v>
      </c>
      <c r="I224" s="226">
        <v>1</v>
      </c>
      <c r="J224" s="25" t="s">
        <v>5660</v>
      </c>
      <c r="K224" s="99"/>
      <c r="L224" s="99"/>
      <c r="M224" s="99"/>
      <c r="N224" s="28"/>
      <c r="O224" s="100"/>
      <c r="P224" s="27" t="s">
        <v>5583</v>
      </c>
      <c r="Q224" s="99">
        <v>2</v>
      </c>
      <c r="R224" s="130"/>
    </row>
    <row r="225" spans="1:18" ht="18.75" customHeight="1">
      <c r="A225" s="225">
        <v>7</v>
      </c>
      <c r="B225" s="226" t="s">
        <v>521</v>
      </c>
      <c r="C225" s="226">
        <v>2</v>
      </c>
      <c r="D225" s="226" t="s">
        <v>5158</v>
      </c>
      <c r="E225" s="226">
        <v>4</v>
      </c>
      <c r="F225" s="226" t="s">
        <v>5647</v>
      </c>
      <c r="G225" s="226">
        <v>3</v>
      </c>
      <c r="H225" s="226" t="s">
        <v>5659</v>
      </c>
      <c r="I225" s="226">
        <v>1</v>
      </c>
      <c r="J225" s="25" t="s">
        <v>5660</v>
      </c>
      <c r="K225" s="99"/>
      <c r="L225" s="99"/>
      <c r="M225" s="99"/>
      <c r="N225" s="28"/>
      <c r="O225" s="100"/>
      <c r="P225" s="27" t="s">
        <v>5584</v>
      </c>
      <c r="Q225" s="99">
        <v>89</v>
      </c>
      <c r="R225" s="130"/>
    </row>
    <row r="226" spans="1:18" ht="18.75" customHeight="1">
      <c r="A226" s="67">
        <v>8</v>
      </c>
      <c r="B226" s="68" t="s">
        <v>5489</v>
      </c>
      <c r="C226" s="68"/>
      <c r="D226" s="68"/>
      <c r="E226" s="69"/>
      <c r="F226" s="68"/>
      <c r="G226" s="69"/>
      <c r="H226" s="68"/>
      <c r="I226" s="69"/>
      <c r="J226" s="69"/>
      <c r="K226" s="70">
        <f>K227</f>
        <v>1</v>
      </c>
      <c r="L226" s="70">
        <f t="shared" ref="L226:M227" si="28">L227</f>
        <v>1</v>
      </c>
      <c r="M226" s="71">
        <f t="shared" si="28"/>
        <v>0</v>
      </c>
      <c r="N226" s="72"/>
      <c r="O226" s="73"/>
      <c r="P226" s="73"/>
      <c r="Q226" s="131">
        <f>Q227</f>
        <v>1</v>
      </c>
      <c r="R226" s="76"/>
    </row>
    <row r="227" spans="1:18" ht="18.75" customHeight="1">
      <c r="A227" s="43">
        <v>8</v>
      </c>
      <c r="B227" s="44" t="s">
        <v>7356</v>
      </c>
      <c r="C227" s="45">
        <v>1</v>
      </c>
      <c r="D227" s="45" t="s">
        <v>7356</v>
      </c>
      <c r="E227" s="46"/>
      <c r="F227" s="45"/>
      <c r="G227" s="46"/>
      <c r="H227" s="45"/>
      <c r="I227" s="46"/>
      <c r="J227" s="46"/>
      <c r="K227" s="60">
        <f>K228</f>
        <v>1</v>
      </c>
      <c r="L227" s="60">
        <f t="shared" si="28"/>
        <v>1</v>
      </c>
      <c r="M227" s="61">
        <f t="shared" si="28"/>
        <v>0</v>
      </c>
      <c r="N227" s="47"/>
      <c r="O227" s="48"/>
      <c r="P227" s="48"/>
      <c r="Q227" s="95">
        <f>Q228</f>
        <v>1</v>
      </c>
      <c r="R227" s="51"/>
    </row>
    <row r="228" spans="1:18" ht="18.75" customHeight="1">
      <c r="A228" s="43">
        <v>8</v>
      </c>
      <c r="B228" s="44" t="s">
        <v>7356</v>
      </c>
      <c r="C228" s="52">
        <v>1</v>
      </c>
      <c r="D228" s="44" t="s">
        <v>7356</v>
      </c>
      <c r="E228" s="53">
        <v>1</v>
      </c>
      <c r="F228" s="54" t="s">
        <v>7356</v>
      </c>
      <c r="G228" s="53"/>
      <c r="H228" s="54"/>
      <c r="I228" s="53"/>
      <c r="J228" s="53"/>
      <c r="K228" s="62">
        <f>SUM(K229:K230)</f>
        <v>1</v>
      </c>
      <c r="L228" s="62">
        <f t="shared" ref="L228:M228" si="29">SUM(L229:L230)</f>
        <v>1</v>
      </c>
      <c r="M228" s="63">
        <f t="shared" si="29"/>
        <v>0</v>
      </c>
      <c r="N228" s="55"/>
      <c r="O228" s="56"/>
      <c r="P228" s="56"/>
      <c r="Q228" s="97">
        <f>SUM(Q229:Q230)</f>
        <v>1</v>
      </c>
      <c r="R228" s="59" t="s">
        <v>7357</v>
      </c>
    </row>
    <row r="229" spans="1:18" ht="18.75" customHeight="1">
      <c r="A229" s="225">
        <v>8</v>
      </c>
      <c r="B229" s="226" t="s">
        <v>549</v>
      </c>
      <c r="C229" s="226">
        <v>1</v>
      </c>
      <c r="D229" s="226" t="s">
        <v>549</v>
      </c>
      <c r="E229" s="226">
        <v>1</v>
      </c>
      <c r="F229" s="226" t="s">
        <v>549</v>
      </c>
      <c r="G229" s="227">
        <v>1</v>
      </c>
      <c r="H229" s="227" t="s">
        <v>549</v>
      </c>
      <c r="I229" s="227"/>
      <c r="J229" s="24"/>
      <c r="K229" s="99"/>
      <c r="L229" s="99"/>
      <c r="M229" s="99"/>
      <c r="N229" s="28"/>
      <c r="O229" s="100"/>
      <c r="P229" s="27"/>
      <c r="Q229" s="99"/>
      <c r="R229" s="130"/>
    </row>
    <row r="230" spans="1:18" ht="18.75" customHeight="1">
      <c r="A230" s="225">
        <v>8</v>
      </c>
      <c r="B230" s="226" t="s">
        <v>549</v>
      </c>
      <c r="C230" s="226">
        <v>1</v>
      </c>
      <c r="D230" s="226" t="s">
        <v>549</v>
      </c>
      <c r="E230" s="226">
        <v>1</v>
      </c>
      <c r="F230" s="226" t="s">
        <v>549</v>
      </c>
      <c r="G230" s="226">
        <v>1</v>
      </c>
      <c r="H230" s="226" t="s">
        <v>549</v>
      </c>
      <c r="I230" s="227">
        <v>1</v>
      </c>
      <c r="J230" s="24" t="s">
        <v>550</v>
      </c>
      <c r="K230" s="99">
        <v>1</v>
      </c>
      <c r="L230" s="99">
        <v>1</v>
      </c>
      <c r="M230" s="99">
        <f>K230-L230</f>
        <v>0</v>
      </c>
      <c r="N230" s="28" t="s">
        <v>516</v>
      </c>
      <c r="O230" s="100">
        <v>1000</v>
      </c>
      <c r="P230" s="27" t="s">
        <v>5035</v>
      </c>
      <c r="Q230" s="99">
        <v>1</v>
      </c>
      <c r="R230" s="130"/>
    </row>
    <row r="231" spans="1:18" ht="18.75" customHeight="1">
      <c r="A231" s="67">
        <v>9</v>
      </c>
      <c r="B231" s="68" t="s">
        <v>7358</v>
      </c>
      <c r="C231" s="68"/>
      <c r="D231" s="68"/>
      <c r="E231" s="69"/>
      <c r="F231" s="68"/>
      <c r="G231" s="69"/>
      <c r="H231" s="68"/>
      <c r="I231" s="69"/>
      <c r="J231" s="69"/>
      <c r="K231" s="70">
        <f>K232+K239+K243</f>
        <v>6</v>
      </c>
      <c r="L231" s="70">
        <f t="shared" ref="L231:M231" si="30">L232+L239+L243</f>
        <v>6</v>
      </c>
      <c r="M231" s="71">
        <f t="shared" si="30"/>
        <v>0</v>
      </c>
      <c r="N231" s="72"/>
      <c r="O231" s="73"/>
      <c r="P231" s="73"/>
      <c r="Q231" s="131">
        <f>Q232+Q239+Q243</f>
        <v>6</v>
      </c>
      <c r="R231" s="76"/>
    </row>
    <row r="232" spans="1:18" ht="18.75" customHeight="1">
      <c r="A232" s="43">
        <v>9</v>
      </c>
      <c r="B232" s="44" t="s">
        <v>7358</v>
      </c>
      <c r="C232" s="45">
        <v>1</v>
      </c>
      <c r="D232" s="45" t="s">
        <v>7359</v>
      </c>
      <c r="E232" s="46"/>
      <c r="F232" s="45"/>
      <c r="G232" s="46"/>
      <c r="H232" s="45"/>
      <c r="I232" s="46"/>
      <c r="J232" s="46"/>
      <c r="K232" s="60">
        <f>K233+K236</f>
        <v>2</v>
      </c>
      <c r="L232" s="60">
        <f t="shared" ref="L232:M232" si="31">L233+L236</f>
        <v>2</v>
      </c>
      <c r="M232" s="61">
        <f t="shared" si="31"/>
        <v>0</v>
      </c>
      <c r="N232" s="47"/>
      <c r="O232" s="48"/>
      <c r="P232" s="48"/>
      <c r="Q232" s="95">
        <f>Q233+Q236</f>
        <v>2</v>
      </c>
      <c r="R232" s="51"/>
    </row>
    <row r="233" spans="1:18" ht="18.75" customHeight="1">
      <c r="A233" s="43">
        <v>9</v>
      </c>
      <c r="B233" s="44" t="s">
        <v>7358</v>
      </c>
      <c r="C233" s="52">
        <v>1</v>
      </c>
      <c r="D233" s="44" t="s">
        <v>7359</v>
      </c>
      <c r="E233" s="53">
        <v>1</v>
      </c>
      <c r="F233" s="54" t="s">
        <v>7360</v>
      </c>
      <c r="G233" s="53"/>
      <c r="H233" s="54"/>
      <c r="I233" s="53"/>
      <c r="J233" s="53"/>
      <c r="K233" s="62">
        <f>SUM(K234:K235)</f>
        <v>1</v>
      </c>
      <c r="L233" s="62">
        <f t="shared" ref="L233:M233" si="32">SUM(L234:L235)</f>
        <v>1</v>
      </c>
      <c r="M233" s="63">
        <f t="shared" si="32"/>
        <v>0</v>
      </c>
      <c r="N233" s="55"/>
      <c r="O233" s="56"/>
      <c r="P233" s="56"/>
      <c r="Q233" s="97">
        <f>SUM(Q234:Q235)</f>
        <v>1</v>
      </c>
      <c r="R233" s="59" t="s">
        <v>7357</v>
      </c>
    </row>
    <row r="234" spans="1:18" ht="18.75" customHeight="1">
      <c r="A234" s="225">
        <v>9</v>
      </c>
      <c r="B234" s="226" t="s">
        <v>553</v>
      </c>
      <c r="C234" s="226">
        <v>1</v>
      </c>
      <c r="D234" s="226" t="s">
        <v>5662</v>
      </c>
      <c r="E234" s="226">
        <v>1</v>
      </c>
      <c r="F234" s="226" t="s">
        <v>555</v>
      </c>
      <c r="G234" s="227">
        <v>1</v>
      </c>
      <c r="H234" s="227" t="s">
        <v>5663</v>
      </c>
      <c r="I234" s="227"/>
      <c r="J234" s="24"/>
      <c r="K234" s="99"/>
      <c r="L234" s="99"/>
      <c r="M234" s="99"/>
      <c r="N234" s="28"/>
      <c r="O234" s="100"/>
      <c r="P234" s="27"/>
      <c r="Q234" s="99"/>
      <c r="R234" s="130"/>
    </row>
    <row r="235" spans="1:18" ht="18.75" customHeight="1">
      <c r="A235" s="225">
        <v>9</v>
      </c>
      <c r="B235" s="226" t="s">
        <v>553</v>
      </c>
      <c r="C235" s="226">
        <v>1</v>
      </c>
      <c r="D235" s="226" t="s">
        <v>5662</v>
      </c>
      <c r="E235" s="226">
        <v>1</v>
      </c>
      <c r="F235" s="226" t="s">
        <v>555</v>
      </c>
      <c r="G235" s="226">
        <v>1</v>
      </c>
      <c r="H235" s="226" t="s">
        <v>5663</v>
      </c>
      <c r="I235" s="227">
        <v>1</v>
      </c>
      <c r="J235" s="24" t="s">
        <v>5494</v>
      </c>
      <c r="K235" s="99">
        <v>1</v>
      </c>
      <c r="L235" s="99">
        <v>1</v>
      </c>
      <c r="M235" s="99">
        <f>K235-L235</f>
        <v>0</v>
      </c>
      <c r="N235" s="28" t="s">
        <v>516</v>
      </c>
      <c r="O235" s="100">
        <v>1000</v>
      </c>
      <c r="P235" s="27" t="s">
        <v>759</v>
      </c>
      <c r="Q235" s="99">
        <v>1</v>
      </c>
      <c r="R235" s="130"/>
    </row>
    <row r="236" spans="1:18" ht="18.75" customHeight="1">
      <c r="A236" s="43">
        <v>9</v>
      </c>
      <c r="B236" s="44" t="s">
        <v>7358</v>
      </c>
      <c r="C236" s="52">
        <v>1</v>
      </c>
      <c r="D236" s="44" t="s">
        <v>7359</v>
      </c>
      <c r="E236" s="53">
        <v>2</v>
      </c>
      <c r="F236" s="54" t="s">
        <v>7361</v>
      </c>
      <c r="G236" s="53"/>
      <c r="H236" s="54"/>
      <c r="I236" s="53"/>
      <c r="J236" s="53"/>
      <c r="K236" s="62">
        <f>SUM(K237:K238)</f>
        <v>1</v>
      </c>
      <c r="L236" s="62">
        <f t="shared" ref="L236:M236" si="33">SUM(L237:L238)</f>
        <v>1</v>
      </c>
      <c r="M236" s="63">
        <f t="shared" si="33"/>
        <v>0</v>
      </c>
      <c r="N236" s="55"/>
      <c r="O236" s="56"/>
      <c r="P236" s="56"/>
      <c r="Q236" s="97">
        <f>SUM(Q237:Q238)</f>
        <v>1</v>
      </c>
      <c r="R236" s="59" t="s">
        <v>7357</v>
      </c>
    </row>
    <row r="237" spans="1:18" ht="18.75" customHeight="1">
      <c r="A237" s="225">
        <v>9</v>
      </c>
      <c r="B237" s="226" t="s">
        <v>553</v>
      </c>
      <c r="C237" s="226">
        <v>1</v>
      </c>
      <c r="D237" s="226" t="s">
        <v>5662</v>
      </c>
      <c r="E237" s="226">
        <v>2</v>
      </c>
      <c r="F237" s="226" t="s">
        <v>5664</v>
      </c>
      <c r="G237" s="227">
        <v>1</v>
      </c>
      <c r="H237" s="227" t="s">
        <v>5664</v>
      </c>
      <c r="I237" s="227"/>
      <c r="J237" s="24"/>
      <c r="K237" s="99"/>
      <c r="L237" s="99"/>
      <c r="M237" s="99"/>
      <c r="N237" s="28"/>
      <c r="O237" s="100"/>
      <c r="P237" s="27"/>
      <c r="Q237" s="99"/>
      <c r="R237" s="130"/>
    </row>
    <row r="238" spans="1:18" ht="18.75" customHeight="1">
      <c r="A238" s="225">
        <v>9</v>
      </c>
      <c r="B238" s="226" t="s">
        <v>553</v>
      </c>
      <c r="C238" s="226">
        <v>1</v>
      </c>
      <c r="D238" s="226" t="s">
        <v>5662</v>
      </c>
      <c r="E238" s="226">
        <v>2</v>
      </c>
      <c r="F238" s="226" t="s">
        <v>5664</v>
      </c>
      <c r="G238" s="226">
        <v>1</v>
      </c>
      <c r="H238" s="226" t="s">
        <v>5664</v>
      </c>
      <c r="I238" s="227">
        <v>1</v>
      </c>
      <c r="J238" s="24" t="s">
        <v>5665</v>
      </c>
      <c r="K238" s="99">
        <v>1</v>
      </c>
      <c r="L238" s="99">
        <v>1</v>
      </c>
      <c r="M238" s="99">
        <f>K238-L238</f>
        <v>0</v>
      </c>
      <c r="N238" s="28" t="s">
        <v>516</v>
      </c>
      <c r="O238" s="100">
        <v>1000</v>
      </c>
      <c r="P238" s="27" t="s">
        <v>759</v>
      </c>
      <c r="Q238" s="99">
        <v>1</v>
      </c>
      <c r="R238" s="130"/>
    </row>
    <row r="239" spans="1:18" ht="18.75" customHeight="1">
      <c r="A239" s="43">
        <v>9</v>
      </c>
      <c r="B239" s="44" t="s">
        <v>7358</v>
      </c>
      <c r="C239" s="45">
        <v>2</v>
      </c>
      <c r="D239" s="45" t="s">
        <v>7362</v>
      </c>
      <c r="E239" s="46"/>
      <c r="F239" s="45"/>
      <c r="G239" s="46"/>
      <c r="H239" s="45"/>
      <c r="I239" s="46"/>
      <c r="J239" s="46"/>
      <c r="K239" s="60">
        <f>K240</f>
        <v>1</v>
      </c>
      <c r="L239" s="60">
        <f t="shared" ref="L239:M239" si="34">L240</f>
        <v>1</v>
      </c>
      <c r="M239" s="61">
        <f t="shared" si="34"/>
        <v>0</v>
      </c>
      <c r="N239" s="47"/>
      <c r="O239" s="48"/>
      <c r="P239" s="48"/>
      <c r="Q239" s="95">
        <f>Q240</f>
        <v>1</v>
      </c>
      <c r="R239" s="51"/>
    </row>
    <row r="240" spans="1:18" ht="18.75" customHeight="1">
      <c r="A240" s="43">
        <v>9</v>
      </c>
      <c r="B240" s="44" t="s">
        <v>5491</v>
      </c>
      <c r="C240" s="52">
        <v>2</v>
      </c>
      <c r="D240" s="44" t="s">
        <v>5495</v>
      </c>
      <c r="E240" s="53">
        <v>1</v>
      </c>
      <c r="F240" s="54" t="s">
        <v>5495</v>
      </c>
      <c r="G240" s="53"/>
      <c r="H240" s="54"/>
      <c r="I240" s="53"/>
      <c r="J240" s="53"/>
      <c r="K240" s="62">
        <f>SUM(K241:K242)</f>
        <v>1</v>
      </c>
      <c r="L240" s="62">
        <f t="shared" ref="L240:M240" si="35">SUM(L241:L242)</f>
        <v>1</v>
      </c>
      <c r="M240" s="63">
        <f t="shared" si="35"/>
        <v>0</v>
      </c>
      <c r="N240" s="55"/>
      <c r="O240" s="56"/>
      <c r="P240" s="56"/>
      <c r="Q240" s="97">
        <f>SUM(Q241:Q242)</f>
        <v>1</v>
      </c>
      <c r="R240" s="59" t="s">
        <v>5203</v>
      </c>
    </row>
    <row r="241" spans="1:18" ht="18.75" customHeight="1">
      <c r="A241" s="225">
        <v>9</v>
      </c>
      <c r="B241" s="226" t="s">
        <v>553</v>
      </c>
      <c r="C241" s="226">
        <v>2</v>
      </c>
      <c r="D241" s="226" t="s">
        <v>557</v>
      </c>
      <c r="E241" s="226">
        <v>1</v>
      </c>
      <c r="F241" s="226" t="s">
        <v>557</v>
      </c>
      <c r="G241" s="227">
        <v>1</v>
      </c>
      <c r="H241" s="227" t="s">
        <v>557</v>
      </c>
      <c r="I241" s="227"/>
      <c r="J241" s="24"/>
      <c r="K241" s="99"/>
      <c r="L241" s="99"/>
      <c r="M241" s="99"/>
      <c r="N241" s="28"/>
      <c r="O241" s="100"/>
      <c r="P241" s="27"/>
      <c r="Q241" s="99"/>
      <c r="R241" s="130"/>
    </row>
    <row r="242" spans="1:18" ht="18.75" customHeight="1">
      <c r="A242" s="225">
        <v>9</v>
      </c>
      <c r="B242" s="226" t="s">
        <v>553</v>
      </c>
      <c r="C242" s="226">
        <v>2</v>
      </c>
      <c r="D242" s="226" t="s">
        <v>557</v>
      </c>
      <c r="E242" s="226">
        <v>1</v>
      </c>
      <c r="F242" s="226" t="s">
        <v>557</v>
      </c>
      <c r="G242" s="226">
        <v>1</v>
      </c>
      <c r="H242" s="226" t="s">
        <v>557</v>
      </c>
      <c r="I242" s="227">
        <v>1</v>
      </c>
      <c r="J242" s="24" t="s">
        <v>5666</v>
      </c>
      <c r="K242" s="99">
        <v>1</v>
      </c>
      <c r="L242" s="99">
        <v>1</v>
      </c>
      <c r="M242" s="99">
        <f>K242-L242</f>
        <v>0</v>
      </c>
      <c r="N242" s="28" t="s">
        <v>516</v>
      </c>
      <c r="O242" s="100">
        <v>1000</v>
      </c>
      <c r="P242" s="27" t="s">
        <v>5428</v>
      </c>
      <c r="Q242" s="99">
        <v>1</v>
      </c>
      <c r="R242" s="130"/>
    </row>
    <row r="243" spans="1:18" ht="18.75" customHeight="1">
      <c r="A243" s="43">
        <v>9</v>
      </c>
      <c r="B243" s="44" t="s">
        <v>5491</v>
      </c>
      <c r="C243" s="45">
        <v>3</v>
      </c>
      <c r="D243" s="45" t="s">
        <v>5496</v>
      </c>
      <c r="E243" s="46"/>
      <c r="F243" s="45"/>
      <c r="G243" s="46"/>
      <c r="H243" s="45"/>
      <c r="I243" s="46"/>
      <c r="J243" s="46"/>
      <c r="K243" s="60">
        <f>K244+K247+K250</f>
        <v>3</v>
      </c>
      <c r="L243" s="60">
        <f t="shared" ref="L243:M243" si="36">L244+L247+L250</f>
        <v>3</v>
      </c>
      <c r="M243" s="61">
        <f t="shared" si="36"/>
        <v>0</v>
      </c>
      <c r="N243" s="47"/>
      <c r="O243" s="48"/>
      <c r="P243" s="48"/>
      <c r="Q243" s="95">
        <f>Q244+Q247+Q250</f>
        <v>3</v>
      </c>
      <c r="R243" s="51"/>
    </row>
    <row r="244" spans="1:18" ht="18.75" customHeight="1">
      <c r="A244" s="43">
        <v>9</v>
      </c>
      <c r="B244" s="44" t="s">
        <v>5491</v>
      </c>
      <c r="C244" s="52">
        <v>3</v>
      </c>
      <c r="D244" s="44" t="s">
        <v>5496</v>
      </c>
      <c r="E244" s="53">
        <v>1</v>
      </c>
      <c r="F244" s="54" t="s">
        <v>5667</v>
      </c>
      <c r="G244" s="53"/>
      <c r="H244" s="54"/>
      <c r="I244" s="53"/>
      <c r="J244" s="53"/>
      <c r="K244" s="62">
        <f>SUM(K245:K246)</f>
        <v>1</v>
      </c>
      <c r="L244" s="62">
        <f t="shared" ref="L244:M244" si="37">SUM(L245:L246)</f>
        <v>1</v>
      </c>
      <c r="M244" s="63">
        <f t="shared" si="37"/>
        <v>0</v>
      </c>
      <c r="N244" s="55"/>
      <c r="O244" s="56"/>
      <c r="P244" s="56"/>
      <c r="Q244" s="97">
        <f>SUM(Q245:Q246)</f>
        <v>1</v>
      </c>
      <c r="R244" s="59" t="s">
        <v>5203</v>
      </c>
    </row>
    <row r="245" spans="1:18" ht="18.75" customHeight="1">
      <c r="A245" s="225">
        <v>9</v>
      </c>
      <c r="B245" s="226" t="s">
        <v>553</v>
      </c>
      <c r="C245" s="226">
        <v>3</v>
      </c>
      <c r="D245" s="226" t="s">
        <v>571</v>
      </c>
      <c r="E245" s="226">
        <v>1</v>
      </c>
      <c r="F245" s="226" t="s">
        <v>5189</v>
      </c>
      <c r="G245" s="227">
        <v>1</v>
      </c>
      <c r="H245" s="227" t="s">
        <v>5189</v>
      </c>
      <c r="I245" s="227"/>
      <c r="J245" s="24"/>
      <c r="K245" s="99"/>
      <c r="L245" s="99"/>
      <c r="M245" s="99"/>
      <c r="N245" s="28"/>
      <c r="O245" s="100"/>
      <c r="P245" s="27"/>
      <c r="Q245" s="99"/>
      <c r="R245" s="130"/>
    </row>
    <row r="246" spans="1:18" ht="18.75" customHeight="1">
      <c r="A246" s="225">
        <v>9</v>
      </c>
      <c r="B246" s="226" t="s">
        <v>553</v>
      </c>
      <c r="C246" s="226">
        <v>3</v>
      </c>
      <c r="D246" s="226" t="s">
        <v>571</v>
      </c>
      <c r="E246" s="226">
        <v>1</v>
      </c>
      <c r="F246" s="226" t="s">
        <v>5189</v>
      </c>
      <c r="G246" s="226">
        <v>1</v>
      </c>
      <c r="H246" s="226" t="s">
        <v>5189</v>
      </c>
      <c r="I246" s="227">
        <v>1</v>
      </c>
      <c r="J246" s="24" t="s">
        <v>5189</v>
      </c>
      <c r="K246" s="99">
        <v>1</v>
      </c>
      <c r="L246" s="99">
        <v>1</v>
      </c>
      <c r="M246" s="99">
        <f>K246-L246</f>
        <v>0</v>
      </c>
      <c r="N246" s="28" t="s">
        <v>516</v>
      </c>
      <c r="O246" s="100">
        <v>1000</v>
      </c>
      <c r="P246" s="27" t="s">
        <v>759</v>
      </c>
      <c r="Q246" s="99">
        <v>1</v>
      </c>
      <c r="R246" s="130"/>
    </row>
    <row r="247" spans="1:18" ht="18.75" customHeight="1">
      <c r="A247" s="43">
        <v>9</v>
      </c>
      <c r="B247" s="44" t="s">
        <v>5491</v>
      </c>
      <c r="C247" s="52">
        <v>3</v>
      </c>
      <c r="D247" s="44" t="s">
        <v>5496</v>
      </c>
      <c r="E247" s="53">
        <v>2</v>
      </c>
      <c r="F247" s="54" t="s">
        <v>5668</v>
      </c>
      <c r="G247" s="53"/>
      <c r="H247" s="54"/>
      <c r="I247" s="53"/>
      <c r="J247" s="53"/>
      <c r="K247" s="62">
        <f>SUM(K248:K249)</f>
        <v>1</v>
      </c>
      <c r="L247" s="62">
        <f t="shared" ref="L247:M247" si="38">SUM(L248:L249)</f>
        <v>1</v>
      </c>
      <c r="M247" s="63">
        <f t="shared" si="38"/>
        <v>0</v>
      </c>
      <c r="N247" s="55"/>
      <c r="O247" s="56"/>
      <c r="P247" s="56"/>
      <c r="Q247" s="97">
        <f>SUM(Q248:Q249)</f>
        <v>1</v>
      </c>
      <c r="R247" s="59" t="s">
        <v>5203</v>
      </c>
    </row>
    <row r="248" spans="1:18" ht="18.75" customHeight="1">
      <c r="A248" s="225">
        <v>9</v>
      </c>
      <c r="B248" s="226" t="s">
        <v>553</v>
      </c>
      <c r="C248" s="226">
        <v>3</v>
      </c>
      <c r="D248" s="226" t="s">
        <v>571</v>
      </c>
      <c r="E248" s="226">
        <v>2</v>
      </c>
      <c r="F248" s="226" t="s">
        <v>5192</v>
      </c>
      <c r="G248" s="227">
        <v>1</v>
      </c>
      <c r="H248" s="227" t="s">
        <v>5192</v>
      </c>
      <c r="I248" s="227"/>
      <c r="J248" s="24"/>
      <c r="K248" s="99"/>
      <c r="L248" s="99"/>
      <c r="M248" s="99"/>
      <c r="N248" s="28"/>
      <c r="O248" s="100"/>
      <c r="P248" s="27"/>
      <c r="Q248" s="99"/>
      <c r="R248" s="130"/>
    </row>
    <row r="249" spans="1:18" ht="18.75" customHeight="1">
      <c r="A249" s="225">
        <v>9</v>
      </c>
      <c r="B249" s="226" t="s">
        <v>553</v>
      </c>
      <c r="C249" s="226">
        <v>3</v>
      </c>
      <c r="D249" s="226" t="s">
        <v>571</v>
      </c>
      <c r="E249" s="226">
        <v>2</v>
      </c>
      <c r="F249" s="226" t="s">
        <v>5192</v>
      </c>
      <c r="G249" s="226">
        <v>1</v>
      </c>
      <c r="H249" s="226" t="s">
        <v>5192</v>
      </c>
      <c r="I249" s="227">
        <v>1</v>
      </c>
      <c r="J249" s="24" t="s">
        <v>5192</v>
      </c>
      <c r="K249" s="99">
        <v>1</v>
      </c>
      <c r="L249" s="99">
        <v>1</v>
      </c>
      <c r="M249" s="99">
        <f>K249-L249</f>
        <v>0</v>
      </c>
      <c r="N249" s="28" t="s">
        <v>516</v>
      </c>
      <c r="O249" s="100">
        <v>1000</v>
      </c>
      <c r="P249" s="27" t="s">
        <v>5669</v>
      </c>
      <c r="Q249" s="99">
        <v>1</v>
      </c>
      <c r="R249" s="130"/>
    </row>
    <row r="250" spans="1:18" ht="18.75" customHeight="1">
      <c r="A250" s="43">
        <v>9</v>
      </c>
      <c r="B250" s="44" t="s">
        <v>5491</v>
      </c>
      <c r="C250" s="52">
        <v>3</v>
      </c>
      <c r="D250" s="44" t="s">
        <v>5496</v>
      </c>
      <c r="E250" s="53">
        <v>3</v>
      </c>
      <c r="F250" s="54" t="s">
        <v>5496</v>
      </c>
      <c r="G250" s="53"/>
      <c r="H250" s="54"/>
      <c r="I250" s="53"/>
      <c r="J250" s="53"/>
      <c r="K250" s="62">
        <f>SUM(K251:K252)</f>
        <v>1</v>
      </c>
      <c r="L250" s="62">
        <f t="shared" ref="L250:M250" si="39">SUM(L251:L252)</f>
        <v>1</v>
      </c>
      <c r="M250" s="63">
        <f t="shared" si="39"/>
        <v>0</v>
      </c>
      <c r="N250" s="55"/>
      <c r="O250" s="56"/>
      <c r="P250" s="56"/>
      <c r="Q250" s="97">
        <f>SUM(Q251:Q252)</f>
        <v>1</v>
      </c>
      <c r="R250" s="59" t="s">
        <v>5203</v>
      </c>
    </row>
    <row r="251" spans="1:18" ht="18.75" customHeight="1">
      <c r="A251" s="225">
        <v>9</v>
      </c>
      <c r="B251" s="226" t="s">
        <v>553</v>
      </c>
      <c r="C251" s="226">
        <v>3</v>
      </c>
      <c r="D251" s="226" t="s">
        <v>571</v>
      </c>
      <c r="E251" s="226">
        <v>3</v>
      </c>
      <c r="F251" s="226" t="s">
        <v>571</v>
      </c>
      <c r="G251" s="227">
        <v>1</v>
      </c>
      <c r="H251" s="227" t="s">
        <v>571</v>
      </c>
      <c r="I251" s="227"/>
      <c r="J251" s="24"/>
      <c r="K251" s="99"/>
      <c r="L251" s="99"/>
      <c r="M251" s="99"/>
      <c r="N251" s="28"/>
      <c r="O251" s="100"/>
      <c r="P251" s="27"/>
      <c r="Q251" s="99"/>
      <c r="R251" s="130"/>
    </row>
    <row r="252" spans="1:18" ht="18.75" customHeight="1">
      <c r="A252" s="230">
        <v>9</v>
      </c>
      <c r="B252" s="231" t="s">
        <v>553</v>
      </c>
      <c r="C252" s="231">
        <v>3</v>
      </c>
      <c r="D252" s="231" t="s">
        <v>571</v>
      </c>
      <c r="E252" s="231">
        <v>3</v>
      </c>
      <c r="F252" s="231" t="s">
        <v>571</v>
      </c>
      <c r="G252" s="231">
        <v>1</v>
      </c>
      <c r="H252" s="231" t="s">
        <v>571</v>
      </c>
      <c r="I252" s="232">
        <v>1</v>
      </c>
      <c r="J252" s="133" t="s">
        <v>571</v>
      </c>
      <c r="K252" s="108">
        <v>1</v>
      </c>
      <c r="L252" s="108">
        <v>1</v>
      </c>
      <c r="M252" s="108">
        <f>K252-L252</f>
        <v>0</v>
      </c>
      <c r="N252" s="81" t="s">
        <v>516</v>
      </c>
      <c r="O252" s="109">
        <v>1000</v>
      </c>
      <c r="P252" s="82" t="s">
        <v>759</v>
      </c>
      <c r="Q252" s="108">
        <v>1</v>
      </c>
      <c r="R252" s="135"/>
    </row>
    <row r="253" spans="1:18" ht="18.75" customHeight="1">
      <c r="A253" s="773" t="s">
        <v>5670</v>
      </c>
      <c r="B253" s="774"/>
      <c r="C253" s="774"/>
      <c r="D253" s="774"/>
      <c r="E253" s="774"/>
      <c r="F253" s="774"/>
      <c r="G253" s="774"/>
      <c r="H253" s="774"/>
      <c r="I253" s="774"/>
      <c r="J253" s="774"/>
      <c r="K253" s="233">
        <f>K3+K11+K19+K27+K86+K115+K155+K226+K231</f>
        <v>1026475</v>
      </c>
      <c r="L253" s="233">
        <f>L3+L11+L19+L27+L86+L115+L155+L226+L231</f>
        <v>1002796</v>
      </c>
      <c r="M253" s="233">
        <f>M3+M11+M19+M27+M86+M115+M155+M226+M231</f>
        <v>23679</v>
      </c>
      <c r="N253" s="234"/>
      <c r="O253" s="235"/>
      <c r="P253" s="236"/>
      <c r="Q253" s="233">
        <f>Q3+Q11+Q19+Q27+Q86+Q115+Q155+Q226+Q231</f>
        <v>840862</v>
      </c>
      <c r="R253" s="237"/>
    </row>
  </sheetData>
  <autoFilter ref="A2:AG253"/>
  <mergeCells count="2">
    <mergeCell ref="Q1:R1"/>
    <mergeCell ref="A253:J253"/>
  </mergeCells>
  <phoneticPr fontId="18"/>
  <conditionalFormatting sqref="O1:O2">
    <cfRule type="cellIs" dxfId="176" priority="30" operator="equal">
      <formula>0</formula>
    </cfRule>
  </conditionalFormatting>
  <conditionalFormatting sqref="O253">
    <cfRule type="cellIs" dxfId="175" priority="29" operator="equal">
      <formula>0</formula>
    </cfRule>
  </conditionalFormatting>
  <conditionalFormatting sqref="O3:O5">
    <cfRule type="cellIs" dxfId="174" priority="28" operator="equal">
      <formula>0</formula>
    </cfRule>
  </conditionalFormatting>
  <conditionalFormatting sqref="E3:E4 F3:F5">
    <cfRule type="expression" dxfId="173" priority="27">
      <formula>$G3=""</formula>
    </cfRule>
  </conditionalFormatting>
  <conditionalFormatting sqref="G3:H5">
    <cfRule type="expression" dxfId="172" priority="26">
      <formula>$I3=""</formula>
    </cfRule>
  </conditionalFormatting>
  <conditionalFormatting sqref="I3:J5">
    <cfRule type="expression" dxfId="171" priority="25">
      <formula>$K3=""</formula>
    </cfRule>
  </conditionalFormatting>
  <conditionalFormatting sqref="C3 A3:A5 C5 R3:R5">
    <cfRule type="expression" dxfId="170" priority="24">
      <formula>$G3=""</formula>
    </cfRule>
  </conditionalFormatting>
  <conditionalFormatting sqref="B3:B5">
    <cfRule type="expression" dxfId="169" priority="23">
      <formula>$C3=""</formula>
    </cfRule>
  </conditionalFormatting>
  <conditionalFormatting sqref="D3:D5">
    <cfRule type="expression" dxfId="168" priority="22">
      <formula>$E3=""</formula>
    </cfRule>
  </conditionalFormatting>
  <conditionalFormatting sqref="O231 O226 O155 O115 O86 O27 O19 O11">
    <cfRule type="cellIs" dxfId="167" priority="21" operator="equal">
      <formula>0</formula>
    </cfRule>
  </conditionalFormatting>
  <conditionalFormatting sqref="E231:F231 E226:F226 E155:F155 E115:F115 E86:F86 E27:F27 E19:F19 E11:F11">
    <cfRule type="expression" dxfId="166" priority="20">
      <formula>$G11=""</formula>
    </cfRule>
  </conditionalFormatting>
  <conditionalFormatting sqref="G231:H231 G226:H226 G155:H155 G115:H115 G86:H86 G27:H27 G19:H19 G11:H11">
    <cfRule type="expression" dxfId="165" priority="19">
      <formula>$I11=""</formula>
    </cfRule>
  </conditionalFormatting>
  <conditionalFormatting sqref="I231:J231 I226:J226 I155:J155 I115:J115 I86:J86 I27:J27 I19:J19 I11:J11">
    <cfRule type="expression" dxfId="164" priority="18">
      <formula>$K11=""</formula>
    </cfRule>
  </conditionalFormatting>
  <conditionalFormatting sqref="C231 A231 R231 C226 A226 R226 C155 A155 R155 C115 A115 R115 C86 A86 R86 C27 A27 R27 C19 A19 R19 C11 A11 R11">
    <cfRule type="expression" dxfId="163" priority="17">
      <formula>$G11=""</formula>
    </cfRule>
  </conditionalFormatting>
  <conditionalFormatting sqref="B231 B226 B155 B115 B86 B27 B19 B11">
    <cfRule type="expression" dxfId="162" priority="16">
      <formula>$C11=""</formula>
    </cfRule>
  </conditionalFormatting>
  <conditionalFormatting sqref="D231 D226 D155 D115 D86 D27 D19 D11">
    <cfRule type="expression" dxfId="161" priority="15">
      <formula>$E11=""</formula>
    </cfRule>
  </conditionalFormatting>
  <conditionalFormatting sqref="O243 O239 O232 O227 O156 O135 O116 O87 O47 O28 O20 O12">
    <cfRule type="cellIs" dxfId="160" priority="14" operator="equal">
      <formula>0</formula>
    </cfRule>
  </conditionalFormatting>
  <conditionalFormatting sqref="E243:F243 E239:F239 E232:F232 E227:F227 E156:F156 E135:F135 E116:F116 E87:F87 E47:F47 E28:F28 E20:F20 E12:F12">
    <cfRule type="expression" dxfId="159" priority="13">
      <formula>$G12=""</formula>
    </cfRule>
  </conditionalFormatting>
  <conditionalFormatting sqref="G243:H243 G239:H239 G232:H232 G227:H227 G156:H156 G135:H135 G116:H116 G87:H87 G47:H47 G28:H28 G20:H20 G12:H12">
    <cfRule type="expression" dxfId="158" priority="12">
      <formula>$I12=""</formula>
    </cfRule>
  </conditionalFormatting>
  <conditionalFormatting sqref="I243:J243 I239:J239 I232:J232 I227:J227 I156:J156 I135:J135 I116:J116 I87:J87 I47:J47 I28:J28 I20:J20 I12:J12">
    <cfRule type="expression" dxfId="157" priority="11">
      <formula>$K12=""</formula>
    </cfRule>
  </conditionalFormatting>
  <conditionalFormatting sqref="A243 R243 A239 R239 A232 R232 A227 R227 A156 R156 A135 R135 A116 R116 A87 R87 A47 R47 A28 R28 A20 R20 A12 R12">
    <cfRule type="expression" dxfId="156" priority="10">
      <formula>$G12=""</formula>
    </cfRule>
  </conditionalFormatting>
  <conditionalFormatting sqref="B243 B239 B232 B227 B156 B135 B116 B87 B47 B28 B20 B12">
    <cfRule type="expression" dxfId="155" priority="9">
      <formula>$C12=""</formula>
    </cfRule>
  </conditionalFormatting>
  <conditionalFormatting sqref="D243 D239 D232 D227 D156 D135 D116 D87 D47 D28 D20 D12">
    <cfRule type="expression" dxfId="154" priority="8">
      <formula>$E12=""</formula>
    </cfRule>
  </conditionalFormatting>
  <conditionalFormatting sqref="O250 O247 O244 O240 O236 O233 O228 O194 O184 O175 O157 O145 O136 O117 O106 O88 O76 O67 O48 O29 O21 O13">
    <cfRule type="cellIs" dxfId="153" priority="7" operator="equal">
      <formula>0</formula>
    </cfRule>
  </conditionalFormatting>
  <conditionalFormatting sqref="F250 F247 F244 F240 F236 F233 F228 F194 F184 F175 F157 F145 F136 F117 F106 F88 F76 F67 F48 F29 F21 F13">
    <cfRule type="expression" dxfId="152" priority="6">
      <formula>$G13=""</formula>
    </cfRule>
  </conditionalFormatting>
  <conditionalFormatting sqref="G250:H250 G247:H247 G244:H244 G240:H240 G236:H236 G233:H233 G228:H228 G194:H194 G184:H184 G175:H175 G157:H157 G145:H145 G136:H136 G117:H117 G106:H106 G88:H88 G76:H76 G67:H67 G48:H48 G29:H29 G21:H21 G13:H13">
    <cfRule type="expression" dxfId="151" priority="5">
      <formula>$I13=""</formula>
    </cfRule>
  </conditionalFormatting>
  <conditionalFormatting sqref="I250:J250 I247:J247 I244:J244 I240:J240 I236:J236 I233:J233 I228:J228 I194:J194 I184:J184 I175:J175 I157:J157 I145:J145 I136:J136 I117:J117 I106:J106 I88:J88 I76:J76 I67:J67 I48:J48 I29:J29 I21:J21 I13:J13">
    <cfRule type="expression" dxfId="150" priority="4">
      <formula>$K13=""</formula>
    </cfRule>
  </conditionalFormatting>
  <conditionalFormatting sqref="A250 C250 R250 A247 C247 R247 A244 C244 R244 A240 C240 R240 A236 C236 R236 A233 C233 R233 A228 C228 R228 A194 C194 R194 A184 C184 R184 A175 C175 R175 A157 C157 R157 A145 C145 R145 A136 C136 R136 A117 C117 R117 A106 C106 R106 A88 C88 R88 A76 C76 R76 A67 C67 R67 A48 C48 R48 A29 C29 R29 A21 C21 R21 A13 C13 R13">
    <cfRule type="expression" dxfId="149" priority="3">
      <formula>$G13=""</formula>
    </cfRule>
  </conditionalFormatting>
  <conditionalFormatting sqref="B250 B247 B244 B240 B236 B233 B228 B194 B184 B175 B157 B145 B136 B117 B106 B88 B76 B67 B48 B29 B21 B13">
    <cfRule type="expression" dxfId="148" priority="2">
      <formula>$C13=""</formula>
    </cfRule>
  </conditionalFormatting>
  <conditionalFormatting sqref="D250 D247 D244 D240 D236 D233 D228 D194 D184 D175 D157 D145 D136 D117 D106 D88 D76 D67 D48 D29 D21 D13">
    <cfRule type="expression" dxfId="147" priority="1">
      <formula>$E13=""</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59055118110236227" header="0.31496062992125984" footer="0.31496062992125984"/>
  <pageSetup paperSize="8"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4"/>
  <sheetViews>
    <sheetView tabSelected="1" zoomScale="80" zoomScaleNormal="80" zoomScaleSheetLayoutView="80" workbookViewId="0"/>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26" customWidth="1"/>
    <col min="11" max="13" width="9.875" style="239" customWidth="1"/>
    <col min="14" max="14" width="63.5" style="1" customWidth="1"/>
    <col min="15" max="15" width="11.375" style="21" customWidth="1"/>
    <col min="16" max="16" width="18" style="26" customWidth="1"/>
    <col min="17" max="17" width="8.375" style="21" customWidth="1"/>
    <col min="18" max="18" width="9.625" style="1" customWidth="1"/>
    <col min="19" max="16384" width="9" style="1"/>
  </cols>
  <sheetData>
    <row r="1" spans="1:18" ht="17.25">
      <c r="A1" s="115" t="s">
        <v>5671</v>
      </c>
      <c r="B1" s="240"/>
      <c r="C1" s="172"/>
      <c r="D1" s="240"/>
      <c r="E1" s="172"/>
      <c r="F1" s="240"/>
      <c r="G1" s="173"/>
      <c r="H1" s="240"/>
      <c r="I1" s="173"/>
      <c r="J1" s="211"/>
      <c r="K1" s="212"/>
      <c r="L1" s="212"/>
      <c r="M1" s="212"/>
      <c r="N1" s="241"/>
      <c r="O1" s="214"/>
      <c r="P1" s="213"/>
      <c r="Q1" s="772" t="s">
        <v>693</v>
      </c>
      <c r="R1" s="772"/>
    </row>
    <row r="2" spans="1:18" ht="18" customHeight="1">
      <c r="A2" s="201" t="s">
        <v>0</v>
      </c>
      <c r="B2" s="202"/>
      <c r="C2" s="202" t="s">
        <v>1</v>
      </c>
      <c r="D2" s="202"/>
      <c r="E2" s="202" t="s">
        <v>2</v>
      </c>
      <c r="F2" s="203"/>
      <c r="G2" s="204" t="s">
        <v>3</v>
      </c>
      <c r="H2" s="202"/>
      <c r="I2" s="204" t="s">
        <v>694</v>
      </c>
      <c r="J2" s="204" t="s">
        <v>695</v>
      </c>
      <c r="K2" s="206" t="s">
        <v>909</v>
      </c>
      <c r="L2" s="206" t="s">
        <v>910</v>
      </c>
      <c r="M2" s="206" t="s">
        <v>698</v>
      </c>
      <c r="N2" s="205" t="s">
        <v>699</v>
      </c>
      <c r="O2" s="215" t="s">
        <v>4</v>
      </c>
      <c r="P2" s="205" t="s">
        <v>5499</v>
      </c>
      <c r="Q2" s="215" t="s">
        <v>911</v>
      </c>
      <c r="R2" s="205" t="s">
        <v>702</v>
      </c>
    </row>
    <row r="3" spans="1:18" ht="18" customHeight="1">
      <c r="A3" s="216">
        <v>1</v>
      </c>
      <c r="B3" s="217" t="s">
        <v>5500</v>
      </c>
      <c r="C3" s="217"/>
      <c r="D3" s="217"/>
      <c r="E3" s="218"/>
      <c r="F3" s="217"/>
      <c r="G3" s="218"/>
      <c r="H3" s="217"/>
      <c r="I3" s="218"/>
      <c r="J3" s="218"/>
      <c r="K3" s="219">
        <f>K4+K35+K69+K101</f>
        <v>13231</v>
      </c>
      <c r="L3" s="219">
        <f t="shared" ref="L3:M3" si="0">L4+L35+L69+L101</f>
        <v>15161</v>
      </c>
      <c r="M3" s="220">
        <f t="shared" si="0"/>
        <v>-1930</v>
      </c>
      <c r="N3" s="221"/>
      <c r="O3" s="222"/>
      <c r="P3" s="222"/>
      <c r="Q3" s="223">
        <f>Q4+Q35+Q69+Q101</f>
        <v>13231</v>
      </c>
      <c r="R3" s="224"/>
    </row>
    <row r="4" spans="1:18" ht="18" customHeight="1">
      <c r="A4" s="43">
        <v>1</v>
      </c>
      <c r="B4" s="44" t="s">
        <v>5500</v>
      </c>
      <c r="C4" s="45">
        <v>1</v>
      </c>
      <c r="D4" s="45" t="s">
        <v>5672</v>
      </c>
      <c r="E4" s="46"/>
      <c r="F4" s="45"/>
      <c r="G4" s="46"/>
      <c r="H4" s="45"/>
      <c r="I4" s="46"/>
      <c r="J4" s="46"/>
      <c r="K4" s="60">
        <f t="shared" ref="K4:M4" si="1">K5</f>
        <v>2142</v>
      </c>
      <c r="L4" s="60">
        <f t="shared" si="1"/>
        <v>2924</v>
      </c>
      <c r="M4" s="61">
        <f t="shared" si="1"/>
        <v>-782</v>
      </c>
      <c r="N4" s="47"/>
      <c r="O4" s="48"/>
      <c r="P4" s="48"/>
      <c r="Q4" s="95">
        <f t="shared" ref="Q4" si="2">Q5</f>
        <v>2142</v>
      </c>
      <c r="R4" s="51"/>
    </row>
    <row r="5" spans="1:18" ht="18" customHeight="1">
      <c r="A5" s="43">
        <v>1</v>
      </c>
      <c r="B5" s="44" t="s">
        <v>5500</v>
      </c>
      <c r="C5" s="52">
        <v>1</v>
      </c>
      <c r="D5" s="44" t="s">
        <v>5672</v>
      </c>
      <c r="E5" s="53">
        <v>1</v>
      </c>
      <c r="F5" s="54" t="s">
        <v>5673</v>
      </c>
      <c r="G5" s="53"/>
      <c r="H5" s="54"/>
      <c r="I5" s="53"/>
      <c r="J5" s="53"/>
      <c r="K5" s="62">
        <f>SUM(K6:K34)</f>
        <v>2142</v>
      </c>
      <c r="L5" s="62">
        <f t="shared" ref="L5:M5" si="3">SUM(L6:L34)</f>
        <v>2924</v>
      </c>
      <c r="M5" s="63">
        <f t="shared" si="3"/>
        <v>-782</v>
      </c>
      <c r="N5" s="55"/>
      <c r="O5" s="56"/>
      <c r="P5" s="56"/>
      <c r="Q5" s="97">
        <f>SUM(Q6:Q34)</f>
        <v>2142</v>
      </c>
      <c r="R5" s="59" t="s">
        <v>7357</v>
      </c>
    </row>
    <row r="6" spans="1:18" ht="18" customHeight="1">
      <c r="A6" s="242">
        <v>1</v>
      </c>
      <c r="B6" s="243" t="s">
        <v>1061</v>
      </c>
      <c r="C6" s="243">
        <v>1</v>
      </c>
      <c r="D6" s="243" t="s">
        <v>1062</v>
      </c>
      <c r="E6" s="243">
        <v>1</v>
      </c>
      <c r="F6" s="243" t="s">
        <v>747</v>
      </c>
      <c r="G6" s="19">
        <v>9</v>
      </c>
      <c r="H6" s="19" t="s">
        <v>944</v>
      </c>
      <c r="I6" s="244"/>
      <c r="J6" s="245"/>
      <c r="K6" s="246"/>
      <c r="L6" s="246"/>
      <c r="M6" s="246"/>
      <c r="N6" s="247"/>
      <c r="O6" s="248"/>
      <c r="P6" s="249" t="s">
        <v>5653</v>
      </c>
      <c r="Q6" s="246">
        <v>2142</v>
      </c>
      <c r="R6" s="250"/>
    </row>
    <row r="7" spans="1:18" ht="18" customHeight="1">
      <c r="A7" s="17">
        <v>1</v>
      </c>
      <c r="B7" s="18" t="s">
        <v>1061</v>
      </c>
      <c r="C7" s="102">
        <v>1</v>
      </c>
      <c r="D7" s="102" t="s">
        <v>1062</v>
      </c>
      <c r="E7" s="102">
        <v>1</v>
      </c>
      <c r="F7" s="102" t="s">
        <v>747</v>
      </c>
      <c r="G7" s="102">
        <v>9</v>
      </c>
      <c r="H7" s="102" t="s">
        <v>944</v>
      </c>
      <c r="I7" s="19">
        <v>2</v>
      </c>
      <c r="J7" s="24" t="s">
        <v>978</v>
      </c>
      <c r="K7" s="99">
        <v>11</v>
      </c>
      <c r="L7" s="99">
        <v>11</v>
      </c>
      <c r="M7" s="99">
        <f>K7-L7</f>
        <v>0</v>
      </c>
      <c r="N7" s="28" t="s">
        <v>5674</v>
      </c>
      <c r="O7" s="20">
        <v>10800</v>
      </c>
      <c r="P7" s="27"/>
      <c r="Q7" s="99"/>
      <c r="R7" s="130"/>
    </row>
    <row r="8" spans="1:18" ht="18" customHeight="1">
      <c r="A8" s="17">
        <v>1</v>
      </c>
      <c r="B8" s="18" t="s">
        <v>1061</v>
      </c>
      <c r="C8" s="18">
        <v>1</v>
      </c>
      <c r="D8" s="18" t="s">
        <v>1062</v>
      </c>
      <c r="E8" s="18">
        <v>1</v>
      </c>
      <c r="F8" s="18" t="s">
        <v>747</v>
      </c>
      <c r="G8" s="19">
        <v>11</v>
      </c>
      <c r="H8" s="19" t="s">
        <v>1002</v>
      </c>
      <c r="I8" s="19"/>
      <c r="J8" s="24"/>
      <c r="K8" s="99"/>
      <c r="L8" s="99"/>
      <c r="M8" s="99"/>
      <c r="N8" s="28"/>
      <c r="O8" s="20"/>
      <c r="P8" s="27"/>
      <c r="Q8" s="99"/>
      <c r="R8" s="130"/>
    </row>
    <row r="9" spans="1:18" ht="18" customHeight="1">
      <c r="A9" s="17">
        <v>1</v>
      </c>
      <c r="B9" s="18" t="s">
        <v>1061</v>
      </c>
      <c r="C9" s="18">
        <v>1</v>
      </c>
      <c r="D9" s="18" t="s">
        <v>1062</v>
      </c>
      <c r="E9" s="18">
        <v>1</v>
      </c>
      <c r="F9" s="18" t="s">
        <v>747</v>
      </c>
      <c r="G9" s="18">
        <v>11</v>
      </c>
      <c r="H9" s="18" t="s">
        <v>1002</v>
      </c>
      <c r="I9" s="19">
        <v>1</v>
      </c>
      <c r="J9" s="24" t="s">
        <v>1003</v>
      </c>
      <c r="K9" s="99">
        <v>154</v>
      </c>
      <c r="L9" s="99">
        <v>154</v>
      </c>
      <c r="M9" s="99">
        <f>K9-L9</f>
        <v>0</v>
      </c>
      <c r="N9" s="28" t="s">
        <v>5675</v>
      </c>
      <c r="O9" s="20">
        <v>23760</v>
      </c>
      <c r="P9" s="27"/>
      <c r="Q9" s="99"/>
      <c r="R9" s="130"/>
    </row>
    <row r="10" spans="1:18" ht="18" customHeight="1">
      <c r="A10" s="17">
        <v>1</v>
      </c>
      <c r="B10" s="18" t="s">
        <v>1061</v>
      </c>
      <c r="C10" s="18">
        <v>1</v>
      </c>
      <c r="D10" s="18" t="s">
        <v>1062</v>
      </c>
      <c r="E10" s="18">
        <v>1</v>
      </c>
      <c r="F10" s="18" t="s">
        <v>747</v>
      </c>
      <c r="G10" s="102">
        <v>11</v>
      </c>
      <c r="H10" s="102" t="s">
        <v>1002</v>
      </c>
      <c r="I10" s="18">
        <v>1</v>
      </c>
      <c r="J10" s="25" t="s">
        <v>1003</v>
      </c>
      <c r="K10" s="99"/>
      <c r="L10" s="99"/>
      <c r="M10" s="99"/>
      <c r="N10" s="28" t="s">
        <v>5676</v>
      </c>
      <c r="O10" s="20">
        <v>42120</v>
      </c>
      <c r="P10" s="27"/>
      <c r="Q10" s="99"/>
      <c r="R10" s="130"/>
    </row>
    <row r="11" spans="1:18" ht="18" customHeight="1">
      <c r="A11" s="17">
        <v>1</v>
      </c>
      <c r="B11" s="18" t="s">
        <v>1061</v>
      </c>
      <c r="C11" s="18">
        <v>1</v>
      </c>
      <c r="D11" s="18" t="s">
        <v>1062</v>
      </c>
      <c r="E11" s="18">
        <v>1</v>
      </c>
      <c r="F11" s="18" t="s">
        <v>747</v>
      </c>
      <c r="G11" s="102">
        <v>11</v>
      </c>
      <c r="H11" s="102" t="s">
        <v>1002</v>
      </c>
      <c r="I11" s="102">
        <v>1</v>
      </c>
      <c r="J11" s="103" t="s">
        <v>1003</v>
      </c>
      <c r="K11" s="99"/>
      <c r="L11" s="99"/>
      <c r="M11" s="99"/>
      <c r="N11" s="28" t="s">
        <v>5677</v>
      </c>
      <c r="O11" s="20">
        <v>8000</v>
      </c>
      <c r="P11" s="27"/>
      <c r="Q11" s="99"/>
      <c r="R11" s="130"/>
    </row>
    <row r="12" spans="1:18" ht="18" customHeight="1">
      <c r="A12" s="17">
        <v>1</v>
      </c>
      <c r="B12" s="18" t="s">
        <v>1061</v>
      </c>
      <c r="C12" s="18">
        <v>1</v>
      </c>
      <c r="D12" s="18" t="s">
        <v>1062</v>
      </c>
      <c r="E12" s="18">
        <v>1</v>
      </c>
      <c r="F12" s="18" t="s">
        <v>747</v>
      </c>
      <c r="G12" s="102">
        <v>11</v>
      </c>
      <c r="H12" s="102" t="s">
        <v>1002</v>
      </c>
      <c r="I12" s="102">
        <v>1</v>
      </c>
      <c r="J12" s="103" t="s">
        <v>1003</v>
      </c>
      <c r="K12" s="99"/>
      <c r="L12" s="99"/>
      <c r="M12" s="99"/>
      <c r="N12" s="28" t="s">
        <v>5678</v>
      </c>
      <c r="O12" s="20">
        <v>50000</v>
      </c>
      <c r="P12" s="27"/>
      <c r="Q12" s="99"/>
      <c r="R12" s="130"/>
    </row>
    <row r="13" spans="1:18" ht="18" customHeight="1">
      <c r="A13" s="17">
        <v>1</v>
      </c>
      <c r="B13" s="18" t="s">
        <v>1061</v>
      </c>
      <c r="C13" s="18">
        <v>1</v>
      </c>
      <c r="D13" s="18" t="s">
        <v>1062</v>
      </c>
      <c r="E13" s="18">
        <v>1</v>
      </c>
      <c r="F13" s="18" t="s">
        <v>747</v>
      </c>
      <c r="G13" s="102">
        <v>11</v>
      </c>
      <c r="H13" s="102" t="s">
        <v>1002</v>
      </c>
      <c r="I13" s="102">
        <v>1</v>
      </c>
      <c r="J13" s="103" t="s">
        <v>1003</v>
      </c>
      <c r="K13" s="99"/>
      <c r="L13" s="99"/>
      <c r="M13" s="99"/>
      <c r="N13" s="28" t="s">
        <v>5679</v>
      </c>
      <c r="O13" s="20">
        <v>30000</v>
      </c>
      <c r="P13" s="27"/>
      <c r="Q13" s="99"/>
      <c r="R13" s="130"/>
    </row>
    <row r="14" spans="1:18" ht="18" customHeight="1">
      <c r="A14" s="17">
        <v>1</v>
      </c>
      <c r="B14" s="18" t="s">
        <v>1061</v>
      </c>
      <c r="C14" s="18">
        <v>1</v>
      </c>
      <c r="D14" s="18" t="s">
        <v>1062</v>
      </c>
      <c r="E14" s="18">
        <v>1</v>
      </c>
      <c r="F14" s="18" t="s">
        <v>747</v>
      </c>
      <c r="G14" s="18">
        <v>11</v>
      </c>
      <c r="H14" s="18" t="s">
        <v>1002</v>
      </c>
      <c r="I14" s="19">
        <v>4</v>
      </c>
      <c r="J14" s="24" t="s">
        <v>1023</v>
      </c>
      <c r="K14" s="99">
        <v>198</v>
      </c>
      <c r="L14" s="99">
        <v>178</v>
      </c>
      <c r="M14" s="99">
        <f>K14-L14</f>
        <v>20</v>
      </c>
      <c r="N14" s="28" t="s">
        <v>5680</v>
      </c>
      <c r="O14" s="20">
        <v>46500</v>
      </c>
      <c r="P14" s="27"/>
      <c r="Q14" s="99"/>
      <c r="R14" s="130"/>
    </row>
    <row r="15" spans="1:18" ht="18" customHeight="1">
      <c r="A15" s="17">
        <v>1</v>
      </c>
      <c r="B15" s="18" t="s">
        <v>1061</v>
      </c>
      <c r="C15" s="18">
        <v>1</v>
      </c>
      <c r="D15" s="18" t="s">
        <v>1062</v>
      </c>
      <c r="E15" s="18">
        <v>1</v>
      </c>
      <c r="F15" s="18" t="s">
        <v>747</v>
      </c>
      <c r="G15" s="102">
        <v>11</v>
      </c>
      <c r="H15" s="102" t="s">
        <v>1002</v>
      </c>
      <c r="I15" s="18">
        <v>4</v>
      </c>
      <c r="J15" s="25" t="s">
        <v>1023</v>
      </c>
      <c r="K15" s="99"/>
      <c r="L15" s="99"/>
      <c r="M15" s="99"/>
      <c r="N15" s="28" t="s">
        <v>5681</v>
      </c>
      <c r="O15" s="20">
        <v>23800</v>
      </c>
      <c r="P15" s="27"/>
      <c r="Q15" s="99"/>
      <c r="R15" s="130"/>
    </row>
    <row r="16" spans="1:18" ht="18" customHeight="1">
      <c r="A16" s="17">
        <v>1</v>
      </c>
      <c r="B16" s="18" t="s">
        <v>1061</v>
      </c>
      <c r="C16" s="18">
        <v>1</v>
      </c>
      <c r="D16" s="18" t="s">
        <v>1062</v>
      </c>
      <c r="E16" s="18">
        <v>1</v>
      </c>
      <c r="F16" s="18" t="s">
        <v>747</v>
      </c>
      <c r="G16" s="102">
        <v>11</v>
      </c>
      <c r="H16" s="102" t="s">
        <v>1002</v>
      </c>
      <c r="I16" s="102">
        <v>4</v>
      </c>
      <c r="J16" s="103" t="s">
        <v>1023</v>
      </c>
      <c r="K16" s="99"/>
      <c r="L16" s="99"/>
      <c r="M16" s="99"/>
      <c r="N16" s="28" t="s">
        <v>5682</v>
      </c>
      <c r="O16" s="20">
        <v>8000</v>
      </c>
      <c r="P16" s="27"/>
      <c r="Q16" s="99"/>
      <c r="R16" s="130"/>
    </row>
    <row r="17" spans="1:18" ht="18" customHeight="1">
      <c r="A17" s="17">
        <v>1</v>
      </c>
      <c r="B17" s="18" t="s">
        <v>1061</v>
      </c>
      <c r="C17" s="18">
        <v>1</v>
      </c>
      <c r="D17" s="18" t="s">
        <v>1062</v>
      </c>
      <c r="E17" s="18">
        <v>1</v>
      </c>
      <c r="F17" s="18" t="s">
        <v>747</v>
      </c>
      <c r="G17" s="102">
        <v>11</v>
      </c>
      <c r="H17" s="102" t="s">
        <v>1002</v>
      </c>
      <c r="I17" s="102">
        <v>4</v>
      </c>
      <c r="J17" s="103" t="s">
        <v>1023</v>
      </c>
      <c r="K17" s="99"/>
      <c r="L17" s="99"/>
      <c r="M17" s="99"/>
      <c r="N17" s="28" t="s">
        <v>5683</v>
      </c>
      <c r="O17" s="20">
        <v>26100</v>
      </c>
      <c r="P17" s="27"/>
      <c r="Q17" s="99"/>
      <c r="R17" s="130"/>
    </row>
    <row r="18" spans="1:18" ht="18" customHeight="1">
      <c r="A18" s="17">
        <v>1</v>
      </c>
      <c r="B18" s="18" t="s">
        <v>1061</v>
      </c>
      <c r="C18" s="18">
        <v>1</v>
      </c>
      <c r="D18" s="18" t="s">
        <v>1062</v>
      </c>
      <c r="E18" s="18">
        <v>1</v>
      </c>
      <c r="F18" s="18" t="s">
        <v>747</v>
      </c>
      <c r="G18" s="102">
        <v>11</v>
      </c>
      <c r="H18" s="102" t="s">
        <v>1002</v>
      </c>
      <c r="I18" s="102">
        <v>4</v>
      </c>
      <c r="J18" s="103" t="s">
        <v>1023</v>
      </c>
      <c r="K18" s="99"/>
      <c r="L18" s="99"/>
      <c r="M18" s="99"/>
      <c r="N18" s="28" t="s">
        <v>5684</v>
      </c>
      <c r="O18" s="20">
        <v>15000</v>
      </c>
      <c r="P18" s="27"/>
      <c r="Q18" s="99"/>
      <c r="R18" s="130"/>
    </row>
    <row r="19" spans="1:18" ht="18" customHeight="1">
      <c r="A19" s="17">
        <v>1</v>
      </c>
      <c r="B19" s="18" t="s">
        <v>1061</v>
      </c>
      <c r="C19" s="18">
        <v>1</v>
      </c>
      <c r="D19" s="18" t="s">
        <v>1062</v>
      </c>
      <c r="E19" s="18">
        <v>1</v>
      </c>
      <c r="F19" s="18" t="s">
        <v>747</v>
      </c>
      <c r="G19" s="102">
        <v>11</v>
      </c>
      <c r="H19" s="102" t="s">
        <v>1002</v>
      </c>
      <c r="I19" s="102">
        <v>4</v>
      </c>
      <c r="J19" s="103" t="s">
        <v>1023</v>
      </c>
      <c r="K19" s="99"/>
      <c r="L19" s="99"/>
      <c r="M19" s="99"/>
      <c r="N19" s="28" t="s">
        <v>5685</v>
      </c>
      <c r="O19" s="20">
        <v>45600</v>
      </c>
      <c r="P19" s="27"/>
      <c r="Q19" s="99"/>
      <c r="R19" s="130"/>
    </row>
    <row r="20" spans="1:18" ht="18" customHeight="1">
      <c r="A20" s="17">
        <v>1</v>
      </c>
      <c r="B20" s="18" t="s">
        <v>1061</v>
      </c>
      <c r="C20" s="18">
        <v>1</v>
      </c>
      <c r="D20" s="18" t="s">
        <v>1062</v>
      </c>
      <c r="E20" s="18">
        <v>1</v>
      </c>
      <c r="F20" s="18" t="s">
        <v>747</v>
      </c>
      <c r="G20" s="102">
        <v>11</v>
      </c>
      <c r="H20" s="102" t="s">
        <v>1002</v>
      </c>
      <c r="I20" s="102">
        <v>4</v>
      </c>
      <c r="J20" s="103" t="s">
        <v>1023</v>
      </c>
      <c r="K20" s="99"/>
      <c r="L20" s="99"/>
      <c r="M20" s="99"/>
      <c r="N20" s="28" t="s">
        <v>5686</v>
      </c>
      <c r="O20" s="20">
        <v>32400</v>
      </c>
      <c r="P20" s="27"/>
      <c r="Q20" s="99"/>
      <c r="R20" s="130"/>
    </row>
    <row r="21" spans="1:18" ht="18" customHeight="1">
      <c r="A21" s="17">
        <v>1</v>
      </c>
      <c r="B21" s="18" t="s">
        <v>1061</v>
      </c>
      <c r="C21" s="18">
        <v>1</v>
      </c>
      <c r="D21" s="18" t="s">
        <v>1062</v>
      </c>
      <c r="E21" s="18">
        <v>1</v>
      </c>
      <c r="F21" s="18" t="s">
        <v>747</v>
      </c>
      <c r="G21" s="19">
        <v>12</v>
      </c>
      <c r="H21" s="19" t="s">
        <v>1026</v>
      </c>
      <c r="I21" s="102"/>
      <c r="J21" s="103"/>
      <c r="K21" s="99"/>
      <c r="L21" s="99"/>
      <c r="M21" s="99"/>
      <c r="N21" s="28"/>
      <c r="O21" s="20"/>
      <c r="P21" s="27"/>
      <c r="Q21" s="99"/>
      <c r="R21" s="130"/>
    </row>
    <row r="22" spans="1:18" ht="18" customHeight="1">
      <c r="A22" s="17">
        <v>1</v>
      </c>
      <c r="B22" s="18" t="s">
        <v>1061</v>
      </c>
      <c r="C22" s="18">
        <v>1</v>
      </c>
      <c r="D22" s="18" t="s">
        <v>1062</v>
      </c>
      <c r="E22" s="18">
        <v>1</v>
      </c>
      <c r="F22" s="18" t="s">
        <v>747</v>
      </c>
      <c r="G22" s="18">
        <v>12</v>
      </c>
      <c r="H22" s="18" t="s">
        <v>1026</v>
      </c>
      <c r="I22" s="19">
        <v>1</v>
      </c>
      <c r="J22" s="24" t="s">
        <v>1027</v>
      </c>
      <c r="K22" s="99">
        <v>238</v>
      </c>
      <c r="L22" s="99">
        <v>233</v>
      </c>
      <c r="M22" s="99">
        <f>K22-L22</f>
        <v>5</v>
      </c>
      <c r="N22" s="339" t="s">
        <v>7363</v>
      </c>
      <c r="O22" s="20">
        <v>55200</v>
      </c>
      <c r="P22" s="27"/>
      <c r="Q22" s="99"/>
      <c r="R22" s="130"/>
    </row>
    <row r="23" spans="1:18" ht="18" customHeight="1">
      <c r="A23" s="17">
        <v>1</v>
      </c>
      <c r="B23" s="18" t="s">
        <v>1061</v>
      </c>
      <c r="C23" s="18">
        <v>1</v>
      </c>
      <c r="D23" s="18" t="s">
        <v>1062</v>
      </c>
      <c r="E23" s="18">
        <v>1</v>
      </c>
      <c r="F23" s="18" t="s">
        <v>747</v>
      </c>
      <c r="G23" s="102">
        <v>12</v>
      </c>
      <c r="H23" s="102" t="s">
        <v>1026</v>
      </c>
      <c r="I23" s="18">
        <v>1</v>
      </c>
      <c r="J23" s="25" t="s">
        <v>1027</v>
      </c>
      <c r="K23" s="99"/>
      <c r="L23" s="99"/>
      <c r="M23" s="99"/>
      <c r="N23" s="28" t="s">
        <v>5687</v>
      </c>
      <c r="O23" s="20">
        <v>93600</v>
      </c>
      <c r="P23" s="27"/>
      <c r="Q23" s="99"/>
      <c r="R23" s="130"/>
    </row>
    <row r="24" spans="1:18" ht="18" customHeight="1">
      <c r="A24" s="17">
        <v>1</v>
      </c>
      <c r="B24" s="18" t="s">
        <v>1061</v>
      </c>
      <c r="C24" s="18">
        <v>1</v>
      </c>
      <c r="D24" s="18" t="s">
        <v>1062</v>
      </c>
      <c r="E24" s="18">
        <v>1</v>
      </c>
      <c r="F24" s="18" t="s">
        <v>747</v>
      </c>
      <c r="G24" s="102">
        <v>12</v>
      </c>
      <c r="H24" s="102" t="s">
        <v>1026</v>
      </c>
      <c r="I24" s="102">
        <v>1</v>
      </c>
      <c r="J24" s="103" t="s">
        <v>1027</v>
      </c>
      <c r="K24" s="99"/>
      <c r="L24" s="99"/>
      <c r="M24" s="99"/>
      <c r="N24" s="339" t="s">
        <v>7364</v>
      </c>
      <c r="O24" s="20">
        <v>88560</v>
      </c>
      <c r="P24" s="27"/>
      <c r="Q24" s="99"/>
      <c r="R24" s="130"/>
    </row>
    <row r="25" spans="1:18" ht="18" customHeight="1">
      <c r="A25" s="17">
        <v>1</v>
      </c>
      <c r="B25" s="18" t="s">
        <v>1061</v>
      </c>
      <c r="C25" s="18">
        <v>1</v>
      </c>
      <c r="D25" s="18" t="s">
        <v>1062</v>
      </c>
      <c r="E25" s="18">
        <v>1</v>
      </c>
      <c r="F25" s="18" t="s">
        <v>747</v>
      </c>
      <c r="G25" s="19">
        <v>13</v>
      </c>
      <c r="H25" s="19" t="s">
        <v>1045</v>
      </c>
      <c r="I25" s="102"/>
      <c r="J25" s="103"/>
      <c r="K25" s="99"/>
      <c r="L25" s="99"/>
      <c r="M25" s="99"/>
      <c r="N25" s="28"/>
      <c r="O25" s="20"/>
      <c r="P25" s="27"/>
      <c r="Q25" s="99"/>
      <c r="R25" s="130"/>
    </row>
    <row r="26" spans="1:18" ht="18" customHeight="1">
      <c r="A26" s="17">
        <v>1</v>
      </c>
      <c r="B26" s="18" t="s">
        <v>1061</v>
      </c>
      <c r="C26" s="18">
        <v>1</v>
      </c>
      <c r="D26" s="18" t="s">
        <v>1062</v>
      </c>
      <c r="E26" s="18">
        <v>1</v>
      </c>
      <c r="F26" s="18" t="s">
        <v>747</v>
      </c>
      <c r="G26" s="18">
        <v>13</v>
      </c>
      <c r="H26" s="18" t="s">
        <v>1045</v>
      </c>
      <c r="I26" s="19">
        <v>51</v>
      </c>
      <c r="J26" s="24" t="s">
        <v>1126</v>
      </c>
      <c r="K26" s="99">
        <v>229</v>
      </c>
      <c r="L26" s="99">
        <v>1044</v>
      </c>
      <c r="M26" s="99">
        <f>K26-L26</f>
        <v>-815</v>
      </c>
      <c r="N26" s="28" t="s">
        <v>5688</v>
      </c>
      <c r="O26" s="20"/>
      <c r="P26" s="27"/>
      <c r="Q26" s="99"/>
      <c r="R26" s="130"/>
    </row>
    <row r="27" spans="1:18" ht="18" customHeight="1">
      <c r="A27" s="17">
        <v>1</v>
      </c>
      <c r="B27" s="18" t="s">
        <v>1061</v>
      </c>
      <c r="C27" s="18">
        <v>1</v>
      </c>
      <c r="D27" s="18" t="s">
        <v>1062</v>
      </c>
      <c r="E27" s="18">
        <v>1</v>
      </c>
      <c r="F27" s="18" t="s">
        <v>747</v>
      </c>
      <c r="G27" s="102">
        <v>13</v>
      </c>
      <c r="H27" s="102" t="s">
        <v>1045</v>
      </c>
      <c r="I27" s="18">
        <v>51</v>
      </c>
      <c r="J27" s="25" t="s">
        <v>1126</v>
      </c>
      <c r="K27" s="99"/>
      <c r="L27" s="99"/>
      <c r="M27" s="99"/>
      <c r="N27" s="339" t="s">
        <v>7365</v>
      </c>
      <c r="O27" s="20">
        <v>36000</v>
      </c>
      <c r="P27" s="27"/>
      <c r="Q27" s="99"/>
      <c r="R27" s="130"/>
    </row>
    <row r="28" spans="1:18" ht="18" customHeight="1">
      <c r="A28" s="17">
        <v>1</v>
      </c>
      <c r="B28" s="18" t="s">
        <v>1061</v>
      </c>
      <c r="C28" s="18">
        <v>1</v>
      </c>
      <c r="D28" s="18" t="s">
        <v>1062</v>
      </c>
      <c r="E28" s="18">
        <v>1</v>
      </c>
      <c r="F28" s="18" t="s">
        <v>747</v>
      </c>
      <c r="G28" s="102">
        <v>13</v>
      </c>
      <c r="H28" s="102" t="s">
        <v>1045</v>
      </c>
      <c r="I28" s="102">
        <v>51</v>
      </c>
      <c r="J28" s="103" t="s">
        <v>1126</v>
      </c>
      <c r="K28" s="99"/>
      <c r="L28" s="99"/>
      <c r="M28" s="99"/>
      <c r="N28" s="339" t="s">
        <v>7366</v>
      </c>
      <c r="O28" s="20">
        <v>8400</v>
      </c>
      <c r="P28" s="27"/>
      <c r="Q28" s="99"/>
      <c r="R28" s="130"/>
    </row>
    <row r="29" spans="1:18" ht="18" customHeight="1">
      <c r="A29" s="17">
        <v>1</v>
      </c>
      <c r="B29" s="18" t="s">
        <v>1061</v>
      </c>
      <c r="C29" s="18">
        <v>1</v>
      </c>
      <c r="D29" s="18" t="s">
        <v>1062</v>
      </c>
      <c r="E29" s="18">
        <v>1</v>
      </c>
      <c r="F29" s="18" t="s">
        <v>747</v>
      </c>
      <c r="G29" s="102">
        <v>13</v>
      </c>
      <c r="H29" s="102" t="s">
        <v>1045</v>
      </c>
      <c r="I29" s="102">
        <v>51</v>
      </c>
      <c r="J29" s="103" t="s">
        <v>1126</v>
      </c>
      <c r="K29" s="99"/>
      <c r="L29" s="99"/>
      <c r="M29" s="99"/>
      <c r="N29" s="28" t="s">
        <v>5689</v>
      </c>
      <c r="O29" s="20">
        <v>108000</v>
      </c>
      <c r="P29" s="27"/>
      <c r="Q29" s="99"/>
      <c r="R29" s="130"/>
    </row>
    <row r="30" spans="1:18" ht="18" customHeight="1">
      <c r="A30" s="17">
        <v>1</v>
      </c>
      <c r="B30" s="18" t="s">
        <v>1061</v>
      </c>
      <c r="C30" s="18">
        <v>1</v>
      </c>
      <c r="D30" s="18" t="s">
        <v>1062</v>
      </c>
      <c r="E30" s="18">
        <v>1</v>
      </c>
      <c r="F30" s="18" t="s">
        <v>747</v>
      </c>
      <c r="G30" s="102">
        <v>13</v>
      </c>
      <c r="H30" s="102" t="s">
        <v>1045</v>
      </c>
      <c r="I30" s="102">
        <v>51</v>
      </c>
      <c r="J30" s="103" t="s">
        <v>1126</v>
      </c>
      <c r="K30" s="99"/>
      <c r="L30" s="99"/>
      <c r="M30" s="99"/>
      <c r="N30" s="28" t="s">
        <v>5690</v>
      </c>
      <c r="O30" s="20">
        <v>76000</v>
      </c>
      <c r="P30" s="27"/>
      <c r="Q30" s="99"/>
      <c r="R30" s="130"/>
    </row>
    <row r="31" spans="1:18" ht="18" customHeight="1">
      <c r="A31" s="17">
        <v>1</v>
      </c>
      <c r="B31" s="18" t="s">
        <v>1061</v>
      </c>
      <c r="C31" s="18">
        <v>1</v>
      </c>
      <c r="D31" s="18" t="s">
        <v>1062</v>
      </c>
      <c r="E31" s="18">
        <v>1</v>
      </c>
      <c r="F31" s="18" t="s">
        <v>747</v>
      </c>
      <c r="G31" s="19">
        <v>14</v>
      </c>
      <c r="H31" s="19" t="s">
        <v>1050</v>
      </c>
      <c r="I31" s="102"/>
      <c r="J31" s="103"/>
      <c r="K31" s="99"/>
      <c r="L31" s="99"/>
      <c r="M31" s="99"/>
      <c r="N31" s="28"/>
      <c r="O31" s="20"/>
      <c r="P31" s="27"/>
      <c r="Q31" s="99"/>
      <c r="R31" s="130"/>
    </row>
    <row r="32" spans="1:18" ht="18" customHeight="1">
      <c r="A32" s="17">
        <v>1</v>
      </c>
      <c r="B32" s="18" t="s">
        <v>1061</v>
      </c>
      <c r="C32" s="18">
        <v>1</v>
      </c>
      <c r="D32" s="18" t="s">
        <v>1062</v>
      </c>
      <c r="E32" s="18">
        <v>1</v>
      </c>
      <c r="F32" s="18" t="s">
        <v>747</v>
      </c>
      <c r="G32" s="18">
        <v>14</v>
      </c>
      <c r="H32" s="18" t="s">
        <v>1050</v>
      </c>
      <c r="I32" s="19">
        <v>1</v>
      </c>
      <c r="J32" s="24" t="s">
        <v>1051</v>
      </c>
      <c r="K32" s="99">
        <v>20</v>
      </c>
      <c r="L32" s="99">
        <v>20</v>
      </c>
      <c r="M32" s="99">
        <f t="shared" ref="M32:M33" si="4">K32-L32</f>
        <v>0</v>
      </c>
      <c r="N32" s="28" t="s">
        <v>5691</v>
      </c>
      <c r="O32" s="20">
        <v>20000</v>
      </c>
      <c r="P32" s="27"/>
      <c r="Q32" s="99"/>
      <c r="R32" s="130"/>
    </row>
    <row r="33" spans="1:18" ht="18" customHeight="1">
      <c r="A33" s="17">
        <v>1</v>
      </c>
      <c r="B33" s="18" t="s">
        <v>1061</v>
      </c>
      <c r="C33" s="18">
        <v>1</v>
      </c>
      <c r="D33" s="18" t="s">
        <v>1062</v>
      </c>
      <c r="E33" s="18">
        <v>1</v>
      </c>
      <c r="F33" s="18" t="s">
        <v>747</v>
      </c>
      <c r="G33" s="102">
        <v>14</v>
      </c>
      <c r="H33" s="102" t="s">
        <v>1050</v>
      </c>
      <c r="I33" s="19">
        <v>41</v>
      </c>
      <c r="J33" s="24" t="s">
        <v>1133</v>
      </c>
      <c r="K33" s="99">
        <v>1292</v>
      </c>
      <c r="L33" s="99">
        <v>1284</v>
      </c>
      <c r="M33" s="99">
        <f t="shared" si="4"/>
        <v>8</v>
      </c>
      <c r="N33" s="28" t="s">
        <v>5692</v>
      </c>
      <c r="O33" s="20">
        <v>1283040</v>
      </c>
      <c r="P33" s="27"/>
      <c r="Q33" s="99"/>
      <c r="R33" s="130"/>
    </row>
    <row r="34" spans="1:18" ht="18" customHeight="1">
      <c r="A34" s="17">
        <v>1</v>
      </c>
      <c r="B34" s="18" t="s">
        <v>1061</v>
      </c>
      <c r="C34" s="18">
        <v>1</v>
      </c>
      <c r="D34" s="18" t="s">
        <v>1062</v>
      </c>
      <c r="E34" s="18">
        <v>1</v>
      </c>
      <c r="F34" s="18" t="s">
        <v>747</v>
      </c>
      <c r="G34" s="102">
        <v>14</v>
      </c>
      <c r="H34" s="102" t="s">
        <v>1050</v>
      </c>
      <c r="I34" s="18">
        <v>41</v>
      </c>
      <c r="J34" s="25" t="s">
        <v>1133</v>
      </c>
      <c r="K34" s="99"/>
      <c r="L34" s="99"/>
      <c r="M34" s="99"/>
      <c r="N34" s="28" t="s">
        <v>5693</v>
      </c>
      <c r="O34" s="20">
        <v>8000</v>
      </c>
      <c r="P34" s="27"/>
      <c r="Q34" s="99"/>
      <c r="R34" s="130"/>
    </row>
    <row r="35" spans="1:18" ht="18" customHeight="1">
      <c r="A35" s="43">
        <v>1</v>
      </c>
      <c r="B35" s="44" t="s">
        <v>7367</v>
      </c>
      <c r="C35" s="45">
        <v>2</v>
      </c>
      <c r="D35" s="45" t="s">
        <v>7368</v>
      </c>
      <c r="E35" s="46"/>
      <c r="F35" s="45"/>
      <c r="G35" s="46"/>
      <c r="H35" s="45"/>
      <c r="I35" s="46"/>
      <c r="J35" s="46"/>
      <c r="K35" s="60">
        <f>K36+K66</f>
        <v>1542</v>
      </c>
      <c r="L35" s="60">
        <f t="shared" ref="L35:M35" si="5">L36+L66</f>
        <v>1510</v>
      </c>
      <c r="M35" s="61">
        <f t="shared" si="5"/>
        <v>32</v>
      </c>
      <c r="N35" s="47"/>
      <c r="O35" s="48"/>
      <c r="P35" s="48"/>
      <c r="Q35" s="95">
        <f>Q36+Q66</f>
        <v>1542</v>
      </c>
      <c r="R35" s="51"/>
    </row>
    <row r="36" spans="1:18" ht="18" customHeight="1">
      <c r="A36" s="43">
        <v>1</v>
      </c>
      <c r="B36" s="44" t="s">
        <v>7367</v>
      </c>
      <c r="C36" s="52">
        <v>2</v>
      </c>
      <c r="D36" s="44" t="s">
        <v>7368</v>
      </c>
      <c r="E36" s="53">
        <v>1</v>
      </c>
      <c r="F36" s="54" t="s">
        <v>7369</v>
      </c>
      <c r="G36" s="53"/>
      <c r="H36" s="54"/>
      <c r="I36" s="53"/>
      <c r="J36" s="53"/>
      <c r="K36" s="62">
        <f>SUM(K37:K65)</f>
        <v>1542</v>
      </c>
      <c r="L36" s="62">
        <f t="shared" ref="L36:M36" si="6">SUM(L37:L65)</f>
        <v>1486</v>
      </c>
      <c r="M36" s="63">
        <f t="shared" si="6"/>
        <v>56</v>
      </c>
      <c r="N36" s="55"/>
      <c r="O36" s="56"/>
      <c r="P36" s="56"/>
      <c r="Q36" s="97">
        <f>SUM(Q37:Q65)</f>
        <v>1542</v>
      </c>
      <c r="R36" s="59" t="s">
        <v>7357</v>
      </c>
    </row>
    <row r="37" spans="1:18" ht="18" customHeight="1">
      <c r="A37" s="17">
        <v>1</v>
      </c>
      <c r="B37" s="18" t="s">
        <v>1061</v>
      </c>
      <c r="C37" s="18">
        <v>2</v>
      </c>
      <c r="D37" s="18" t="s">
        <v>5476</v>
      </c>
      <c r="E37" s="18">
        <v>1</v>
      </c>
      <c r="F37" s="18" t="s">
        <v>759</v>
      </c>
      <c r="G37" s="19">
        <v>9</v>
      </c>
      <c r="H37" s="19" t="s">
        <v>944</v>
      </c>
      <c r="I37" s="18"/>
      <c r="J37" s="25"/>
      <c r="K37" s="99"/>
      <c r="L37" s="99"/>
      <c r="M37" s="99"/>
      <c r="N37" s="28"/>
      <c r="O37" s="20"/>
      <c r="P37" s="27" t="s">
        <v>5559</v>
      </c>
      <c r="Q37" s="99">
        <v>20</v>
      </c>
      <c r="R37" s="130"/>
    </row>
    <row r="38" spans="1:18" ht="18" customHeight="1">
      <c r="A38" s="17">
        <v>1</v>
      </c>
      <c r="B38" s="18" t="s">
        <v>1061</v>
      </c>
      <c r="C38" s="18">
        <v>2</v>
      </c>
      <c r="D38" s="18" t="s">
        <v>5476</v>
      </c>
      <c r="E38" s="18">
        <v>1</v>
      </c>
      <c r="F38" s="18" t="s">
        <v>759</v>
      </c>
      <c r="G38" s="18">
        <v>9</v>
      </c>
      <c r="H38" s="18" t="s">
        <v>944</v>
      </c>
      <c r="I38" s="19">
        <v>2</v>
      </c>
      <c r="J38" s="24" t="s">
        <v>978</v>
      </c>
      <c r="K38" s="99">
        <v>0</v>
      </c>
      <c r="L38" s="99">
        <v>1</v>
      </c>
      <c r="M38" s="99">
        <f>K38-L38</f>
        <v>-1</v>
      </c>
      <c r="N38" s="28"/>
      <c r="O38" s="20"/>
      <c r="P38" s="27" t="s">
        <v>5653</v>
      </c>
      <c r="Q38" s="99">
        <v>1518</v>
      </c>
      <c r="R38" s="130"/>
    </row>
    <row r="39" spans="1:18" ht="18" customHeight="1">
      <c r="A39" s="17">
        <v>1</v>
      </c>
      <c r="B39" s="18" t="s">
        <v>1061</v>
      </c>
      <c r="C39" s="18">
        <v>2</v>
      </c>
      <c r="D39" s="18" t="s">
        <v>5476</v>
      </c>
      <c r="E39" s="18">
        <v>1</v>
      </c>
      <c r="F39" s="18" t="s">
        <v>759</v>
      </c>
      <c r="G39" s="19">
        <v>11</v>
      </c>
      <c r="H39" s="19" t="s">
        <v>1002</v>
      </c>
      <c r="I39" s="19"/>
      <c r="J39" s="24"/>
      <c r="K39" s="99"/>
      <c r="L39" s="99"/>
      <c r="M39" s="99"/>
      <c r="N39" s="28"/>
      <c r="O39" s="20"/>
      <c r="P39" s="27" t="s">
        <v>5494</v>
      </c>
      <c r="Q39" s="99">
        <v>1</v>
      </c>
      <c r="R39" s="130"/>
    </row>
    <row r="40" spans="1:18" ht="18" customHeight="1">
      <c r="A40" s="17">
        <v>1</v>
      </c>
      <c r="B40" s="18" t="s">
        <v>1061</v>
      </c>
      <c r="C40" s="18">
        <v>2</v>
      </c>
      <c r="D40" s="18" t="s">
        <v>5476</v>
      </c>
      <c r="E40" s="18">
        <v>1</v>
      </c>
      <c r="F40" s="18" t="s">
        <v>759</v>
      </c>
      <c r="G40" s="18">
        <v>11</v>
      </c>
      <c r="H40" s="18" t="s">
        <v>1002</v>
      </c>
      <c r="I40" s="19">
        <v>1</v>
      </c>
      <c r="J40" s="24" t="s">
        <v>1003</v>
      </c>
      <c r="K40" s="99">
        <v>52</v>
      </c>
      <c r="L40" s="99">
        <v>48</v>
      </c>
      <c r="M40" s="99">
        <f>K40-L40</f>
        <v>4</v>
      </c>
      <c r="N40" s="28" t="s">
        <v>5694</v>
      </c>
      <c r="O40" s="20">
        <v>14256</v>
      </c>
      <c r="P40" s="27" t="s">
        <v>5665</v>
      </c>
      <c r="Q40" s="99">
        <v>1</v>
      </c>
      <c r="R40" s="130"/>
    </row>
    <row r="41" spans="1:18" ht="18" customHeight="1">
      <c r="A41" s="17">
        <v>1</v>
      </c>
      <c r="B41" s="18" t="s">
        <v>1061</v>
      </c>
      <c r="C41" s="18">
        <v>2</v>
      </c>
      <c r="D41" s="18" t="s">
        <v>5476</v>
      </c>
      <c r="E41" s="18">
        <v>1</v>
      </c>
      <c r="F41" s="18" t="s">
        <v>759</v>
      </c>
      <c r="G41" s="18">
        <v>11</v>
      </c>
      <c r="H41" s="18" t="s">
        <v>1002</v>
      </c>
      <c r="I41" s="18">
        <v>1</v>
      </c>
      <c r="J41" s="25" t="s">
        <v>1003</v>
      </c>
      <c r="K41" s="99"/>
      <c r="L41" s="99"/>
      <c r="M41" s="99"/>
      <c r="N41" s="28" t="s">
        <v>5695</v>
      </c>
      <c r="O41" s="20">
        <v>16848</v>
      </c>
      <c r="P41" s="27" t="s">
        <v>5189</v>
      </c>
      <c r="Q41" s="99">
        <v>1</v>
      </c>
      <c r="R41" s="130"/>
    </row>
    <row r="42" spans="1:18" ht="18" customHeight="1">
      <c r="A42" s="17">
        <v>1</v>
      </c>
      <c r="B42" s="18" t="s">
        <v>1061</v>
      </c>
      <c r="C42" s="18">
        <v>2</v>
      </c>
      <c r="D42" s="18" t="s">
        <v>5476</v>
      </c>
      <c r="E42" s="18">
        <v>1</v>
      </c>
      <c r="F42" s="18" t="s">
        <v>759</v>
      </c>
      <c r="G42" s="18">
        <v>11</v>
      </c>
      <c r="H42" s="18" t="s">
        <v>1002</v>
      </c>
      <c r="I42" s="102">
        <v>1</v>
      </c>
      <c r="J42" s="103" t="s">
        <v>1003</v>
      </c>
      <c r="K42" s="99"/>
      <c r="L42" s="99"/>
      <c r="M42" s="99"/>
      <c r="N42" s="28" t="s">
        <v>5696</v>
      </c>
      <c r="O42" s="20">
        <v>20000</v>
      </c>
      <c r="P42" s="27" t="s">
        <v>571</v>
      </c>
      <c r="Q42" s="99">
        <v>1</v>
      </c>
      <c r="R42" s="130"/>
    </row>
    <row r="43" spans="1:18" ht="18" customHeight="1">
      <c r="A43" s="17">
        <v>1</v>
      </c>
      <c r="B43" s="18" t="s">
        <v>1061</v>
      </c>
      <c r="C43" s="18">
        <v>2</v>
      </c>
      <c r="D43" s="18" t="s">
        <v>5476</v>
      </c>
      <c r="E43" s="18">
        <v>1</v>
      </c>
      <c r="F43" s="18" t="s">
        <v>759</v>
      </c>
      <c r="G43" s="18">
        <v>11</v>
      </c>
      <c r="H43" s="18" t="s">
        <v>1002</v>
      </c>
      <c r="I43" s="19">
        <v>4</v>
      </c>
      <c r="J43" s="24" t="s">
        <v>1023</v>
      </c>
      <c r="K43" s="99">
        <v>653</v>
      </c>
      <c r="L43" s="99">
        <v>631</v>
      </c>
      <c r="M43" s="99">
        <f>K43-L43</f>
        <v>22</v>
      </c>
      <c r="N43" s="28" t="s">
        <v>5697</v>
      </c>
      <c r="O43" s="20">
        <v>51840</v>
      </c>
      <c r="P43" s="27"/>
      <c r="Q43" s="99"/>
      <c r="R43" s="130"/>
    </row>
    <row r="44" spans="1:18" ht="18" customHeight="1">
      <c r="A44" s="17">
        <v>1</v>
      </c>
      <c r="B44" s="18" t="s">
        <v>1061</v>
      </c>
      <c r="C44" s="18">
        <v>2</v>
      </c>
      <c r="D44" s="18" t="s">
        <v>5476</v>
      </c>
      <c r="E44" s="18">
        <v>1</v>
      </c>
      <c r="F44" s="18" t="s">
        <v>759</v>
      </c>
      <c r="G44" s="18">
        <v>11</v>
      </c>
      <c r="H44" s="18" t="s">
        <v>1002</v>
      </c>
      <c r="I44" s="18">
        <v>4</v>
      </c>
      <c r="J44" s="25" t="s">
        <v>1023</v>
      </c>
      <c r="K44" s="99"/>
      <c r="L44" s="99"/>
      <c r="M44" s="99"/>
      <c r="N44" s="28" t="s">
        <v>5698</v>
      </c>
      <c r="O44" s="20">
        <v>51840</v>
      </c>
      <c r="P44" s="27"/>
      <c r="Q44" s="99"/>
      <c r="R44" s="130"/>
    </row>
    <row r="45" spans="1:18" ht="18" customHeight="1">
      <c r="A45" s="17">
        <v>1</v>
      </c>
      <c r="B45" s="18" t="s">
        <v>1061</v>
      </c>
      <c r="C45" s="18">
        <v>2</v>
      </c>
      <c r="D45" s="18" t="s">
        <v>5476</v>
      </c>
      <c r="E45" s="18">
        <v>1</v>
      </c>
      <c r="F45" s="18" t="s">
        <v>759</v>
      </c>
      <c r="G45" s="18">
        <v>11</v>
      </c>
      <c r="H45" s="18" t="s">
        <v>1002</v>
      </c>
      <c r="I45" s="102">
        <v>4</v>
      </c>
      <c r="J45" s="103" t="s">
        <v>1023</v>
      </c>
      <c r="K45" s="99"/>
      <c r="L45" s="99"/>
      <c r="M45" s="99"/>
      <c r="N45" s="28" t="s">
        <v>5699</v>
      </c>
      <c r="O45" s="20">
        <v>36400</v>
      </c>
      <c r="P45" s="27"/>
      <c r="Q45" s="99"/>
      <c r="R45" s="130"/>
    </row>
    <row r="46" spans="1:18" ht="18" customHeight="1">
      <c r="A46" s="17">
        <v>1</v>
      </c>
      <c r="B46" s="18" t="s">
        <v>1061</v>
      </c>
      <c r="C46" s="18">
        <v>2</v>
      </c>
      <c r="D46" s="18" t="s">
        <v>5476</v>
      </c>
      <c r="E46" s="18">
        <v>1</v>
      </c>
      <c r="F46" s="18" t="s">
        <v>759</v>
      </c>
      <c r="G46" s="18">
        <v>11</v>
      </c>
      <c r="H46" s="18" t="s">
        <v>1002</v>
      </c>
      <c r="I46" s="102">
        <v>4</v>
      </c>
      <c r="J46" s="103" t="s">
        <v>1023</v>
      </c>
      <c r="K46" s="99"/>
      <c r="L46" s="99"/>
      <c r="M46" s="99"/>
      <c r="N46" s="28" t="s">
        <v>5700</v>
      </c>
      <c r="O46" s="20">
        <v>52000</v>
      </c>
      <c r="P46" s="27"/>
      <c r="Q46" s="99"/>
      <c r="R46" s="130"/>
    </row>
    <row r="47" spans="1:18" ht="18" customHeight="1">
      <c r="A47" s="17">
        <v>1</v>
      </c>
      <c r="B47" s="18" t="s">
        <v>1061</v>
      </c>
      <c r="C47" s="18">
        <v>2</v>
      </c>
      <c r="D47" s="18" t="s">
        <v>5476</v>
      </c>
      <c r="E47" s="18">
        <v>1</v>
      </c>
      <c r="F47" s="18" t="s">
        <v>759</v>
      </c>
      <c r="G47" s="18">
        <v>11</v>
      </c>
      <c r="H47" s="18" t="s">
        <v>1002</v>
      </c>
      <c r="I47" s="102">
        <v>4</v>
      </c>
      <c r="J47" s="103" t="s">
        <v>1023</v>
      </c>
      <c r="K47" s="99"/>
      <c r="L47" s="99"/>
      <c r="M47" s="99"/>
      <c r="N47" s="28" t="s">
        <v>5701</v>
      </c>
      <c r="O47" s="20">
        <v>34000</v>
      </c>
      <c r="P47" s="27"/>
      <c r="Q47" s="99"/>
      <c r="R47" s="130"/>
    </row>
    <row r="48" spans="1:18" ht="18" customHeight="1">
      <c r="A48" s="17">
        <v>1</v>
      </c>
      <c r="B48" s="18" t="s">
        <v>1061</v>
      </c>
      <c r="C48" s="18">
        <v>2</v>
      </c>
      <c r="D48" s="18" t="s">
        <v>5476</v>
      </c>
      <c r="E48" s="18">
        <v>1</v>
      </c>
      <c r="F48" s="18" t="s">
        <v>759</v>
      </c>
      <c r="G48" s="18">
        <v>11</v>
      </c>
      <c r="H48" s="18" t="s">
        <v>1002</v>
      </c>
      <c r="I48" s="102">
        <v>4</v>
      </c>
      <c r="J48" s="103" t="s">
        <v>1023</v>
      </c>
      <c r="K48" s="99"/>
      <c r="L48" s="99"/>
      <c r="M48" s="99"/>
      <c r="N48" s="28" t="s">
        <v>5702</v>
      </c>
      <c r="O48" s="20">
        <v>27000</v>
      </c>
      <c r="P48" s="27"/>
      <c r="Q48" s="99"/>
      <c r="R48" s="130"/>
    </row>
    <row r="49" spans="1:18" ht="18" customHeight="1">
      <c r="A49" s="17">
        <v>1</v>
      </c>
      <c r="B49" s="18" t="s">
        <v>1061</v>
      </c>
      <c r="C49" s="18">
        <v>2</v>
      </c>
      <c r="D49" s="18" t="s">
        <v>5476</v>
      </c>
      <c r="E49" s="18">
        <v>1</v>
      </c>
      <c r="F49" s="18" t="s">
        <v>759</v>
      </c>
      <c r="G49" s="18">
        <v>11</v>
      </c>
      <c r="H49" s="18" t="s">
        <v>1002</v>
      </c>
      <c r="I49" s="102">
        <v>4</v>
      </c>
      <c r="J49" s="103" t="s">
        <v>1023</v>
      </c>
      <c r="K49" s="99"/>
      <c r="L49" s="99"/>
      <c r="M49" s="99"/>
      <c r="N49" s="28" t="s">
        <v>5703</v>
      </c>
      <c r="O49" s="20">
        <v>105000</v>
      </c>
      <c r="P49" s="27"/>
      <c r="Q49" s="99"/>
      <c r="R49" s="130"/>
    </row>
    <row r="50" spans="1:18" ht="18" customHeight="1">
      <c r="A50" s="17">
        <v>1</v>
      </c>
      <c r="B50" s="18" t="s">
        <v>1061</v>
      </c>
      <c r="C50" s="18">
        <v>2</v>
      </c>
      <c r="D50" s="18" t="s">
        <v>5476</v>
      </c>
      <c r="E50" s="18">
        <v>1</v>
      </c>
      <c r="F50" s="18" t="s">
        <v>759</v>
      </c>
      <c r="G50" s="18">
        <v>11</v>
      </c>
      <c r="H50" s="18" t="s">
        <v>1002</v>
      </c>
      <c r="I50" s="102">
        <v>4</v>
      </c>
      <c r="J50" s="103" t="s">
        <v>1023</v>
      </c>
      <c r="K50" s="99"/>
      <c r="L50" s="99"/>
      <c r="M50" s="99"/>
      <c r="N50" s="28" t="s">
        <v>5704</v>
      </c>
      <c r="O50" s="20">
        <v>294000</v>
      </c>
      <c r="P50" s="27"/>
      <c r="Q50" s="99"/>
      <c r="R50" s="130"/>
    </row>
    <row r="51" spans="1:18" ht="18" customHeight="1">
      <c r="A51" s="17">
        <v>1</v>
      </c>
      <c r="B51" s="18" t="s">
        <v>1061</v>
      </c>
      <c r="C51" s="18">
        <v>2</v>
      </c>
      <c r="D51" s="18" t="s">
        <v>5476</v>
      </c>
      <c r="E51" s="18">
        <v>1</v>
      </c>
      <c r="F51" s="18" t="s">
        <v>759</v>
      </c>
      <c r="G51" s="19">
        <v>12</v>
      </c>
      <c r="H51" s="19" t="s">
        <v>1026</v>
      </c>
      <c r="I51" s="102"/>
      <c r="J51" s="103"/>
      <c r="K51" s="99"/>
      <c r="L51" s="99"/>
      <c r="M51" s="99"/>
      <c r="N51" s="28"/>
      <c r="O51" s="20"/>
      <c r="P51" s="27"/>
      <c r="Q51" s="99"/>
      <c r="R51" s="130"/>
    </row>
    <row r="52" spans="1:18" ht="18" customHeight="1">
      <c r="A52" s="17">
        <v>1</v>
      </c>
      <c r="B52" s="18" t="s">
        <v>1061</v>
      </c>
      <c r="C52" s="18">
        <v>2</v>
      </c>
      <c r="D52" s="18" t="s">
        <v>5476</v>
      </c>
      <c r="E52" s="18">
        <v>1</v>
      </c>
      <c r="F52" s="18" t="s">
        <v>759</v>
      </c>
      <c r="G52" s="18">
        <v>12</v>
      </c>
      <c r="H52" s="18" t="s">
        <v>1026</v>
      </c>
      <c r="I52" s="19">
        <v>1</v>
      </c>
      <c r="J52" s="24" t="s">
        <v>1027</v>
      </c>
      <c r="K52" s="99">
        <v>669</v>
      </c>
      <c r="L52" s="99">
        <v>669</v>
      </c>
      <c r="M52" s="99">
        <f>K52-L52</f>
        <v>0</v>
      </c>
      <c r="N52" s="28" t="s">
        <v>5705</v>
      </c>
      <c r="O52" s="20">
        <v>215600</v>
      </c>
      <c r="P52" s="27"/>
      <c r="Q52" s="99"/>
      <c r="R52" s="130"/>
    </row>
    <row r="53" spans="1:18" ht="18" customHeight="1">
      <c r="A53" s="17">
        <v>1</v>
      </c>
      <c r="B53" s="18" t="s">
        <v>1061</v>
      </c>
      <c r="C53" s="18">
        <v>2</v>
      </c>
      <c r="D53" s="18" t="s">
        <v>5476</v>
      </c>
      <c r="E53" s="18">
        <v>1</v>
      </c>
      <c r="F53" s="18" t="s">
        <v>759</v>
      </c>
      <c r="G53" s="18">
        <v>12</v>
      </c>
      <c r="H53" s="18" t="s">
        <v>1026</v>
      </c>
      <c r="I53" s="18">
        <v>1</v>
      </c>
      <c r="J53" s="25" t="s">
        <v>1027</v>
      </c>
      <c r="K53" s="99"/>
      <c r="L53" s="99"/>
      <c r="M53" s="99"/>
      <c r="N53" s="28" t="s">
        <v>5706</v>
      </c>
      <c r="O53" s="20">
        <v>187600</v>
      </c>
      <c r="P53" s="27"/>
      <c r="Q53" s="99"/>
      <c r="R53" s="130"/>
    </row>
    <row r="54" spans="1:18" ht="18" customHeight="1">
      <c r="A54" s="17">
        <v>1</v>
      </c>
      <c r="B54" s="18" t="s">
        <v>1061</v>
      </c>
      <c r="C54" s="18">
        <v>2</v>
      </c>
      <c r="D54" s="18" t="s">
        <v>5476</v>
      </c>
      <c r="E54" s="18">
        <v>1</v>
      </c>
      <c r="F54" s="18" t="s">
        <v>759</v>
      </c>
      <c r="G54" s="18">
        <v>12</v>
      </c>
      <c r="H54" s="18" t="s">
        <v>1026</v>
      </c>
      <c r="I54" s="102">
        <v>1</v>
      </c>
      <c r="J54" s="103" t="s">
        <v>1027</v>
      </c>
      <c r="K54" s="99"/>
      <c r="L54" s="99"/>
      <c r="M54" s="99"/>
      <c r="N54" s="28" t="s">
        <v>5707</v>
      </c>
      <c r="O54" s="20">
        <v>37500</v>
      </c>
      <c r="P54" s="27"/>
      <c r="Q54" s="99"/>
      <c r="R54" s="130"/>
    </row>
    <row r="55" spans="1:18" ht="18" customHeight="1">
      <c r="A55" s="17">
        <v>1</v>
      </c>
      <c r="B55" s="18" t="s">
        <v>1061</v>
      </c>
      <c r="C55" s="18">
        <v>2</v>
      </c>
      <c r="D55" s="18" t="s">
        <v>5476</v>
      </c>
      <c r="E55" s="18">
        <v>1</v>
      </c>
      <c r="F55" s="18" t="s">
        <v>759</v>
      </c>
      <c r="G55" s="18">
        <v>12</v>
      </c>
      <c r="H55" s="18" t="s">
        <v>1026</v>
      </c>
      <c r="I55" s="102">
        <v>1</v>
      </c>
      <c r="J55" s="103" t="s">
        <v>1027</v>
      </c>
      <c r="K55" s="99"/>
      <c r="L55" s="99"/>
      <c r="M55" s="99"/>
      <c r="N55" s="28" t="s">
        <v>5708</v>
      </c>
      <c r="O55" s="20">
        <v>32500</v>
      </c>
      <c r="P55" s="27"/>
      <c r="Q55" s="99"/>
      <c r="R55" s="130"/>
    </row>
    <row r="56" spans="1:18" ht="18" customHeight="1">
      <c r="A56" s="17">
        <v>1</v>
      </c>
      <c r="B56" s="18" t="s">
        <v>1061</v>
      </c>
      <c r="C56" s="18">
        <v>2</v>
      </c>
      <c r="D56" s="18" t="s">
        <v>5476</v>
      </c>
      <c r="E56" s="18">
        <v>1</v>
      </c>
      <c r="F56" s="18" t="s">
        <v>759</v>
      </c>
      <c r="G56" s="18">
        <v>12</v>
      </c>
      <c r="H56" s="18" t="s">
        <v>1026</v>
      </c>
      <c r="I56" s="102">
        <v>1</v>
      </c>
      <c r="J56" s="103" t="s">
        <v>1027</v>
      </c>
      <c r="K56" s="99"/>
      <c r="L56" s="99"/>
      <c r="M56" s="99"/>
      <c r="N56" s="28" t="s">
        <v>5709</v>
      </c>
      <c r="O56" s="20">
        <v>39360</v>
      </c>
      <c r="P56" s="27"/>
      <c r="Q56" s="99"/>
      <c r="R56" s="130"/>
    </row>
    <row r="57" spans="1:18" ht="18" customHeight="1">
      <c r="A57" s="17">
        <v>1</v>
      </c>
      <c r="B57" s="18" t="s">
        <v>1061</v>
      </c>
      <c r="C57" s="18">
        <v>2</v>
      </c>
      <c r="D57" s="18" t="s">
        <v>5476</v>
      </c>
      <c r="E57" s="18">
        <v>1</v>
      </c>
      <c r="F57" s="18" t="s">
        <v>759</v>
      </c>
      <c r="G57" s="18">
        <v>12</v>
      </c>
      <c r="H57" s="18" t="s">
        <v>1026</v>
      </c>
      <c r="I57" s="102">
        <v>1</v>
      </c>
      <c r="J57" s="103" t="s">
        <v>1027</v>
      </c>
      <c r="K57" s="99"/>
      <c r="L57" s="99"/>
      <c r="M57" s="99"/>
      <c r="N57" s="28" t="s">
        <v>5710</v>
      </c>
      <c r="O57" s="20">
        <v>19680</v>
      </c>
      <c r="P57" s="27"/>
      <c r="Q57" s="99"/>
      <c r="R57" s="130"/>
    </row>
    <row r="58" spans="1:18" ht="18" customHeight="1">
      <c r="A58" s="17">
        <v>1</v>
      </c>
      <c r="B58" s="18" t="s">
        <v>1061</v>
      </c>
      <c r="C58" s="18">
        <v>2</v>
      </c>
      <c r="D58" s="18" t="s">
        <v>5476</v>
      </c>
      <c r="E58" s="18">
        <v>1</v>
      </c>
      <c r="F58" s="18" t="s">
        <v>759</v>
      </c>
      <c r="G58" s="18">
        <v>12</v>
      </c>
      <c r="H58" s="18" t="s">
        <v>1026</v>
      </c>
      <c r="I58" s="102">
        <v>1</v>
      </c>
      <c r="J58" s="103" t="s">
        <v>1027</v>
      </c>
      <c r="K58" s="99"/>
      <c r="L58" s="99"/>
      <c r="M58" s="99"/>
      <c r="N58" s="28" t="s">
        <v>5711</v>
      </c>
      <c r="O58" s="20">
        <v>98400</v>
      </c>
      <c r="P58" s="27"/>
      <c r="Q58" s="99"/>
      <c r="R58" s="130"/>
    </row>
    <row r="59" spans="1:18" ht="18" customHeight="1">
      <c r="A59" s="17">
        <v>1</v>
      </c>
      <c r="B59" s="18" t="s">
        <v>1061</v>
      </c>
      <c r="C59" s="18">
        <v>2</v>
      </c>
      <c r="D59" s="18" t="s">
        <v>5476</v>
      </c>
      <c r="E59" s="18">
        <v>1</v>
      </c>
      <c r="F59" s="18" t="s">
        <v>759</v>
      </c>
      <c r="G59" s="18">
        <v>12</v>
      </c>
      <c r="H59" s="18" t="s">
        <v>1026</v>
      </c>
      <c r="I59" s="102">
        <v>1</v>
      </c>
      <c r="J59" s="103" t="s">
        <v>1027</v>
      </c>
      <c r="K59" s="99"/>
      <c r="L59" s="99"/>
      <c r="M59" s="99"/>
      <c r="N59" s="28" t="s">
        <v>5712</v>
      </c>
      <c r="O59" s="20">
        <v>19680</v>
      </c>
      <c r="P59" s="27"/>
      <c r="Q59" s="99"/>
      <c r="R59" s="130"/>
    </row>
    <row r="60" spans="1:18" ht="18" customHeight="1">
      <c r="A60" s="17">
        <v>1</v>
      </c>
      <c r="B60" s="18" t="s">
        <v>1061</v>
      </c>
      <c r="C60" s="18">
        <v>2</v>
      </c>
      <c r="D60" s="18" t="s">
        <v>5476</v>
      </c>
      <c r="E60" s="18">
        <v>1</v>
      </c>
      <c r="F60" s="18" t="s">
        <v>759</v>
      </c>
      <c r="G60" s="18">
        <v>12</v>
      </c>
      <c r="H60" s="18" t="s">
        <v>1026</v>
      </c>
      <c r="I60" s="102">
        <v>1</v>
      </c>
      <c r="J60" s="103" t="s">
        <v>1027</v>
      </c>
      <c r="K60" s="99"/>
      <c r="L60" s="99"/>
      <c r="M60" s="99"/>
      <c r="N60" s="28" t="s">
        <v>5713</v>
      </c>
      <c r="O60" s="20">
        <v>9840</v>
      </c>
      <c r="P60" s="27"/>
      <c r="Q60" s="99"/>
      <c r="R60" s="130"/>
    </row>
    <row r="61" spans="1:18" ht="18" customHeight="1">
      <c r="A61" s="17">
        <v>1</v>
      </c>
      <c r="B61" s="18" t="s">
        <v>1061</v>
      </c>
      <c r="C61" s="18">
        <v>2</v>
      </c>
      <c r="D61" s="18" t="s">
        <v>5476</v>
      </c>
      <c r="E61" s="18">
        <v>1</v>
      </c>
      <c r="F61" s="18" t="s">
        <v>759</v>
      </c>
      <c r="G61" s="18">
        <v>12</v>
      </c>
      <c r="H61" s="18" t="s">
        <v>1026</v>
      </c>
      <c r="I61" s="102">
        <v>1</v>
      </c>
      <c r="J61" s="103" t="s">
        <v>1027</v>
      </c>
      <c r="K61" s="99"/>
      <c r="L61" s="99"/>
      <c r="M61" s="99"/>
      <c r="N61" s="28" t="s">
        <v>5714</v>
      </c>
      <c r="O61" s="20">
        <v>8200</v>
      </c>
      <c r="P61" s="27"/>
      <c r="Q61" s="99"/>
      <c r="R61" s="130"/>
    </row>
    <row r="62" spans="1:18" ht="18" customHeight="1">
      <c r="A62" s="17">
        <v>1</v>
      </c>
      <c r="B62" s="18" t="s">
        <v>1061</v>
      </c>
      <c r="C62" s="18">
        <v>2</v>
      </c>
      <c r="D62" s="18" t="s">
        <v>5476</v>
      </c>
      <c r="E62" s="18">
        <v>1</v>
      </c>
      <c r="F62" s="18" t="s">
        <v>759</v>
      </c>
      <c r="G62" s="18">
        <v>12</v>
      </c>
      <c r="H62" s="18" t="s">
        <v>1026</v>
      </c>
      <c r="I62" s="19">
        <v>3</v>
      </c>
      <c r="J62" s="24" t="s">
        <v>202</v>
      </c>
      <c r="K62" s="99">
        <v>43</v>
      </c>
      <c r="L62" s="99">
        <v>41</v>
      </c>
      <c r="M62" s="99">
        <f>K62-L62</f>
        <v>2</v>
      </c>
      <c r="N62" s="339" t="s">
        <v>7370</v>
      </c>
      <c r="O62" s="20">
        <v>12960</v>
      </c>
      <c r="P62" s="27"/>
      <c r="Q62" s="99"/>
      <c r="R62" s="130"/>
    </row>
    <row r="63" spans="1:18" ht="18" customHeight="1">
      <c r="A63" s="17">
        <v>1</v>
      </c>
      <c r="B63" s="18" t="s">
        <v>1061</v>
      </c>
      <c r="C63" s="18">
        <v>2</v>
      </c>
      <c r="D63" s="18" t="s">
        <v>5476</v>
      </c>
      <c r="E63" s="18">
        <v>1</v>
      </c>
      <c r="F63" s="18" t="s">
        <v>759</v>
      </c>
      <c r="G63" s="18">
        <v>12</v>
      </c>
      <c r="H63" s="18" t="s">
        <v>1026</v>
      </c>
      <c r="I63" s="18">
        <v>3</v>
      </c>
      <c r="J63" s="25" t="s">
        <v>202</v>
      </c>
      <c r="K63" s="99"/>
      <c r="L63" s="99"/>
      <c r="M63" s="99"/>
      <c r="N63" s="28" t="s">
        <v>5715</v>
      </c>
      <c r="O63" s="20">
        <v>30000</v>
      </c>
      <c r="P63" s="27"/>
      <c r="Q63" s="99"/>
      <c r="R63" s="130"/>
    </row>
    <row r="64" spans="1:18" ht="18" customHeight="1">
      <c r="A64" s="17">
        <v>1</v>
      </c>
      <c r="B64" s="18" t="s">
        <v>1061</v>
      </c>
      <c r="C64" s="18">
        <v>2</v>
      </c>
      <c r="D64" s="18" t="s">
        <v>5476</v>
      </c>
      <c r="E64" s="18">
        <v>1</v>
      </c>
      <c r="F64" s="18" t="s">
        <v>759</v>
      </c>
      <c r="G64" s="19">
        <v>19</v>
      </c>
      <c r="H64" s="19" t="s">
        <v>1056</v>
      </c>
      <c r="I64" s="18"/>
      <c r="J64" s="25"/>
      <c r="K64" s="99"/>
      <c r="L64" s="99"/>
      <c r="M64" s="99"/>
      <c r="N64" s="28"/>
      <c r="O64" s="20"/>
      <c r="P64" s="27"/>
      <c r="Q64" s="99"/>
      <c r="R64" s="130"/>
    </row>
    <row r="65" spans="1:18" ht="18" customHeight="1">
      <c r="A65" s="17">
        <v>1</v>
      </c>
      <c r="B65" s="18" t="s">
        <v>1061</v>
      </c>
      <c r="C65" s="18">
        <v>2</v>
      </c>
      <c r="D65" s="18" t="s">
        <v>5476</v>
      </c>
      <c r="E65" s="18">
        <v>1</v>
      </c>
      <c r="F65" s="18" t="s">
        <v>759</v>
      </c>
      <c r="G65" s="18">
        <v>19</v>
      </c>
      <c r="H65" s="18" t="s">
        <v>1056</v>
      </c>
      <c r="I65" s="19">
        <v>11</v>
      </c>
      <c r="J65" s="24" t="s">
        <v>5716</v>
      </c>
      <c r="K65" s="99">
        <v>125</v>
      </c>
      <c r="L65" s="99">
        <v>96</v>
      </c>
      <c r="M65" s="99">
        <f>K65-L65</f>
        <v>29</v>
      </c>
      <c r="N65" s="28" t="s">
        <v>5717</v>
      </c>
      <c r="O65" s="20">
        <v>124800</v>
      </c>
      <c r="P65" s="27"/>
      <c r="Q65" s="99"/>
      <c r="R65" s="130"/>
    </row>
    <row r="66" spans="1:18" ht="18" customHeight="1">
      <c r="A66" s="43">
        <v>1</v>
      </c>
      <c r="B66" s="44" t="s">
        <v>7367</v>
      </c>
      <c r="C66" s="52">
        <v>2</v>
      </c>
      <c r="D66" s="44" t="s">
        <v>7368</v>
      </c>
      <c r="E66" s="53">
        <v>2</v>
      </c>
      <c r="F66" s="54" t="s">
        <v>7371</v>
      </c>
      <c r="G66" s="53"/>
      <c r="H66" s="54"/>
      <c r="I66" s="53"/>
      <c r="J66" s="53"/>
      <c r="K66" s="62">
        <f>SUM(K67:K68)</f>
        <v>0</v>
      </c>
      <c r="L66" s="62">
        <f t="shared" ref="L66:M66" si="7">SUM(L67:L68)</f>
        <v>24</v>
      </c>
      <c r="M66" s="63">
        <f t="shared" si="7"/>
        <v>-24</v>
      </c>
      <c r="N66" s="55"/>
      <c r="O66" s="56"/>
      <c r="P66" s="56"/>
      <c r="Q66" s="97">
        <f>SUM(Q67:Q68)</f>
        <v>0</v>
      </c>
      <c r="R66" s="59" t="s">
        <v>7357</v>
      </c>
    </row>
    <row r="67" spans="1:18" ht="18" customHeight="1">
      <c r="A67" s="17">
        <v>1</v>
      </c>
      <c r="B67" s="18" t="s">
        <v>1061</v>
      </c>
      <c r="C67" s="102">
        <v>2</v>
      </c>
      <c r="D67" s="102" t="s">
        <v>5476</v>
      </c>
      <c r="E67" s="102">
        <v>2</v>
      </c>
      <c r="F67" s="102" t="s">
        <v>5718</v>
      </c>
      <c r="G67" s="19">
        <v>12</v>
      </c>
      <c r="H67" s="19" t="s">
        <v>1026</v>
      </c>
      <c r="I67" s="19"/>
      <c r="J67" s="24"/>
      <c r="K67" s="99"/>
      <c r="L67" s="99"/>
      <c r="M67" s="99"/>
      <c r="N67" s="28"/>
      <c r="O67" s="20"/>
      <c r="P67" s="27"/>
      <c r="Q67" s="99"/>
      <c r="R67" s="130"/>
    </row>
    <row r="68" spans="1:18" ht="18" customHeight="1">
      <c r="A68" s="180">
        <v>1</v>
      </c>
      <c r="B68" s="102" t="s">
        <v>1061</v>
      </c>
      <c r="C68" s="102">
        <v>2</v>
      </c>
      <c r="D68" s="102" t="s">
        <v>5476</v>
      </c>
      <c r="E68" s="102">
        <v>2</v>
      </c>
      <c r="F68" s="102" t="s">
        <v>5718</v>
      </c>
      <c r="G68" s="18">
        <v>12</v>
      </c>
      <c r="H68" s="18" t="s">
        <v>1026</v>
      </c>
      <c r="I68" s="19">
        <v>1</v>
      </c>
      <c r="J68" s="24" t="s">
        <v>1027</v>
      </c>
      <c r="K68" s="99">
        <v>0</v>
      </c>
      <c r="L68" s="99">
        <v>24</v>
      </c>
      <c r="M68" s="99">
        <f>K68-L68</f>
        <v>-24</v>
      </c>
      <c r="N68" s="28"/>
      <c r="O68" s="20"/>
      <c r="P68" s="27"/>
      <c r="Q68" s="99"/>
      <c r="R68" s="130"/>
    </row>
    <row r="69" spans="1:18" ht="18" customHeight="1">
      <c r="A69" s="43">
        <v>1</v>
      </c>
      <c r="B69" s="44" t="s">
        <v>7367</v>
      </c>
      <c r="C69" s="45">
        <v>3</v>
      </c>
      <c r="D69" s="45" t="s">
        <v>7372</v>
      </c>
      <c r="E69" s="46"/>
      <c r="F69" s="45"/>
      <c r="G69" s="46"/>
      <c r="H69" s="45"/>
      <c r="I69" s="46"/>
      <c r="J69" s="46"/>
      <c r="K69" s="60">
        <f>K70+K73</f>
        <v>9526</v>
      </c>
      <c r="L69" s="60">
        <f t="shared" ref="L69:M69" si="8">L70+L73</f>
        <v>10706</v>
      </c>
      <c r="M69" s="61">
        <f t="shared" si="8"/>
        <v>-1180</v>
      </c>
      <c r="N69" s="47"/>
      <c r="O69" s="48"/>
      <c r="P69" s="48"/>
      <c r="Q69" s="95">
        <f>Q70+Q73</f>
        <v>9526</v>
      </c>
      <c r="R69" s="51"/>
    </row>
    <row r="70" spans="1:18" ht="18" customHeight="1">
      <c r="A70" s="43">
        <v>1</v>
      </c>
      <c r="B70" s="44" t="s">
        <v>7367</v>
      </c>
      <c r="C70" s="52">
        <v>3</v>
      </c>
      <c r="D70" s="44" t="s">
        <v>7372</v>
      </c>
      <c r="E70" s="53">
        <v>1</v>
      </c>
      <c r="F70" s="54" t="s">
        <v>7372</v>
      </c>
      <c r="G70" s="53"/>
      <c r="H70" s="54"/>
      <c r="I70" s="53"/>
      <c r="J70" s="53"/>
      <c r="K70" s="62">
        <f>SUM(K71:K72)</f>
        <v>3493</v>
      </c>
      <c r="L70" s="62">
        <f t="shared" ref="L70:M70" si="9">SUM(L71:L72)</f>
        <v>3492</v>
      </c>
      <c r="M70" s="63">
        <f t="shared" si="9"/>
        <v>1</v>
      </c>
      <c r="N70" s="55"/>
      <c r="O70" s="56"/>
      <c r="P70" s="56"/>
      <c r="Q70" s="97">
        <f>SUM(Q71:Q72)</f>
        <v>3493</v>
      </c>
      <c r="R70" s="59" t="s">
        <v>7357</v>
      </c>
    </row>
    <row r="71" spans="1:18" ht="18" customHeight="1">
      <c r="A71" s="17">
        <v>1</v>
      </c>
      <c r="B71" s="18" t="s">
        <v>1061</v>
      </c>
      <c r="C71" s="102">
        <v>3</v>
      </c>
      <c r="D71" s="102" t="s">
        <v>5655</v>
      </c>
      <c r="E71" s="102">
        <v>1</v>
      </c>
      <c r="F71" s="102" t="s">
        <v>5655</v>
      </c>
      <c r="G71" s="19">
        <v>19</v>
      </c>
      <c r="H71" s="19" t="s">
        <v>1056</v>
      </c>
      <c r="I71" s="19"/>
      <c r="J71" s="24"/>
      <c r="K71" s="99"/>
      <c r="L71" s="99"/>
      <c r="M71" s="99"/>
      <c r="N71" s="28"/>
      <c r="O71" s="20"/>
      <c r="P71" s="27" t="s">
        <v>5653</v>
      </c>
      <c r="Q71" s="99">
        <v>3493</v>
      </c>
      <c r="R71" s="130"/>
    </row>
    <row r="72" spans="1:18" ht="18" customHeight="1">
      <c r="A72" s="180">
        <v>1</v>
      </c>
      <c r="B72" s="102" t="s">
        <v>1061</v>
      </c>
      <c r="C72" s="102">
        <v>3</v>
      </c>
      <c r="D72" s="102" t="s">
        <v>5655</v>
      </c>
      <c r="E72" s="102">
        <v>1</v>
      </c>
      <c r="F72" s="102" t="s">
        <v>5655</v>
      </c>
      <c r="G72" s="18">
        <v>19</v>
      </c>
      <c r="H72" s="18" t="s">
        <v>1056</v>
      </c>
      <c r="I72" s="19">
        <v>11</v>
      </c>
      <c r="J72" s="24" t="s">
        <v>5719</v>
      </c>
      <c r="K72" s="99">
        <v>3493</v>
      </c>
      <c r="L72" s="99">
        <v>3492</v>
      </c>
      <c r="M72" s="99">
        <f>K72-L72</f>
        <v>1</v>
      </c>
      <c r="N72" s="28" t="s">
        <v>5719</v>
      </c>
      <c r="O72" s="20">
        <v>3493000</v>
      </c>
      <c r="P72" s="27"/>
      <c r="Q72" s="99"/>
      <c r="R72" s="130"/>
    </row>
    <row r="73" spans="1:18" ht="18" customHeight="1">
      <c r="A73" s="43">
        <v>1</v>
      </c>
      <c r="B73" s="44" t="s">
        <v>7367</v>
      </c>
      <c r="C73" s="52">
        <v>3</v>
      </c>
      <c r="D73" s="44" t="s">
        <v>7372</v>
      </c>
      <c r="E73" s="53">
        <v>2</v>
      </c>
      <c r="F73" s="54" t="s">
        <v>7373</v>
      </c>
      <c r="G73" s="53"/>
      <c r="H73" s="54"/>
      <c r="I73" s="53"/>
      <c r="J73" s="53"/>
      <c r="K73" s="62">
        <f>SUM(K74:K100)</f>
        <v>6033</v>
      </c>
      <c r="L73" s="62">
        <f t="shared" ref="L73:M73" si="10">SUM(L74:L100)</f>
        <v>7214</v>
      </c>
      <c r="M73" s="63">
        <f t="shared" si="10"/>
        <v>-1181</v>
      </c>
      <c r="N73" s="55"/>
      <c r="O73" s="56"/>
      <c r="P73" s="56"/>
      <c r="Q73" s="97">
        <f>SUM(Q74:Q100)</f>
        <v>6033</v>
      </c>
      <c r="R73" s="59" t="s">
        <v>7357</v>
      </c>
    </row>
    <row r="74" spans="1:18" ht="18" customHeight="1">
      <c r="A74" s="17">
        <v>1</v>
      </c>
      <c r="B74" s="18" t="s">
        <v>1061</v>
      </c>
      <c r="C74" s="18">
        <v>3</v>
      </c>
      <c r="D74" s="18" t="s">
        <v>5655</v>
      </c>
      <c r="E74" s="18">
        <v>2</v>
      </c>
      <c r="F74" s="18" t="s">
        <v>5656</v>
      </c>
      <c r="G74" s="19">
        <v>4</v>
      </c>
      <c r="H74" s="19" t="s">
        <v>937</v>
      </c>
      <c r="I74" s="19"/>
      <c r="J74" s="24"/>
      <c r="K74" s="99"/>
      <c r="L74" s="99"/>
      <c r="M74" s="99"/>
      <c r="N74" s="28"/>
      <c r="O74" s="20"/>
      <c r="P74" s="27" t="s">
        <v>5653</v>
      </c>
      <c r="Q74" s="99">
        <v>6033</v>
      </c>
      <c r="R74" s="130"/>
    </row>
    <row r="75" spans="1:18" ht="18" customHeight="1">
      <c r="A75" s="17">
        <v>1</v>
      </c>
      <c r="B75" s="18" t="s">
        <v>1061</v>
      </c>
      <c r="C75" s="18">
        <v>3</v>
      </c>
      <c r="D75" s="18" t="s">
        <v>5655</v>
      </c>
      <c r="E75" s="18">
        <v>2</v>
      </c>
      <c r="F75" s="18" t="s">
        <v>5656</v>
      </c>
      <c r="G75" s="18">
        <v>4</v>
      </c>
      <c r="H75" s="18" t="s">
        <v>937</v>
      </c>
      <c r="I75" s="19">
        <v>41</v>
      </c>
      <c r="J75" s="24" t="s">
        <v>1088</v>
      </c>
      <c r="K75" s="99">
        <v>364</v>
      </c>
      <c r="L75" s="99">
        <v>329</v>
      </c>
      <c r="M75" s="99">
        <f>K75-L75</f>
        <v>35</v>
      </c>
      <c r="N75" s="339" t="s">
        <v>7374</v>
      </c>
      <c r="O75" s="20">
        <v>325200</v>
      </c>
      <c r="P75" s="27"/>
      <c r="Q75" s="99"/>
      <c r="R75" s="130"/>
    </row>
    <row r="76" spans="1:18" ht="18" customHeight="1">
      <c r="A76" s="17">
        <v>1</v>
      </c>
      <c r="B76" s="18" t="s">
        <v>1061</v>
      </c>
      <c r="C76" s="18">
        <v>3</v>
      </c>
      <c r="D76" s="18" t="s">
        <v>5655</v>
      </c>
      <c r="E76" s="18">
        <v>2</v>
      </c>
      <c r="F76" s="18" t="s">
        <v>5656</v>
      </c>
      <c r="G76" s="102">
        <v>4</v>
      </c>
      <c r="H76" s="102" t="s">
        <v>937</v>
      </c>
      <c r="I76" s="18">
        <v>41</v>
      </c>
      <c r="J76" s="25" t="s">
        <v>1088</v>
      </c>
      <c r="K76" s="99"/>
      <c r="L76" s="99"/>
      <c r="M76" s="99"/>
      <c r="N76" s="339" t="s">
        <v>7375</v>
      </c>
      <c r="O76" s="20">
        <v>10080</v>
      </c>
      <c r="P76" s="27"/>
      <c r="Q76" s="99"/>
      <c r="R76" s="130"/>
    </row>
    <row r="77" spans="1:18" ht="18" customHeight="1">
      <c r="A77" s="17">
        <v>1</v>
      </c>
      <c r="B77" s="18" t="s">
        <v>1061</v>
      </c>
      <c r="C77" s="18">
        <v>3</v>
      </c>
      <c r="D77" s="18" t="s">
        <v>5655</v>
      </c>
      <c r="E77" s="18">
        <v>2</v>
      </c>
      <c r="F77" s="18" t="s">
        <v>5656</v>
      </c>
      <c r="G77" s="102">
        <v>4</v>
      </c>
      <c r="H77" s="102" t="s">
        <v>937</v>
      </c>
      <c r="I77" s="102">
        <v>41</v>
      </c>
      <c r="J77" s="103" t="s">
        <v>1088</v>
      </c>
      <c r="K77" s="99"/>
      <c r="L77" s="99"/>
      <c r="M77" s="99"/>
      <c r="N77" s="339" t="s">
        <v>7376</v>
      </c>
      <c r="O77" s="20">
        <v>28320</v>
      </c>
      <c r="P77" s="27"/>
      <c r="Q77" s="99"/>
      <c r="R77" s="130"/>
    </row>
    <row r="78" spans="1:18" ht="18" customHeight="1">
      <c r="A78" s="17">
        <v>1</v>
      </c>
      <c r="B78" s="18" t="s">
        <v>1061</v>
      </c>
      <c r="C78" s="18">
        <v>3</v>
      </c>
      <c r="D78" s="18" t="s">
        <v>5655</v>
      </c>
      <c r="E78" s="18">
        <v>2</v>
      </c>
      <c r="F78" s="18" t="s">
        <v>5656</v>
      </c>
      <c r="G78" s="19">
        <v>7</v>
      </c>
      <c r="H78" s="19" t="s">
        <v>1093</v>
      </c>
      <c r="I78" s="102"/>
      <c r="J78" s="103"/>
      <c r="K78" s="99"/>
      <c r="L78" s="99"/>
      <c r="M78" s="99"/>
      <c r="N78" s="28"/>
      <c r="O78" s="20"/>
      <c r="P78" s="27"/>
      <c r="Q78" s="99"/>
      <c r="R78" s="130"/>
    </row>
    <row r="79" spans="1:18" ht="18" customHeight="1">
      <c r="A79" s="17">
        <v>1</v>
      </c>
      <c r="B79" s="18" t="s">
        <v>1061</v>
      </c>
      <c r="C79" s="18">
        <v>3</v>
      </c>
      <c r="D79" s="18" t="s">
        <v>5655</v>
      </c>
      <c r="E79" s="18">
        <v>2</v>
      </c>
      <c r="F79" s="18" t="s">
        <v>5656</v>
      </c>
      <c r="G79" s="18">
        <v>7</v>
      </c>
      <c r="H79" s="18" t="s">
        <v>1093</v>
      </c>
      <c r="I79" s="19">
        <v>1</v>
      </c>
      <c r="J79" s="24" t="s">
        <v>5720</v>
      </c>
      <c r="K79" s="99">
        <v>3320</v>
      </c>
      <c r="L79" s="99">
        <v>2510</v>
      </c>
      <c r="M79" s="99">
        <f>K79-L79</f>
        <v>810</v>
      </c>
      <c r="N79" s="28" t="s">
        <v>5721</v>
      </c>
      <c r="O79" s="20">
        <v>1170000</v>
      </c>
      <c r="P79" s="27"/>
      <c r="Q79" s="99"/>
      <c r="R79" s="130"/>
    </row>
    <row r="80" spans="1:18" ht="18" customHeight="1">
      <c r="A80" s="17">
        <v>1</v>
      </c>
      <c r="B80" s="18" t="s">
        <v>1061</v>
      </c>
      <c r="C80" s="18">
        <v>3</v>
      </c>
      <c r="D80" s="18" t="s">
        <v>5655</v>
      </c>
      <c r="E80" s="18">
        <v>2</v>
      </c>
      <c r="F80" s="18" t="s">
        <v>5656</v>
      </c>
      <c r="G80" s="102">
        <v>7</v>
      </c>
      <c r="H80" s="102" t="s">
        <v>1093</v>
      </c>
      <c r="I80" s="18">
        <v>1</v>
      </c>
      <c r="J80" s="25" t="s">
        <v>5720</v>
      </c>
      <c r="K80" s="99"/>
      <c r="L80" s="99"/>
      <c r="M80" s="99"/>
      <c r="N80" s="28" t="s">
        <v>5722</v>
      </c>
      <c r="O80" s="20">
        <v>1950000</v>
      </c>
      <c r="P80" s="27"/>
      <c r="Q80" s="99"/>
      <c r="R80" s="130"/>
    </row>
    <row r="81" spans="1:18" ht="18" customHeight="1">
      <c r="A81" s="17">
        <v>1</v>
      </c>
      <c r="B81" s="18" t="s">
        <v>1061</v>
      </c>
      <c r="C81" s="18">
        <v>3</v>
      </c>
      <c r="D81" s="18" t="s">
        <v>5655</v>
      </c>
      <c r="E81" s="18">
        <v>2</v>
      </c>
      <c r="F81" s="18" t="s">
        <v>5656</v>
      </c>
      <c r="G81" s="102">
        <v>7</v>
      </c>
      <c r="H81" s="102" t="s">
        <v>1093</v>
      </c>
      <c r="I81" s="102">
        <v>1</v>
      </c>
      <c r="J81" s="103" t="s">
        <v>5720</v>
      </c>
      <c r="K81" s="99"/>
      <c r="L81" s="99"/>
      <c r="M81" s="99"/>
      <c r="N81" s="28" t="s">
        <v>5723</v>
      </c>
      <c r="O81" s="20">
        <v>200000</v>
      </c>
      <c r="P81" s="27"/>
      <c r="Q81" s="99"/>
      <c r="R81" s="130"/>
    </row>
    <row r="82" spans="1:18" ht="18" customHeight="1">
      <c r="A82" s="17">
        <v>1</v>
      </c>
      <c r="B82" s="18" t="s">
        <v>1061</v>
      </c>
      <c r="C82" s="18">
        <v>3</v>
      </c>
      <c r="D82" s="18" t="s">
        <v>5655</v>
      </c>
      <c r="E82" s="18">
        <v>2</v>
      </c>
      <c r="F82" s="18" t="s">
        <v>5656</v>
      </c>
      <c r="G82" s="19">
        <v>9</v>
      </c>
      <c r="H82" s="19" t="s">
        <v>944</v>
      </c>
      <c r="I82" s="102"/>
      <c r="J82" s="103"/>
      <c r="K82" s="99"/>
      <c r="L82" s="99"/>
      <c r="M82" s="99"/>
      <c r="N82" s="28"/>
      <c r="O82" s="20"/>
      <c r="P82" s="27"/>
      <c r="Q82" s="99"/>
      <c r="R82" s="130"/>
    </row>
    <row r="83" spans="1:18" ht="18" customHeight="1">
      <c r="A83" s="17">
        <v>1</v>
      </c>
      <c r="B83" s="18" t="s">
        <v>1061</v>
      </c>
      <c r="C83" s="18">
        <v>3</v>
      </c>
      <c r="D83" s="18" t="s">
        <v>5655</v>
      </c>
      <c r="E83" s="18">
        <v>2</v>
      </c>
      <c r="F83" s="18" t="s">
        <v>5656</v>
      </c>
      <c r="G83" s="18">
        <v>9</v>
      </c>
      <c r="H83" s="18" t="s">
        <v>944</v>
      </c>
      <c r="I83" s="19">
        <v>2</v>
      </c>
      <c r="J83" s="24" t="s">
        <v>978</v>
      </c>
      <c r="K83" s="99">
        <v>22</v>
      </c>
      <c r="L83" s="99">
        <v>22</v>
      </c>
      <c r="M83" s="99">
        <f>K83-L83</f>
        <v>0</v>
      </c>
      <c r="N83" s="339" t="s">
        <v>7377</v>
      </c>
      <c r="O83" s="20">
        <v>21600</v>
      </c>
      <c r="P83" s="27"/>
      <c r="Q83" s="99"/>
      <c r="R83" s="130"/>
    </row>
    <row r="84" spans="1:18" ht="18" customHeight="1">
      <c r="A84" s="17">
        <v>1</v>
      </c>
      <c r="B84" s="18" t="s">
        <v>1061</v>
      </c>
      <c r="C84" s="18">
        <v>3</v>
      </c>
      <c r="D84" s="18" t="s">
        <v>5655</v>
      </c>
      <c r="E84" s="18">
        <v>2</v>
      </c>
      <c r="F84" s="18" t="s">
        <v>5656</v>
      </c>
      <c r="G84" s="19">
        <v>11</v>
      </c>
      <c r="H84" s="19" t="s">
        <v>1002</v>
      </c>
      <c r="I84" s="19"/>
      <c r="J84" s="24"/>
      <c r="K84" s="99"/>
      <c r="L84" s="99"/>
      <c r="M84" s="99"/>
      <c r="N84" s="28"/>
      <c r="O84" s="20"/>
      <c r="P84" s="27"/>
      <c r="Q84" s="99"/>
      <c r="R84" s="130"/>
    </row>
    <row r="85" spans="1:18" ht="18" customHeight="1">
      <c r="A85" s="17">
        <v>1</v>
      </c>
      <c r="B85" s="18" t="s">
        <v>1061</v>
      </c>
      <c r="C85" s="18">
        <v>3</v>
      </c>
      <c r="D85" s="18" t="s">
        <v>5655</v>
      </c>
      <c r="E85" s="18">
        <v>2</v>
      </c>
      <c r="F85" s="18" t="s">
        <v>5656</v>
      </c>
      <c r="G85" s="18">
        <v>11</v>
      </c>
      <c r="H85" s="18" t="s">
        <v>1002</v>
      </c>
      <c r="I85" s="19">
        <v>1</v>
      </c>
      <c r="J85" s="24" t="s">
        <v>1003</v>
      </c>
      <c r="K85" s="99">
        <v>40</v>
      </c>
      <c r="L85" s="99">
        <v>40</v>
      </c>
      <c r="M85" s="99">
        <f t="shared" ref="M85:M86" si="11">K85-L85</f>
        <v>0</v>
      </c>
      <c r="N85" s="28" t="s">
        <v>5724</v>
      </c>
      <c r="O85" s="20">
        <v>40000</v>
      </c>
      <c r="P85" s="27"/>
      <c r="Q85" s="99"/>
      <c r="R85" s="130"/>
    </row>
    <row r="86" spans="1:18" ht="18" customHeight="1">
      <c r="A86" s="17">
        <v>1</v>
      </c>
      <c r="B86" s="18" t="s">
        <v>1061</v>
      </c>
      <c r="C86" s="18">
        <v>3</v>
      </c>
      <c r="D86" s="18" t="s">
        <v>5655</v>
      </c>
      <c r="E86" s="18">
        <v>2</v>
      </c>
      <c r="F86" s="18" t="s">
        <v>5656</v>
      </c>
      <c r="G86" s="102">
        <v>11</v>
      </c>
      <c r="H86" s="102" t="s">
        <v>1002</v>
      </c>
      <c r="I86" s="19">
        <v>4</v>
      </c>
      <c r="J86" s="24" t="s">
        <v>1023</v>
      </c>
      <c r="K86" s="99">
        <v>14</v>
      </c>
      <c r="L86" s="99">
        <v>28</v>
      </c>
      <c r="M86" s="99">
        <f t="shared" si="11"/>
        <v>-14</v>
      </c>
      <c r="N86" s="28" t="s">
        <v>5725</v>
      </c>
      <c r="O86" s="20">
        <v>14000</v>
      </c>
      <c r="P86" s="27"/>
      <c r="Q86" s="99"/>
      <c r="R86" s="130"/>
    </row>
    <row r="87" spans="1:18" ht="18" customHeight="1">
      <c r="A87" s="17">
        <v>1</v>
      </c>
      <c r="B87" s="18" t="s">
        <v>1061</v>
      </c>
      <c r="C87" s="18">
        <v>3</v>
      </c>
      <c r="D87" s="18" t="s">
        <v>5655</v>
      </c>
      <c r="E87" s="18">
        <v>2</v>
      </c>
      <c r="F87" s="18" t="s">
        <v>5656</v>
      </c>
      <c r="G87" s="19">
        <v>12</v>
      </c>
      <c r="H87" s="19" t="s">
        <v>1026</v>
      </c>
      <c r="I87" s="19"/>
      <c r="J87" s="24"/>
      <c r="K87" s="99"/>
      <c r="L87" s="99"/>
      <c r="M87" s="99"/>
      <c r="N87" s="28"/>
      <c r="O87" s="20"/>
      <c r="P87" s="27"/>
      <c r="Q87" s="99"/>
      <c r="R87" s="130"/>
    </row>
    <row r="88" spans="1:18" ht="18" customHeight="1">
      <c r="A88" s="17">
        <v>1</v>
      </c>
      <c r="B88" s="18" t="s">
        <v>1061</v>
      </c>
      <c r="C88" s="18">
        <v>3</v>
      </c>
      <c r="D88" s="18" t="s">
        <v>5655</v>
      </c>
      <c r="E88" s="18">
        <v>2</v>
      </c>
      <c r="F88" s="18" t="s">
        <v>5656</v>
      </c>
      <c r="G88" s="18">
        <v>12</v>
      </c>
      <c r="H88" s="18" t="s">
        <v>1026</v>
      </c>
      <c r="I88" s="19">
        <v>1</v>
      </c>
      <c r="J88" s="24" t="s">
        <v>1027</v>
      </c>
      <c r="K88" s="99">
        <v>171</v>
      </c>
      <c r="L88" s="99">
        <v>232</v>
      </c>
      <c r="M88" s="99">
        <f>K88-L88</f>
        <v>-61</v>
      </c>
      <c r="N88" s="28" t="s">
        <v>5726</v>
      </c>
      <c r="O88" s="20">
        <v>12300</v>
      </c>
      <c r="P88" s="27"/>
      <c r="Q88" s="99"/>
      <c r="R88" s="130"/>
    </row>
    <row r="89" spans="1:18" ht="18" customHeight="1">
      <c r="A89" s="17">
        <v>1</v>
      </c>
      <c r="B89" s="18" t="s">
        <v>1061</v>
      </c>
      <c r="C89" s="18">
        <v>3</v>
      </c>
      <c r="D89" s="18" t="s">
        <v>5655</v>
      </c>
      <c r="E89" s="18">
        <v>2</v>
      </c>
      <c r="F89" s="18" t="s">
        <v>5656</v>
      </c>
      <c r="G89" s="18">
        <v>12</v>
      </c>
      <c r="H89" s="18" t="s">
        <v>1026</v>
      </c>
      <c r="I89" s="18">
        <v>1</v>
      </c>
      <c r="J89" s="25" t="s">
        <v>1027</v>
      </c>
      <c r="K89" s="99"/>
      <c r="L89" s="99"/>
      <c r="M89" s="99"/>
      <c r="N89" s="28" t="s">
        <v>5727</v>
      </c>
      <c r="O89" s="20">
        <v>49200</v>
      </c>
      <c r="P89" s="27"/>
      <c r="Q89" s="99"/>
      <c r="R89" s="130"/>
    </row>
    <row r="90" spans="1:18" ht="18" customHeight="1">
      <c r="A90" s="17">
        <v>1</v>
      </c>
      <c r="B90" s="18" t="s">
        <v>1061</v>
      </c>
      <c r="C90" s="18">
        <v>3</v>
      </c>
      <c r="D90" s="18" t="s">
        <v>5655</v>
      </c>
      <c r="E90" s="18">
        <v>2</v>
      </c>
      <c r="F90" s="18" t="s">
        <v>5656</v>
      </c>
      <c r="G90" s="18">
        <v>12</v>
      </c>
      <c r="H90" s="18" t="s">
        <v>1026</v>
      </c>
      <c r="I90" s="102">
        <v>1</v>
      </c>
      <c r="J90" s="103" t="s">
        <v>1027</v>
      </c>
      <c r="K90" s="99"/>
      <c r="L90" s="99"/>
      <c r="M90" s="99"/>
      <c r="N90" s="28" t="s">
        <v>5728</v>
      </c>
      <c r="O90" s="20">
        <v>24600</v>
      </c>
      <c r="P90" s="27"/>
      <c r="Q90" s="99"/>
      <c r="R90" s="130"/>
    </row>
    <row r="91" spans="1:18" ht="18" customHeight="1">
      <c r="A91" s="17">
        <v>1</v>
      </c>
      <c r="B91" s="18" t="s">
        <v>1061</v>
      </c>
      <c r="C91" s="18">
        <v>3</v>
      </c>
      <c r="D91" s="18" t="s">
        <v>5655</v>
      </c>
      <c r="E91" s="18">
        <v>2</v>
      </c>
      <c r="F91" s="18" t="s">
        <v>5656</v>
      </c>
      <c r="G91" s="18">
        <v>12</v>
      </c>
      <c r="H91" s="18" t="s">
        <v>1026</v>
      </c>
      <c r="I91" s="102">
        <v>1</v>
      </c>
      <c r="J91" s="103" t="s">
        <v>1027</v>
      </c>
      <c r="K91" s="99"/>
      <c r="L91" s="99"/>
      <c r="M91" s="99"/>
      <c r="N91" s="28" t="s">
        <v>5729</v>
      </c>
      <c r="O91" s="20"/>
      <c r="P91" s="27"/>
      <c r="Q91" s="99"/>
      <c r="R91" s="130"/>
    </row>
    <row r="92" spans="1:18" ht="18" customHeight="1">
      <c r="A92" s="17">
        <v>1</v>
      </c>
      <c r="B92" s="18" t="s">
        <v>1061</v>
      </c>
      <c r="C92" s="18">
        <v>3</v>
      </c>
      <c r="D92" s="18" t="s">
        <v>5655</v>
      </c>
      <c r="E92" s="18">
        <v>2</v>
      </c>
      <c r="F92" s="18" t="s">
        <v>5656</v>
      </c>
      <c r="G92" s="18">
        <v>12</v>
      </c>
      <c r="H92" s="18" t="s">
        <v>1026</v>
      </c>
      <c r="I92" s="102">
        <v>1</v>
      </c>
      <c r="J92" s="103" t="s">
        <v>1027</v>
      </c>
      <c r="K92" s="99"/>
      <c r="L92" s="99"/>
      <c r="M92" s="99"/>
      <c r="N92" s="339" t="s">
        <v>7378</v>
      </c>
      <c r="O92" s="20">
        <v>84000</v>
      </c>
      <c r="P92" s="27"/>
      <c r="Q92" s="99"/>
      <c r="R92" s="130"/>
    </row>
    <row r="93" spans="1:18" ht="18" customHeight="1">
      <c r="A93" s="17">
        <v>1</v>
      </c>
      <c r="B93" s="18" t="s">
        <v>1061</v>
      </c>
      <c r="C93" s="18">
        <v>3</v>
      </c>
      <c r="D93" s="18" t="s">
        <v>5655</v>
      </c>
      <c r="E93" s="18">
        <v>2</v>
      </c>
      <c r="F93" s="18" t="s">
        <v>5656</v>
      </c>
      <c r="G93" s="18">
        <v>12</v>
      </c>
      <c r="H93" s="18" t="s">
        <v>1026</v>
      </c>
      <c r="I93" s="19">
        <v>12</v>
      </c>
      <c r="J93" s="24" t="s">
        <v>2155</v>
      </c>
      <c r="K93" s="99">
        <v>1907</v>
      </c>
      <c r="L93" s="99">
        <v>3236</v>
      </c>
      <c r="M93" s="99">
        <f>K93-L93</f>
        <v>-1329</v>
      </c>
      <c r="N93" s="28" t="s">
        <v>5730</v>
      </c>
      <c r="O93" s="20">
        <v>594000</v>
      </c>
      <c r="P93" s="27"/>
      <c r="Q93" s="99"/>
      <c r="R93" s="130"/>
    </row>
    <row r="94" spans="1:18" ht="18" customHeight="1">
      <c r="A94" s="17">
        <v>1</v>
      </c>
      <c r="B94" s="18" t="s">
        <v>1061</v>
      </c>
      <c r="C94" s="18">
        <v>3</v>
      </c>
      <c r="D94" s="18" t="s">
        <v>5655</v>
      </c>
      <c r="E94" s="18">
        <v>2</v>
      </c>
      <c r="F94" s="18" t="s">
        <v>5656</v>
      </c>
      <c r="G94" s="18">
        <v>12</v>
      </c>
      <c r="H94" s="18" t="s">
        <v>1026</v>
      </c>
      <c r="I94" s="18">
        <v>12</v>
      </c>
      <c r="J94" s="25" t="s">
        <v>2155</v>
      </c>
      <c r="K94" s="99"/>
      <c r="L94" s="99"/>
      <c r="M94" s="99"/>
      <c r="N94" s="28" t="s">
        <v>5731</v>
      </c>
      <c r="O94" s="20">
        <v>561600</v>
      </c>
      <c r="P94" s="27"/>
      <c r="Q94" s="99"/>
      <c r="R94" s="130"/>
    </row>
    <row r="95" spans="1:18" ht="18" customHeight="1">
      <c r="A95" s="17">
        <v>1</v>
      </c>
      <c r="B95" s="18" t="s">
        <v>1061</v>
      </c>
      <c r="C95" s="18">
        <v>3</v>
      </c>
      <c r="D95" s="18" t="s">
        <v>5655</v>
      </c>
      <c r="E95" s="18">
        <v>2</v>
      </c>
      <c r="F95" s="18" t="s">
        <v>5656</v>
      </c>
      <c r="G95" s="18">
        <v>12</v>
      </c>
      <c r="H95" s="18" t="s">
        <v>1026</v>
      </c>
      <c r="I95" s="102">
        <v>12</v>
      </c>
      <c r="J95" s="103" t="s">
        <v>2155</v>
      </c>
      <c r="K95" s="99"/>
      <c r="L95" s="99"/>
      <c r="M95" s="99"/>
      <c r="N95" s="28" t="s">
        <v>5732</v>
      </c>
      <c r="O95" s="20">
        <v>427680</v>
      </c>
      <c r="P95" s="27"/>
      <c r="Q95" s="99"/>
      <c r="R95" s="130"/>
    </row>
    <row r="96" spans="1:18" ht="18" customHeight="1">
      <c r="A96" s="17">
        <v>1</v>
      </c>
      <c r="B96" s="18" t="s">
        <v>1061</v>
      </c>
      <c r="C96" s="18">
        <v>3</v>
      </c>
      <c r="D96" s="18" t="s">
        <v>5655</v>
      </c>
      <c r="E96" s="18">
        <v>2</v>
      </c>
      <c r="F96" s="18" t="s">
        <v>5656</v>
      </c>
      <c r="G96" s="18">
        <v>12</v>
      </c>
      <c r="H96" s="18" t="s">
        <v>1026</v>
      </c>
      <c r="I96" s="102">
        <v>12</v>
      </c>
      <c r="J96" s="103" t="s">
        <v>2155</v>
      </c>
      <c r="K96" s="99"/>
      <c r="L96" s="99"/>
      <c r="M96" s="99"/>
      <c r="N96" s="28" t="s">
        <v>5733</v>
      </c>
      <c r="O96" s="20">
        <v>181440</v>
      </c>
      <c r="P96" s="27"/>
      <c r="Q96" s="99"/>
      <c r="R96" s="130"/>
    </row>
    <row r="97" spans="1:18" ht="18" customHeight="1">
      <c r="A97" s="17">
        <v>1</v>
      </c>
      <c r="B97" s="18" t="s">
        <v>1061</v>
      </c>
      <c r="C97" s="18">
        <v>3</v>
      </c>
      <c r="D97" s="18" t="s">
        <v>5655</v>
      </c>
      <c r="E97" s="18">
        <v>2</v>
      </c>
      <c r="F97" s="18" t="s">
        <v>5656</v>
      </c>
      <c r="G97" s="18">
        <v>12</v>
      </c>
      <c r="H97" s="18" t="s">
        <v>1026</v>
      </c>
      <c r="I97" s="102">
        <v>12</v>
      </c>
      <c r="J97" s="103" t="s">
        <v>2155</v>
      </c>
      <c r="K97" s="99"/>
      <c r="L97" s="99"/>
      <c r="M97" s="99"/>
      <c r="N97" s="28" t="s">
        <v>5734</v>
      </c>
      <c r="O97" s="20">
        <v>129600</v>
      </c>
      <c r="P97" s="27"/>
      <c r="Q97" s="99"/>
      <c r="R97" s="130"/>
    </row>
    <row r="98" spans="1:18" ht="18" customHeight="1">
      <c r="A98" s="17">
        <v>1</v>
      </c>
      <c r="B98" s="18" t="s">
        <v>1061</v>
      </c>
      <c r="C98" s="18">
        <v>3</v>
      </c>
      <c r="D98" s="18" t="s">
        <v>5655</v>
      </c>
      <c r="E98" s="18">
        <v>2</v>
      </c>
      <c r="F98" s="18" t="s">
        <v>5656</v>
      </c>
      <c r="G98" s="18">
        <v>12</v>
      </c>
      <c r="H98" s="18" t="s">
        <v>1026</v>
      </c>
      <c r="I98" s="102">
        <v>12</v>
      </c>
      <c r="J98" s="103" t="s">
        <v>2155</v>
      </c>
      <c r="K98" s="99"/>
      <c r="L98" s="99"/>
      <c r="M98" s="99"/>
      <c r="N98" s="339" t="s">
        <v>7379</v>
      </c>
      <c r="O98" s="20">
        <v>12000</v>
      </c>
      <c r="P98" s="27"/>
      <c r="Q98" s="99"/>
      <c r="R98" s="130"/>
    </row>
    <row r="99" spans="1:18" ht="18" customHeight="1">
      <c r="A99" s="17">
        <v>1</v>
      </c>
      <c r="B99" s="18" t="s">
        <v>1061</v>
      </c>
      <c r="C99" s="18">
        <v>3</v>
      </c>
      <c r="D99" s="18" t="s">
        <v>5655</v>
      </c>
      <c r="E99" s="18">
        <v>2</v>
      </c>
      <c r="F99" s="18" t="s">
        <v>5656</v>
      </c>
      <c r="G99" s="19">
        <v>13</v>
      </c>
      <c r="H99" s="19" t="s">
        <v>1045</v>
      </c>
      <c r="I99" s="102"/>
      <c r="J99" s="103"/>
      <c r="K99" s="99"/>
      <c r="L99" s="99"/>
      <c r="M99" s="99"/>
      <c r="N99" s="28"/>
      <c r="O99" s="20"/>
      <c r="P99" s="27"/>
      <c r="Q99" s="99"/>
      <c r="R99" s="130"/>
    </row>
    <row r="100" spans="1:18" ht="18" customHeight="1">
      <c r="A100" s="17">
        <v>1</v>
      </c>
      <c r="B100" s="18" t="s">
        <v>1061</v>
      </c>
      <c r="C100" s="18">
        <v>3</v>
      </c>
      <c r="D100" s="18" t="s">
        <v>5655</v>
      </c>
      <c r="E100" s="18">
        <v>2</v>
      </c>
      <c r="F100" s="18" t="s">
        <v>5656</v>
      </c>
      <c r="G100" s="18">
        <v>13</v>
      </c>
      <c r="H100" s="18" t="s">
        <v>1045</v>
      </c>
      <c r="I100" s="19">
        <v>21</v>
      </c>
      <c r="J100" s="24" t="s">
        <v>5735</v>
      </c>
      <c r="K100" s="99">
        <v>195</v>
      </c>
      <c r="L100" s="99">
        <v>817</v>
      </c>
      <c r="M100" s="99">
        <f>K100-L100</f>
        <v>-622</v>
      </c>
      <c r="N100" s="339" t="s">
        <v>7380</v>
      </c>
      <c r="O100" s="20">
        <v>194400</v>
      </c>
      <c r="P100" s="27"/>
      <c r="Q100" s="99"/>
      <c r="R100" s="130"/>
    </row>
    <row r="101" spans="1:18" ht="18" customHeight="1">
      <c r="A101" s="43">
        <v>1</v>
      </c>
      <c r="B101" s="44" t="s">
        <v>7367</v>
      </c>
      <c r="C101" s="45">
        <v>4</v>
      </c>
      <c r="D101" s="45" t="s">
        <v>7381</v>
      </c>
      <c r="E101" s="46"/>
      <c r="F101" s="45"/>
      <c r="G101" s="46"/>
      <c r="H101" s="45"/>
      <c r="I101" s="46"/>
      <c r="J101" s="46"/>
      <c r="K101" s="60">
        <f>K102</f>
        <v>21</v>
      </c>
      <c r="L101" s="60">
        <f t="shared" ref="L101:M101" si="12">L102</f>
        <v>21</v>
      </c>
      <c r="M101" s="61">
        <f t="shared" si="12"/>
        <v>0</v>
      </c>
      <c r="N101" s="47"/>
      <c r="O101" s="48"/>
      <c r="P101" s="48"/>
      <c r="Q101" s="95">
        <f>Q102</f>
        <v>21</v>
      </c>
      <c r="R101" s="51"/>
    </row>
    <row r="102" spans="1:18" ht="18" customHeight="1">
      <c r="A102" s="43">
        <v>1</v>
      </c>
      <c r="B102" s="44" t="s">
        <v>5200</v>
      </c>
      <c r="C102" s="52">
        <v>4</v>
      </c>
      <c r="D102" s="44" t="s">
        <v>5736</v>
      </c>
      <c r="E102" s="53">
        <v>1</v>
      </c>
      <c r="F102" s="54" t="s">
        <v>5736</v>
      </c>
      <c r="G102" s="53"/>
      <c r="H102" s="54"/>
      <c r="I102" s="53"/>
      <c r="J102" s="53"/>
      <c r="K102" s="62">
        <f>SUM(K103:K104)</f>
        <v>21</v>
      </c>
      <c r="L102" s="62">
        <f t="shared" ref="L102:M102" si="13">SUM(L103:L104)</f>
        <v>21</v>
      </c>
      <c r="M102" s="63">
        <f t="shared" si="13"/>
        <v>0</v>
      </c>
      <c r="N102" s="55"/>
      <c r="O102" s="56"/>
      <c r="P102" s="56"/>
      <c r="Q102" s="97">
        <f>SUM(Q103:Q104)</f>
        <v>21</v>
      </c>
      <c r="R102" s="59" t="s">
        <v>5203</v>
      </c>
    </row>
    <row r="103" spans="1:18" ht="18" customHeight="1">
      <c r="A103" s="17">
        <v>1</v>
      </c>
      <c r="B103" s="18" t="s">
        <v>1061</v>
      </c>
      <c r="C103" s="102">
        <v>4</v>
      </c>
      <c r="D103" s="102" t="s">
        <v>5657</v>
      </c>
      <c r="E103" s="102">
        <v>1</v>
      </c>
      <c r="F103" s="102" t="s">
        <v>5657</v>
      </c>
      <c r="G103" s="19">
        <v>1</v>
      </c>
      <c r="H103" s="19" t="s">
        <v>914</v>
      </c>
      <c r="I103" s="19"/>
      <c r="J103" s="24"/>
      <c r="K103" s="99"/>
      <c r="L103" s="99"/>
      <c r="M103" s="99"/>
      <c r="N103" s="28"/>
      <c r="O103" s="20"/>
      <c r="P103" s="27" t="s">
        <v>5653</v>
      </c>
      <c r="Q103" s="99">
        <v>21</v>
      </c>
      <c r="R103" s="130"/>
    </row>
    <row r="104" spans="1:18" ht="18" customHeight="1">
      <c r="A104" s="180">
        <v>1</v>
      </c>
      <c r="B104" s="102" t="s">
        <v>1061</v>
      </c>
      <c r="C104" s="102">
        <v>4</v>
      </c>
      <c r="D104" s="102" t="s">
        <v>5657</v>
      </c>
      <c r="E104" s="102">
        <v>1</v>
      </c>
      <c r="F104" s="102" t="s">
        <v>5657</v>
      </c>
      <c r="G104" s="18">
        <v>1</v>
      </c>
      <c r="H104" s="18" t="s">
        <v>914</v>
      </c>
      <c r="I104" s="19">
        <v>21</v>
      </c>
      <c r="J104" s="24" t="s">
        <v>5737</v>
      </c>
      <c r="K104" s="99">
        <v>21</v>
      </c>
      <c r="L104" s="99">
        <v>21</v>
      </c>
      <c r="M104" s="99">
        <f>K104-L104</f>
        <v>0</v>
      </c>
      <c r="N104" s="28" t="s">
        <v>5738</v>
      </c>
      <c r="O104" s="20">
        <v>21000</v>
      </c>
      <c r="P104" s="27"/>
      <c r="Q104" s="99"/>
      <c r="R104" s="130"/>
    </row>
    <row r="105" spans="1:18" ht="18" customHeight="1">
      <c r="A105" s="216">
        <v>2</v>
      </c>
      <c r="B105" s="217" t="s">
        <v>5739</v>
      </c>
      <c r="C105" s="217"/>
      <c r="D105" s="217"/>
      <c r="E105" s="218"/>
      <c r="F105" s="217"/>
      <c r="G105" s="218"/>
      <c r="H105" s="217"/>
      <c r="I105" s="218"/>
      <c r="J105" s="218"/>
      <c r="K105" s="219">
        <f>K106+K155+K188+K197+K213+K225</f>
        <v>940971</v>
      </c>
      <c r="L105" s="219">
        <f>L106+L155+L188+L197+L213+L225</f>
        <v>913580</v>
      </c>
      <c r="M105" s="220">
        <f>M106+M155+M188+M197+M213+M225</f>
        <v>27391</v>
      </c>
      <c r="N105" s="221"/>
      <c r="O105" s="222"/>
      <c r="P105" s="222"/>
      <c r="Q105" s="223">
        <f>Q106+Q155+Q188+Q197+Q213+Q225</f>
        <v>755371</v>
      </c>
      <c r="R105" s="224"/>
    </row>
    <row r="106" spans="1:18" ht="18" customHeight="1">
      <c r="A106" s="43">
        <v>2</v>
      </c>
      <c r="B106" s="44" t="s">
        <v>5739</v>
      </c>
      <c r="C106" s="45">
        <v>1</v>
      </c>
      <c r="D106" s="45" t="s">
        <v>5740</v>
      </c>
      <c r="E106" s="46"/>
      <c r="F106" s="45"/>
      <c r="G106" s="46"/>
      <c r="H106" s="45"/>
      <c r="I106" s="46"/>
      <c r="J106" s="46"/>
      <c r="K106" s="60">
        <f>K107+K115+K123+K131+K139+K147</f>
        <v>854996</v>
      </c>
      <c r="L106" s="60">
        <f t="shared" ref="L106:M106" si="14">L107+L115+L123+L131+L139+L147</f>
        <v>828216</v>
      </c>
      <c r="M106" s="61">
        <f t="shared" si="14"/>
        <v>26780</v>
      </c>
      <c r="N106" s="47"/>
      <c r="O106" s="48"/>
      <c r="P106" s="48"/>
      <c r="Q106" s="95">
        <f>Q107+Q115+Q123+Q131+Q139+Q147</f>
        <v>686346</v>
      </c>
      <c r="R106" s="51"/>
    </row>
    <row r="107" spans="1:18" ht="18" customHeight="1">
      <c r="A107" s="43">
        <v>2</v>
      </c>
      <c r="B107" s="44" t="s">
        <v>5739</v>
      </c>
      <c r="C107" s="52">
        <v>1</v>
      </c>
      <c r="D107" s="44" t="s">
        <v>5740</v>
      </c>
      <c r="E107" s="53">
        <v>1</v>
      </c>
      <c r="F107" s="54" t="s">
        <v>5741</v>
      </c>
      <c r="G107" s="53"/>
      <c r="H107" s="54"/>
      <c r="I107" s="53"/>
      <c r="J107" s="53"/>
      <c r="K107" s="62">
        <f>SUM(K108:K110)</f>
        <v>318559</v>
      </c>
      <c r="L107" s="62">
        <f t="shared" ref="L107:M107" si="15">SUM(L108:L110)</f>
        <v>321704</v>
      </c>
      <c r="M107" s="63">
        <f t="shared" si="15"/>
        <v>-3145</v>
      </c>
      <c r="N107" s="55"/>
      <c r="O107" s="56"/>
      <c r="P107" s="56"/>
      <c r="Q107" s="97">
        <f>SUM(Q108:Q113)</f>
        <v>255675</v>
      </c>
      <c r="R107" s="59" t="s">
        <v>5203</v>
      </c>
    </row>
    <row r="108" spans="1:18" ht="18" customHeight="1">
      <c r="A108" s="17">
        <v>2</v>
      </c>
      <c r="B108" s="18" t="s">
        <v>5742</v>
      </c>
      <c r="C108" s="102">
        <v>1</v>
      </c>
      <c r="D108" s="102" t="s">
        <v>5743</v>
      </c>
      <c r="E108" s="102">
        <v>1</v>
      </c>
      <c r="F108" s="102" t="s">
        <v>5569</v>
      </c>
      <c r="G108" s="19">
        <v>19</v>
      </c>
      <c r="H108" s="19" t="s">
        <v>1056</v>
      </c>
      <c r="I108" s="19"/>
      <c r="J108" s="24"/>
      <c r="K108" s="99"/>
      <c r="L108" s="99"/>
      <c r="M108" s="99"/>
      <c r="N108" s="28"/>
      <c r="O108" s="20"/>
      <c r="P108" s="27" t="s">
        <v>5567</v>
      </c>
      <c r="Q108" s="99">
        <v>63712</v>
      </c>
      <c r="R108" s="130"/>
    </row>
    <row r="109" spans="1:18" ht="18" customHeight="1">
      <c r="A109" s="180">
        <v>2</v>
      </c>
      <c r="B109" s="102" t="s">
        <v>5742</v>
      </c>
      <c r="C109" s="102">
        <v>1</v>
      </c>
      <c r="D109" s="102" t="s">
        <v>5743</v>
      </c>
      <c r="E109" s="102">
        <v>1</v>
      </c>
      <c r="F109" s="102" t="s">
        <v>5569</v>
      </c>
      <c r="G109" s="18">
        <v>19</v>
      </c>
      <c r="H109" s="18" t="s">
        <v>1056</v>
      </c>
      <c r="I109" s="19">
        <v>61</v>
      </c>
      <c r="J109" s="24" t="s">
        <v>5744</v>
      </c>
      <c r="K109" s="99">
        <v>318559</v>
      </c>
      <c r="L109" s="99">
        <v>321704</v>
      </c>
      <c r="M109" s="99">
        <f>K109-L109</f>
        <v>-3145</v>
      </c>
      <c r="N109" s="28" t="s">
        <v>5569</v>
      </c>
      <c r="O109" s="20"/>
      <c r="P109" s="27" t="s">
        <v>5588</v>
      </c>
      <c r="Q109" s="99">
        <v>22570</v>
      </c>
      <c r="R109" s="130"/>
    </row>
    <row r="110" spans="1:18" ht="18" customHeight="1">
      <c r="A110" s="180">
        <v>2</v>
      </c>
      <c r="B110" s="102" t="s">
        <v>5742</v>
      </c>
      <c r="C110" s="102">
        <v>1</v>
      </c>
      <c r="D110" s="102" t="s">
        <v>5743</v>
      </c>
      <c r="E110" s="102">
        <v>1</v>
      </c>
      <c r="F110" s="102" t="s">
        <v>5569</v>
      </c>
      <c r="G110" s="102">
        <v>19</v>
      </c>
      <c r="H110" s="102" t="s">
        <v>1056</v>
      </c>
      <c r="I110" s="18">
        <v>61</v>
      </c>
      <c r="J110" s="25" t="s">
        <v>5745</v>
      </c>
      <c r="K110" s="99"/>
      <c r="L110" s="99"/>
      <c r="M110" s="99"/>
      <c r="N110" s="28" t="s">
        <v>5746</v>
      </c>
      <c r="O110" s="20">
        <v>318558478</v>
      </c>
      <c r="P110" s="27" t="s">
        <v>5609</v>
      </c>
      <c r="Q110" s="99">
        <v>89196</v>
      </c>
      <c r="R110" s="130"/>
    </row>
    <row r="111" spans="1:18" ht="18" customHeight="1">
      <c r="A111" s="180">
        <v>2</v>
      </c>
      <c r="B111" s="102" t="s">
        <v>5742</v>
      </c>
      <c r="C111" s="102">
        <v>1</v>
      </c>
      <c r="D111" s="102" t="s">
        <v>5743</v>
      </c>
      <c r="E111" s="102">
        <v>1</v>
      </c>
      <c r="F111" s="102" t="s">
        <v>5569</v>
      </c>
      <c r="G111" s="102">
        <v>19</v>
      </c>
      <c r="H111" s="102" t="s">
        <v>1056</v>
      </c>
      <c r="I111" s="18">
        <v>61</v>
      </c>
      <c r="J111" s="25" t="s">
        <v>5745</v>
      </c>
      <c r="K111" s="99"/>
      <c r="L111" s="99"/>
      <c r="M111" s="99"/>
      <c r="N111" s="28"/>
      <c r="O111" s="20"/>
      <c r="P111" s="27" t="s">
        <v>5616</v>
      </c>
      <c r="Q111" s="99">
        <v>39820</v>
      </c>
      <c r="R111" s="130"/>
    </row>
    <row r="112" spans="1:18" ht="18" customHeight="1">
      <c r="A112" s="180">
        <v>2</v>
      </c>
      <c r="B112" s="102" t="s">
        <v>5742</v>
      </c>
      <c r="C112" s="102">
        <v>1</v>
      </c>
      <c r="D112" s="102" t="s">
        <v>5743</v>
      </c>
      <c r="E112" s="102">
        <v>1</v>
      </c>
      <c r="F112" s="102" t="s">
        <v>5569</v>
      </c>
      <c r="G112" s="102">
        <v>19</v>
      </c>
      <c r="H112" s="102" t="s">
        <v>1056</v>
      </c>
      <c r="I112" s="18">
        <v>61</v>
      </c>
      <c r="J112" s="25" t="s">
        <v>5745</v>
      </c>
      <c r="K112" s="99"/>
      <c r="L112" s="99"/>
      <c r="M112" s="99"/>
      <c r="N112" s="28"/>
      <c r="O112" s="20"/>
      <c r="P112" s="27" t="s">
        <v>5632</v>
      </c>
      <c r="Q112" s="99">
        <v>39820</v>
      </c>
      <c r="R112" s="130"/>
    </row>
    <row r="113" spans="1:18" ht="18" customHeight="1">
      <c r="A113" s="180">
        <v>2</v>
      </c>
      <c r="B113" s="102" t="s">
        <v>5742</v>
      </c>
      <c r="C113" s="102">
        <v>1</v>
      </c>
      <c r="D113" s="102" t="s">
        <v>5743</v>
      </c>
      <c r="E113" s="102">
        <v>1</v>
      </c>
      <c r="F113" s="102" t="s">
        <v>5569</v>
      </c>
      <c r="G113" s="102">
        <v>19</v>
      </c>
      <c r="H113" s="102" t="s">
        <v>1056</v>
      </c>
      <c r="I113" s="18">
        <v>61</v>
      </c>
      <c r="J113" s="25" t="s">
        <v>5745</v>
      </c>
      <c r="K113" s="99"/>
      <c r="L113" s="99"/>
      <c r="M113" s="99"/>
      <c r="N113" s="28"/>
      <c r="O113" s="20"/>
      <c r="P113" s="27" t="s">
        <v>5747</v>
      </c>
      <c r="Q113" s="99">
        <v>557</v>
      </c>
      <c r="R113" s="130"/>
    </row>
    <row r="114" spans="1:18" ht="18" customHeight="1">
      <c r="A114" s="180">
        <v>2</v>
      </c>
      <c r="B114" s="102" t="s">
        <v>5742</v>
      </c>
      <c r="C114" s="102">
        <v>1</v>
      </c>
      <c r="D114" s="102" t="s">
        <v>5743</v>
      </c>
      <c r="E114" s="102">
        <v>1</v>
      </c>
      <c r="F114" s="102" t="s">
        <v>5569</v>
      </c>
      <c r="G114" s="102">
        <v>19</v>
      </c>
      <c r="H114" s="102" t="s">
        <v>1056</v>
      </c>
      <c r="I114" s="18">
        <v>61</v>
      </c>
      <c r="J114" s="25" t="s">
        <v>5745</v>
      </c>
      <c r="K114" s="99"/>
      <c r="L114" s="99"/>
      <c r="M114" s="99"/>
      <c r="N114" s="28"/>
      <c r="O114" s="20"/>
      <c r="P114" s="27" t="s">
        <v>5158</v>
      </c>
      <c r="Q114" s="99"/>
      <c r="R114" s="157"/>
    </row>
    <row r="115" spans="1:18" ht="18" customHeight="1">
      <c r="A115" s="43">
        <v>2</v>
      </c>
      <c r="B115" s="44" t="s">
        <v>5739</v>
      </c>
      <c r="C115" s="52">
        <v>1</v>
      </c>
      <c r="D115" s="44" t="s">
        <v>5740</v>
      </c>
      <c r="E115" s="53">
        <v>2</v>
      </c>
      <c r="F115" s="54" t="s">
        <v>5748</v>
      </c>
      <c r="G115" s="53"/>
      <c r="H115" s="54"/>
      <c r="I115" s="53"/>
      <c r="J115" s="53"/>
      <c r="K115" s="62">
        <f>SUM(K116:K119)</f>
        <v>137659</v>
      </c>
      <c r="L115" s="62">
        <f t="shared" ref="L115:M115" si="16">SUM(L116:L119)</f>
        <v>130656</v>
      </c>
      <c r="M115" s="63">
        <f t="shared" si="16"/>
        <v>7003</v>
      </c>
      <c r="N115" s="55"/>
      <c r="O115" s="56"/>
      <c r="P115" s="56"/>
      <c r="Q115" s="97">
        <f>SUM(Q116:Q121)</f>
        <v>110517</v>
      </c>
      <c r="R115" s="59" t="s">
        <v>5203</v>
      </c>
    </row>
    <row r="116" spans="1:18" ht="18" customHeight="1">
      <c r="A116" s="17">
        <v>2</v>
      </c>
      <c r="B116" s="18" t="s">
        <v>5742</v>
      </c>
      <c r="C116" s="18">
        <v>1</v>
      </c>
      <c r="D116" s="18" t="s">
        <v>5743</v>
      </c>
      <c r="E116" s="18">
        <v>2</v>
      </c>
      <c r="F116" s="18" t="s">
        <v>5749</v>
      </c>
      <c r="G116" s="19">
        <v>19</v>
      </c>
      <c r="H116" s="19" t="s">
        <v>1056</v>
      </c>
      <c r="I116" s="18"/>
      <c r="J116" s="25"/>
      <c r="K116" s="99"/>
      <c r="L116" s="99"/>
      <c r="M116" s="99"/>
      <c r="N116" s="28"/>
      <c r="O116" s="20"/>
      <c r="P116" s="27" t="s">
        <v>5567</v>
      </c>
      <c r="Q116" s="99">
        <v>27531</v>
      </c>
      <c r="R116" s="130"/>
    </row>
    <row r="117" spans="1:18" ht="18" customHeight="1">
      <c r="A117" s="17">
        <v>2</v>
      </c>
      <c r="B117" s="18" t="s">
        <v>5742</v>
      </c>
      <c r="C117" s="18">
        <v>1</v>
      </c>
      <c r="D117" s="18" t="s">
        <v>5743</v>
      </c>
      <c r="E117" s="18">
        <v>2</v>
      </c>
      <c r="F117" s="18" t="s">
        <v>5749</v>
      </c>
      <c r="G117" s="18">
        <v>19</v>
      </c>
      <c r="H117" s="18" t="s">
        <v>1056</v>
      </c>
      <c r="I117" s="19">
        <v>61</v>
      </c>
      <c r="J117" s="24" t="s">
        <v>5744</v>
      </c>
      <c r="K117" s="99">
        <v>137659</v>
      </c>
      <c r="L117" s="99">
        <v>130656</v>
      </c>
      <c r="M117" s="99">
        <f>K117-L117</f>
        <v>7003</v>
      </c>
      <c r="N117" s="28" t="s">
        <v>5750</v>
      </c>
      <c r="O117" s="20"/>
      <c r="P117" s="27" t="s">
        <v>5588</v>
      </c>
      <c r="Q117" s="99">
        <v>9753</v>
      </c>
      <c r="R117" s="130"/>
    </row>
    <row r="118" spans="1:18" ht="18" customHeight="1">
      <c r="A118" s="17">
        <v>2</v>
      </c>
      <c r="B118" s="18" t="s">
        <v>5742</v>
      </c>
      <c r="C118" s="18">
        <v>1</v>
      </c>
      <c r="D118" s="18" t="s">
        <v>5743</v>
      </c>
      <c r="E118" s="18">
        <v>2</v>
      </c>
      <c r="F118" s="18" t="s">
        <v>5749</v>
      </c>
      <c r="G118" s="102">
        <v>19</v>
      </c>
      <c r="H118" s="102" t="s">
        <v>1056</v>
      </c>
      <c r="I118" s="18">
        <v>61</v>
      </c>
      <c r="J118" s="25" t="s">
        <v>5744</v>
      </c>
      <c r="K118" s="99"/>
      <c r="L118" s="99"/>
      <c r="M118" s="99"/>
      <c r="N118" s="28" t="s">
        <v>5751</v>
      </c>
      <c r="O118" s="20"/>
      <c r="P118" s="27" t="s">
        <v>5609</v>
      </c>
      <c r="Q118" s="99">
        <v>38544</v>
      </c>
      <c r="R118" s="130"/>
    </row>
    <row r="119" spans="1:18" ht="18" customHeight="1">
      <c r="A119" s="17">
        <v>2</v>
      </c>
      <c r="B119" s="18" t="s">
        <v>5742</v>
      </c>
      <c r="C119" s="18">
        <v>1</v>
      </c>
      <c r="D119" s="18" t="s">
        <v>5743</v>
      </c>
      <c r="E119" s="18">
        <v>2</v>
      </c>
      <c r="F119" s="18" t="s">
        <v>5749</v>
      </c>
      <c r="G119" s="102">
        <v>19</v>
      </c>
      <c r="H119" s="102" t="s">
        <v>1056</v>
      </c>
      <c r="I119" s="18">
        <v>61</v>
      </c>
      <c r="J119" s="25" t="s">
        <v>5744</v>
      </c>
      <c r="K119" s="99"/>
      <c r="L119" s="99"/>
      <c r="M119" s="99"/>
      <c r="N119" s="28" t="s">
        <v>5752</v>
      </c>
      <c r="O119" s="20">
        <v>137658317</v>
      </c>
      <c r="P119" s="27" t="s">
        <v>5616</v>
      </c>
      <c r="Q119" s="99">
        <v>17207</v>
      </c>
      <c r="R119" s="130"/>
    </row>
    <row r="120" spans="1:18" ht="18" customHeight="1">
      <c r="A120" s="17">
        <v>2</v>
      </c>
      <c r="B120" s="18" t="s">
        <v>5742</v>
      </c>
      <c r="C120" s="18">
        <v>1</v>
      </c>
      <c r="D120" s="18" t="s">
        <v>5743</v>
      </c>
      <c r="E120" s="18">
        <v>2</v>
      </c>
      <c r="F120" s="18" t="s">
        <v>5749</v>
      </c>
      <c r="G120" s="102">
        <v>19</v>
      </c>
      <c r="H120" s="102" t="s">
        <v>1056</v>
      </c>
      <c r="I120" s="18">
        <v>61</v>
      </c>
      <c r="J120" s="25" t="s">
        <v>5744</v>
      </c>
      <c r="K120" s="99"/>
      <c r="L120" s="99"/>
      <c r="M120" s="99"/>
      <c r="N120" s="28"/>
      <c r="O120" s="20"/>
      <c r="P120" s="27" t="s">
        <v>5632</v>
      </c>
      <c r="Q120" s="99">
        <v>17207</v>
      </c>
      <c r="R120" s="130"/>
    </row>
    <row r="121" spans="1:18" ht="18" customHeight="1">
      <c r="A121" s="17">
        <v>2</v>
      </c>
      <c r="B121" s="18" t="s">
        <v>5742</v>
      </c>
      <c r="C121" s="18">
        <v>1</v>
      </c>
      <c r="D121" s="18" t="s">
        <v>5743</v>
      </c>
      <c r="E121" s="18">
        <v>2</v>
      </c>
      <c r="F121" s="18" t="s">
        <v>5749</v>
      </c>
      <c r="G121" s="102">
        <v>19</v>
      </c>
      <c r="H121" s="102" t="s">
        <v>1056</v>
      </c>
      <c r="I121" s="18">
        <v>61</v>
      </c>
      <c r="J121" s="25" t="s">
        <v>5744</v>
      </c>
      <c r="K121" s="99"/>
      <c r="L121" s="99"/>
      <c r="M121" s="99"/>
      <c r="N121" s="28"/>
      <c r="O121" s="20"/>
      <c r="P121" s="27" t="s">
        <v>5747</v>
      </c>
      <c r="Q121" s="99">
        <v>275</v>
      </c>
      <c r="R121" s="130"/>
    </row>
    <row r="122" spans="1:18" ht="18" customHeight="1">
      <c r="A122" s="17">
        <v>2</v>
      </c>
      <c r="B122" s="18" t="s">
        <v>5742</v>
      </c>
      <c r="C122" s="18">
        <v>1</v>
      </c>
      <c r="D122" s="18" t="s">
        <v>5743</v>
      </c>
      <c r="E122" s="18">
        <v>2</v>
      </c>
      <c r="F122" s="18" t="s">
        <v>5749</v>
      </c>
      <c r="G122" s="102">
        <v>19</v>
      </c>
      <c r="H122" s="102" t="s">
        <v>1056</v>
      </c>
      <c r="I122" s="18">
        <v>61</v>
      </c>
      <c r="J122" s="25" t="s">
        <v>5744</v>
      </c>
      <c r="K122" s="99"/>
      <c r="L122" s="99"/>
      <c r="M122" s="99"/>
      <c r="N122" s="28"/>
      <c r="O122" s="20"/>
      <c r="P122" s="27" t="s">
        <v>5158</v>
      </c>
      <c r="Q122" s="99"/>
      <c r="R122" s="157"/>
    </row>
    <row r="123" spans="1:18" ht="18" customHeight="1">
      <c r="A123" s="43">
        <v>2</v>
      </c>
      <c r="B123" s="44" t="s">
        <v>5739</v>
      </c>
      <c r="C123" s="52">
        <v>1</v>
      </c>
      <c r="D123" s="44" t="s">
        <v>5740</v>
      </c>
      <c r="E123" s="53">
        <v>3</v>
      </c>
      <c r="F123" s="54" t="s">
        <v>5753</v>
      </c>
      <c r="G123" s="53"/>
      <c r="H123" s="54"/>
      <c r="I123" s="53"/>
      <c r="J123" s="53"/>
      <c r="K123" s="62">
        <f>SUM(K124:K126)</f>
        <v>351657</v>
      </c>
      <c r="L123" s="62">
        <f t="shared" ref="L123:M123" si="17">SUM(L124:L126)</f>
        <v>328266</v>
      </c>
      <c r="M123" s="63">
        <f t="shared" si="17"/>
        <v>23391</v>
      </c>
      <c r="N123" s="55"/>
      <c r="O123" s="56"/>
      <c r="P123" s="56"/>
      <c r="Q123" s="97">
        <f>SUM(Q124:Q129)</f>
        <v>282325</v>
      </c>
      <c r="R123" s="59" t="s">
        <v>5203</v>
      </c>
    </row>
    <row r="124" spans="1:18" ht="18" customHeight="1">
      <c r="A124" s="17">
        <v>2</v>
      </c>
      <c r="B124" s="18" t="s">
        <v>5742</v>
      </c>
      <c r="C124" s="102">
        <v>1</v>
      </c>
      <c r="D124" s="102" t="s">
        <v>5743</v>
      </c>
      <c r="E124" s="102">
        <v>3</v>
      </c>
      <c r="F124" s="102" t="s">
        <v>5573</v>
      </c>
      <c r="G124" s="19">
        <v>19</v>
      </c>
      <c r="H124" s="19" t="s">
        <v>1056</v>
      </c>
      <c r="I124" s="102"/>
      <c r="J124" s="103"/>
      <c r="K124" s="99"/>
      <c r="L124" s="99"/>
      <c r="M124" s="99"/>
      <c r="N124" s="28"/>
      <c r="O124" s="20"/>
      <c r="P124" s="27" t="s">
        <v>5567</v>
      </c>
      <c r="Q124" s="99">
        <v>52748</v>
      </c>
      <c r="R124" s="130"/>
    </row>
    <row r="125" spans="1:18" ht="18" customHeight="1">
      <c r="A125" s="180">
        <v>2</v>
      </c>
      <c r="B125" s="102" t="s">
        <v>5742</v>
      </c>
      <c r="C125" s="102">
        <v>1</v>
      </c>
      <c r="D125" s="102" t="s">
        <v>5743</v>
      </c>
      <c r="E125" s="102">
        <v>3</v>
      </c>
      <c r="F125" s="102" t="s">
        <v>5573</v>
      </c>
      <c r="G125" s="18">
        <v>19</v>
      </c>
      <c r="H125" s="18" t="s">
        <v>1056</v>
      </c>
      <c r="I125" s="19">
        <v>61</v>
      </c>
      <c r="J125" s="24" t="s">
        <v>5744</v>
      </c>
      <c r="K125" s="99">
        <v>351657</v>
      </c>
      <c r="L125" s="99">
        <v>328266</v>
      </c>
      <c r="M125" s="99">
        <f>K125-L125</f>
        <v>23391</v>
      </c>
      <c r="N125" s="28" t="s">
        <v>5754</v>
      </c>
      <c r="O125" s="20"/>
      <c r="P125" s="27" t="s">
        <v>5588</v>
      </c>
      <c r="Q125" s="99">
        <v>24915</v>
      </c>
      <c r="R125" s="130"/>
    </row>
    <row r="126" spans="1:18" ht="18" customHeight="1">
      <c r="A126" s="180">
        <v>2</v>
      </c>
      <c r="B126" s="102" t="s">
        <v>5742</v>
      </c>
      <c r="C126" s="102">
        <v>1</v>
      </c>
      <c r="D126" s="102" t="s">
        <v>5743</v>
      </c>
      <c r="E126" s="102">
        <v>3</v>
      </c>
      <c r="F126" s="102" t="s">
        <v>5573</v>
      </c>
      <c r="G126" s="102">
        <v>19</v>
      </c>
      <c r="H126" s="102" t="s">
        <v>1056</v>
      </c>
      <c r="I126" s="18">
        <v>61</v>
      </c>
      <c r="J126" s="25" t="s">
        <v>5745</v>
      </c>
      <c r="K126" s="99"/>
      <c r="L126" s="99"/>
      <c r="M126" s="99"/>
      <c r="N126" s="28" t="s">
        <v>5755</v>
      </c>
      <c r="O126" s="20">
        <v>351656835</v>
      </c>
      <c r="P126" s="27" t="s">
        <v>5609</v>
      </c>
      <c r="Q126" s="99">
        <v>98463</v>
      </c>
      <c r="R126" s="130"/>
    </row>
    <row r="127" spans="1:18" ht="18" customHeight="1">
      <c r="A127" s="180">
        <v>2</v>
      </c>
      <c r="B127" s="102" t="s">
        <v>5742</v>
      </c>
      <c r="C127" s="102">
        <v>1</v>
      </c>
      <c r="D127" s="102" t="s">
        <v>5743</v>
      </c>
      <c r="E127" s="102">
        <v>3</v>
      </c>
      <c r="F127" s="102" t="s">
        <v>5573</v>
      </c>
      <c r="G127" s="102">
        <v>19</v>
      </c>
      <c r="H127" s="102" t="s">
        <v>1056</v>
      </c>
      <c r="I127" s="18">
        <v>61</v>
      </c>
      <c r="J127" s="25" t="s">
        <v>5745</v>
      </c>
      <c r="K127" s="99"/>
      <c r="L127" s="99"/>
      <c r="M127" s="99"/>
      <c r="N127" s="28"/>
      <c r="O127" s="20"/>
      <c r="P127" s="27" t="s">
        <v>5616</v>
      </c>
      <c r="Q127" s="99">
        <v>61539</v>
      </c>
      <c r="R127" s="130"/>
    </row>
    <row r="128" spans="1:18" ht="18" customHeight="1">
      <c r="A128" s="180">
        <v>2</v>
      </c>
      <c r="B128" s="102" t="s">
        <v>5742</v>
      </c>
      <c r="C128" s="102">
        <v>1</v>
      </c>
      <c r="D128" s="102" t="s">
        <v>5743</v>
      </c>
      <c r="E128" s="102">
        <v>3</v>
      </c>
      <c r="F128" s="102" t="s">
        <v>5573</v>
      </c>
      <c r="G128" s="102">
        <v>19</v>
      </c>
      <c r="H128" s="102" t="s">
        <v>1056</v>
      </c>
      <c r="I128" s="18">
        <v>61</v>
      </c>
      <c r="J128" s="25" t="s">
        <v>5745</v>
      </c>
      <c r="K128" s="99"/>
      <c r="L128" s="99"/>
      <c r="M128" s="99"/>
      <c r="N128" s="28"/>
      <c r="O128" s="20"/>
      <c r="P128" s="27" t="s">
        <v>5632</v>
      </c>
      <c r="Q128" s="99">
        <v>43957</v>
      </c>
      <c r="R128" s="130"/>
    </row>
    <row r="129" spans="1:18" ht="18" customHeight="1">
      <c r="A129" s="180">
        <v>2</v>
      </c>
      <c r="B129" s="102" t="s">
        <v>5742</v>
      </c>
      <c r="C129" s="102">
        <v>1</v>
      </c>
      <c r="D129" s="102" t="s">
        <v>5743</v>
      </c>
      <c r="E129" s="102">
        <v>3</v>
      </c>
      <c r="F129" s="102" t="s">
        <v>5573</v>
      </c>
      <c r="G129" s="102">
        <v>19</v>
      </c>
      <c r="H129" s="102" t="s">
        <v>1056</v>
      </c>
      <c r="I129" s="18">
        <v>61</v>
      </c>
      <c r="J129" s="25" t="s">
        <v>5745</v>
      </c>
      <c r="K129" s="99"/>
      <c r="L129" s="99"/>
      <c r="M129" s="99"/>
      <c r="N129" s="28"/>
      <c r="O129" s="20"/>
      <c r="P129" s="27" t="s">
        <v>5747</v>
      </c>
      <c r="Q129" s="99">
        <v>703</v>
      </c>
      <c r="R129" s="130"/>
    </row>
    <row r="130" spans="1:18" ht="18" customHeight="1">
      <c r="A130" s="180">
        <v>2</v>
      </c>
      <c r="B130" s="102" t="s">
        <v>5742</v>
      </c>
      <c r="C130" s="102">
        <v>1</v>
      </c>
      <c r="D130" s="102" t="s">
        <v>5743</v>
      </c>
      <c r="E130" s="102">
        <v>3</v>
      </c>
      <c r="F130" s="102" t="s">
        <v>5573</v>
      </c>
      <c r="G130" s="102">
        <v>19</v>
      </c>
      <c r="H130" s="102" t="s">
        <v>1056</v>
      </c>
      <c r="I130" s="18">
        <v>61</v>
      </c>
      <c r="J130" s="25" t="s">
        <v>5745</v>
      </c>
      <c r="K130" s="99"/>
      <c r="L130" s="99"/>
      <c r="M130" s="99"/>
      <c r="N130" s="28"/>
      <c r="O130" s="20"/>
      <c r="P130" s="27" t="s">
        <v>5158</v>
      </c>
      <c r="Q130" s="99"/>
      <c r="R130" s="157"/>
    </row>
    <row r="131" spans="1:18" ht="18" customHeight="1">
      <c r="A131" s="43">
        <v>2</v>
      </c>
      <c r="B131" s="44" t="s">
        <v>5739</v>
      </c>
      <c r="C131" s="52">
        <v>1</v>
      </c>
      <c r="D131" s="44" t="s">
        <v>5740</v>
      </c>
      <c r="E131" s="53">
        <v>4</v>
      </c>
      <c r="F131" s="54" t="s">
        <v>5756</v>
      </c>
      <c r="G131" s="53"/>
      <c r="H131" s="54"/>
      <c r="I131" s="53"/>
      <c r="J131" s="53"/>
      <c r="K131" s="62">
        <f>SUM(K132:K134)</f>
        <v>431</v>
      </c>
      <c r="L131" s="62">
        <f t="shared" ref="L131:M131" si="18">SUM(L132:L134)</f>
        <v>792</v>
      </c>
      <c r="M131" s="63">
        <f t="shared" si="18"/>
        <v>-361</v>
      </c>
      <c r="N131" s="55"/>
      <c r="O131" s="56"/>
      <c r="P131" s="56"/>
      <c r="Q131" s="97">
        <f>SUM(Q132:Q137)</f>
        <v>345</v>
      </c>
      <c r="R131" s="59" t="s">
        <v>5203</v>
      </c>
    </row>
    <row r="132" spans="1:18" ht="18" customHeight="1">
      <c r="A132" s="17">
        <v>2</v>
      </c>
      <c r="B132" s="18" t="s">
        <v>5742</v>
      </c>
      <c r="C132" s="102">
        <v>1</v>
      </c>
      <c r="D132" s="102" t="s">
        <v>5743</v>
      </c>
      <c r="E132" s="102">
        <v>4</v>
      </c>
      <c r="F132" s="102" t="s">
        <v>5574</v>
      </c>
      <c r="G132" s="19">
        <v>19</v>
      </c>
      <c r="H132" s="19" t="s">
        <v>1056</v>
      </c>
      <c r="I132" s="18"/>
      <c r="J132" s="25"/>
      <c r="K132" s="99"/>
      <c r="L132" s="99"/>
      <c r="M132" s="99"/>
      <c r="N132" s="28"/>
      <c r="O132" s="20"/>
      <c r="P132" s="27" t="s">
        <v>5567</v>
      </c>
      <c r="Q132" s="99">
        <v>86</v>
      </c>
      <c r="R132" s="130"/>
    </row>
    <row r="133" spans="1:18" ht="18" customHeight="1">
      <c r="A133" s="180">
        <v>2</v>
      </c>
      <c r="B133" s="102" t="s">
        <v>5742</v>
      </c>
      <c r="C133" s="102">
        <v>1</v>
      </c>
      <c r="D133" s="102" t="s">
        <v>5743</v>
      </c>
      <c r="E133" s="102">
        <v>4</v>
      </c>
      <c r="F133" s="102" t="s">
        <v>5574</v>
      </c>
      <c r="G133" s="18">
        <v>19</v>
      </c>
      <c r="H133" s="18" t="s">
        <v>1056</v>
      </c>
      <c r="I133" s="19">
        <v>61</v>
      </c>
      <c r="J133" s="24" t="s">
        <v>5744</v>
      </c>
      <c r="K133" s="99">
        <v>431</v>
      </c>
      <c r="L133" s="99">
        <v>792</v>
      </c>
      <c r="M133" s="99">
        <f>K133-L133</f>
        <v>-361</v>
      </c>
      <c r="N133" s="28" t="s">
        <v>5574</v>
      </c>
      <c r="O133" s="20"/>
      <c r="P133" s="27" t="s">
        <v>5588</v>
      </c>
      <c r="Q133" s="99">
        <v>31</v>
      </c>
      <c r="R133" s="130"/>
    </row>
    <row r="134" spans="1:18" ht="18" customHeight="1">
      <c r="A134" s="180">
        <v>2</v>
      </c>
      <c r="B134" s="102" t="s">
        <v>5742</v>
      </c>
      <c r="C134" s="102">
        <v>1</v>
      </c>
      <c r="D134" s="102" t="s">
        <v>5743</v>
      </c>
      <c r="E134" s="102">
        <v>4</v>
      </c>
      <c r="F134" s="102" t="s">
        <v>5574</v>
      </c>
      <c r="G134" s="102">
        <v>19</v>
      </c>
      <c r="H134" s="102" t="s">
        <v>1056</v>
      </c>
      <c r="I134" s="18">
        <v>61</v>
      </c>
      <c r="J134" s="25" t="s">
        <v>5744</v>
      </c>
      <c r="K134" s="99"/>
      <c r="L134" s="99"/>
      <c r="M134" s="99"/>
      <c r="N134" s="28" t="s">
        <v>5757</v>
      </c>
      <c r="O134" s="20">
        <v>430730</v>
      </c>
      <c r="P134" s="27" t="s">
        <v>5609</v>
      </c>
      <c r="Q134" s="99">
        <v>120</v>
      </c>
      <c r="R134" s="130"/>
    </row>
    <row r="135" spans="1:18" ht="18" customHeight="1">
      <c r="A135" s="180">
        <v>2</v>
      </c>
      <c r="B135" s="102" t="s">
        <v>5742</v>
      </c>
      <c r="C135" s="102">
        <v>1</v>
      </c>
      <c r="D135" s="102" t="s">
        <v>5743</v>
      </c>
      <c r="E135" s="102">
        <v>4</v>
      </c>
      <c r="F135" s="102" t="s">
        <v>5574</v>
      </c>
      <c r="G135" s="102">
        <v>19</v>
      </c>
      <c r="H135" s="102" t="s">
        <v>1056</v>
      </c>
      <c r="I135" s="18">
        <v>61</v>
      </c>
      <c r="J135" s="25" t="s">
        <v>5744</v>
      </c>
      <c r="K135" s="99"/>
      <c r="L135" s="99"/>
      <c r="M135" s="99"/>
      <c r="N135" s="28"/>
      <c r="O135" s="20"/>
      <c r="P135" s="27" t="s">
        <v>5616</v>
      </c>
      <c r="Q135" s="99">
        <v>53</v>
      </c>
      <c r="R135" s="130"/>
    </row>
    <row r="136" spans="1:18" ht="18" customHeight="1">
      <c r="A136" s="180">
        <v>2</v>
      </c>
      <c r="B136" s="102" t="s">
        <v>5742</v>
      </c>
      <c r="C136" s="102">
        <v>1</v>
      </c>
      <c r="D136" s="102" t="s">
        <v>5743</v>
      </c>
      <c r="E136" s="102">
        <v>4</v>
      </c>
      <c r="F136" s="102" t="s">
        <v>5574</v>
      </c>
      <c r="G136" s="102">
        <v>19</v>
      </c>
      <c r="H136" s="102" t="s">
        <v>1056</v>
      </c>
      <c r="I136" s="18">
        <v>61</v>
      </c>
      <c r="J136" s="25" t="s">
        <v>5744</v>
      </c>
      <c r="K136" s="99"/>
      <c r="L136" s="99"/>
      <c r="M136" s="99"/>
      <c r="N136" s="28"/>
      <c r="O136" s="20"/>
      <c r="P136" s="27" t="s">
        <v>5632</v>
      </c>
      <c r="Q136" s="99">
        <v>54</v>
      </c>
      <c r="R136" s="130"/>
    </row>
    <row r="137" spans="1:18" ht="18" customHeight="1">
      <c r="A137" s="180">
        <v>2</v>
      </c>
      <c r="B137" s="102" t="s">
        <v>5742</v>
      </c>
      <c r="C137" s="102">
        <v>1</v>
      </c>
      <c r="D137" s="102" t="s">
        <v>5743</v>
      </c>
      <c r="E137" s="102">
        <v>4</v>
      </c>
      <c r="F137" s="102" t="s">
        <v>5574</v>
      </c>
      <c r="G137" s="102">
        <v>19</v>
      </c>
      <c r="H137" s="102" t="s">
        <v>1056</v>
      </c>
      <c r="I137" s="18">
        <v>61</v>
      </c>
      <c r="J137" s="25" t="s">
        <v>5744</v>
      </c>
      <c r="K137" s="99"/>
      <c r="L137" s="99"/>
      <c r="M137" s="99"/>
      <c r="N137" s="28"/>
      <c r="O137" s="20"/>
      <c r="P137" s="27" t="s">
        <v>5747</v>
      </c>
      <c r="Q137" s="99">
        <v>1</v>
      </c>
      <c r="R137" s="130"/>
    </row>
    <row r="138" spans="1:18" ht="18" customHeight="1">
      <c r="A138" s="180">
        <v>2</v>
      </c>
      <c r="B138" s="102" t="s">
        <v>5742</v>
      </c>
      <c r="C138" s="102">
        <v>1</v>
      </c>
      <c r="D138" s="102" t="s">
        <v>5743</v>
      </c>
      <c r="E138" s="102">
        <v>4</v>
      </c>
      <c r="F138" s="102" t="s">
        <v>5574</v>
      </c>
      <c r="G138" s="102">
        <v>19</v>
      </c>
      <c r="H138" s="102" t="s">
        <v>1056</v>
      </c>
      <c r="I138" s="18">
        <v>61</v>
      </c>
      <c r="J138" s="25" t="s">
        <v>5744</v>
      </c>
      <c r="K138" s="99"/>
      <c r="L138" s="99"/>
      <c r="M138" s="99"/>
      <c r="N138" s="28"/>
      <c r="O138" s="20"/>
      <c r="P138" s="27" t="s">
        <v>5158</v>
      </c>
      <c r="Q138" s="99"/>
      <c r="R138" s="157"/>
    </row>
    <row r="139" spans="1:18" ht="18" customHeight="1">
      <c r="A139" s="43">
        <v>2</v>
      </c>
      <c r="B139" s="44" t="s">
        <v>5739</v>
      </c>
      <c r="C139" s="52">
        <v>1</v>
      </c>
      <c r="D139" s="44" t="s">
        <v>5740</v>
      </c>
      <c r="E139" s="53">
        <v>5</v>
      </c>
      <c r="F139" s="54" t="s">
        <v>5758</v>
      </c>
      <c r="G139" s="53"/>
      <c r="H139" s="54"/>
      <c r="I139" s="53"/>
      <c r="J139" s="53"/>
      <c r="K139" s="62">
        <f>SUM(K140:K142)</f>
        <v>702</v>
      </c>
      <c r="L139" s="62">
        <f t="shared" ref="L139:M139" si="19">SUM(L140:L142)</f>
        <v>1589</v>
      </c>
      <c r="M139" s="63">
        <f t="shared" si="19"/>
        <v>-887</v>
      </c>
      <c r="N139" s="55"/>
      <c r="O139" s="56"/>
      <c r="P139" s="56"/>
      <c r="Q139" s="97">
        <f>SUM(Q140:Q145)</f>
        <v>563</v>
      </c>
      <c r="R139" s="59" t="s">
        <v>5203</v>
      </c>
    </row>
    <row r="140" spans="1:18" ht="18" customHeight="1">
      <c r="A140" s="17">
        <v>2</v>
      </c>
      <c r="B140" s="18" t="s">
        <v>5742</v>
      </c>
      <c r="C140" s="102">
        <v>1</v>
      </c>
      <c r="D140" s="102" t="s">
        <v>5743</v>
      </c>
      <c r="E140" s="102">
        <v>5</v>
      </c>
      <c r="F140" s="102" t="s">
        <v>5575</v>
      </c>
      <c r="G140" s="19">
        <v>19</v>
      </c>
      <c r="H140" s="19" t="s">
        <v>1056</v>
      </c>
      <c r="I140" s="18"/>
      <c r="J140" s="25"/>
      <c r="K140" s="99"/>
      <c r="L140" s="99"/>
      <c r="M140" s="99"/>
      <c r="N140" s="28"/>
      <c r="O140" s="20"/>
      <c r="P140" s="27" t="s">
        <v>5567</v>
      </c>
      <c r="Q140" s="99">
        <v>140</v>
      </c>
      <c r="R140" s="130"/>
    </row>
    <row r="141" spans="1:18" ht="18" customHeight="1">
      <c r="A141" s="180">
        <v>2</v>
      </c>
      <c r="B141" s="102" t="s">
        <v>5742</v>
      </c>
      <c r="C141" s="102">
        <v>1</v>
      </c>
      <c r="D141" s="102" t="s">
        <v>5743</v>
      </c>
      <c r="E141" s="102">
        <v>5</v>
      </c>
      <c r="F141" s="102" t="s">
        <v>5575</v>
      </c>
      <c r="G141" s="18">
        <v>19</v>
      </c>
      <c r="H141" s="18" t="s">
        <v>1056</v>
      </c>
      <c r="I141" s="19">
        <v>61</v>
      </c>
      <c r="J141" s="24" t="s">
        <v>5744</v>
      </c>
      <c r="K141" s="99">
        <v>702</v>
      </c>
      <c r="L141" s="99">
        <v>1589</v>
      </c>
      <c r="M141" s="99">
        <f>K141-L141</f>
        <v>-887</v>
      </c>
      <c r="N141" s="28" t="s">
        <v>5575</v>
      </c>
      <c r="O141" s="20"/>
      <c r="P141" s="27" t="s">
        <v>5588</v>
      </c>
      <c r="Q141" s="99">
        <v>50</v>
      </c>
      <c r="R141" s="130"/>
    </row>
    <row r="142" spans="1:18" ht="18" customHeight="1">
      <c r="A142" s="180">
        <v>2</v>
      </c>
      <c r="B142" s="102" t="s">
        <v>5742</v>
      </c>
      <c r="C142" s="102">
        <v>1</v>
      </c>
      <c r="D142" s="102" t="s">
        <v>5743</v>
      </c>
      <c r="E142" s="102">
        <v>5</v>
      </c>
      <c r="F142" s="102" t="s">
        <v>5575</v>
      </c>
      <c r="G142" s="102">
        <v>19</v>
      </c>
      <c r="H142" s="102" t="s">
        <v>1056</v>
      </c>
      <c r="I142" s="18">
        <v>61</v>
      </c>
      <c r="J142" s="25" t="s">
        <v>5744</v>
      </c>
      <c r="K142" s="99"/>
      <c r="L142" s="99"/>
      <c r="M142" s="99"/>
      <c r="N142" s="28" t="s">
        <v>5759</v>
      </c>
      <c r="O142" s="20">
        <v>701628</v>
      </c>
      <c r="P142" s="27" t="s">
        <v>5609</v>
      </c>
      <c r="Q142" s="99">
        <v>196</v>
      </c>
      <c r="R142" s="130"/>
    </row>
    <row r="143" spans="1:18" ht="18" customHeight="1">
      <c r="A143" s="180">
        <v>2</v>
      </c>
      <c r="B143" s="102" t="s">
        <v>5742</v>
      </c>
      <c r="C143" s="102">
        <v>1</v>
      </c>
      <c r="D143" s="102" t="s">
        <v>5743</v>
      </c>
      <c r="E143" s="102">
        <v>5</v>
      </c>
      <c r="F143" s="102" t="s">
        <v>5575</v>
      </c>
      <c r="G143" s="102">
        <v>19</v>
      </c>
      <c r="H143" s="102" t="s">
        <v>1056</v>
      </c>
      <c r="I143" s="18">
        <v>61</v>
      </c>
      <c r="J143" s="25" t="s">
        <v>5744</v>
      </c>
      <c r="K143" s="99"/>
      <c r="L143" s="99"/>
      <c r="M143" s="99"/>
      <c r="N143" s="28"/>
      <c r="O143" s="20"/>
      <c r="P143" s="27" t="s">
        <v>5616</v>
      </c>
      <c r="Q143" s="99">
        <v>88</v>
      </c>
      <c r="R143" s="130"/>
    </row>
    <row r="144" spans="1:18" ht="18" customHeight="1">
      <c r="A144" s="180">
        <v>2</v>
      </c>
      <c r="B144" s="102" t="s">
        <v>5742</v>
      </c>
      <c r="C144" s="102">
        <v>1</v>
      </c>
      <c r="D144" s="102" t="s">
        <v>5743</v>
      </c>
      <c r="E144" s="102">
        <v>5</v>
      </c>
      <c r="F144" s="102" t="s">
        <v>5575</v>
      </c>
      <c r="G144" s="102">
        <v>19</v>
      </c>
      <c r="H144" s="102" t="s">
        <v>1056</v>
      </c>
      <c r="I144" s="18">
        <v>61</v>
      </c>
      <c r="J144" s="25" t="s">
        <v>5744</v>
      </c>
      <c r="K144" s="99"/>
      <c r="L144" s="99"/>
      <c r="M144" s="99"/>
      <c r="N144" s="28"/>
      <c r="O144" s="20"/>
      <c r="P144" s="27" t="s">
        <v>5632</v>
      </c>
      <c r="Q144" s="99">
        <v>88</v>
      </c>
      <c r="R144" s="130"/>
    </row>
    <row r="145" spans="1:18" ht="18" customHeight="1">
      <c r="A145" s="180">
        <v>2</v>
      </c>
      <c r="B145" s="102" t="s">
        <v>5742</v>
      </c>
      <c r="C145" s="102">
        <v>1</v>
      </c>
      <c r="D145" s="102" t="s">
        <v>5743</v>
      </c>
      <c r="E145" s="102">
        <v>5</v>
      </c>
      <c r="F145" s="102" t="s">
        <v>5575</v>
      </c>
      <c r="G145" s="102">
        <v>19</v>
      </c>
      <c r="H145" s="102" t="s">
        <v>1056</v>
      </c>
      <c r="I145" s="18">
        <v>61</v>
      </c>
      <c r="J145" s="25" t="s">
        <v>5744</v>
      </c>
      <c r="K145" s="99"/>
      <c r="L145" s="99"/>
      <c r="M145" s="99"/>
      <c r="N145" s="28"/>
      <c r="O145" s="20"/>
      <c r="P145" s="27" t="s">
        <v>5747</v>
      </c>
      <c r="Q145" s="99">
        <v>1</v>
      </c>
      <c r="R145" s="130"/>
    </row>
    <row r="146" spans="1:18" ht="18" customHeight="1">
      <c r="A146" s="180">
        <v>2</v>
      </c>
      <c r="B146" s="102" t="s">
        <v>5742</v>
      </c>
      <c r="C146" s="102">
        <v>1</v>
      </c>
      <c r="D146" s="102" t="s">
        <v>5743</v>
      </c>
      <c r="E146" s="102">
        <v>5</v>
      </c>
      <c r="F146" s="102" t="s">
        <v>5575</v>
      </c>
      <c r="G146" s="102">
        <v>19</v>
      </c>
      <c r="H146" s="102" t="s">
        <v>1056</v>
      </c>
      <c r="I146" s="18">
        <v>61</v>
      </c>
      <c r="J146" s="25" t="s">
        <v>5744</v>
      </c>
      <c r="K146" s="99"/>
      <c r="L146" s="99"/>
      <c r="M146" s="99"/>
      <c r="N146" s="28"/>
      <c r="O146" s="20"/>
      <c r="P146" s="27" t="s">
        <v>5158</v>
      </c>
      <c r="Q146" s="99"/>
      <c r="R146" s="157"/>
    </row>
    <row r="147" spans="1:18" ht="18" customHeight="1">
      <c r="A147" s="43">
        <v>2</v>
      </c>
      <c r="B147" s="44" t="s">
        <v>5739</v>
      </c>
      <c r="C147" s="52">
        <v>1</v>
      </c>
      <c r="D147" s="44" t="s">
        <v>5740</v>
      </c>
      <c r="E147" s="53">
        <v>6</v>
      </c>
      <c r="F147" s="54" t="s">
        <v>5760</v>
      </c>
      <c r="G147" s="53"/>
      <c r="H147" s="54"/>
      <c r="I147" s="53"/>
      <c r="J147" s="53"/>
      <c r="K147" s="62">
        <f>SUM(K148:K150)</f>
        <v>45988</v>
      </c>
      <c r="L147" s="62">
        <f t="shared" ref="L147:M147" si="20">SUM(L148:L150)</f>
        <v>45209</v>
      </c>
      <c r="M147" s="63">
        <f t="shared" si="20"/>
        <v>779</v>
      </c>
      <c r="N147" s="55"/>
      <c r="O147" s="56"/>
      <c r="P147" s="56"/>
      <c r="Q147" s="97">
        <f>SUM(Q148:Q153)</f>
        <v>36921</v>
      </c>
      <c r="R147" s="59" t="s">
        <v>5203</v>
      </c>
    </row>
    <row r="148" spans="1:18" ht="18" customHeight="1">
      <c r="A148" s="17">
        <v>2</v>
      </c>
      <c r="B148" s="18" t="s">
        <v>5742</v>
      </c>
      <c r="C148" s="102">
        <v>1</v>
      </c>
      <c r="D148" s="102" t="s">
        <v>5743</v>
      </c>
      <c r="E148" s="102">
        <v>6</v>
      </c>
      <c r="F148" s="102" t="s">
        <v>5576</v>
      </c>
      <c r="G148" s="19">
        <v>19</v>
      </c>
      <c r="H148" s="19" t="s">
        <v>1056</v>
      </c>
      <c r="I148" s="18"/>
      <c r="J148" s="25"/>
      <c r="K148" s="99"/>
      <c r="L148" s="99"/>
      <c r="M148" s="99"/>
      <c r="N148" s="28"/>
      <c r="O148" s="20"/>
      <c r="P148" s="27" t="s">
        <v>5567</v>
      </c>
      <c r="Q148" s="99">
        <v>9198</v>
      </c>
      <c r="R148" s="130"/>
    </row>
    <row r="149" spans="1:18" ht="18" customHeight="1">
      <c r="A149" s="180">
        <v>2</v>
      </c>
      <c r="B149" s="102" t="s">
        <v>5742</v>
      </c>
      <c r="C149" s="102">
        <v>1</v>
      </c>
      <c r="D149" s="102" t="s">
        <v>5743</v>
      </c>
      <c r="E149" s="102">
        <v>6</v>
      </c>
      <c r="F149" s="102" t="s">
        <v>5576</v>
      </c>
      <c r="G149" s="18">
        <v>19</v>
      </c>
      <c r="H149" s="18" t="s">
        <v>1056</v>
      </c>
      <c r="I149" s="19">
        <v>61</v>
      </c>
      <c r="J149" s="24" t="s">
        <v>5744</v>
      </c>
      <c r="K149" s="99">
        <v>45988</v>
      </c>
      <c r="L149" s="99">
        <v>45209</v>
      </c>
      <c r="M149" s="99">
        <f>K149-L149</f>
        <v>779</v>
      </c>
      <c r="N149" s="28" t="s">
        <v>5576</v>
      </c>
      <c r="O149" s="20"/>
      <c r="P149" s="27" t="s">
        <v>5588</v>
      </c>
      <c r="Q149" s="99">
        <v>3258</v>
      </c>
      <c r="R149" s="130"/>
    </row>
    <row r="150" spans="1:18" ht="18" customHeight="1">
      <c r="A150" s="180">
        <v>2</v>
      </c>
      <c r="B150" s="102" t="s">
        <v>5742</v>
      </c>
      <c r="C150" s="102">
        <v>1</v>
      </c>
      <c r="D150" s="102" t="s">
        <v>5743</v>
      </c>
      <c r="E150" s="102">
        <v>6</v>
      </c>
      <c r="F150" s="102" t="s">
        <v>5576</v>
      </c>
      <c r="G150" s="102">
        <v>19</v>
      </c>
      <c r="H150" s="102" t="s">
        <v>1056</v>
      </c>
      <c r="I150" s="18">
        <v>61</v>
      </c>
      <c r="J150" s="25" t="s">
        <v>5744</v>
      </c>
      <c r="K150" s="99"/>
      <c r="L150" s="99"/>
      <c r="M150" s="99"/>
      <c r="N150" s="28" t="s">
        <v>5761</v>
      </c>
      <c r="O150" s="20">
        <v>45987880</v>
      </c>
      <c r="P150" s="27" t="s">
        <v>5609</v>
      </c>
      <c r="Q150" s="99">
        <v>12877</v>
      </c>
      <c r="R150" s="130"/>
    </row>
    <row r="151" spans="1:18" ht="18" customHeight="1">
      <c r="A151" s="180">
        <v>2</v>
      </c>
      <c r="B151" s="102" t="s">
        <v>5742</v>
      </c>
      <c r="C151" s="102">
        <v>1</v>
      </c>
      <c r="D151" s="102" t="s">
        <v>5743</v>
      </c>
      <c r="E151" s="102">
        <v>6</v>
      </c>
      <c r="F151" s="102" t="s">
        <v>5576</v>
      </c>
      <c r="G151" s="102">
        <v>19</v>
      </c>
      <c r="H151" s="102" t="s">
        <v>1056</v>
      </c>
      <c r="I151" s="18">
        <v>61</v>
      </c>
      <c r="J151" s="25" t="s">
        <v>5744</v>
      </c>
      <c r="K151" s="99"/>
      <c r="L151" s="99"/>
      <c r="M151" s="99"/>
      <c r="N151" s="28"/>
      <c r="O151" s="20"/>
      <c r="P151" s="27" t="s">
        <v>5616</v>
      </c>
      <c r="Q151" s="99">
        <v>5748</v>
      </c>
      <c r="R151" s="130"/>
    </row>
    <row r="152" spans="1:18" ht="18" customHeight="1">
      <c r="A152" s="180">
        <v>2</v>
      </c>
      <c r="B152" s="102" t="s">
        <v>5742</v>
      </c>
      <c r="C152" s="102">
        <v>1</v>
      </c>
      <c r="D152" s="102" t="s">
        <v>5743</v>
      </c>
      <c r="E152" s="102">
        <v>6</v>
      </c>
      <c r="F152" s="102" t="s">
        <v>5576</v>
      </c>
      <c r="G152" s="102">
        <v>19</v>
      </c>
      <c r="H152" s="102" t="s">
        <v>1056</v>
      </c>
      <c r="I152" s="18">
        <v>61</v>
      </c>
      <c r="J152" s="25" t="s">
        <v>5744</v>
      </c>
      <c r="K152" s="99"/>
      <c r="L152" s="99"/>
      <c r="M152" s="99"/>
      <c r="N152" s="28"/>
      <c r="O152" s="20"/>
      <c r="P152" s="27" t="s">
        <v>5632</v>
      </c>
      <c r="Q152" s="99">
        <v>5748</v>
      </c>
      <c r="R152" s="130"/>
    </row>
    <row r="153" spans="1:18" ht="18" customHeight="1">
      <c r="A153" s="180">
        <v>2</v>
      </c>
      <c r="B153" s="102" t="s">
        <v>5742</v>
      </c>
      <c r="C153" s="102">
        <v>1</v>
      </c>
      <c r="D153" s="102" t="s">
        <v>5743</v>
      </c>
      <c r="E153" s="102">
        <v>6</v>
      </c>
      <c r="F153" s="102" t="s">
        <v>5576</v>
      </c>
      <c r="G153" s="102">
        <v>19</v>
      </c>
      <c r="H153" s="102" t="s">
        <v>1056</v>
      </c>
      <c r="I153" s="18">
        <v>61</v>
      </c>
      <c r="J153" s="25" t="s">
        <v>5744</v>
      </c>
      <c r="K153" s="99"/>
      <c r="L153" s="99"/>
      <c r="M153" s="99"/>
      <c r="N153" s="28"/>
      <c r="O153" s="20"/>
      <c r="P153" s="27" t="s">
        <v>5747</v>
      </c>
      <c r="Q153" s="99">
        <v>92</v>
      </c>
      <c r="R153" s="130"/>
    </row>
    <row r="154" spans="1:18" ht="18" customHeight="1">
      <c r="A154" s="180">
        <v>2</v>
      </c>
      <c r="B154" s="102" t="s">
        <v>5742</v>
      </c>
      <c r="C154" s="102">
        <v>1</v>
      </c>
      <c r="D154" s="102" t="s">
        <v>5743</v>
      </c>
      <c r="E154" s="102">
        <v>6</v>
      </c>
      <c r="F154" s="102" t="s">
        <v>5576</v>
      </c>
      <c r="G154" s="102">
        <v>19</v>
      </c>
      <c r="H154" s="102" t="s">
        <v>1056</v>
      </c>
      <c r="I154" s="18">
        <v>61</v>
      </c>
      <c r="J154" s="25" t="s">
        <v>5744</v>
      </c>
      <c r="K154" s="99"/>
      <c r="L154" s="99"/>
      <c r="M154" s="99"/>
      <c r="N154" s="28"/>
      <c r="O154" s="20"/>
      <c r="P154" s="27" t="s">
        <v>5158</v>
      </c>
      <c r="Q154" s="99"/>
      <c r="R154" s="157"/>
    </row>
    <row r="155" spans="1:18" ht="18" customHeight="1">
      <c r="A155" s="43">
        <v>2</v>
      </c>
      <c r="B155" s="44" t="s">
        <v>5739</v>
      </c>
      <c r="C155" s="45">
        <v>2</v>
      </c>
      <c r="D155" s="45" t="s">
        <v>5762</v>
      </c>
      <c r="E155" s="46"/>
      <c r="F155" s="45"/>
      <c r="G155" s="46"/>
      <c r="H155" s="45"/>
      <c r="I155" s="46"/>
      <c r="J155" s="46"/>
      <c r="K155" s="60">
        <f>K156+K164+K172+K180</f>
        <v>21018</v>
      </c>
      <c r="L155" s="60">
        <f t="shared" ref="L155:M155" si="21">L156+L164+L172+L180</f>
        <v>23515</v>
      </c>
      <c r="M155" s="61">
        <f t="shared" si="21"/>
        <v>-2497</v>
      </c>
      <c r="N155" s="47"/>
      <c r="O155" s="48"/>
      <c r="P155" s="48"/>
      <c r="Q155" s="95">
        <f>Q156+Q164+Q172+Q180</f>
        <v>16874</v>
      </c>
      <c r="R155" s="51"/>
    </row>
    <row r="156" spans="1:18" ht="18" customHeight="1">
      <c r="A156" s="43">
        <v>2</v>
      </c>
      <c r="B156" s="44" t="s">
        <v>5739</v>
      </c>
      <c r="C156" s="52">
        <v>2</v>
      </c>
      <c r="D156" s="44" t="s">
        <v>5762</v>
      </c>
      <c r="E156" s="53">
        <v>1</v>
      </c>
      <c r="F156" s="54" t="s">
        <v>5763</v>
      </c>
      <c r="G156" s="53"/>
      <c r="H156" s="54"/>
      <c r="I156" s="53"/>
      <c r="J156" s="53"/>
      <c r="K156" s="62">
        <f>SUM(K157:K159)</f>
        <v>16325</v>
      </c>
      <c r="L156" s="62">
        <f t="shared" ref="L156:M156" si="22">SUM(L157:L159)</f>
        <v>22725</v>
      </c>
      <c r="M156" s="63">
        <f t="shared" si="22"/>
        <v>-6400</v>
      </c>
      <c r="N156" s="55"/>
      <c r="O156" s="56"/>
      <c r="P156" s="56"/>
      <c r="Q156" s="97">
        <f>SUM(Q157:Q162)</f>
        <v>13106</v>
      </c>
      <c r="R156" s="59" t="s">
        <v>5203</v>
      </c>
    </row>
    <row r="157" spans="1:18" ht="18" customHeight="1">
      <c r="A157" s="17">
        <v>2</v>
      </c>
      <c r="B157" s="18" t="s">
        <v>5742</v>
      </c>
      <c r="C157" s="102">
        <v>2</v>
      </c>
      <c r="D157" s="102" t="s">
        <v>5764</v>
      </c>
      <c r="E157" s="102">
        <v>1</v>
      </c>
      <c r="F157" s="102" t="s">
        <v>5577</v>
      </c>
      <c r="G157" s="19">
        <v>19</v>
      </c>
      <c r="H157" s="19" t="s">
        <v>1056</v>
      </c>
      <c r="I157" s="18"/>
      <c r="J157" s="25"/>
      <c r="K157" s="99"/>
      <c r="L157" s="99"/>
      <c r="M157" s="99"/>
      <c r="N157" s="28"/>
      <c r="O157" s="20"/>
      <c r="P157" s="27" t="s">
        <v>5567</v>
      </c>
      <c r="Q157" s="99">
        <v>3265</v>
      </c>
      <c r="R157" s="130"/>
    </row>
    <row r="158" spans="1:18" ht="18" customHeight="1">
      <c r="A158" s="180">
        <v>2</v>
      </c>
      <c r="B158" s="102" t="s">
        <v>5742</v>
      </c>
      <c r="C158" s="102">
        <v>2</v>
      </c>
      <c r="D158" s="102" t="s">
        <v>5764</v>
      </c>
      <c r="E158" s="102">
        <v>1</v>
      </c>
      <c r="F158" s="102" t="s">
        <v>5577</v>
      </c>
      <c r="G158" s="18">
        <v>19</v>
      </c>
      <c r="H158" s="18" t="s">
        <v>1056</v>
      </c>
      <c r="I158" s="19">
        <v>61</v>
      </c>
      <c r="J158" s="24" t="s">
        <v>5765</v>
      </c>
      <c r="K158" s="99">
        <v>16325</v>
      </c>
      <c r="L158" s="99">
        <v>22725</v>
      </c>
      <c r="M158" s="99">
        <f>K158-L158</f>
        <v>-6400</v>
      </c>
      <c r="N158" s="28" t="s">
        <v>5577</v>
      </c>
      <c r="O158" s="20"/>
      <c r="P158" s="27" t="s">
        <v>5588</v>
      </c>
      <c r="Q158" s="99">
        <v>1157</v>
      </c>
      <c r="R158" s="130"/>
    </row>
    <row r="159" spans="1:18" ht="18" customHeight="1">
      <c r="A159" s="180">
        <v>2</v>
      </c>
      <c r="B159" s="102" t="s">
        <v>5742</v>
      </c>
      <c r="C159" s="102">
        <v>2</v>
      </c>
      <c r="D159" s="102" t="s">
        <v>5764</v>
      </c>
      <c r="E159" s="102">
        <v>1</v>
      </c>
      <c r="F159" s="102" t="s">
        <v>5577</v>
      </c>
      <c r="G159" s="102">
        <v>19</v>
      </c>
      <c r="H159" s="102" t="s">
        <v>1056</v>
      </c>
      <c r="I159" s="18">
        <v>61</v>
      </c>
      <c r="J159" s="25" t="s">
        <v>5765</v>
      </c>
      <c r="K159" s="99"/>
      <c r="L159" s="99"/>
      <c r="M159" s="99"/>
      <c r="N159" s="28" t="s">
        <v>5766</v>
      </c>
      <c r="O159" s="20">
        <v>16324273</v>
      </c>
      <c r="P159" s="27" t="s">
        <v>5609</v>
      </c>
      <c r="Q159" s="99">
        <v>4571</v>
      </c>
      <c r="R159" s="130"/>
    </row>
    <row r="160" spans="1:18" ht="18" customHeight="1">
      <c r="A160" s="180">
        <v>2</v>
      </c>
      <c r="B160" s="102" t="s">
        <v>5742</v>
      </c>
      <c r="C160" s="102">
        <v>2</v>
      </c>
      <c r="D160" s="102" t="s">
        <v>5764</v>
      </c>
      <c r="E160" s="102">
        <v>1</v>
      </c>
      <c r="F160" s="102" t="s">
        <v>5577</v>
      </c>
      <c r="G160" s="102">
        <v>19</v>
      </c>
      <c r="H160" s="102" t="s">
        <v>1056</v>
      </c>
      <c r="I160" s="18">
        <v>61</v>
      </c>
      <c r="J160" s="25" t="s">
        <v>5765</v>
      </c>
      <c r="K160" s="99"/>
      <c r="L160" s="99"/>
      <c r="M160" s="99"/>
      <c r="N160" s="28"/>
      <c r="O160" s="20"/>
      <c r="P160" s="27" t="s">
        <v>5616</v>
      </c>
      <c r="Q160" s="99">
        <v>2040</v>
      </c>
      <c r="R160" s="130"/>
    </row>
    <row r="161" spans="1:18" ht="18" customHeight="1">
      <c r="A161" s="180">
        <v>2</v>
      </c>
      <c r="B161" s="102" t="s">
        <v>5742</v>
      </c>
      <c r="C161" s="102">
        <v>2</v>
      </c>
      <c r="D161" s="102" t="s">
        <v>5764</v>
      </c>
      <c r="E161" s="102">
        <v>1</v>
      </c>
      <c r="F161" s="102" t="s">
        <v>5577</v>
      </c>
      <c r="G161" s="102">
        <v>19</v>
      </c>
      <c r="H161" s="102" t="s">
        <v>1056</v>
      </c>
      <c r="I161" s="18">
        <v>61</v>
      </c>
      <c r="J161" s="25" t="s">
        <v>5765</v>
      </c>
      <c r="K161" s="99"/>
      <c r="L161" s="99"/>
      <c r="M161" s="99"/>
      <c r="N161" s="28"/>
      <c r="O161" s="20"/>
      <c r="P161" s="27" t="s">
        <v>5632</v>
      </c>
      <c r="Q161" s="99">
        <v>2040</v>
      </c>
      <c r="R161" s="130"/>
    </row>
    <row r="162" spans="1:18" ht="18" customHeight="1">
      <c r="A162" s="180">
        <v>2</v>
      </c>
      <c r="B162" s="102" t="s">
        <v>5742</v>
      </c>
      <c r="C162" s="102">
        <v>2</v>
      </c>
      <c r="D162" s="102" t="s">
        <v>5764</v>
      </c>
      <c r="E162" s="102">
        <v>1</v>
      </c>
      <c r="F162" s="102" t="s">
        <v>5577</v>
      </c>
      <c r="G162" s="102">
        <v>19</v>
      </c>
      <c r="H162" s="102" t="s">
        <v>1056</v>
      </c>
      <c r="I162" s="18">
        <v>61</v>
      </c>
      <c r="J162" s="25" t="s">
        <v>5765</v>
      </c>
      <c r="K162" s="99"/>
      <c r="L162" s="99"/>
      <c r="M162" s="99"/>
      <c r="N162" s="28"/>
      <c r="O162" s="20"/>
      <c r="P162" s="27" t="s">
        <v>5747</v>
      </c>
      <c r="Q162" s="99">
        <v>33</v>
      </c>
      <c r="R162" s="130"/>
    </row>
    <row r="163" spans="1:18" ht="18" customHeight="1">
      <c r="A163" s="180">
        <v>2</v>
      </c>
      <c r="B163" s="102" t="s">
        <v>5742</v>
      </c>
      <c r="C163" s="102">
        <v>2</v>
      </c>
      <c r="D163" s="102" t="s">
        <v>5764</v>
      </c>
      <c r="E163" s="102">
        <v>1</v>
      </c>
      <c r="F163" s="102" t="s">
        <v>5577</v>
      </c>
      <c r="G163" s="102">
        <v>19</v>
      </c>
      <c r="H163" s="102" t="s">
        <v>1056</v>
      </c>
      <c r="I163" s="18">
        <v>61</v>
      </c>
      <c r="J163" s="25" t="s">
        <v>5765</v>
      </c>
      <c r="K163" s="99"/>
      <c r="L163" s="99"/>
      <c r="M163" s="99"/>
      <c r="N163" s="28"/>
      <c r="O163" s="20"/>
      <c r="P163" s="27" t="s">
        <v>5158</v>
      </c>
      <c r="Q163" s="99"/>
      <c r="R163" s="157"/>
    </row>
    <row r="164" spans="1:18" ht="18" customHeight="1">
      <c r="A164" s="43">
        <v>2</v>
      </c>
      <c r="B164" s="44" t="s">
        <v>5739</v>
      </c>
      <c r="C164" s="52">
        <v>2</v>
      </c>
      <c r="D164" s="44" t="s">
        <v>5762</v>
      </c>
      <c r="E164" s="53">
        <v>3</v>
      </c>
      <c r="F164" s="54" t="s">
        <v>5767</v>
      </c>
      <c r="G164" s="53"/>
      <c r="H164" s="54"/>
      <c r="I164" s="53"/>
      <c r="J164" s="53"/>
      <c r="K164" s="62">
        <f>SUM(K165:K167)</f>
        <v>380</v>
      </c>
      <c r="L164" s="62">
        <f t="shared" ref="L164:M164" si="23">SUM(L165:L167)</f>
        <v>316</v>
      </c>
      <c r="M164" s="63">
        <f t="shared" si="23"/>
        <v>64</v>
      </c>
      <c r="N164" s="55"/>
      <c r="O164" s="56"/>
      <c r="P164" s="56"/>
      <c r="Q164" s="97">
        <f>SUM(Q165:Q170)</f>
        <v>305</v>
      </c>
      <c r="R164" s="59" t="s">
        <v>5203</v>
      </c>
    </row>
    <row r="165" spans="1:18" ht="18" customHeight="1">
      <c r="A165" s="17">
        <v>2</v>
      </c>
      <c r="B165" s="18" t="s">
        <v>5742</v>
      </c>
      <c r="C165" s="102">
        <v>2</v>
      </c>
      <c r="D165" s="102" t="s">
        <v>5764</v>
      </c>
      <c r="E165" s="102">
        <v>3</v>
      </c>
      <c r="F165" s="102" t="s">
        <v>5578</v>
      </c>
      <c r="G165" s="19">
        <v>19</v>
      </c>
      <c r="H165" s="19" t="s">
        <v>1056</v>
      </c>
      <c r="I165" s="18"/>
      <c r="J165" s="25"/>
      <c r="K165" s="99"/>
      <c r="L165" s="99"/>
      <c r="M165" s="99"/>
      <c r="N165" s="28"/>
      <c r="O165" s="20"/>
      <c r="P165" s="27" t="s">
        <v>5567</v>
      </c>
      <c r="Q165" s="99">
        <v>76</v>
      </c>
      <c r="R165" s="130"/>
    </row>
    <row r="166" spans="1:18" ht="18" customHeight="1">
      <c r="A166" s="180">
        <v>2</v>
      </c>
      <c r="B166" s="102" t="s">
        <v>5742</v>
      </c>
      <c r="C166" s="102">
        <v>2</v>
      </c>
      <c r="D166" s="102" t="s">
        <v>5764</v>
      </c>
      <c r="E166" s="102">
        <v>3</v>
      </c>
      <c r="F166" s="102" t="s">
        <v>5578</v>
      </c>
      <c r="G166" s="18">
        <v>19</v>
      </c>
      <c r="H166" s="18" t="s">
        <v>1056</v>
      </c>
      <c r="I166" s="19">
        <v>61</v>
      </c>
      <c r="J166" s="24" t="s">
        <v>5765</v>
      </c>
      <c r="K166" s="99">
        <v>380</v>
      </c>
      <c r="L166" s="99">
        <v>316</v>
      </c>
      <c r="M166" s="99">
        <f>K166-L166</f>
        <v>64</v>
      </c>
      <c r="N166" s="28" t="s">
        <v>5578</v>
      </c>
      <c r="O166" s="20"/>
      <c r="P166" s="27" t="s">
        <v>5588</v>
      </c>
      <c r="Q166" s="99">
        <v>27</v>
      </c>
      <c r="R166" s="130"/>
    </row>
    <row r="167" spans="1:18" ht="18" customHeight="1">
      <c r="A167" s="180">
        <v>2</v>
      </c>
      <c r="B167" s="102" t="s">
        <v>5742</v>
      </c>
      <c r="C167" s="102">
        <v>2</v>
      </c>
      <c r="D167" s="102" t="s">
        <v>5764</v>
      </c>
      <c r="E167" s="102">
        <v>3</v>
      </c>
      <c r="F167" s="102" t="s">
        <v>5578</v>
      </c>
      <c r="G167" s="102">
        <v>19</v>
      </c>
      <c r="H167" s="102" t="s">
        <v>1056</v>
      </c>
      <c r="I167" s="18">
        <v>61</v>
      </c>
      <c r="J167" s="25" t="s">
        <v>5765</v>
      </c>
      <c r="K167" s="99"/>
      <c r="L167" s="99"/>
      <c r="M167" s="99"/>
      <c r="N167" s="28" t="s">
        <v>5768</v>
      </c>
      <c r="O167" s="20">
        <v>379131</v>
      </c>
      <c r="P167" s="27" t="s">
        <v>5609</v>
      </c>
      <c r="Q167" s="99">
        <v>106</v>
      </c>
      <c r="R167" s="130"/>
    </row>
    <row r="168" spans="1:18" ht="18" customHeight="1">
      <c r="A168" s="180">
        <v>2</v>
      </c>
      <c r="B168" s="102" t="s">
        <v>5742</v>
      </c>
      <c r="C168" s="102">
        <v>2</v>
      </c>
      <c r="D168" s="102" t="s">
        <v>5764</v>
      </c>
      <c r="E168" s="102">
        <v>3</v>
      </c>
      <c r="F168" s="102" t="s">
        <v>5578</v>
      </c>
      <c r="G168" s="102">
        <v>19</v>
      </c>
      <c r="H168" s="102" t="s">
        <v>1056</v>
      </c>
      <c r="I168" s="18">
        <v>61</v>
      </c>
      <c r="J168" s="25" t="s">
        <v>5765</v>
      </c>
      <c r="K168" s="99"/>
      <c r="L168" s="99"/>
      <c r="M168" s="99"/>
      <c r="N168" s="28"/>
      <c r="O168" s="20"/>
      <c r="P168" s="27" t="s">
        <v>5616</v>
      </c>
      <c r="Q168" s="99">
        <v>48</v>
      </c>
      <c r="R168" s="130"/>
    </row>
    <row r="169" spans="1:18" ht="18" customHeight="1">
      <c r="A169" s="180">
        <v>2</v>
      </c>
      <c r="B169" s="102" t="s">
        <v>5742</v>
      </c>
      <c r="C169" s="102">
        <v>2</v>
      </c>
      <c r="D169" s="102" t="s">
        <v>5764</v>
      </c>
      <c r="E169" s="102">
        <v>3</v>
      </c>
      <c r="F169" s="102" t="s">
        <v>5578</v>
      </c>
      <c r="G169" s="102">
        <v>19</v>
      </c>
      <c r="H169" s="102" t="s">
        <v>1056</v>
      </c>
      <c r="I169" s="18">
        <v>61</v>
      </c>
      <c r="J169" s="25" t="s">
        <v>5765</v>
      </c>
      <c r="K169" s="99"/>
      <c r="L169" s="99"/>
      <c r="M169" s="99"/>
      <c r="N169" s="28"/>
      <c r="O169" s="20"/>
      <c r="P169" s="27" t="s">
        <v>5632</v>
      </c>
      <c r="Q169" s="99">
        <v>47</v>
      </c>
      <c r="R169" s="130"/>
    </row>
    <row r="170" spans="1:18" ht="18" customHeight="1">
      <c r="A170" s="180">
        <v>2</v>
      </c>
      <c r="B170" s="102" t="s">
        <v>5742</v>
      </c>
      <c r="C170" s="102">
        <v>2</v>
      </c>
      <c r="D170" s="102" t="s">
        <v>5764</v>
      </c>
      <c r="E170" s="102">
        <v>3</v>
      </c>
      <c r="F170" s="102" t="s">
        <v>5578</v>
      </c>
      <c r="G170" s="102">
        <v>19</v>
      </c>
      <c r="H170" s="102" t="s">
        <v>1056</v>
      </c>
      <c r="I170" s="18">
        <v>61</v>
      </c>
      <c r="J170" s="25" t="s">
        <v>5765</v>
      </c>
      <c r="K170" s="99"/>
      <c r="L170" s="99"/>
      <c r="M170" s="99"/>
      <c r="N170" s="28"/>
      <c r="O170" s="20"/>
      <c r="P170" s="27" t="s">
        <v>5747</v>
      </c>
      <c r="Q170" s="99">
        <v>1</v>
      </c>
      <c r="R170" s="130"/>
    </row>
    <row r="171" spans="1:18" ht="18" customHeight="1">
      <c r="A171" s="180">
        <v>2</v>
      </c>
      <c r="B171" s="102" t="s">
        <v>5742</v>
      </c>
      <c r="C171" s="102">
        <v>2</v>
      </c>
      <c r="D171" s="102" t="s">
        <v>5764</v>
      </c>
      <c r="E171" s="102">
        <v>3</v>
      </c>
      <c r="F171" s="102" t="s">
        <v>5578</v>
      </c>
      <c r="G171" s="102">
        <v>19</v>
      </c>
      <c r="H171" s="102" t="s">
        <v>1056</v>
      </c>
      <c r="I171" s="18">
        <v>61</v>
      </c>
      <c r="J171" s="25" t="s">
        <v>5765</v>
      </c>
      <c r="K171" s="99"/>
      <c r="L171" s="99"/>
      <c r="M171" s="99"/>
      <c r="N171" s="28"/>
      <c r="O171" s="20"/>
      <c r="P171" s="27" t="s">
        <v>5158</v>
      </c>
      <c r="Q171" s="99"/>
      <c r="R171" s="157"/>
    </row>
    <row r="172" spans="1:18" ht="18" customHeight="1">
      <c r="A172" s="43">
        <v>2</v>
      </c>
      <c r="B172" s="44" t="s">
        <v>5739</v>
      </c>
      <c r="C172" s="52">
        <v>2</v>
      </c>
      <c r="D172" s="44" t="s">
        <v>5762</v>
      </c>
      <c r="E172" s="53">
        <v>4</v>
      </c>
      <c r="F172" s="54" t="s">
        <v>5769</v>
      </c>
      <c r="G172" s="53"/>
      <c r="H172" s="54"/>
      <c r="I172" s="53"/>
      <c r="J172" s="53"/>
      <c r="K172" s="62">
        <f>SUM(K173:K175)</f>
        <v>538</v>
      </c>
      <c r="L172" s="62">
        <f t="shared" ref="L172:M172" si="24">SUM(L173:L175)</f>
        <v>474</v>
      </c>
      <c r="M172" s="63">
        <f t="shared" si="24"/>
        <v>64</v>
      </c>
      <c r="N172" s="55"/>
      <c r="O172" s="56"/>
      <c r="P172" s="56"/>
      <c r="Q172" s="97">
        <f>SUM(Q173:Q178)</f>
        <v>432</v>
      </c>
      <c r="R172" s="59" t="s">
        <v>5203</v>
      </c>
    </row>
    <row r="173" spans="1:18" ht="18" customHeight="1">
      <c r="A173" s="17">
        <v>2</v>
      </c>
      <c r="B173" s="18" t="s">
        <v>5742</v>
      </c>
      <c r="C173" s="102">
        <v>2</v>
      </c>
      <c r="D173" s="102" t="s">
        <v>5764</v>
      </c>
      <c r="E173" s="102">
        <v>4</v>
      </c>
      <c r="F173" s="102" t="s">
        <v>5579</v>
      </c>
      <c r="G173" s="19">
        <v>19</v>
      </c>
      <c r="H173" s="19" t="s">
        <v>1056</v>
      </c>
      <c r="I173" s="18"/>
      <c r="J173" s="25"/>
      <c r="K173" s="99"/>
      <c r="L173" s="99"/>
      <c r="M173" s="99"/>
      <c r="N173" s="28"/>
      <c r="O173" s="20"/>
      <c r="P173" s="27" t="s">
        <v>5567</v>
      </c>
      <c r="Q173" s="99">
        <v>108</v>
      </c>
      <c r="R173" s="130"/>
    </row>
    <row r="174" spans="1:18" ht="18" customHeight="1">
      <c r="A174" s="180">
        <v>2</v>
      </c>
      <c r="B174" s="102" t="s">
        <v>5742</v>
      </c>
      <c r="C174" s="102">
        <v>2</v>
      </c>
      <c r="D174" s="102" t="s">
        <v>5764</v>
      </c>
      <c r="E174" s="102">
        <v>4</v>
      </c>
      <c r="F174" s="102" t="s">
        <v>5579</v>
      </c>
      <c r="G174" s="18">
        <v>19</v>
      </c>
      <c r="H174" s="18" t="s">
        <v>1056</v>
      </c>
      <c r="I174" s="19">
        <v>61</v>
      </c>
      <c r="J174" s="24" t="s">
        <v>5765</v>
      </c>
      <c r="K174" s="99">
        <v>538</v>
      </c>
      <c r="L174" s="99">
        <v>474</v>
      </c>
      <c r="M174" s="99">
        <f>K174-L174</f>
        <v>64</v>
      </c>
      <c r="N174" s="28" t="s">
        <v>5579</v>
      </c>
      <c r="O174" s="20"/>
      <c r="P174" s="27" t="s">
        <v>5588</v>
      </c>
      <c r="Q174" s="99">
        <v>38</v>
      </c>
      <c r="R174" s="130"/>
    </row>
    <row r="175" spans="1:18" ht="18" customHeight="1">
      <c r="A175" s="180">
        <v>2</v>
      </c>
      <c r="B175" s="102" t="s">
        <v>5742</v>
      </c>
      <c r="C175" s="102">
        <v>2</v>
      </c>
      <c r="D175" s="102" t="s">
        <v>5764</v>
      </c>
      <c r="E175" s="102">
        <v>4</v>
      </c>
      <c r="F175" s="102" t="s">
        <v>5579</v>
      </c>
      <c r="G175" s="102">
        <v>19</v>
      </c>
      <c r="H175" s="102" t="s">
        <v>1056</v>
      </c>
      <c r="I175" s="18">
        <v>61</v>
      </c>
      <c r="J175" s="25" t="s">
        <v>5765</v>
      </c>
      <c r="K175" s="99"/>
      <c r="L175" s="99"/>
      <c r="M175" s="99"/>
      <c r="N175" s="28" t="s">
        <v>5770</v>
      </c>
      <c r="O175" s="20">
        <v>537203</v>
      </c>
      <c r="P175" s="27" t="s">
        <v>5609</v>
      </c>
      <c r="Q175" s="99">
        <v>151</v>
      </c>
      <c r="R175" s="130"/>
    </row>
    <row r="176" spans="1:18" ht="18" customHeight="1">
      <c r="A176" s="180">
        <v>2</v>
      </c>
      <c r="B176" s="102" t="s">
        <v>5742</v>
      </c>
      <c r="C176" s="102">
        <v>2</v>
      </c>
      <c r="D176" s="102" t="s">
        <v>5764</v>
      </c>
      <c r="E176" s="102">
        <v>4</v>
      </c>
      <c r="F176" s="102" t="s">
        <v>5579</v>
      </c>
      <c r="G176" s="102">
        <v>19</v>
      </c>
      <c r="H176" s="102" t="s">
        <v>1056</v>
      </c>
      <c r="I176" s="18">
        <v>61</v>
      </c>
      <c r="J176" s="25" t="s">
        <v>5765</v>
      </c>
      <c r="K176" s="99"/>
      <c r="L176" s="99"/>
      <c r="M176" s="99"/>
      <c r="N176" s="28"/>
      <c r="O176" s="20"/>
      <c r="P176" s="27" t="s">
        <v>5616</v>
      </c>
      <c r="Q176" s="99">
        <v>67</v>
      </c>
      <c r="R176" s="130"/>
    </row>
    <row r="177" spans="1:18" ht="18" customHeight="1">
      <c r="A177" s="180">
        <v>2</v>
      </c>
      <c r="B177" s="102" t="s">
        <v>5742</v>
      </c>
      <c r="C177" s="102">
        <v>2</v>
      </c>
      <c r="D177" s="102" t="s">
        <v>5764</v>
      </c>
      <c r="E177" s="102">
        <v>4</v>
      </c>
      <c r="F177" s="102" t="s">
        <v>5579</v>
      </c>
      <c r="G177" s="102">
        <v>19</v>
      </c>
      <c r="H177" s="102" t="s">
        <v>1056</v>
      </c>
      <c r="I177" s="18">
        <v>61</v>
      </c>
      <c r="J177" s="25" t="s">
        <v>5765</v>
      </c>
      <c r="K177" s="99"/>
      <c r="L177" s="99"/>
      <c r="M177" s="99"/>
      <c r="N177" s="28"/>
      <c r="O177" s="20"/>
      <c r="P177" s="27" t="s">
        <v>5632</v>
      </c>
      <c r="Q177" s="99">
        <v>67</v>
      </c>
      <c r="R177" s="130"/>
    </row>
    <row r="178" spans="1:18" ht="18" customHeight="1">
      <c r="A178" s="180">
        <v>2</v>
      </c>
      <c r="B178" s="102" t="s">
        <v>5742</v>
      </c>
      <c r="C178" s="102">
        <v>2</v>
      </c>
      <c r="D178" s="102" t="s">
        <v>5764</v>
      </c>
      <c r="E178" s="102">
        <v>4</v>
      </c>
      <c r="F178" s="102" t="s">
        <v>5579</v>
      </c>
      <c r="G178" s="102">
        <v>19</v>
      </c>
      <c r="H178" s="102" t="s">
        <v>1056</v>
      </c>
      <c r="I178" s="18">
        <v>61</v>
      </c>
      <c r="J178" s="25" t="s">
        <v>5765</v>
      </c>
      <c r="K178" s="99"/>
      <c r="L178" s="99"/>
      <c r="M178" s="99"/>
      <c r="N178" s="28"/>
      <c r="O178" s="20"/>
      <c r="P178" s="27" t="s">
        <v>5747</v>
      </c>
      <c r="Q178" s="99">
        <v>1</v>
      </c>
      <c r="R178" s="130"/>
    </row>
    <row r="179" spans="1:18" ht="18" customHeight="1">
      <c r="A179" s="180">
        <v>2</v>
      </c>
      <c r="B179" s="102" t="s">
        <v>5742</v>
      </c>
      <c r="C179" s="102">
        <v>2</v>
      </c>
      <c r="D179" s="102" t="s">
        <v>5764</v>
      </c>
      <c r="E179" s="102">
        <v>4</v>
      </c>
      <c r="F179" s="102" t="s">
        <v>5579</v>
      </c>
      <c r="G179" s="102">
        <v>19</v>
      </c>
      <c r="H179" s="102" t="s">
        <v>1056</v>
      </c>
      <c r="I179" s="18">
        <v>61</v>
      </c>
      <c r="J179" s="25" t="s">
        <v>5765</v>
      </c>
      <c r="K179" s="99"/>
      <c r="L179" s="99"/>
      <c r="M179" s="99"/>
      <c r="N179" s="28"/>
      <c r="O179" s="20"/>
      <c r="P179" s="27" t="s">
        <v>5158</v>
      </c>
      <c r="Q179" s="99"/>
      <c r="R179" s="157"/>
    </row>
    <row r="180" spans="1:18" ht="18" customHeight="1">
      <c r="A180" s="43">
        <v>2</v>
      </c>
      <c r="B180" s="44" t="s">
        <v>5739</v>
      </c>
      <c r="C180" s="52">
        <v>2</v>
      </c>
      <c r="D180" s="44" t="s">
        <v>5762</v>
      </c>
      <c r="E180" s="53">
        <v>5</v>
      </c>
      <c r="F180" s="54" t="s">
        <v>5771</v>
      </c>
      <c r="G180" s="53"/>
      <c r="H180" s="54"/>
      <c r="I180" s="53"/>
      <c r="J180" s="53"/>
      <c r="K180" s="62">
        <f>SUM(K181:K183)</f>
        <v>3775</v>
      </c>
      <c r="L180" s="62">
        <f t="shared" ref="L180:M180" si="25">SUM(L181:L183)</f>
        <v>0</v>
      </c>
      <c r="M180" s="63">
        <f t="shared" si="25"/>
        <v>3775</v>
      </c>
      <c r="N180" s="55"/>
      <c r="O180" s="56"/>
      <c r="P180" s="56"/>
      <c r="Q180" s="97">
        <f>SUM(Q181:Q186)</f>
        <v>3031</v>
      </c>
      <c r="R180" s="59" t="s">
        <v>5203</v>
      </c>
    </row>
    <row r="181" spans="1:18" ht="18" customHeight="1">
      <c r="A181" s="17">
        <v>2</v>
      </c>
      <c r="B181" s="18" t="s">
        <v>5742</v>
      </c>
      <c r="C181" s="102">
        <v>2</v>
      </c>
      <c r="D181" s="102" t="s">
        <v>5764</v>
      </c>
      <c r="E181" s="102">
        <v>5</v>
      </c>
      <c r="F181" s="102" t="s">
        <v>5580</v>
      </c>
      <c r="G181" s="19">
        <v>19</v>
      </c>
      <c r="H181" s="19" t="s">
        <v>2744</v>
      </c>
      <c r="I181" s="18"/>
      <c r="J181" s="25"/>
      <c r="K181" s="99"/>
      <c r="L181" s="99"/>
      <c r="M181" s="99"/>
      <c r="N181" s="28"/>
      <c r="O181" s="20"/>
      <c r="P181" s="27" t="s">
        <v>5567</v>
      </c>
      <c r="Q181" s="99">
        <v>755</v>
      </c>
      <c r="R181" s="130"/>
    </row>
    <row r="182" spans="1:18" ht="18" customHeight="1">
      <c r="A182" s="180">
        <v>2</v>
      </c>
      <c r="B182" s="102" t="s">
        <v>5742</v>
      </c>
      <c r="C182" s="102">
        <v>2</v>
      </c>
      <c r="D182" s="102" t="s">
        <v>5764</v>
      </c>
      <c r="E182" s="102">
        <v>5</v>
      </c>
      <c r="F182" s="102" t="s">
        <v>5580</v>
      </c>
      <c r="G182" s="18">
        <v>19</v>
      </c>
      <c r="H182" s="18" t="s">
        <v>2744</v>
      </c>
      <c r="I182" s="19">
        <v>61</v>
      </c>
      <c r="J182" s="24" t="s">
        <v>5765</v>
      </c>
      <c r="K182" s="99">
        <v>3775</v>
      </c>
      <c r="L182" s="99">
        <v>0</v>
      </c>
      <c r="M182" s="99">
        <f>K182-L182</f>
        <v>3775</v>
      </c>
      <c r="N182" s="28" t="s">
        <v>5580</v>
      </c>
      <c r="O182" s="20"/>
      <c r="P182" s="27" t="s">
        <v>5588</v>
      </c>
      <c r="Q182" s="99">
        <v>267</v>
      </c>
      <c r="R182" s="130"/>
    </row>
    <row r="183" spans="1:18" ht="18" customHeight="1">
      <c r="A183" s="180">
        <v>2</v>
      </c>
      <c r="B183" s="102" t="s">
        <v>5742</v>
      </c>
      <c r="C183" s="102">
        <v>2</v>
      </c>
      <c r="D183" s="102" t="s">
        <v>5764</v>
      </c>
      <c r="E183" s="102">
        <v>5</v>
      </c>
      <c r="F183" s="102" t="s">
        <v>5580</v>
      </c>
      <c r="G183" s="102">
        <v>19</v>
      </c>
      <c r="H183" s="102" t="s">
        <v>2744</v>
      </c>
      <c r="I183" s="18">
        <v>61</v>
      </c>
      <c r="J183" s="25" t="s">
        <v>5765</v>
      </c>
      <c r="K183" s="99"/>
      <c r="L183" s="99"/>
      <c r="M183" s="99"/>
      <c r="N183" s="28" t="s">
        <v>5772</v>
      </c>
      <c r="O183" s="20">
        <v>3774834</v>
      </c>
      <c r="P183" s="27" t="s">
        <v>5609</v>
      </c>
      <c r="Q183" s="99">
        <v>1057</v>
      </c>
      <c r="R183" s="130"/>
    </row>
    <row r="184" spans="1:18" ht="18" customHeight="1">
      <c r="A184" s="180">
        <v>2</v>
      </c>
      <c r="B184" s="102" t="s">
        <v>5742</v>
      </c>
      <c r="C184" s="102">
        <v>2</v>
      </c>
      <c r="D184" s="102" t="s">
        <v>5764</v>
      </c>
      <c r="E184" s="102">
        <v>5</v>
      </c>
      <c r="F184" s="102" t="s">
        <v>5580</v>
      </c>
      <c r="G184" s="102">
        <v>19</v>
      </c>
      <c r="H184" s="102" t="s">
        <v>2744</v>
      </c>
      <c r="I184" s="18">
        <v>61</v>
      </c>
      <c r="J184" s="25" t="s">
        <v>5765</v>
      </c>
      <c r="K184" s="99"/>
      <c r="L184" s="99"/>
      <c r="M184" s="99"/>
      <c r="N184" s="28"/>
      <c r="O184" s="20"/>
      <c r="P184" s="27" t="s">
        <v>5616</v>
      </c>
      <c r="Q184" s="99">
        <v>472</v>
      </c>
      <c r="R184" s="130"/>
    </row>
    <row r="185" spans="1:18" ht="18" customHeight="1">
      <c r="A185" s="180">
        <v>2</v>
      </c>
      <c r="B185" s="102" t="s">
        <v>5742</v>
      </c>
      <c r="C185" s="102">
        <v>2</v>
      </c>
      <c r="D185" s="102" t="s">
        <v>5764</v>
      </c>
      <c r="E185" s="102">
        <v>5</v>
      </c>
      <c r="F185" s="102" t="s">
        <v>5580</v>
      </c>
      <c r="G185" s="102">
        <v>19</v>
      </c>
      <c r="H185" s="102" t="s">
        <v>2744</v>
      </c>
      <c r="I185" s="18">
        <v>61</v>
      </c>
      <c r="J185" s="25" t="s">
        <v>5765</v>
      </c>
      <c r="K185" s="99"/>
      <c r="L185" s="99"/>
      <c r="M185" s="99"/>
      <c r="N185" s="28"/>
      <c r="O185" s="20"/>
      <c r="P185" s="27" t="s">
        <v>5632</v>
      </c>
      <c r="Q185" s="99">
        <v>472</v>
      </c>
      <c r="R185" s="130"/>
    </row>
    <row r="186" spans="1:18" ht="18" customHeight="1">
      <c r="A186" s="180">
        <v>2</v>
      </c>
      <c r="B186" s="102" t="s">
        <v>5742</v>
      </c>
      <c r="C186" s="102">
        <v>2</v>
      </c>
      <c r="D186" s="102" t="s">
        <v>5764</v>
      </c>
      <c r="E186" s="102">
        <v>5</v>
      </c>
      <c r="F186" s="102" t="s">
        <v>5580</v>
      </c>
      <c r="G186" s="102">
        <v>19</v>
      </c>
      <c r="H186" s="102" t="s">
        <v>2744</v>
      </c>
      <c r="I186" s="18">
        <v>61</v>
      </c>
      <c r="J186" s="25" t="s">
        <v>5765</v>
      </c>
      <c r="K186" s="99"/>
      <c r="L186" s="99"/>
      <c r="M186" s="99"/>
      <c r="N186" s="28"/>
      <c r="O186" s="20"/>
      <c r="P186" s="27" t="s">
        <v>5747</v>
      </c>
      <c r="Q186" s="99">
        <v>8</v>
      </c>
      <c r="R186" s="130"/>
    </row>
    <row r="187" spans="1:18" ht="18" customHeight="1">
      <c r="A187" s="180">
        <v>2</v>
      </c>
      <c r="B187" s="102" t="s">
        <v>5742</v>
      </c>
      <c r="C187" s="102">
        <v>2</v>
      </c>
      <c r="D187" s="102" t="s">
        <v>5764</v>
      </c>
      <c r="E187" s="102">
        <v>5</v>
      </c>
      <c r="F187" s="102" t="s">
        <v>5580</v>
      </c>
      <c r="G187" s="102">
        <v>19</v>
      </c>
      <c r="H187" s="102" t="s">
        <v>2744</v>
      </c>
      <c r="I187" s="18">
        <v>61</v>
      </c>
      <c r="J187" s="25" t="s">
        <v>5765</v>
      </c>
      <c r="K187" s="99"/>
      <c r="L187" s="99"/>
      <c r="M187" s="99"/>
      <c r="N187" s="28"/>
      <c r="O187" s="20"/>
      <c r="P187" s="27" t="s">
        <v>5158</v>
      </c>
      <c r="Q187" s="99"/>
      <c r="R187" s="157"/>
    </row>
    <row r="188" spans="1:18" ht="18" customHeight="1">
      <c r="A188" s="43">
        <v>2</v>
      </c>
      <c r="B188" s="44" t="s">
        <v>5739</v>
      </c>
      <c r="C188" s="45">
        <v>3</v>
      </c>
      <c r="D188" s="45" t="s">
        <v>5773</v>
      </c>
      <c r="E188" s="46"/>
      <c r="F188" s="45"/>
      <c r="G188" s="46"/>
      <c r="H188" s="45"/>
      <c r="I188" s="46"/>
      <c r="J188" s="46"/>
      <c r="K188" s="60">
        <f>K189</f>
        <v>781</v>
      </c>
      <c r="L188" s="60">
        <f t="shared" ref="L188:M188" si="26">L189</f>
        <v>754</v>
      </c>
      <c r="M188" s="61">
        <f t="shared" si="26"/>
        <v>27</v>
      </c>
      <c r="N188" s="47"/>
      <c r="O188" s="48"/>
      <c r="P188" s="48"/>
      <c r="Q188" s="95">
        <f>Q189</f>
        <v>628</v>
      </c>
      <c r="R188" s="51"/>
    </row>
    <row r="189" spans="1:18" ht="18" customHeight="1">
      <c r="A189" s="43">
        <v>2</v>
      </c>
      <c r="B189" s="44" t="s">
        <v>5739</v>
      </c>
      <c r="C189" s="52">
        <v>3</v>
      </c>
      <c r="D189" s="44" t="s">
        <v>5773</v>
      </c>
      <c r="E189" s="53">
        <v>1</v>
      </c>
      <c r="F189" s="54" t="s">
        <v>5321</v>
      </c>
      <c r="G189" s="53"/>
      <c r="H189" s="54"/>
      <c r="I189" s="53"/>
      <c r="J189" s="53"/>
      <c r="K189" s="62">
        <f>SUM(K190:K192)</f>
        <v>781</v>
      </c>
      <c r="L189" s="62">
        <f t="shared" ref="L189:M189" si="27">SUM(L190:L192)</f>
        <v>754</v>
      </c>
      <c r="M189" s="63">
        <f t="shared" si="27"/>
        <v>27</v>
      </c>
      <c r="N189" s="55"/>
      <c r="O189" s="56"/>
      <c r="P189" s="56"/>
      <c r="Q189" s="97">
        <f>SUM(Q190:Q195)</f>
        <v>628</v>
      </c>
      <c r="R189" s="59" t="s">
        <v>5203</v>
      </c>
    </row>
    <row r="190" spans="1:18" ht="18" customHeight="1">
      <c r="A190" s="17">
        <v>2</v>
      </c>
      <c r="B190" s="18" t="s">
        <v>5742</v>
      </c>
      <c r="C190" s="102">
        <v>3</v>
      </c>
      <c r="D190" s="102" t="s">
        <v>5774</v>
      </c>
      <c r="E190" s="102">
        <v>1</v>
      </c>
      <c r="F190" s="102" t="s">
        <v>5322</v>
      </c>
      <c r="G190" s="19">
        <v>12</v>
      </c>
      <c r="H190" s="19" t="s">
        <v>1026</v>
      </c>
      <c r="I190" s="18"/>
      <c r="J190" s="25"/>
      <c r="K190" s="99"/>
      <c r="L190" s="99"/>
      <c r="M190" s="99"/>
      <c r="N190" s="28"/>
      <c r="O190" s="20"/>
      <c r="P190" s="27" t="s">
        <v>5567</v>
      </c>
      <c r="Q190" s="99">
        <v>156</v>
      </c>
      <c r="R190" s="130"/>
    </row>
    <row r="191" spans="1:18" ht="18" customHeight="1">
      <c r="A191" s="180">
        <v>2</v>
      </c>
      <c r="B191" s="102" t="s">
        <v>5742</v>
      </c>
      <c r="C191" s="102">
        <v>3</v>
      </c>
      <c r="D191" s="102" t="s">
        <v>5774</v>
      </c>
      <c r="E191" s="102">
        <v>1</v>
      </c>
      <c r="F191" s="102" t="s">
        <v>5322</v>
      </c>
      <c r="G191" s="18">
        <v>12</v>
      </c>
      <c r="H191" s="18" t="s">
        <v>1026</v>
      </c>
      <c r="I191" s="19">
        <v>1</v>
      </c>
      <c r="J191" s="24" t="s">
        <v>5775</v>
      </c>
      <c r="K191" s="99">
        <v>781</v>
      </c>
      <c r="L191" s="99">
        <v>754</v>
      </c>
      <c r="M191" s="99">
        <f>K191-L191</f>
        <v>27</v>
      </c>
      <c r="N191" s="28" t="s">
        <v>5776</v>
      </c>
      <c r="O191" s="20"/>
      <c r="P191" s="27" t="s">
        <v>5588</v>
      </c>
      <c r="Q191" s="99">
        <v>55</v>
      </c>
      <c r="R191" s="130"/>
    </row>
    <row r="192" spans="1:18" ht="18" customHeight="1">
      <c r="A192" s="180">
        <v>2</v>
      </c>
      <c r="B192" s="102" t="s">
        <v>5742</v>
      </c>
      <c r="C192" s="102">
        <v>3</v>
      </c>
      <c r="D192" s="102" t="s">
        <v>5774</v>
      </c>
      <c r="E192" s="102">
        <v>1</v>
      </c>
      <c r="F192" s="102" t="s">
        <v>5322</v>
      </c>
      <c r="G192" s="102">
        <v>12</v>
      </c>
      <c r="H192" s="102" t="s">
        <v>1026</v>
      </c>
      <c r="I192" s="102">
        <v>1</v>
      </c>
      <c r="J192" s="103" t="s">
        <v>5775</v>
      </c>
      <c r="K192" s="99"/>
      <c r="L192" s="99"/>
      <c r="M192" s="99"/>
      <c r="N192" s="28" t="s">
        <v>5777</v>
      </c>
      <c r="O192" s="20">
        <v>780188</v>
      </c>
      <c r="P192" s="27" t="s">
        <v>5609</v>
      </c>
      <c r="Q192" s="99">
        <v>219</v>
      </c>
      <c r="R192" s="130"/>
    </row>
    <row r="193" spans="1:18" ht="18" customHeight="1">
      <c r="A193" s="180">
        <v>2</v>
      </c>
      <c r="B193" s="102" t="s">
        <v>5742</v>
      </c>
      <c r="C193" s="102">
        <v>3</v>
      </c>
      <c r="D193" s="102" t="s">
        <v>5774</v>
      </c>
      <c r="E193" s="102">
        <v>1</v>
      </c>
      <c r="F193" s="102" t="s">
        <v>5322</v>
      </c>
      <c r="G193" s="102">
        <v>12</v>
      </c>
      <c r="H193" s="102" t="s">
        <v>1026</v>
      </c>
      <c r="I193" s="102">
        <v>1</v>
      </c>
      <c r="J193" s="103" t="s">
        <v>5775</v>
      </c>
      <c r="K193" s="99"/>
      <c r="L193" s="99"/>
      <c r="M193" s="99"/>
      <c r="N193" s="28"/>
      <c r="O193" s="20"/>
      <c r="P193" s="27" t="s">
        <v>5616</v>
      </c>
      <c r="Q193" s="99">
        <v>98</v>
      </c>
      <c r="R193" s="130"/>
    </row>
    <row r="194" spans="1:18" ht="18" customHeight="1">
      <c r="A194" s="180">
        <v>2</v>
      </c>
      <c r="B194" s="102" t="s">
        <v>5742</v>
      </c>
      <c r="C194" s="102">
        <v>3</v>
      </c>
      <c r="D194" s="102" t="s">
        <v>5774</v>
      </c>
      <c r="E194" s="102">
        <v>1</v>
      </c>
      <c r="F194" s="102" t="s">
        <v>5322</v>
      </c>
      <c r="G194" s="102">
        <v>12</v>
      </c>
      <c r="H194" s="102" t="s">
        <v>1026</v>
      </c>
      <c r="I194" s="102">
        <v>1</v>
      </c>
      <c r="J194" s="103" t="s">
        <v>5775</v>
      </c>
      <c r="K194" s="99"/>
      <c r="L194" s="99"/>
      <c r="M194" s="99"/>
      <c r="N194" s="28"/>
      <c r="O194" s="20"/>
      <c r="P194" s="27" t="s">
        <v>5632</v>
      </c>
      <c r="Q194" s="99">
        <v>98</v>
      </c>
      <c r="R194" s="130"/>
    </row>
    <row r="195" spans="1:18" ht="18" customHeight="1">
      <c r="A195" s="180">
        <v>2</v>
      </c>
      <c r="B195" s="102" t="s">
        <v>5742</v>
      </c>
      <c r="C195" s="102">
        <v>3</v>
      </c>
      <c r="D195" s="102" t="s">
        <v>5774</v>
      </c>
      <c r="E195" s="102">
        <v>1</v>
      </c>
      <c r="F195" s="102" t="s">
        <v>5322</v>
      </c>
      <c r="G195" s="102">
        <v>12</v>
      </c>
      <c r="H195" s="102" t="s">
        <v>1026</v>
      </c>
      <c r="I195" s="102">
        <v>1</v>
      </c>
      <c r="J195" s="103" t="s">
        <v>5775</v>
      </c>
      <c r="K195" s="99"/>
      <c r="L195" s="99"/>
      <c r="M195" s="99"/>
      <c r="N195" s="28"/>
      <c r="O195" s="20"/>
      <c r="P195" s="27" t="s">
        <v>5747</v>
      </c>
      <c r="Q195" s="99">
        <v>2</v>
      </c>
      <c r="R195" s="130"/>
    </row>
    <row r="196" spans="1:18" ht="18" customHeight="1">
      <c r="A196" s="180">
        <v>2</v>
      </c>
      <c r="B196" s="102" t="s">
        <v>5742</v>
      </c>
      <c r="C196" s="102">
        <v>3</v>
      </c>
      <c r="D196" s="102" t="s">
        <v>5774</v>
      </c>
      <c r="E196" s="102">
        <v>1</v>
      </c>
      <c r="F196" s="102" t="s">
        <v>5322</v>
      </c>
      <c r="G196" s="102">
        <v>12</v>
      </c>
      <c r="H196" s="102" t="s">
        <v>1026</v>
      </c>
      <c r="I196" s="102">
        <v>1</v>
      </c>
      <c r="J196" s="103" t="s">
        <v>5775</v>
      </c>
      <c r="K196" s="99"/>
      <c r="L196" s="99"/>
      <c r="M196" s="99"/>
      <c r="N196" s="28"/>
      <c r="O196" s="20"/>
      <c r="P196" s="27" t="s">
        <v>5158</v>
      </c>
      <c r="Q196" s="99"/>
      <c r="R196" s="157"/>
    </row>
    <row r="197" spans="1:18" ht="18" customHeight="1">
      <c r="A197" s="43">
        <v>2</v>
      </c>
      <c r="B197" s="44" t="s">
        <v>5739</v>
      </c>
      <c r="C197" s="45">
        <v>4</v>
      </c>
      <c r="D197" s="45" t="s">
        <v>5778</v>
      </c>
      <c r="E197" s="46"/>
      <c r="F197" s="45"/>
      <c r="G197" s="46"/>
      <c r="H197" s="45"/>
      <c r="I197" s="46"/>
      <c r="J197" s="46"/>
      <c r="K197" s="60">
        <f>K198+K206</f>
        <v>18489</v>
      </c>
      <c r="L197" s="60">
        <f t="shared" ref="L197:M197" si="28">L198+L206</f>
        <v>17302</v>
      </c>
      <c r="M197" s="61">
        <f t="shared" si="28"/>
        <v>1187</v>
      </c>
      <c r="N197" s="47"/>
      <c r="O197" s="48"/>
      <c r="P197" s="48"/>
      <c r="Q197" s="95">
        <f>Q198+Q206</f>
        <v>14845</v>
      </c>
      <c r="R197" s="51"/>
    </row>
    <row r="198" spans="1:18" ht="18" customHeight="1">
      <c r="A198" s="43">
        <v>2</v>
      </c>
      <c r="B198" s="44" t="s">
        <v>5739</v>
      </c>
      <c r="C198" s="52">
        <v>4</v>
      </c>
      <c r="D198" s="44" t="s">
        <v>5778</v>
      </c>
      <c r="E198" s="53">
        <v>1</v>
      </c>
      <c r="F198" s="54" t="s">
        <v>5779</v>
      </c>
      <c r="G198" s="53"/>
      <c r="H198" s="54"/>
      <c r="I198" s="53"/>
      <c r="J198" s="53"/>
      <c r="K198" s="62">
        <f>SUM(K199:K201)</f>
        <v>18477</v>
      </c>
      <c r="L198" s="62">
        <f t="shared" ref="L198:M198" si="29">SUM(L199:L201)</f>
        <v>17253</v>
      </c>
      <c r="M198" s="63">
        <f t="shared" si="29"/>
        <v>1224</v>
      </c>
      <c r="N198" s="55"/>
      <c r="O198" s="56"/>
      <c r="P198" s="56"/>
      <c r="Q198" s="97">
        <f>SUM(Q199:Q204)</f>
        <v>14835</v>
      </c>
      <c r="R198" s="59" t="s">
        <v>5203</v>
      </c>
    </row>
    <row r="199" spans="1:18" ht="18" customHeight="1">
      <c r="A199" s="17">
        <v>2</v>
      </c>
      <c r="B199" s="18" t="s">
        <v>5742</v>
      </c>
      <c r="C199" s="18">
        <v>4</v>
      </c>
      <c r="D199" s="18" t="s">
        <v>5780</v>
      </c>
      <c r="E199" s="18">
        <v>1</v>
      </c>
      <c r="F199" s="18" t="s">
        <v>5581</v>
      </c>
      <c r="G199" s="19">
        <v>19</v>
      </c>
      <c r="H199" s="19" t="s">
        <v>1056</v>
      </c>
      <c r="I199" s="102"/>
      <c r="J199" s="103"/>
      <c r="K199" s="99"/>
      <c r="L199" s="99"/>
      <c r="M199" s="99"/>
      <c r="N199" s="28"/>
      <c r="O199" s="20"/>
      <c r="P199" s="27" t="s">
        <v>5567</v>
      </c>
      <c r="Q199" s="99">
        <v>3695</v>
      </c>
      <c r="R199" s="130"/>
    </row>
    <row r="200" spans="1:18" ht="18" customHeight="1">
      <c r="A200" s="17">
        <v>2</v>
      </c>
      <c r="B200" s="18" t="s">
        <v>5742</v>
      </c>
      <c r="C200" s="18">
        <v>4</v>
      </c>
      <c r="D200" s="18" t="s">
        <v>5780</v>
      </c>
      <c r="E200" s="18">
        <v>1</v>
      </c>
      <c r="F200" s="18" t="s">
        <v>5581</v>
      </c>
      <c r="G200" s="18">
        <v>19</v>
      </c>
      <c r="H200" s="18" t="s">
        <v>1056</v>
      </c>
      <c r="I200" s="19">
        <v>61</v>
      </c>
      <c r="J200" s="24" t="s">
        <v>5744</v>
      </c>
      <c r="K200" s="99">
        <v>18477</v>
      </c>
      <c r="L200" s="99">
        <v>17253</v>
      </c>
      <c r="M200" s="99">
        <f>K200-L200</f>
        <v>1224</v>
      </c>
      <c r="N200" s="28" t="s">
        <v>5581</v>
      </c>
      <c r="O200" s="20"/>
      <c r="P200" s="27" t="s">
        <v>5588</v>
      </c>
      <c r="Q200" s="99">
        <v>1309</v>
      </c>
      <c r="R200" s="130"/>
    </row>
    <row r="201" spans="1:18" ht="18" customHeight="1">
      <c r="A201" s="17">
        <v>2</v>
      </c>
      <c r="B201" s="18" t="s">
        <v>5742</v>
      </c>
      <c r="C201" s="18">
        <v>4</v>
      </c>
      <c r="D201" s="18" t="s">
        <v>5780</v>
      </c>
      <c r="E201" s="18">
        <v>1</v>
      </c>
      <c r="F201" s="18" t="s">
        <v>5581</v>
      </c>
      <c r="G201" s="18">
        <v>19</v>
      </c>
      <c r="H201" s="18" t="s">
        <v>1056</v>
      </c>
      <c r="I201" s="18">
        <v>61</v>
      </c>
      <c r="J201" s="25" t="s">
        <v>5744</v>
      </c>
      <c r="K201" s="99"/>
      <c r="L201" s="99"/>
      <c r="M201" s="99"/>
      <c r="N201" s="28" t="s">
        <v>5781</v>
      </c>
      <c r="O201" s="20">
        <v>18476307</v>
      </c>
      <c r="P201" s="27" t="s">
        <v>5609</v>
      </c>
      <c r="Q201" s="99">
        <v>5174</v>
      </c>
      <c r="R201" s="130"/>
    </row>
    <row r="202" spans="1:18" ht="18" customHeight="1">
      <c r="A202" s="17">
        <v>2</v>
      </c>
      <c r="B202" s="18" t="s">
        <v>5742</v>
      </c>
      <c r="C202" s="18">
        <v>4</v>
      </c>
      <c r="D202" s="18" t="s">
        <v>5780</v>
      </c>
      <c r="E202" s="18">
        <v>1</v>
      </c>
      <c r="F202" s="18" t="s">
        <v>5581</v>
      </c>
      <c r="G202" s="18">
        <v>19</v>
      </c>
      <c r="H202" s="18" t="s">
        <v>1056</v>
      </c>
      <c r="I202" s="18">
        <v>61</v>
      </c>
      <c r="J202" s="25" t="s">
        <v>5744</v>
      </c>
      <c r="K202" s="99"/>
      <c r="L202" s="99"/>
      <c r="M202" s="99"/>
      <c r="N202" s="28"/>
      <c r="O202" s="20"/>
      <c r="P202" s="27" t="s">
        <v>5616</v>
      </c>
      <c r="Q202" s="99">
        <v>2310</v>
      </c>
      <c r="R202" s="130"/>
    </row>
    <row r="203" spans="1:18" ht="18" customHeight="1">
      <c r="A203" s="17">
        <v>2</v>
      </c>
      <c r="B203" s="18" t="s">
        <v>5742</v>
      </c>
      <c r="C203" s="18">
        <v>4</v>
      </c>
      <c r="D203" s="18" t="s">
        <v>5780</v>
      </c>
      <c r="E203" s="18">
        <v>1</v>
      </c>
      <c r="F203" s="18" t="s">
        <v>5581</v>
      </c>
      <c r="G203" s="18">
        <v>19</v>
      </c>
      <c r="H203" s="18" t="s">
        <v>1056</v>
      </c>
      <c r="I203" s="18">
        <v>61</v>
      </c>
      <c r="J203" s="25" t="s">
        <v>5744</v>
      </c>
      <c r="K203" s="99"/>
      <c r="L203" s="99"/>
      <c r="M203" s="99"/>
      <c r="N203" s="28"/>
      <c r="O203" s="20"/>
      <c r="P203" s="27" t="s">
        <v>5632</v>
      </c>
      <c r="Q203" s="99">
        <v>2310</v>
      </c>
      <c r="R203" s="130"/>
    </row>
    <row r="204" spans="1:18" ht="18" customHeight="1">
      <c r="A204" s="17">
        <v>2</v>
      </c>
      <c r="B204" s="18" t="s">
        <v>5742</v>
      </c>
      <c r="C204" s="18">
        <v>4</v>
      </c>
      <c r="D204" s="18" t="s">
        <v>5780</v>
      </c>
      <c r="E204" s="18">
        <v>1</v>
      </c>
      <c r="F204" s="18" t="s">
        <v>5581</v>
      </c>
      <c r="G204" s="18">
        <v>19</v>
      </c>
      <c r="H204" s="18" t="s">
        <v>1056</v>
      </c>
      <c r="I204" s="18">
        <v>61</v>
      </c>
      <c r="J204" s="25" t="s">
        <v>5744</v>
      </c>
      <c r="K204" s="99"/>
      <c r="L204" s="99"/>
      <c r="M204" s="99"/>
      <c r="N204" s="28"/>
      <c r="O204" s="20"/>
      <c r="P204" s="27" t="s">
        <v>5747</v>
      </c>
      <c r="Q204" s="99">
        <v>37</v>
      </c>
      <c r="R204" s="130"/>
    </row>
    <row r="205" spans="1:18" ht="18" customHeight="1">
      <c r="A205" s="17">
        <v>2</v>
      </c>
      <c r="B205" s="18" t="s">
        <v>5742</v>
      </c>
      <c r="C205" s="18">
        <v>4</v>
      </c>
      <c r="D205" s="18" t="s">
        <v>5780</v>
      </c>
      <c r="E205" s="18">
        <v>1</v>
      </c>
      <c r="F205" s="18" t="s">
        <v>5581</v>
      </c>
      <c r="G205" s="18">
        <v>19</v>
      </c>
      <c r="H205" s="18" t="s">
        <v>1056</v>
      </c>
      <c r="I205" s="18">
        <v>61</v>
      </c>
      <c r="J205" s="25" t="s">
        <v>5744</v>
      </c>
      <c r="K205" s="99"/>
      <c r="L205" s="99"/>
      <c r="M205" s="99"/>
      <c r="N205" s="28"/>
      <c r="O205" s="20"/>
      <c r="P205" s="27" t="s">
        <v>5158</v>
      </c>
      <c r="Q205" s="99"/>
      <c r="R205" s="157"/>
    </row>
    <row r="206" spans="1:18" ht="18" customHeight="1">
      <c r="A206" s="43">
        <v>2</v>
      </c>
      <c r="B206" s="44" t="s">
        <v>5739</v>
      </c>
      <c r="C206" s="52">
        <v>4</v>
      </c>
      <c r="D206" s="44" t="s">
        <v>5778</v>
      </c>
      <c r="E206" s="53">
        <v>2</v>
      </c>
      <c r="F206" s="54" t="s">
        <v>5782</v>
      </c>
      <c r="G206" s="53"/>
      <c r="H206" s="54"/>
      <c r="I206" s="53"/>
      <c r="J206" s="53"/>
      <c r="K206" s="62">
        <f>SUM(K207:K209)</f>
        <v>12</v>
      </c>
      <c r="L206" s="62">
        <f t="shared" ref="L206:M206" si="30">SUM(L207:L209)</f>
        <v>49</v>
      </c>
      <c r="M206" s="63">
        <f t="shared" si="30"/>
        <v>-37</v>
      </c>
      <c r="N206" s="55"/>
      <c r="O206" s="56"/>
      <c r="P206" s="56"/>
      <c r="Q206" s="97">
        <f>SUM(Q207:Q211)</f>
        <v>10</v>
      </c>
      <c r="R206" s="59" t="s">
        <v>5203</v>
      </c>
    </row>
    <row r="207" spans="1:18" ht="18" customHeight="1">
      <c r="A207" s="17">
        <v>2</v>
      </c>
      <c r="B207" s="18" t="s">
        <v>5742</v>
      </c>
      <c r="C207" s="18">
        <v>4</v>
      </c>
      <c r="D207" s="18" t="s">
        <v>5780</v>
      </c>
      <c r="E207" s="18">
        <v>2</v>
      </c>
      <c r="F207" s="18" t="s">
        <v>5582</v>
      </c>
      <c r="G207" s="19">
        <v>19</v>
      </c>
      <c r="H207" s="19" t="s">
        <v>1056</v>
      </c>
      <c r="I207" s="18"/>
      <c r="J207" s="25"/>
      <c r="K207" s="99"/>
      <c r="L207" s="99"/>
      <c r="M207" s="99"/>
      <c r="N207" s="28"/>
      <c r="O207" s="20"/>
      <c r="P207" s="27" t="s">
        <v>5567</v>
      </c>
      <c r="Q207" s="99">
        <v>2</v>
      </c>
      <c r="R207" s="130"/>
    </row>
    <row r="208" spans="1:18" ht="18" customHeight="1">
      <c r="A208" s="17">
        <v>2</v>
      </c>
      <c r="B208" s="18" t="s">
        <v>5742</v>
      </c>
      <c r="C208" s="18">
        <v>4</v>
      </c>
      <c r="D208" s="18" t="s">
        <v>5780</v>
      </c>
      <c r="E208" s="18">
        <v>2</v>
      </c>
      <c r="F208" s="18" t="s">
        <v>5582</v>
      </c>
      <c r="G208" s="18">
        <v>19</v>
      </c>
      <c r="H208" s="18" t="s">
        <v>1056</v>
      </c>
      <c r="I208" s="19">
        <v>61</v>
      </c>
      <c r="J208" s="24" t="s">
        <v>5744</v>
      </c>
      <c r="K208" s="99">
        <v>12</v>
      </c>
      <c r="L208" s="99">
        <v>49</v>
      </c>
      <c r="M208" s="99">
        <f>K208-L208</f>
        <v>-37</v>
      </c>
      <c r="N208" s="28" t="s">
        <v>5582</v>
      </c>
      <c r="O208" s="20"/>
      <c r="P208" s="27" t="s">
        <v>5588</v>
      </c>
      <c r="Q208" s="99">
        <v>1</v>
      </c>
      <c r="R208" s="130"/>
    </row>
    <row r="209" spans="1:18" ht="18" customHeight="1">
      <c r="A209" s="17">
        <v>2</v>
      </c>
      <c r="B209" s="18" t="s">
        <v>5742</v>
      </c>
      <c r="C209" s="18">
        <v>4</v>
      </c>
      <c r="D209" s="18" t="s">
        <v>5780</v>
      </c>
      <c r="E209" s="18">
        <v>2</v>
      </c>
      <c r="F209" s="18" t="s">
        <v>5582</v>
      </c>
      <c r="G209" s="18">
        <v>19</v>
      </c>
      <c r="H209" s="18" t="s">
        <v>1056</v>
      </c>
      <c r="I209" s="18">
        <v>61</v>
      </c>
      <c r="J209" s="25" t="s">
        <v>5744</v>
      </c>
      <c r="K209" s="99"/>
      <c r="L209" s="99"/>
      <c r="M209" s="99"/>
      <c r="N209" s="28" t="s">
        <v>5783</v>
      </c>
      <c r="O209" s="20">
        <v>11311</v>
      </c>
      <c r="P209" s="27" t="s">
        <v>5609</v>
      </c>
      <c r="Q209" s="99">
        <v>3</v>
      </c>
      <c r="R209" s="130"/>
    </row>
    <row r="210" spans="1:18" ht="18" customHeight="1">
      <c r="A210" s="17">
        <v>2</v>
      </c>
      <c r="B210" s="18" t="s">
        <v>5742</v>
      </c>
      <c r="C210" s="18">
        <v>4</v>
      </c>
      <c r="D210" s="18" t="s">
        <v>5780</v>
      </c>
      <c r="E210" s="18">
        <v>2</v>
      </c>
      <c r="F210" s="18" t="s">
        <v>5582</v>
      </c>
      <c r="G210" s="18">
        <v>19</v>
      </c>
      <c r="H210" s="18" t="s">
        <v>1056</v>
      </c>
      <c r="I210" s="18">
        <v>61</v>
      </c>
      <c r="J210" s="25" t="s">
        <v>5744</v>
      </c>
      <c r="K210" s="99"/>
      <c r="L210" s="99"/>
      <c r="M210" s="99"/>
      <c r="N210" s="28"/>
      <c r="O210" s="20"/>
      <c r="P210" s="27" t="s">
        <v>5616</v>
      </c>
      <c r="Q210" s="99">
        <v>2</v>
      </c>
      <c r="R210" s="130"/>
    </row>
    <row r="211" spans="1:18" ht="18" customHeight="1">
      <c r="A211" s="17">
        <v>2</v>
      </c>
      <c r="B211" s="18" t="s">
        <v>5742</v>
      </c>
      <c r="C211" s="18">
        <v>4</v>
      </c>
      <c r="D211" s="18" t="s">
        <v>5780</v>
      </c>
      <c r="E211" s="18">
        <v>2</v>
      </c>
      <c r="F211" s="18" t="s">
        <v>5582</v>
      </c>
      <c r="G211" s="18">
        <v>19</v>
      </c>
      <c r="H211" s="18" t="s">
        <v>1056</v>
      </c>
      <c r="I211" s="18">
        <v>61</v>
      </c>
      <c r="J211" s="25" t="s">
        <v>5744</v>
      </c>
      <c r="K211" s="99"/>
      <c r="L211" s="99"/>
      <c r="M211" s="99"/>
      <c r="N211" s="28"/>
      <c r="O211" s="20"/>
      <c r="P211" s="27" t="s">
        <v>5784</v>
      </c>
      <c r="Q211" s="99">
        <v>2</v>
      </c>
      <c r="R211" s="130"/>
    </row>
    <row r="212" spans="1:18" ht="18" customHeight="1">
      <c r="A212" s="17">
        <v>2</v>
      </c>
      <c r="B212" s="18" t="s">
        <v>5742</v>
      </c>
      <c r="C212" s="18">
        <v>4</v>
      </c>
      <c r="D212" s="18" t="s">
        <v>5780</v>
      </c>
      <c r="E212" s="18">
        <v>2</v>
      </c>
      <c r="F212" s="18" t="s">
        <v>5582</v>
      </c>
      <c r="G212" s="18">
        <v>19</v>
      </c>
      <c r="H212" s="18" t="s">
        <v>1056</v>
      </c>
      <c r="I212" s="18">
        <v>61</v>
      </c>
      <c r="J212" s="25" t="s">
        <v>5744</v>
      </c>
      <c r="K212" s="99"/>
      <c r="L212" s="99"/>
      <c r="M212" s="99"/>
      <c r="N212" s="28"/>
      <c r="O212" s="20"/>
      <c r="P212" s="27" t="s">
        <v>5158</v>
      </c>
      <c r="Q212" s="99"/>
      <c r="R212" s="157"/>
    </row>
    <row r="213" spans="1:18" ht="18" customHeight="1">
      <c r="A213" s="43">
        <v>2</v>
      </c>
      <c r="B213" s="44" t="s">
        <v>5739</v>
      </c>
      <c r="C213" s="45">
        <v>5</v>
      </c>
      <c r="D213" s="45" t="s">
        <v>5785</v>
      </c>
      <c r="E213" s="46"/>
      <c r="F213" s="45"/>
      <c r="G213" s="46"/>
      <c r="H213" s="45"/>
      <c r="I213" s="46"/>
      <c r="J213" s="46"/>
      <c r="K213" s="60">
        <f>K214+K222</f>
        <v>1180</v>
      </c>
      <c r="L213" s="60">
        <f t="shared" ref="L213:M213" si="31">L214+L222</f>
        <v>1180</v>
      </c>
      <c r="M213" s="61">
        <f t="shared" si="31"/>
        <v>0</v>
      </c>
      <c r="N213" s="47"/>
      <c r="O213" s="48"/>
      <c r="P213" s="48"/>
      <c r="Q213" s="95">
        <f>Q214+Q222</f>
        <v>946</v>
      </c>
      <c r="R213" s="51"/>
    </row>
    <row r="214" spans="1:18" ht="18" customHeight="1">
      <c r="A214" s="43">
        <v>2</v>
      </c>
      <c r="B214" s="44" t="s">
        <v>5739</v>
      </c>
      <c r="C214" s="52">
        <v>5</v>
      </c>
      <c r="D214" s="44" t="s">
        <v>5785</v>
      </c>
      <c r="E214" s="53">
        <v>1</v>
      </c>
      <c r="F214" s="54" t="s">
        <v>5786</v>
      </c>
      <c r="G214" s="53"/>
      <c r="H214" s="54"/>
      <c r="I214" s="53"/>
      <c r="J214" s="53"/>
      <c r="K214" s="62">
        <f>SUM(K215:K217)</f>
        <v>1179</v>
      </c>
      <c r="L214" s="62">
        <f t="shared" ref="L214:M214" si="32">SUM(L215:L217)</f>
        <v>1173</v>
      </c>
      <c r="M214" s="63">
        <f t="shared" si="32"/>
        <v>6</v>
      </c>
      <c r="N214" s="55"/>
      <c r="O214" s="56"/>
      <c r="P214" s="56"/>
      <c r="Q214" s="97">
        <f>SUM(Q215:Q220)</f>
        <v>946</v>
      </c>
      <c r="R214" s="59" t="s">
        <v>5203</v>
      </c>
    </row>
    <row r="215" spans="1:18" ht="18" customHeight="1">
      <c r="A215" s="17">
        <v>2</v>
      </c>
      <c r="B215" s="18" t="s">
        <v>5742</v>
      </c>
      <c r="C215" s="18">
        <v>5</v>
      </c>
      <c r="D215" s="18" t="s">
        <v>5787</v>
      </c>
      <c r="E215" s="18">
        <v>1</v>
      </c>
      <c r="F215" s="18" t="s">
        <v>5583</v>
      </c>
      <c r="G215" s="19">
        <v>19</v>
      </c>
      <c r="H215" s="19" t="s">
        <v>1056</v>
      </c>
      <c r="I215" s="18"/>
      <c r="J215" s="25"/>
      <c r="K215" s="99"/>
      <c r="L215" s="99"/>
      <c r="M215" s="99"/>
      <c r="N215" s="28"/>
      <c r="O215" s="20"/>
      <c r="P215" s="27" t="s">
        <v>5567</v>
      </c>
      <c r="Q215" s="99">
        <v>236</v>
      </c>
      <c r="R215" s="130"/>
    </row>
    <row r="216" spans="1:18" ht="18" customHeight="1">
      <c r="A216" s="17">
        <v>2</v>
      </c>
      <c r="B216" s="18" t="s">
        <v>5742</v>
      </c>
      <c r="C216" s="18">
        <v>5</v>
      </c>
      <c r="D216" s="18" t="s">
        <v>5787</v>
      </c>
      <c r="E216" s="18">
        <v>1</v>
      </c>
      <c r="F216" s="18" t="s">
        <v>5583</v>
      </c>
      <c r="G216" s="18">
        <v>19</v>
      </c>
      <c r="H216" s="18" t="s">
        <v>1056</v>
      </c>
      <c r="I216" s="19">
        <v>61</v>
      </c>
      <c r="J216" s="24" t="s">
        <v>5744</v>
      </c>
      <c r="K216" s="99">
        <v>1179</v>
      </c>
      <c r="L216" s="99">
        <v>1173</v>
      </c>
      <c r="M216" s="99">
        <f>K216-L216</f>
        <v>6</v>
      </c>
      <c r="N216" s="28" t="s">
        <v>5583</v>
      </c>
      <c r="O216" s="20"/>
      <c r="P216" s="27" t="s">
        <v>5588</v>
      </c>
      <c r="Q216" s="99">
        <v>84</v>
      </c>
      <c r="R216" s="130"/>
    </row>
    <row r="217" spans="1:18" ht="18" customHeight="1">
      <c r="A217" s="17">
        <v>2</v>
      </c>
      <c r="B217" s="18" t="s">
        <v>5742</v>
      </c>
      <c r="C217" s="18">
        <v>5</v>
      </c>
      <c r="D217" s="18" t="s">
        <v>5787</v>
      </c>
      <c r="E217" s="18">
        <v>1</v>
      </c>
      <c r="F217" s="18" t="s">
        <v>5583</v>
      </c>
      <c r="G217" s="18">
        <v>19</v>
      </c>
      <c r="H217" s="18" t="s">
        <v>1056</v>
      </c>
      <c r="I217" s="18">
        <v>61</v>
      </c>
      <c r="J217" s="25" t="s">
        <v>5744</v>
      </c>
      <c r="K217" s="99"/>
      <c r="L217" s="99"/>
      <c r="M217" s="99"/>
      <c r="N217" s="28" t="s">
        <v>5788</v>
      </c>
      <c r="O217" s="20">
        <v>1178873</v>
      </c>
      <c r="P217" s="27" t="s">
        <v>5609</v>
      </c>
      <c r="Q217" s="99">
        <v>330</v>
      </c>
      <c r="R217" s="130"/>
    </row>
    <row r="218" spans="1:18" ht="18" customHeight="1">
      <c r="A218" s="17">
        <v>2</v>
      </c>
      <c r="B218" s="18" t="s">
        <v>5742</v>
      </c>
      <c r="C218" s="18">
        <v>5</v>
      </c>
      <c r="D218" s="18" t="s">
        <v>5787</v>
      </c>
      <c r="E218" s="18">
        <v>1</v>
      </c>
      <c r="F218" s="18" t="s">
        <v>5583</v>
      </c>
      <c r="G218" s="18">
        <v>19</v>
      </c>
      <c r="H218" s="18" t="s">
        <v>1056</v>
      </c>
      <c r="I218" s="18">
        <v>61</v>
      </c>
      <c r="J218" s="25" t="s">
        <v>5744</v>
      </c>
      <c r="K218" s="99"/>
      <c r="L218" s="99"/>
      <c r="M218" s="99"/>
      <c r="N218" s="28"/>
      <c r="O218" s="20"/>
      <c r="P218" s="27" t="s">
        <v>5616</v>
      </c>
      <c r="Q218" s="99">
        <v>147</v>
      </c>
      <c r="R218" s="130"/>
    </row>
    <row r="219" spans="1:18" ht="18" customHeight="1">
      <c r="A219" s="17">
        <v>2</v>
      </c>
      <c r="B219" s="18" t="s">
        <v>5742</v>
      </c>
      <c r="C219" s="18">
        <v>5</v>
      </c>
      <c r="D219" s="18" t="s">
        <v>5787</v>
      </c>
      <c r="E219" s="18">
        <v>1</v>
      </c>
      <c r="F219" s="18" t="s">
        <v>5583</v>
      </c>
      <c r="G219" s="18">
        <v>19</v>
      </c>
      <c r="H219" s="18" t="s">
        <v>1056</v>
      </c>
      <c r="I219" s="18">
        <v>61</v>
      </c>
      <c r="J219" s="25" t="s">
        <v>5744</v>
      </c>
      <c r="K219" s="99"/>
      <c r="L219" s="99"/>
      <c r="M219" s="99"/>
      <c r="N219" s="28"/>
      <c r="O219" s="20"/>
      <c r="P219" s="27" t="s">
        <v>5632</v>
      </c>
      <c r="Q219" s="99">
        <v>147</v>
      </c>
      <c r="R219" s="130"/>
    </row>
    <row r="220" spans="1:18" ht="18" customHeight="1">
      <c r="A220" s="17">
        <v>2</v>
      </c>
      <c r="B220" s="18" t="s">
        <v>5742</v>
      </c>
      <c r="C220" s="18">
        <v>5</v>
      </c>
      <c r="D220" s="18" t="s">
        <v>5787</v>
      </c>
      <c r="E220" s="18">
        <v>1</v>
      </c>
      <c r="F220" s="18" t="s">
        <v>5583</v>
      </c>
      <c r="G220" s="18">
        <v>19</v>
      </c>
      <c r="H220" s="18" t="s">
        <v>1056</v>
      </c>
      <c r="I220" s="18">
        <v>61</v>
      </c>
      <c r="J220" s="25" t="s">
        <v>5744</v>
      </c>
      <c r="K220" s="99"/>
      <c r="L220" s="99"/>
      <c r="M220" s="99"/>
      <c r="N220" s="28"/>
      <c r="O220" s="20"/>
      <c r="P220" s="27" t="s">
        <v>5747</v>
      </c>
      <c r="Q220" s="99">
        <v>2</v>
      </c>
      <c r="R220" s="130"/>
    </row>
    <row r="221" spans="1:18" ht="18" customHeight="1">
      <c r="A221" s="17">
        <v>2</v>
      </c>
      <c r="B221" s="18" t="s">
        <v>5742</v>
      </c>
      <c r="C221" s="18">
        <v>5</v>
      </c>
      <c r="D221" s="18" t="s">
        <v>5787</v>
      </c>
      <c r="E221" s="18">
        <v>1</v>
      </c>
      <c r="F221" s="18" t="s">
        <v>5583</v>
      </c>
      <c r="G221" s="18">
        <v>19</v>
      </c>
      <c r="H221" s="18" t="s">
        <v>1056</v>
      </c>
      <c r="I221" s="18">
        <v>61</v>
      </c>
      <c r="J221" s="25" t="s">
        <v>5744</v>
      </c>
      <c r="K221" s="99"/>
      <c r="L221" s="99"/>
      <c r="M221" s="99"/>
      <c r="N221" s="28"/>
      <c r="O221" s="20"/>
      <c r="P221" s="27" t="s">
        <v>5158</v>
      </c>
      <c r="Q221" s="99"/>
      <c r="R221" s="157"/>
    </row>
    <row r="222" spans="1:18" ht="18" customHeight="1">
      <c r="A222" s="43">
        <v>2</v>
      </c>
      <c r="B222" s="44" t="s">
        <v>5739</v>
      </c>
      <c r="C222" s="52">
        <v>5</v>
      </c>
      <c r="D222" s="44" t="s">
        <v>5785</v>
      </c>
      <c r="E222" s="53">
        <v>2</v>
      </c>
      <c r="F222" s="54" t="s">
        <v>5789</v>
      </c>
      <c r="G222" s="53"/>
      <c r="H222" s="54"/>
      <c r="I222" s="53"/>
      <c r="J222" s="53"/>
      <c r="K222" s="62">
        <f>SUM(K223:K224)</f>
        <v>1</v>
      </c>
      <c r="L222" s="62">
        <f t="shared" ref="L222:M222" si="33">SUM(L223:L224)</f>
        <v>7</v>
      </c>
      <c r="M222" s="63">
        <f t="shared" si="33"/>
        <v>-6</v>
      </c>
      <c r="N222" s="55"/>
      <c r="O222" s="56"/>
      <c r="P222" s="56"/>
      <c r="Q222" s="97">
        <f>SUM(Q223:Q224)</f>
        <v>0</v>
      </c>
      <c r="R222" s="59" t="s">
        <v>5203</v>
      </c>
    </row>
    <row r="223" spans="1:18" ht="18" customHeight="1">
      <c r="A223" s="17">
        <v>2</v>
      </c>
      <c r="B223" s="18" t="s">
        <v>5742</v>
      </c>
      <c r="C223" s="102">
        <v>5</v>
      </c>
      <c r="D223" s="102" t="s">
        <v>5787</v>
      </c>
      <c r="E223" s="102">
        <v>2</v>
      </c>
      <c r="F223" s="102" t="s">
        <v>5790</v>
      </c>
      <c r="G223" s="19">
        <v>19</v>
      </c>
      <c r="H223" s="19" t="s">
        <v>1056</v>
      </c>
      <c r="I223" s="18"/>
      <c r="J223" s="25"/>
      <c r="K223" s="99"/>
      <c r="L223" s="99"/>
      <c r="M223" s="99"/>
      <c r="N223" s="28"/>
      <c r="O223" s="20"/>
      <c r="P223" s="27"/>
      <c r="Q223" s="99"/>
      <c r="R223" s="130"/>
    </row>
    <row r="224" spans="1:18" ht="18" customHeight="1">
      <c r="A224" s="180">
        <v>2</v>
      </c>
      <c r="B224" s="102" t="s">
        <v>5742</v>
      </c>
      <c r="C224" s="102">
        <v>5</v>
      </c>
      <c r="D224" s="102" t="s">
        <v>5787</v>
      </c>
      <c r="E224" s="102">
        <v>2</v>
      </c>
      <c r="F224" s="102" t="s">
        <v>5790</v>
      </c>
      <c r="G224" s="102">
        <v>19</v>
      </c>
      <c r="H224" s="102" t="s">
        <v>1056</v>
      </c>
      <c r="I224" s="19">
        <v>61</v>
      </c>
      <c r="J224" s="24" t="s">
        <v>5744</v>
      </c>
      <c r="K224" s="99">
        <v>1</v>
      </c>
      <c r="L224" s="99">
        <v>7</v>
      </c>
      <c r="M224" s="99">
        <f>K224-L224</f>
        <v>-6</v>
      </c>
      <c r="N224" s="28" t="s">
        <v>5790</v>
      </c>
      <c r="O224" s="20">
        <v>1000</v>
      </c>
      <c r="P224" s="27"/>
      <c r="Q224" s="99"/>
      <c r="R224" s="130"/>
    </row>
    <row r="225" spans="1:18" ht="18" customHeight="1">
      <c r="A225" s="43">
        <v>2</v>
      </c>
      <c r="B225" s="44" t="s">
        <v>5739</v>
      </c>
      <c r="C225" s="45">
        <v>6</v>
      </c>
      <c r="D225" s="45" t="s">
        <v>5791</v>
      </c>
      <c r="E225" s="46"/>
      <c r="F225" s="45"/>
      <c r="G225" s="46"/>
      <c r="H225" s="45"/>
      <c r="I225" s="46"/>
      <c r="J225" s="46"/>
      <c r="K225" s="60">
        <f>K226+K234</f>
        <v>44507</v>
      </c>
      <c r="L225" s="60">
        <f t="shared" ref="L225:M225" si="34">L226+L234</f>
        <v>42613</v>
      </c>
      <c r="M225" s="61">
        <f t="shared" si="34"/>
        <v>1894</v>
      </c>
      <c r="N225" s="47"/>
      <c r="O225" s="48"/>
      <c r="P225" s="48"/>
      <c r="Q225" s="95">
        <f>Q226+Q234</f>
        <v>35732</v>
      </c>
      <c r="R225" s="51"/>
    </row>
    <row r="226" spans="1:18" ht="18" customHeight="1">
      <c r="A226" s="43">
        <v>2</v>
      </c>
      <c r="B226" s="44" t="s">
        <v>5739</v>
      </c>
      <c r="C226" s="52">
        <v>6</v>
      </c>
      <c r="D226" s="44" t="s">
        <v>5791</v>
      </c>
      <c r="E226" s="53">
        <v>1</v>
      </c>
      <c r="F226" s="54" t="s">
        <v>5791</v>
      </c>
      <c r="G226" s="53"/>
      <c r="H226" s="54"/>
      <c r="I226" s="53"/>
      <c r="J226" s="53"/>
      <c r="K226" s="62">
        <f>SUM(K227:K229)</f>
        <v>44506</v>
      </c>
      <c r="L226" s="62">
        <f t="shared" ref="L226:M226" si="35">SUM(L227:L229)</f>
        <v>42518</v>
      </c>
      <c r="M226" s="63">
        <f t="shared" si="35"/>
        <v>1988</v>
      </c>
      <c r="N226" s="55"/>
      <c r="O226" s="56"/>
      <c r="P226" s="56"/>
      <c r="Q226" s="97">
        <f>SUM(Q227:Q232)</f>
        <v>35732</v>
      </c>
      <c r="R226" s="59" t="s">
        <v>5203</v>
      </c>
    </row>
    <row r="227" spans="1:18" ht="18" customHeight="1">
      <c r="A227" s="17">
        <v>2</v>
      </c>
      <c r="B227" s="18" t="s">
        <v>5742</v>
      </c>
      <c r="C227" s="18">
        <v>6</v>
      </c>
      <c r="D227" s="18" t="s">
        <v>5584</v>
      </c>
      <c r="E227" s="18">
        <v>1</v>
      </c>
      <c r="F227" s="18" t="s">
        <v>5584</v>
      </c>
      <c r="G227" s="19">
        <v>19</v>
      </c>
      <c r="H227" s="19" t="s">
        <v>1056</v>
      </c>
      <c r="I227" s="19"/>
      <c r="J227" s="24"/>
      <c r="K227" s="99"/>
      <c r="L227" s="99"/>
      <c r="M227" s="99"/>
      <c r="N227" s="28"/>
      <c r="O227" s="20"/>
      <c r="P227" s="27" t="s">
        <v>5567</v>
      </c>
      <c r="Q227" s="99">
        <v>7455</v>
      </c>
      <c r="R227" s="130"/>
    </row>
    <row r="228" spans="1:18" ht="18" customHeight="1">
      <c r="A228" s="17">
        <v>2</v>
      </c>
      <c r="B228" s="18" t="s">
        <v>5742</v>
      </c>
      <c r="C228" s="18">
        <v>6</v>
      </c>
      <c r="D228" s="18" t="s">
        <v>5584</v>
      </c>
      <c r="E228" s="18">
        <v>1</v>
      </c>
      <c r="F228" s="18" t="s">
        <v>5584</v>
      </c>
      <c r="G228" s="18">
        <v>19</v>
      </c>
      <c r="H228" s="18" t="s">
        <v>1056</v>
      </c>
      <c r="I228" s="19">
        <v>61</v>
      </c>
      <c r="J228" s="24" t="s">
        <v>5744</v>
      </c>
      <c r="K228" s="99">
        <v>44506</v>
      </c>
      <c r="L228" s="99">
        <v>42518</v>
      </c>
      <c r="M228" s="99">
        <f>K228-L228</f>
        <v>1988</v>
      </c>
      <c r="N228" s="28" t="s">
        <v>5792</v>
      </c>
      <c r="O228" s="20"/>
      <c r="P228" s="27" t="s">
        <v>5588</v>
      </c>
      <c r="Q228" s="99">
        <v>3153</v>
      </c>
      <c r="R228" s="130"/>
    </row>
    <row r="229" spans="1:18" ht="18" customHeight="1">
      <c r="A229" s="17">
        <v>2</v>
      </c>
      <c r="B229" s="18" t="s">
        <v>5742</v>
      </c>
      <c r="C229" s="18">
        <v>6</v>
      </c>
      <c r="D229" s="18" t="s">
        <v>5584</v>
      </c>
      <c r="E229" s="18">
        <v>1</v>
      </c>
      <c r="F229" s="18" t="s">
        <v>5584</v>
      </c>
      <c r="G229" s="18">
        <v>19</v>
      </c>
      <c r="H229" s="18" t="s">
        <v>1056</v>
      </c>
      <c r="I229" s="18">
        <v>61</v>
      </c>
      <c r="J229" s="25" t="s">
        <v>5744</v>
      </c>
      <c r="K229" s="99"/>
      <c r="L229" s="99"/>
      <c r="M229" s="99"/>
      <c r="N229" s="28" t="s">
        <v>5793</v>
      </c>
      <c r="O229" s="20">
        <v>44505246</v>
      </c>
      <c r="P229" s="27" t="s">
        <v>5609</v>
      </c>
      <c r="Q229" s="99">
        <v>12462</v>
      </c>
      <c r="R229" s="130"/>
    </row>
    <row r="230" spans="1:18" ht="18" customHeight="1">
      <c r="A230" s="17">
        <v>2</v>
      </c>
      <c r="B230" s="18" t="s">
        <v>5742</v>
      </c>
      <c r="C230" s="18">
        <v>6</v>
      </c>
      <c r="D230" s="18" t="s">
        <v>5584</v>
      </c>
      <c r="E230" s="18">
        <v>1</v>
      </c>
      <c r="F230" s="18" t="s">
        <v>5584</v>
      </c>
      <c r="G230" s="18">
        <v>19</v>
      </c>
      <c r="H230" s="18" t="s">
        <v>1056</v>
      </c>
      <c r="I230" s="18">
        <v>61</v>
      </c>
      <c r="J230" s="25" t="s">
        <v>5744</v>
      </c>
      <c r="K230" s="99"/>
      <c r="L230" s="99"/>
      <c r="M230" s="99"/>
      <c r="N230" s="28"/>
      <c r="O230" s="20"/>
      <c r="P230" s="27" t="s">
        <v>5616</v>
      </c>
      <c r="Q230" s="99">
        <v>7010</v>
      </c>
      <c r="R230" s="130"/>
    </row>
    <row r="231" spans="1:18" ht="18" customHeight="1">
      <c r="A231" s="17">
        <v>2</v>
      </c>
      <c r="B231" s="18" t="s">
        <v>5742</v>
      </c>
      <c r="C231" s="18">
        <v>6</v>
      </c>
      <c r="D231" s="18" t="s">
        <v>5584</v>
      </c>
      <c r="E231" s="18">
        <v>1</v>
      </c>
      <c r="F231" s="18" t="s">
        <v>5584</v>
      </c>
      <c r="G231" s="18">
        <v>19</v>
      </c>
      <c r="H231" s="18" t="s">
        <v>1056</v>
      </c>
      <c r="I231" s="18">
        <v>61</v>
      </c>
      <c r="J231" s="25" t="s">
        <v>5744</v>
      </c>
      <c r="K231" s="99"/>
      <c r="L231" s="99"/>
      <c r="M231" s="99"/>
      <c r="N231" s="28"/>
      <c r="O231" s="20"/>
      <c r="P231" s="27" t="s">
        <v>5632</v>
      </c>
      <c r="Q231" s="99">
        <v>5563</v>
      </c>
      <c r="R231" s="130"/>
    </row>
    <row r="232" spans="1:18" ht="18" customHeight="1">
      <c r="A232" s="17">
        <v>2</v>
      </c>
      <c r="B232" s="18" t="s">
        <v>5742</v>
      </c>
      <c r="C232" s="18">
        <v>6</v>
      </c>
      <c r="D232" s="18" t="s">
        <v>5584</v>
      </c>
      <c r="E232" s="18">
        <v>1</v>
      </c>
      <c r="F232" s="18" t="s">
        <v>5584</v>
      </c>
      <c r="G232" s="18">
        <v>19</v>
      </c>
      <c r="H232" s="18" t="s">
        <v>1056</v>
      </c>
      <c r="I232" s="18">
        <v>61</v>
      </c>
      <c r="J232" s="25" t="s">
        <v>5744</v>
      </c>
      <c r="K232" s="99"/>
      <c r="L232" s="99"/>
      <c r="M232" s="99"/>
      <c r="N232" s="28"/>
      <c r="O232" s="20"/>
      <c r="P232" s="27" t="s">
        <v>5747</v>
      </c>
      <c r="Q232" s="99">
        <v>89</v>
      </c>
      <c r="R232" s="130"/>
    </row>
    <row r="233" spans="1:18" ht="18" customHeight="1">
      <c r="A233" s="17">
        <v>2</v>
      </c>
      <c r="B233" s="18" t="s">
        <v>5742</v>
      </c>
      <c r="C233" s="18">
        <v>6</v>
      </c>
      <c r="D233" s="18" t="s">
        <v>5584</v>
      </c>
      <c r="E233" s="18">
        <v>1</v>
      </c>
      <c r="F233" s="18" t="s">
        <v>5584</v>
      </c>
      <c r="G233" s="18">
        <v>19</v>
      </c>
      <c r="H233" s="18" t="s">
        <v>1056</v>
      </c>
      <c r="I233" s="18">
        <v>61</v>
      </c>
      <c r="J233" s="25" t="s">
        <v>5744</v>
      </c>
      <c r="K233" s="99"/>
      <c r="L233" s="99"/>
      <c r="M233" s="99"/>
      <c r="N233" s="28"/>
      <c r="O233" s="20"/>
      <c r="P233" s="27" t="s">
        <v>5158</v>
      </c>
      <c r="Q233" s="99"/>
      <c r="R233" s="157"/>
    </row>
    <row r="234" spans="1:18" ht="18" customHeight="1">
      <c r="A234" s="43">
        <v>2</v>
      </c>
      <c r="B234" s="44" t="s">
        <v>5739</v>
      </c>
      <c r="C234" s="52">
        <v>6</v>
      </c>
      <c r="D234" s="44" t="s">
        <v>5791</v>
      </c>
      <c r="E234" s="53">
        <v>3</v>
      </c>
      <c r="F234" s="54" t="s">
        <v>5794</v>
      </c>
      <c r="G234" s="53"/>
      <c r="H234" s="54"/>
      <c r="I234" s="53"/>
      <c r="J234" s="53"/>
      <c r="K234" s="62">
        <f>SUM(K235:K236)</f>
        <v>1</v>
      </c>
      <c r="L234" s="62">
        <f t="shared" ref="L234:M234" si="36">SUM(L235:L236)</f>
        <v>95</v>
      </c>
      <c r="M234" s="63">
        <f t="shared" si="36"/>
        <v>-94</v>
      </c>
      <c r="N234" s="55"/>
      <c r="O234" s="56"/>
      <c r="P234" s="56"/>
      <c r="Q234" s="97">
        <f>SUM(Q235:Q236)</f>
        <v>0</v>
      </c>
      <c r="R234" s="59" t="s">
        <v>5203</v>
      </c>
    </row>
    <row r="235" spans="1:18" ht="18" customHeight="1">
      <c r="A235" s="17">
        <v>2</v>
      </c>
      <c r="B235" s="18" t="s">
        <v>5742</v>
      </c>
      <c r="C235" s="102">
        <v>6</v>
      </c>
      <c r="D235" s="102" t="s">
        <v>5584</v>
      </c>
      <c r="E235" s="102">
        <v>3</v>
      </c>
      <c r="F235" s="102" t="s">
        <v>5795</v>
      </c>
      <c r="G235" s="19">
        <v>19</v>
      </c>
      <c r="H235" s="19" t="s">
        <v>1056</v>
      </c>
      <c r="I235" s="18"/>
      <c r="J235" s="25"/>
      <c r="K235" s="99"/>
      <c r="L235" s="99"/>
      <c r="M235" s="99"/>
      <c r="N235" s="28"/>
      <c r="O235" s="20"/>
      <c r="P235" s="27"/>
      <c r="Q235" s="99"/>
      <c r="R235" s="130"/>
    </row>
    <row r="236" spans="1:18" ht="18" customHeight="1">
      <c r="A236" s="180">
        <v>2</v>
      </c>
      <c r="B236" s="102" t="s">
        <v>5742</v>
      </c>
      <c r="C236" s="102">
        <v>6</v>
      </c>
      <c r="D236" s="102" t="s">
        <v>5584</v>
      </c>
      <c r="E236" s="102">
        <v>3</v>
      </c>
      <c r="F236" s="102" t="s">
        <v>5795</v>
      </c>
      <c r="G236" s="102">
        <v>19</v>
      </c>
      <c r="H236" s="102" t="s">
        <v>1056</v>
      </c>
      <c r="I236" s="19">
        <v>61</v>
      </c>
      <c r="J236" s="24" t="s">
        <v>5744</v>
      </c>
      <c r="K236" s="99">
        <v>1</v>
      </c>
      <c r="L236" s="99">
        <v>95</v>
      </c>
      <c r="M236" s="99">
        <f>K236-L236</f>
        <v>-94</v>
      </c>
      <c r="N236" s="28" t="s">
        <v>5796</v>
      </c>
      <c r="O236" s="20">
        <v>1000</v>
      </c>
      <c r="P236" s="27"/>
      <c r="Q236" s="99"/>
      <c r="R236" s="130"/>
    </row>
    <row r="237" spans="1:18" ht="18" customHeight="1">
      <c r="A237" s="216">
        <v>3</v>
      </c>
      <c r="B237" s="217" t="s">
        <v>5797</v>
      </c>
      <c r="C237" s="217"/>
      <c r="D237" s="217"/>
      <c r="E237" s="218"/>
      <c r="F237" s="217"/>
      <c r="G237" s="218"/>
      <c r="H237" s="217"/>
      <c r="I237" s="218"/>
      <c r="J237" s="218"/>
      <c r="K237" s="219">
        <f>K238</f>
        <v>1</v>
      </c>
      <c r="L237" s="219">
        <f t="shared" ref="L237:M238" si="37">L238</f>
        <v>1</v>
      </c>
      <c r="M237" s="220">
        <f t="shared" si="37"/>
        <v>0</v>
      </c>
      <c r="N237" s="221"/>
      <c r="O237" s="222"/>
      <c r="P237" s="222"/>
      <c r="Q237" s="223">
        <f>Q238</f>
        <v>1</v>
      </c>
      <c r="R237" s="224"/>
    </row>
    <row r="238" spans="1:18" ht="18" customHeight="1">
      <c r="A238" s="43">
        <v>3</v>
      </c>
      <c r="B238" s="44" t="s">
        <v>5797</v>
      </c>
      <c r="C238" s="45">
        <v>1</v>
      </c>
      <c r="D238" s="45" t="s">
        <v>5797</v>
      </c>
      <c r="E238" s="46"/>
      <c r="F238" s="45"/>
      <c r="G238" s="46"/>
      <c r="H238" s="45"/>
      <c r="I238" s="46"/>
      <c r="J238" s="46"/>
      <c r="K238" s="60">
        <f>K239</f>
        <v>1</v>
      </c>
      <c r="L238" s="60">
        <f t="shared" si="37"/>
        <v>1</v>
      </c>
      <c r="M238" s="61">
        <f t="shared" si="37"/>
        <v>0</v>
      </c>
      <c r="N238" s="47"/>
      <c r="O238" s="48"/>
      <c r="P238" s="48"/>
      <c r="Q238" s="95">
        <f>Q239</f>
        <v>1</v>
      </c>
      <c r="R238" s="51"/>
    </row>
    <row r="239" spans="1:18" ht="18" customHeight="1">
      <c r="A239" s="43">
        <v>3</v>
      </c>
      <c r="B239" s="44" t="s">
        <v>5797</v>
      </c>
      <c r="C239" s="52">
        <v>1</v>
      </c>
      <c r="D239" s="44" t="s">
        <v>5797</v>
      </c>
      <c r="E239" s="53">
        <v>1</v>
      </c>
      <c r="F239" s="54" t="s">
        <v>5797</v>
      </c>
      <c r="G239" s="53"/>
      <c r="H239" s="54"/>
      <c r="I239" s="53"/>
      <c r="J239" s="53"/>
      <c r="K239" s="62">
        <f>SUM(K240:K241)</f>
        <v>1</v>
      </c>
      <c r="L239" s="62">
        <f t="shared" ref="L239:M239" si="38">SUM(L240:L241)</f>
        <v>1</v>
      </c>
      <c r="M239" s="63">
        <f t="shared" si="38"/>
        <v>0</v>
      </c>
      <c r="N239" s="55"/>
      <c r="O239" s="56"/>
      <c r="P239" s="56"/>
      <c r="Q239" s="97">
        <f>SUM(Q240:Q241)</f>
        <v>1</v>
      </c>
      <c r="R239" s="59" t="s">
        <v>5203</v>
      </c>
    </row>
    <row r="240" spans="1:18" ht="18" customHeight="1">
      <c r="A240" s="17">
        <v>3</v>
      </c>
      <c r="B240" s="18" t="s">
        <v>5669</v>
      </c>
      <c r="C240" s="102">
        <v>1</v>
      </c>
      <c r="D240" s="102" t="s">
        <v>5669</v>
      </c>
      <c r="E240" s="102">
        <v>1</v>
      </c>
      <c r="F240" s="102" t="s">
        <v>5669</v>
      </c>
      <c r="G240" s="19">
        <v>19</v>
      </c>
      <c r="H240" s="19" t="s">
        <v>1056</v>
      </c>
      <c r="I240" s="19"/>
      <c r="J240" s="24"/>
      <c r="K240" s="99"/>
      <c r="L240" s="99"/>
      <c r="M240" s="99"/>
      <c r="N240" s="28"/>
      <c r="O240" s="20"/>
      <c r="P240" s="27" t="s">
        <v>5192</v>
      </c>
      <c r="Q240" s="99">
        <v>1</v>
      </c>
      <c r="R240" s="130"/>
    </row>
    <row r="241" spans="1:18" ht="18" customHeight="1">
      <c r="A241" s="180">
        <v>3</v>
      </c>
      <c r="B241" s="102" t="s">
        <v>5669</v>
      </c>
      <c r="C241" s="102">
        <v>1</v>
      </c>
      <c r="D241" s="102" t="s">
        <v>5669</v>
      </c>
      <c r="E241" s="102">
        <v>1</v>
      </c>
      <c r="F241" s="102" t="s">
        <v>5669</v>
      </c>
      <c r="G241" s="102">
        <v>19</v>
      </c>
      <c r="H241" s="102" t="s">
        <v>1056</v>
      </c>
      <c r="I241" s="19">
        <v>65</v>
      </c>
      <c r="J241" s="24" t="s">
        <v>5798</v>
      </c>
      <c r="K241" s="99">
        <v>1</v>
      </c>
      <c r="L241" s="99">
        <v>1</v>
      </c>
      <c r="M241" s="99">
        <f>K241-L241</f>
        <v>0</v>
      </c>
      <c r="N241" s="28" t="s">
        <v>5453</v>
      </c>
      <c r="O241" s="20">
        <v>1000</v>
      </c>
      <c r="P241" s="27"/>
      <c r="Q241" s="99"/>
      <c r="R241" s="130"/>
    </row>
    <row r="242" spans="1:18" ht="18" customHeight="1">
      <c r="A242" s="216">
        <v>4</v>
      </c>
      <c r="B242" s="217" t="s">
        <v>5799</v>
      </c>
      <c r="C242" s="217"/>
      <c r="D242" s="217"/>
      <c r="E242" s="218"/>
      <c r="F242" s="217"/>
      <c r="G242" s="218"/>
      <c r="H242" s="217"/>
      <c r="I242" s="218"/>
      <c r="J242" s="218"/>
      <c r="K242" s="219">
        <f>K243+K282+K345+K466</f>
        <v>62166</v>
      </c>
      <c r="L242" s="219">
        <f>L243+L282+L345+L466</f>
        <v>63948</v>
      </c>
      <c r="M242" s="220">
        <f>M243+M282+M345+M466</f>
        <v>-1782</v>
      </c>
      <c r="N242" s="221"/>
      <c r="O242" s="222"/>
      <c r="P242" s="222"/>
      <c r="Q242" s="223">
        <f>Q243+Q282+Q345+Q466</f>
        <v>62153</v>
      </c>
      <c r="R242" s="224"/>
    </row>
    <row r="243" spans="1:18" ht="18" customHeight="1">
      <c r="A243" s="43">
        <v>4</v>
      </c>
      <c r="B243" s="44" t="s">
        <v>5799</v>
      </c>
      <c r="C243" s="45">
        <v>1</v>
      </c>
      <c r="D243" s="45" t="s">
        <v>5800</v>
      </c>
      <c r="E243" s="46"/>
      <c r="F243" s="45"/>
      <c r="G243" s="46"/>
      <c r="H243" s="45"/>
      <c r="I243" s="46"/>
      <c r="J243" s="46"/>
      <c r="K243" s="60">
        <f>K244+K273</f>
        <v>17599</v>
      </c>
      <c r="L243" s="60">
        <f>L244+L273</f>
        <v>23499</v>
      </c>
      <c r="M243" s="61">
        <f>M244+M273</f>
        <v>-5900</v>
      </c>
      <c r="N243" s="47"/>
      <c r="O243" s="48"/>
      <c r="P243" s="48"/>
      <c r="Q243" s="95">
        <f>Q244+Q273</f>
        <v>17599</v>
      </c>
      <c r="R243" s="51"/>
    </row>
    <row r="244" spans="1:18" ht="18" customHeight="1">
      <c r="A244" s="43">
        <v>4</v>
      </c>
      <c r="B244" s="44" t="s">
        <v>5799</v>
      </c>
      <c r="C244" s="52">
        <v>1</v>
      </c>
      <c r="D244" s="44" t="s">
        <v>5800</v>
      </c>
      <c r="E244" s="53">
        <v>1</v>
      </c>
      <c r="F244" s="54" t="s">
        <v>5800</v>
      </c>
      <c r="G244" s="53"/>
      <c r="H244" s="54"/>
      <c r="I244" s="53"/>
      <c r="J244" s="53"/>
      <c r="K244" s="62">
        <f>SUM(K245:K272)</f>
        <v>16295</v>
      </c>
      <c r="L244" s="62">
        <f t="shared" ref="L244:M244" si="39">SUM(L245:L272)</f>
        <v>20025</v>
      </c>
      <c r="M244" s="63">
        <f t="shared" si="39"/>
        <v>-3730</v>
      </c>
      <c r="N244" s="55"/>
      <c r="O244" s="56"/>
      <c r="P244" s="56"/>
      <c r="Q244" s="97">
        <f>SUM(Q245:Q272)</f>
        <v>16295</v>
      </c>
      <c r="R244" s="59" t="s">
        <v>5203</v>
      </c>
    </row>
    <row r="245" spans="1:18" ht="18" customHeight="1">
      <c r="A245" s="17">
        <v>4</v>
      </c>
      <c r="B245" s="18" t="s">
        <v>5801</v>
      </c>
      <c r="C245" s="18">
        <v>1</v>
      </c>
      <c r="D245" s="18" t="s">
        <v>5802</v>
      </c>
      <c r="E245" s="18">
        <v>1</v>
      </c>
      <c r="F245" s="18" t="s">
        <v>5802</v>
      </c>
      <c r="G245" s="19">
        <v>4</v>
      </c>
      <c r="H245" s="19" t="s">
        <v>937</v>
      </c>
      <c r="I245" s="19"/>
      <c r="J245" s="24"/>
      <c r="K245" s="99"/>
      <c r="L245" s="99"/>
      <c r="M245" s="99"/>
      <c r="N245" s="28"/>
      <c r="O245" s="20"/>
      <c r="P245" s="27" t="s">
        <v>5553</v>
      </c>
      <c r="Q245" s="99">
        <v>570</v>
      </c>
      <c r="R245" s="130"/>
    </row>
    <row r="246" spans="1:18" ht="18" customHeight="1">
      <c r="A246" s="17">
        <v>4</v>
      </c>
      <c r="B246" s="18" t="s">
        <v>5801</v>
      </c>
      <c r="C246" s="18">
        <v>1</v>
      </c>
      <c r="D246" s="18" t="s">
        <v>5802</v>
      </c>
      <c r="E246" s="18">
        <v>1</v>
      </c>
      <c r="F246" s="18" t="s">
        <v>5802</v>
      </c>
      <c r="G246" s="18">
        <v>4</v>
      </c>
      <c r="H246" s="18" t="s">
        <v>937</v>
      </c>
      <c r="I246" s="19">
        <v>41</v>
      </c>
      <c r="J246" s="24" t="s">
        <v>1088</v>
      </c>
      <c r="K246" s="99">
        <v>20</v>
      </c>
      <c r="L246" s="99">
        <v>0</v>
      </c>
      <c r="M246" s="99">
        <f>K246-L246</f>
        <v>20</v>
      </c>
      <c r="N246" s="339" t="s">
        <v>7382</v>
      </c>
      <c r="O246" s="20">
        <v>5520</v>
      </c>
      <c r="P246" s="27" t="s">
        <v>5803</v>
      </c>
      <c r="Q246" s="99">
        <v>3144</v>
      </c>
      <c r="R246" s="130"/>
    </row>
    <row r="247" spans="1:18" ht="18" customHeight="1">
      <c r="A247" s="17">
        <v>4</v>
      </c>
      <c r="B247" s="18" t="s">
        <v>5801</v>
      </c>
      <c r="C247" s="18">
        <v>1</v>
      </c>
      <c r="D247" s="18" t="s">
        <v>5802</v>
      </c>
      <c r="E247" s="18">
        <v>1</v>
      </c>
      <c r="F247" s="18" t="s">
        <v>5802</v>
      </c>
      <c r="G247" s="102">
        <v>4</v>
      </c>
      <c r="H247" s="102" t="s">
        <v>937</v>
      </c>
      <c r="I247" s="102">
        <v>41</v>
      </c>
      <c r="J247" s="103" t="s">
        <v>1088</v>
      </c>
      <c r="K247" s="99"/>
      <c r="L247" s="99"/>
      <c r="M247" s="99"/>
      <c r="N247" s="339" t="s">
        <v>7383</v>
      </c>
      <c r="O247" s="20">
        <v>14400</v>
      </c>
      <c r="P247" s="27" t="s">
        <v>5804</v>
      </c>
      <c r="Q247" s="99"/>
      <c r="R247" s="130"/>
    </row>
    <row r="248" spans="1:18" ht="18" customHeight="1">
      <c r="A248" s="17">
        <v>4</v>
      </c>
      <c r="B248" s="18" t="s">
        <v>5801</v>
      </c>
      <c r="C248" s="18">
        <v>1</v>
      </c>
      <c r="D248" s="18" t="s">
        <v>5802</v>
      </c>
      <c r="E248" s="18">
        <v>1</v>
      </c>
      <c r="F248" s="18" t="s">
        <v>5802</v>
      </c>
      <c r="G248" s="19">
        <v>7</v>
      </c>
      <c r="H248" s="19" t="s">
        <v>1093</v>
      </c>
      <c r="I248" s="102"/>
      <c r="J248" s="103"/>
      <c r="K248" s="99"/>
      <c r="L248" s="99"/>
      <c r="M248" s="99"/>
      <c r="N248" s="28"/>
      <c r="O248" s="20"/>
      <c r="P248" s="27" t="s">
        <v>5803</v>
      </c>
      <c r="Q248" s="99">
        <v>4402</v>
      </c>
      <c r="R248" s="130"/>
    </row>
    <row r="249" spans="1:18" ht="18" customHeight="1">
      <c r="A249" s="17">
        <v>4</v>
      </c>
      <c r="B249" s="18" t="s">
        <v>5801</v>
      </c>
      <c r="C249" s="18">
        <v>1</v>
      </c>
      <c r="D249" s="18" t="s">
        <v>5802</v>
      </c>
      <c r="E249" s="18">
        <v>1</v>
      </c>
      <c r="F249" s="18" t="s">
        <v>5802</v>
      </c>
      <c r="G249" s="18">
        <v>7</v>
      </c>
      <c r="H249" s="18" t="s">
        <v>1093</v>
      </c>
      <c r="I249" s="19">
        <v>1</v>
      </c>
      <c r="J249" s="24" t="s">
        <v>1589</v>
      </c>
      <c r="K249" s="99">
        <v>1680</v>
      </c>
      <c r="L249" s="99">
        <v>0</v>
      </c>
      <c r="M249" s="99">
        <f>K249-L249</f>
        <v>1680</v>
      </c>
      <c r="N249" s="28" t="s">
        <v>5805</v>
      </c>
      <c r="O249" s="20">
        <v>1070000</v>
      </c>
      <c r="P249" s="27" t="s">
        <v>5806</v>
      </c>
      <c r="Q249" s="99"/>
      <c r="R249" s="130"/>
    </row>
    <row r="250" spans="1:18" ht="18" customHeight="1">
      <c r="A250" s="17">
        <v>4</v>
      </c>
      <c r="B250" s="18" t="s">
        <v>5801</v>
      </c>
      <c r="C250" s="18">
        <v>1</v>
      </c>
      <c r="D250" s="18" t="s">
        <v>5802</v>
      </c>
      <c r="E250" s="18">
        <v>1</v>
      </c>
      <c r="F250" s="18" t="s">
        <v>5802</v>
      </c>
      <c r="G250" s="102">
        <v>7</v>
      </c>
      <c r="H250" s="102" t="s">
        <v>1093</v>
      </c>
      <c r="I250" s="102">
        <v>1</v>
      </c>
      <c r="J250" s="103" t="s">
        <v>1589</v>
      </c>
      <c r="K250" s="99"/>
      <c r="L250" s="99"/>
      <c r="M250" s="99"/>
      <c r="N250" s="28" t="s">
        <v>5807</v>
      </c>
      <c r="O250" s="20">
        <v>610000</v>
      </c>
      <c r="P250" s="27" t="s">
        <v>5803</v>
      </c>
      <c r="Q250" s="99">
        <v>1965</v>
      </c>
      <c r="R250" s="130"/>
    </row>
    <row r="251" spans="1:18" ht="18" customHeight="1">
      <c r="A251" s="17">
        <v>4</v>
      </c>
      <c r="B251" s="18" t="s">
        <v>5801</v>
      </c>
      <c r="C251" s="18">
        <v>1</v>
      </c>
      <c r="D251" s="18" t="s">
        <v>5802</v>
      </c>
      <c r="E251" s="18">
        <v>1</v>
      </c>
      <c r="F251" s="18" t="s">
        <v>5802</v>
      </c>
      <c r="G251" s="19">
        <v>8</v>
      </c>
      <c r="H251" s="19" t="s">
        <v>941</v>
      </c>
      <c r="I251" s="102"/>
      <c r="J251" s="103"/>
      <c r="K251" s="99"/>
      <c r="L251" s="99"/>
      <c r="M251" s="99"/>
      <c r="N251" s="28"/>
      <c r="O251" s="20"/>
      <c r="P251" s="27" t="s">
        <v>2287</v>
      </c>
      <c r="Q251" s="99"/>
      <c r="R251" s="130"/>
    </row>
    <row r="252" spans="1:18" ht="18" customHeight="1">
      <c r="A252" s="17">
        <v>4</v>
      </c>
      <c r="B252" s="18" t="s">
        <v>5801</v>
      </c>
      <c r="C252" s="18">
        <v>1</v>
      </c>
      <c r="D252" s="18" t="s">
        <v>5802</v>
      </c>
      <c r="E252" s="18">
        <v>1</v>
      </c>
      <c r="F252" s="18" t="s">
        <v>5802</v>
      </c>
      <c r="G252" s="18">
        <v>8</v>
      </c>
      <c r="H252" s="18" t="s">
        <v>941</v>
      </c>
      <c r="I252" s="19">
        <v>1</v>
      </c>
      <c r="J252" s="24" t="s">
        <v>2898</v>
      </c>
      <c r="K252" s="99">
        <v>120</v>
      </c>
      <c r="L252" s="99">
        <v>534</v>
      </c>
      <c r="M252" s="99">
        <f t="shared" ref="M252:M253" si="40">K252-L252</f>
        <v>-414</v>
      </c>
      <c r="N252" s="28" t="s">
        <v>5808</v>
      </c>
      <c r="O252" s="20">
        <v>120000</v>
      </c>
      <c r="P252" s="27" t="s">
        <v>5809</v>
      </c>
      <c r="Q252" s="99">
        <v>6214</v>
      </c>
      <c r="R252" s="130"/>
    </row>
    <row r="253" spans="1:18" ht="18" customHeight="1">
      <c r="A253" s="17">
        <v>4</v>
      </c>
      <c r="B253" s="18" t="s">
        <v>5801</v>
      </c>
      <c r="C253" s="18">
        <v>1</v>
      </c>
      <c r="D253" s="18" t="s">
        <v>5802</v>
      </c>
      <c r="E253" s="18">
        <v>1</v>
      </c>
      <c r="F253" s="18" t="s">
        <v>5802</v>
      </c>
      <c r="G253" s="102">
        <v>8</v>
      </c>
      <c r="H253" s="102" t="s">
        <v>941</v>
      </c>
      <c r="I253" s="19">
        <v>11</v>
      </c>
      <c r="J253" s="24" t="s">
        <v>942</v>
      </c>
      <c r="K253" s="99">
        <v>1287</v>
      </c>
      <c r="L253" s="99">
        <v>0</v>
      </c>
      <c r="M253" s="99">
        <f t="shared" si="40"/>
        <v>1287</v>
      </c>
      <c r="N253" s="28" t="s">
        <v>5810</v>
      </c>
      <c r="O253" s="20">
        <v>1152000</v>
      </c>
      <c r="P253" s="27" t="s">
        <v>5158</v>
      </c>
      <c r="Q253" s="99"/>
      <c r="R253" s="130"/>
    </row>
    <row r="254" spans="1:18" ht="18" customHeight="1">
      <c r="A254" s="17">
        <v>4</v>
      </c>
      <c r="B254" s="18" t="s">
        <v>5801</v>
      </c>
      <c r="C254" s="18">
        <v>1</v>
      </c>
      <c r="D254" s="18" t="s">
        <v>5802</v>
      </c>
      <c r="E254" s="18">
        <v>1</v>
      </c>
      <c r="F254" s="18" t="s">
        <v>5802</v>
      </c>
      <c r="G254" s="102">
        <v>8</v>
      </c>
      <c r="H254" s="102" t="s">
        <v>941</v>
      </c>
      <c r="I254" s="102">
        <v>11</v>
      </c>
      <c r="J254" s="103" t="s">
        <v>942</v>
      </c>
      <c r="K254" s="99"/>
      <c r="L254" s="99"/>
      <c r="M254" s="99"/>
      <c r="N254" s="28" t="s">
        <v>5811</v>
      </c>
      <c r="O254" s="20">
        <v>135000</v>
      </c>
      <c r="P254" s="27"/>
      <c r="Q254" s="99"/>
      <c r="R254" s="130"/>
    </row>
    <row r="255" spans="1:18" ht="18" customHeight="1">
      <c r="A255" s="17">
        <v>4</v>
      </c>
      <c r="B255" s="18" t="s">
        <v>5801</v>
      </c>
      <c r="C255" s="18">
        <v>1</v>
      </c>
      <c r="D255" s="18" t="s">
        <v>5802</v>
      </c>
      <c r="E255" s="18">
        <v>1</v>
      </c>
      <c r="F255" s="18" t="s">
        <v>5802</v>
      </c>
      <c r="G255" s="19">
        <v>9</v>
      </c>
      <c r="H255" s="19" t="s">
        <v>944</v>
      </c>
      <c r="I255" s="102"/>
      <c r="J255" s="103"/>
      <c r="K255" s="99"/>
      <c r="L255" s="99"/>
      <c r="M255" s="99"/>
      <c r="N255" s="28"/>
      <c r="O255" s="20"/>
      <c r="P255" s="27"/>
      <c r="Q255" s="99"/>
      <c r="R255" s="130"/>
    </row>
    <row r="256" spans="1:18" ht="18" customHeight="1">
      <c r="A256" s="17">
        <v>4</v>
      </c>
      <c r="B256" s="18" t="s">
        <v>5801</v>
      </c>
      <c r="C256" s="18">
        <v>1</v>
      </c>
      <c r="D256" s="18" t="s">
        <v>5802</v>
      </c>
      <c r="E256" s="18">
        <v>1</v>
      </c>
      <c r="F256" s="18" t="s">
        <v>5802</v>
      </c>
      <c r="G256" s="18">
        <v>9</v>
      </c>
      <c r="H256" s="18" t="s">
        <v>944</v>
      </c>
      <c r="I256" s="19">
        <v>2</v>
      </c>
      <c r="J256" s="24" t="s">
        <v>978</v>
      </c>
      <c r="K256" s="99">
        <v>0</v>
      </c>
      <c r="L256" s="99">
        <v>11</v>
      </c>
      <c r="M256" s="99">
        <f>K256-L256</f>
        <v>-11</v>
      </c>
      <c r="N256" s="28"/>
      <c r="O256" s="20"/>
      <c r="P256" s="27"/>
      <c r="Q256" s="99"/>
      <c r="R256" s="130"/>
    </row>
    <row r="257" spans="1:18" ht="18" customHeight="1">
      <c r="A257" s="17">
        <v>4</v>
      </c>
      <c r="B257" s="18" t="s">
        <v>5801</v>
      </c>
      <c r="C257" s="18">
        <v>1</v>
      </c>
      <c r="D257" s="18" t="s">
        <v>5802</v>
      </c>
      <c r="E257" s="18">
        <v>1</v>
      </c>
      <c r="F257" s="18" t="s">
        <v>5802</v>
      </c>
      <c r="G257" s="19">
        <v>11</v>
      </c>
      <c r="H257" s="19" t="s">
        <v>1002</v>
      </c>
      <c r="I257" s="19"/>
      <c r="J257" s="24"/>
      <c r="K257" s="99"/>
      <c r="L257" s="99"/>
      <c r="M257" s="99"/>
      <c r="N257" s="28"/>
      <c r="O257" s="20"/>
      <c r="P257" s="27"/>
      <c r="Q257" s="99"/>
      <c r="R257" s="130"/>
    </row>
    <row r="258" spans="1:18" ht="18" customHeight="1">
      <c r="A258" s="17">
        <v>4</v>
      </c>
      <c r="B258" s="18" t="s">
        <v>5801</v>
      </c>
      <c r="C258" s="18">
        <v>1</v>
      </c>
      <c r="D258" s="18" t="s">
        <v>5802</v>
      </c>
      <c r="E258" s="18">
        <v>1</v>
      </c>
      <c r="F258" s="18" t="s">
        <v>5802</v>
      </c>
      <c r="G258" s="18">
        <v>11</v>
      </c>
      <c r="H258" s="18" t="s">
        <v>1002</v>
      </c>
      <c r="I258" s="19">
        <v>1</v>
      </c>
      <c r="J258" s="24" t="s">
        <v>1003</v>
      </c>
      <c r="K258" s="99">
        <v>468</v>
      </c>
      <c r="L258" s="99">
        <v>152</v>
      </c>
      <c r="M258" s="99">
        <f>K258-L258</f>
        <v>316</v>
      </c>
      <c r="N258" s="28" t="s">
        <v>5812</v>
      </c>
      <c r="O258" s="20"/>
      <c r="P258" s="27"/>
      <c r="Q258" s="99"/>
      <c r="R258" s="130"/>
    </row>
    <row r="259" spans="1:18" ht="18" customHeight="1">
      <c r="A259" s="17">
        <v>4</v>
      </c>
      <c r="B259" s="18" t="s">
        <v>5801</v>
      </c>
      <c r="C259" s="18">
        <v>1</v>
      </c>
      <c r="D259" s="18" t="s">
        <v>5802</v>
      </c>
      <c r="E259" s="18">
        <v>1</v>
      </c>
      <c r="F259" s="18" t="s">
        <v>5802</v>
      </c>
      <c r="G259" s="102">
        <v>11</v>
      </c>
      <c r="H259" s="102" t="s">
        <v>1002</v>
      </c>
      <c r="I259" s="18">
        <v>1</v>
      </c>
      <c r="J259" s="25" t="s">
        <v>1003</v>
      </c>
      <c r="K259" s="99"/>
      <c r="L259" s="99"/>
      <c r="M259" s="99"/>
      <c r="N259" s="339" t="s">
        <v>7384</v>
      </c>
      <c r="O259" s="20">
        <v>468000</v>
      </c>
      <c r="P259" s="27"/>
      <c r="Q259" s="99"/>
      <c r="R259" s="130"/>
    </row>
    <row r="260" spans="1:18" ht="18" customHeight="1">
      <c r="A260" s="17">
        <v>4</v>
      </c>
      <c r="B260" s="18" t="s">
        <v>5801</v>
      </c>
      <c r="C260" s="18">
        <v>1</v>
      </c>
      <c r="D260" s="18" t="s">
        <v>5802</v>
      </c>
      <c r="E260" s="18">
        <v>1</v>
      </c>
      <c r="F260" s="18" t="s">
        <v>5802</v>
      </c>
      <c r="G260" s="102">
        <v>11</v>
      </c>
      <c r="H260" s="102" t="s">
        <v>1002</v>
      </c>
      <c r="I260" s="19">
        <v>4</v>
      </c>
      <c r="J260" s="24" t="s">
        <v>1023</v>
      </c>
      <c r="K260" s="99">
        <v>50</v>
      </c>
      <c r="L260" s="99">
        <v>110</v>
      </c>
      <c r="M260" s="99">
        <f t="shared" ref="M260:M261" si="41">K260-L260</f>
        <v>-60</v>
      </c>
      <c r="N260" s="28" t="s">
        <v>5813</v>
      </c>
      <c r="O260" s="20">
        <v>50000</v>
      </c>
      <c r="P260" s="27"/>
      <c r="Q260" s="99"/>
      <c r="R260" s="130"/>
    </row>
    <row r="261" spans="1:18" ht="18" customHeight="1">
      <c r="A261" s="17">
        <v>4</v>
      </c>
      <c r="B261" s="18" t="s">
        <v>5801</v>
      </c>
      <c r="C261" s="18">
        <v>1</v>
      </c>
      <c r="D261" s="18" t="s">
        <v>5802</v>
      </c>
      <c r="E261" s="18">
        <v>1</v>
      </c>
      <c r="F261" s="18" t="s">
        <v>5802</v>
      </c>
      <c r="G261" s="102">
        <v>11</v>
      </c>
      <c r="H261" s="102" t="s">
        <v>1002</v>
      </c>
      <c r="I261" s="19">
        <v>7</v>
      </c>
      <c r="J261" s="24" t="s">
        <v>2044</v>
      </c>
      <c r="K261" s="99">
        <v>15</v>
      </c>
      <c r="L261" s="99">
        <v>0</v>
      </c>
      <c r="M261" s="99">
        <f t="shared" si="41"/>
        <v>15</v>
      </c>
      <c r="N261" s="28" t="s">
        <v>5814</v>
      </c>
      <c r="O261" s="20">
        <v>15000</v>
      </c>
      <c r="P261" s="27"/>
      <c r="Q261" s="99"/>
      <c r="R261" s="130"/>
    </row>
    <row r="262" spans="1:18" ht="18" customHeight="1">
      <c r="A262" s="17">
        <v>4</v>
      </c>
      <c r="B262" s="18" t="s">
        <v>5801</v>
      </c>
      <c r="C262" s="18">
        <v>1</v>
      </c>
      <c r="D262" s="18" t="s">
        <v>5802</v>
      </c>
      <c r="E262" s="18">
        <v>1</v>
      </c>
      <c r="F262" s="18" t="s">
        <v>5802</v>
      </c>
      <c r="G262" s="19">
        <v>12</v>
      </c>
      <c r="H262" s="19" t="s">
        <v>1026</v>
      </c>
      <c r="I262" s="19"/>
      <c r="J262" s="24"/>
      <c r="K262" s="99"/>
      <c r="L262" s="99"/>
      <c r="M262" s="99"/>
      <c r="N262" s="28"/>
      <c r="O262" s="20"/>
      <c r="P262" s="27"/>
      <c r="Q262" s="99"/>
      <c r="R262" s="130"/>
    </row>
    <row r="263" spans="1:18" ht="18" customHeight="1">
      <c r="A263" s="17">
        <v>4</v>
      </c>
      <c r="B263" s="18" t="s">
        <v>5801</v>
      </c>
      <c r="C263" s="18">
        <v>1</v>
      </c>
      <c r="D263" s="18" t="s">
        <v>5802</v>
      </c>
      <c r="E263" s="18">
        <v>1</v>
      </c>
      <c r="F263" s="18" t="s">
        <v>5802</v>
      </c>
      <c r="G263" s="18">
        <v>12</v>
      </c>
      <c r="H263" s="18" t="s">
        <v>1026</v>
      </c>
      <c r="I263" s="19">
        <v>1</v>
      </c>
      <c r="J263" s="24" t="s">
        <v>1027</v>
      </c>
      <c r="K263" s="99">
        <v>9</v>
      </c>
      <c r="L263" s="99">
        <v>50</v>
      </c>
      <c r="M263" s="99">
        <f t="shared" ref="M263:M264" si="42">K263-L263</f>
        <v>-41</v>
      </c>
      <c r="N263" s="28" t="s">
        <v>5815</v>
      </c>
      <c r="O263" s="20">
        <v>8200</v>
      </c>
      <c r="P263" s="27"/>
      <c r="Q263" s="99"/>
      <c r="R263" s="130"/>
    </row>
    <row r="264" spans="1:18" ht="18" customHeight="1">
      <c r="A264" s="17">
        <v>4</v>
      </c>
      <c r="B264" s="18" t="s">
        <v>5801</v>
      </c>
      <c r="C264" s="18">
        <v>1</v>
      </c>
      <c r="D264" s="18" t="s">
        <v>5802</v>
      </c>
      <c r="E264" s="18">
        <v>1</v>
      </c>
      <c r="F264" s="18" t="s">
        <v>5802</v>
      </c>
      <c r="G264" s="102">
        <v>12</v>
      </c>
      <c r="H264" s="102" t="s">
        <v>1026</v>
      </c>
      <c r="I264" s="19">
        <v>11</v>
      </c>
      <c r="J264" s="24" t="s">
        <v>1039</v>
      </c>
      <c r="K264" s="99">
        <v>17</v>
      </c>
      <c r="L264" s="99">
        <v>24</v>
      </c>
      <c r="M264" s="99">
        <f t="shared" si="42"/>
        <v>-7</v>
      </c>
      <c r="N264" s="28" t="s">
        <v>5816</v>
      </c>
      <c r="O264" s="20">
        <v>16710</v>
      </c>
      <c r="P264" s="27"/>
      <c r="Q264" s="99"/>
      <c r="R264" s="130"/>
    </row>
    <row r="265" spans="1:18" ht="18" customHeight="1">
      <c r="A265" s="17">
        <v>4</v>
      </c>
      <c r="B265" s="18" t="s">
        <v>5801</v>
      </c>
      <c r="C265" s="18">
        <v>1</v>
      </c>
      <c r="D265" s="18" t="s">
        <v>5802</v>
      </c>
      <c r="E265" s="18">
        <v>1</v>
      </c>
      <c r="F265" s="18" t="s">
        <v>5802</v>
      </c>
      <c r="G265" s="19">
        <v>13</v>
      </c>
      <c r="H265" s="19" t="s">
        <v>1045</v>
      </c>
      <c r="I265" s="19"/>
      <c r="J265" s="24"/>
      <c r="K265" s="99"/>
      <c r="L265" s="99"/>
      <c r="M265" s="99"/>
      <c r="N265" s="28"/>
      <c r="O265" s="20"/>
      <c r="P265" s="27"/>
      <c r="Q265" s="99"/>
      <c r="R265" s="130"/>
    </row>
    <row r="266" spans="1:18" ht="18" customHeight="1">
      <c r="A266" s="17">
        <v>4</v>
      </c>
      <c r="B266" s="18" t="s">
        <v>5801</v>
      </c>
      <c r="C266" s="18">
        <v>1</v>
      </c>
      <c r="D266" s="18" t="s">
        <v>5802</v>
      </c>
      <c r="E266" s="18">
        <v>1</v>
      </c>
      <c r="F266" s="18" t="s">
        <v>5802</v>
      </c>
      <c r="G266" s="18">
        <v>13</v>
      </c>
      <c r="H266" s="18" t="s">
        <v>1045</v>
      </c>
      <c r="I266" s="19">
        <v>21</v>
      </c>
      <c r="J266" s="24" t="s">
        <v>1046</v>
      </c>
      <c r="K266" s="99">
        <v>1449</v>
      </c>
      <c r="L266" s="99">
        <v>90</v>
      </c>
      <c r="M266" s="99">
        <f>K266-L266</f>
        <v>1359</v>
      </c>
      <c r="N266" s="339" t="s">
        <v>7385</v>
      </c>
      <c r="O266" s="20">
        <v>300000</v>
      </c>
      <c r="P266" s="27"/>
      <c r="Q266" s="99"/>
      <c r="R266" s="130"/>
    </row>
    <row r="267" spans="1:18" ht="18" customHeight="1">
      <c r="A267" s="17">
        <v>4</v>
      </c>
      <c r="B267" s="18" t="s">
        <v>5801</v>
      </c>
      <c r="C267" s="18">
        <v>1</v>
      </c>
      <c r="D267" s="18" t="s">
        <v>5802</v>
      </c>
      <c r="E267" s="18">
        <v>1</v>
      </c>
      <c r="F267" s="18" t="s">
        <v>5802</v>
      </c>
      <c r="G267" s="102">
        <v>13</v>
      </c>
      <c r="H267" s="102" t="s">
        <v>1045</v>
      </c>
      <c r="I267" s="102">
        <v>21</v>
      </c>
      <c r="J267" s="103" t="s">
        <v>1046</v>
      </c>
      <c r="K267" s="99"/>
      <c r="L267" s="99"/>
      <c r="M267" s="99"/>
      <c r="N267" s="28" t="s">
        <v>5817</v>
      </c>
      <c r="O267" s="20">
        <v>1149000</v>
      </c>
      <c r="P267" s="27"/>
      <c r="Q267" s="99"/>
      <c r="R267" s="130"/>
    </row>
    <row r="268" spans="1:18" ht="18" customHeight="1">
      <c r="A268" s="17">
        <v>4</v>
      </c>
      <c r="B268" s="18" t="s">
        <v>5801</v>
      </c>
      <c r="C268" s="18">
        <v>1</v>
      </c>
      <c r="D268" s="18" t="s">
        <v>5802</v>
      </c>
      <c r="E268" s="18">
        <v>1</v>
      </c>
      <c r="F268" s="18" t="s">
        <v>5802</v>
      </c>
      <c r="G268" s="19">
        <v>19</v>
      </c>
      <c r="H268" s="19" t="s">
        <v>2744</v>
      </c>
      <c r="I268" s="102"/>
      <c r="J268" s="103"/>
      <c r="K268" s="99"/>
      <c r="L268" s="99"/>
      <c r="M268" s="99"/>
      <c r="N268" s="28"/>
      <c r="O268" s="20"/>
      <c r="P268" s="27"/>
      <c r="Q268" s="99"/>
      <c r="R268" s="130"/>
    </row>
    <row r="269" spans="1:18" ht="18" customHeight="1">
      <c r="A269" s="17">
        <v>4</v>
      </c>
      <c r="B269" s="18" t="s">
        <v>5801</v>
      </c>
      <c r="C269" s="18">
        <v>1</v>
      </c>
      <c r="D269" s="18" t="s">
        <v>5802</v>
      </c>
      <c r="E269" s="18">
        <v>1</v>
      </c>
      <c r="F269" s="18" t="s">
        <v>5802</v>
      </c>
      <c r="G269" s="18">
        <v>19</v>
      </c>
      <c r="H269" s="18" t="s">
        <v>2744</v>
      </c>
      <c r="I269" s="19">
        <v>31</v>
      </c>
      <c r="J269" s="24" t="s">
        <v>1663</v>
      </c>
      <c r="K269" s="99">
        <v>300</v>
      </c>
      <c r="L269" s="99">
        <v>0</v>
      </c>
      <c r="M269" s="99">
        <f t="shared" ref="M269:M271" si="43">K269-L269</f>
        <v>300</v>
      </c>
      <c r="N269" s="28" t="s">
        <v>5818</v>
      </c>
      <c r="O269" s="20">
        <v>300000</v>
      </c>
      <c r="P269" s="27"/>
      <c r="Q269" s="99"/>
      <c r="R269" s="130"/>
    </row>
    <row r="270" spans="1:18" ht="18" customHeight="1">
      <c r="A270" s="17">
        <v>4</v>
      </c>
      <c r="B270" s="18" t="s">
        <v>5801</v>
      </c>
      <c r="C270" s="18">
        <v>1</v>
      </c>
      <c r="D270" s="18" t="s">
        <v>5802</v>
      </c>
      <c r="E270" s="18">
        <v>1</v>
      </c>
      <c r="F270" s="18" t="s">
        <v>5802</v>
      </c>
      <c r="G270" s="102">
        <v>19</v>
      </c>
      <c r="H270" s="102" t="s">
        <v>2744</v>
      </c>
      <c r="I270" s="19">
        <v>41</v>
      </c>
      <c r="J270" s="24" t="s">
        <v>1153</v>
      </c>
      <c r="K270" s="99">
        <v>0</v>
      </c>
      <c r="L270" s="99">
        <v>80</v>
      </c>
      <c r="M270" s="99">
        <f t="shared" si="43"/>
        <v>-80</v>
      </c>
      <c r="N270" s="28"/>
      <c r="O270" s="20"/>
      <c r="P270" s="27"/>
      <c r="Q270" s="99"/>
      <c r="R270" s="130"/>
    </row>
    <row r="271" spans="1:18" ht="18" customHeight="1">
      <c r="A271" s="17">
        <v>4</v>
      </c>
      <c r="B271" s="18" t="s">
        <v>5801</v>
      </c>
      <c r="C271" s="18">
        <v>1</v>
      </c>
      <c r="D271" s="18" t="s">
        <v>5802</v>
      </c>
      <c r="E271" s="18">
        <v>1</v>
      </c>
      <c r="F271" s="18" t="s">
        <v>5802</v>
      </c>
      <c r="G271" s="102">
        <v>19</v>
      </c>
      <c r="H271" s="102" t="s">
        <v>2744</v>
      </c>
      <c r="I271" s="19">
        <v>61</v>
      </c>
      <c r="J271" s="24" t="s">
        <v>5765</v>
      </c>
      <c r="K271" s="99">
        <v>10880</v>
      </c>
      <c r="L271" s="99">
        <v>18974</v>
      </c>
      <c r="M271" s="99">
        <f t="shared" si="43"/>
        <v>-8094</v>
      </c>
      <c r="N271" s="28" t="s">
        <v>5577</v>
      </c>
      <c r="O271" s="20"/>
      <c r="P271" s="27"/>
      <c r="Q271" s="99"/>
      <c r="R271" s="130"/>
    </row>
    <row r="272" spans="1:18" ht="18" customHeight="1">
      <c r="A272" s="17">
        <v>4</v>
      </c>
      <c r="B272" s="18" t="s">
        <v>5801</v>
      </c>
      <c r="C272" s="18">
        <v>1</v>
      </c>
      <c r="D272" s="18" t="s">
        <v>5802</v>
      </c>
      <c r="E272" s="18">
        <v>1</v>
      </c>
      <c r="F272" s="18" t="s">
        <v>5802</v>
      </c>
      <c r="G272" s="102">
        <v>19</v>
      </c>
      <c r="H272" s="102" t="s">
        <v>2744</v>
      </c>
      <c r="I272" s="102">
        <v>61</v>
      </c>
      <c r="J272" s="103" t="s">
        <v>5765</v>
      </c>
      <c r="K272" s="99"/>
      <c r="L272" s="99"/>
      <c r="M272" s="99"/>
      <c r="N272" s="28" t="s">
        <v>5819</v>
      </c>
      <c r="O272" s="20">
        <v>10879891</v>
      </c>
      <c r="P272" s="27"/>
      <c r="Q272" s="99"/>
      <c r="R272" s="130"/>
    </row>
    <row r="273" spans="1:18" ht="18" customHeight="1">
      <c r="A273" s="43">
        <v>4</v>
      </c>
      <c r="B273" s="44" t="s">
        <v>5799</v>
      </c>
      <c r="C273" s="52">
        <v>1</v>
      </c>
      <c r="D273" s="44" t="s">
        <v>5800</v>
      </c>
      <c r="E273" s="53">
        <v>2</v>
      </c>
      <c r="F273" s="54" t="s">
        <v>5820</v>
      </c>
      <c r="G273" s="53"/>
      <c r="H273" s="54"/>
      <c r="I273" s="53"/>
      <c r="J273" s="53"/>
      <c r="K273" s="62">
        <f>SUM(K274:K279)</f>
        <v>1304</v>
      </c>
      <c r="L273" s="62">
        <f t="shared" ref="L273:M273" si="44">SUM(L274:L279)</f>
        <v>3474</v>
      </c>
      <c r="M273" s="63">
        <f t="shared" si="44"/>
        <v>-2170</v>
      </c>
      <c r="N273" s="55"/>
      <c r="O273" s="56"/>
      <c r="P273" s="56"/>
      <c r="Q273" s="56">
        <f>SUM(Q274:Q281)</f>
        <v>1304</v>
      </c>
      <c r="R273" s="59" t="s">
        <v>5203</v>
      </c>
    </row>
    <row r="274" spans="1:18" ht="18" customHeight="1">
      <c r="A274" s="17">
        <v>4</v>
      </c>
      <c r="B274" s="18" t="s">
        <v>5801</v>
      </c>
      <c r="C274" s="18">
        <v>1</v>
      </c>
      <c r="D274" s="18" t="s">
        <v>5802</v>
      </c>
      <c r="E274" s="18">
        <v>2</v>
      </c>
      <c r="F274" s="18" t="s">
        <v>5821</v>
      </c>
      <c r="G274" s="19">
        <v>13</v>
      </c>
      <c r="H274" s="19" t="s">
        <v>1045</v>
      </c>
      <c r="I274" s="102"/>
      <c r="J274" s="103"/>
      <c r="K274" s="99"/>
      <c r="L274" s="99"/>
      <c r="M274" s="99"/>
      <c r="N274" s="339"/>
      <c r="O274" s="20"/>
      <c r="P274" s="27" t="s">
        <v>5803</v>
      </c>
      <c r="Q274" s="99">
        <v>261</v>
      </c>
      <c r="R274" s="130"/>
    </row>
    <row r="275" spans="1:18" ht="18" customHeight="1">
      <c r="A275" s="17">
        <v>4</v>
      </c>
      <c r="B275" s="18" t="s">
        <v>5801</v>
      </c>
      <c r="C275" s="18">
        <v>1</v>
      </c>
      <c r="D275" s="18" t="s">
        <v>5802</v>
      </c>
      <c r="E275" s="18">
        <v>2</v>
      </c>
      <c r="F275" s="18" t="s">
        <v>5821</v>
      </c>
      <c r="G275" s="18">
        <v>13</v>
      </c>
      <c r="H275" s="18" t="s">
        <v>1045</v>
      </c>
      <c r="I275" s="19">
        <v>21</v>
      </c>
      <c r="J275" s="24" t="s">
        <v>1046</v>
      </c>
      <c r="K275" s="99">
        <v>1304</v>
      </c>
      <c r="L275" s="99">
        <v>3414</v>
      </c>
      <c r="M275" s="99">
        <f>K275-L275</f>
        <v>-2110</v>
      </c>
      <c r="N275" s="339" t="s">
        <v>5822</v>
      </c>
      <c r="O275" s="20"/>
      <c r="P275" s="27" t="s">
        <v>5804</v>
      </c>
      <c r="Q275" s="99"/>
      <c r="R275" s="130"/>
    </row>
    <row r="276" spans="1:18" ht="18" customHeight="1">
      <c r="A276" s="17">
        <v>4</v>
      </c>
      <c r="B276" s="18" t="s">
        <v>5801</v>
      </c>
      <c r="C276" s="18">
        <v>1</v>
      </c>
      <c r="D276" s="18" t="s">
        <v>5802</v>
      </c>
      <c r="E276" s="18">
        <v>2</v>
      </c>
      <c r="F276" s="18" t="s">
        <v>5821</v>
      </c>
      <c r="G276" s="102">
        <v>13</v>
      </c>
      <c r="H276" s="102" t="s">
        <v>1045</v>
      </c>
      <c r="I276" s="102">
        <v>21</v>
      </c>
      <c r="J276" s="103" t="s">
        <v>1046</v>
      </c>
      <c r="K276" s="99"/>
      <c r="L276" s="99"/>
      <c r="M276" s="99"/>
      <c r="N276" s="339" t="s">
        <v>7386</v>
      </c>
      <c r="O276" s="20">
        <v>189216</v>
      </c>
      <c r="P276" s="27" t="s">
        <v>5803</v>
      </c>
      <c r="Q276" s="99">
        <v>365</v>
      </c>
      <c r="R276" s="130"/>
    </row>
    <row r="277" spans="1:18" ht="18" customHeight="1">
      <c r="A277" s="17">
        <v>4</v>
      </c>
      <c r="B277" s="18" t="s">
        <v>5801</v>
      </c>
      <c r="C277" s="18">
        <v>1</v>
      </c>
      <c r="D277" s="18" t="s">
        <v>5802</v>
      </c>
      <c r="E277" s="18">
        <v>2</v>
      </c>
      <c r="F277" s="18" t="s">
        <v>5821</v>
      </c>
      <c r="G277" s="102">
        <v>13</v>
      </c>
      <c r="H277" s="102" t="s">
        <v>1045</v>
      </c>
      <c r="I277" s="102">
        <v>21</v>
      </c>
      <c r="J277" s="103" t="s">
        <v>1046</v>
      </c>
      <c r="K277" s="99"/>
      <c r="L277" s="99"/>
      <c r="M277" s="99"/>
      <c r="N277" s="339" t="s">
        <v>7387</v>
      </c>
      <c r="O277" s="20">
        <v>1114560</v>
      </c>
      <c r="P277" s="27" t="s">
        <v>5806</v>
      </c>
      <c r="Q277" s="99"/>
      <c r="R277" s="130"/>
    </row>
    <row r="278" spans="1:18" ht="18" customHeight="1">
      <c r="A278" s="17">
        <v>4</v>
      </c>
      <c r="B278" s="18" t="s">
        <v>5801</v>
      </c>
      <c r="C278" s="18">
        <v>1</v>
      </c>
      <c r="D278" s="18" t="s">
        <v>5802</v>
      </c>
      <c r="E278" s="18">
        <v>2</v>
      </c>
      <c r="F278" s="18" t="s">
        <v>5821</v>
      </c>
      <c r="G278" s="19">
        <v>19</v>
      </c>
      <c r="H278" s="19" t="s">
        <v>2744</v>
      </c>
      <c r="I278" s="102"/>
      <c r="J278" s="103"/>
      <c r="K278" s="99"/>
      <c r="L278" s="99"/>
      <c r="M278" s="99"/>
      <c r="N278" s="339"/>
      <c r="O278" s="20"/>
      <c r="P278" s="27" t="s">
        <v>5803</v>
      </c>
      <c r="Q278" s="99">
        <v>163</v>
      </c>
      <c r="R278" s="130"/>
    </row>
    <row r="279" spans="1:18" ht="18" customHeight="1">
      <c r="A279" s="17">
        <v>4</v>
      </c>
      <c r="B279" s="18" t="s">
        <v>5801</v>
      </c>
      <c r="C279" s="18">
        <v>1</v>
      </c>
      <c r="D279" s="18" t="s">
        <v>5802</v>
      </c>
      <c r="E279" s="18">
        <v>2</v>
      </c>
      <c r="F279" s="18" t="s">
        <v>5821</v>
      </c>
      <c r="G279" s="18">
        <v>19</v>
      </c>
      <c r="H279" s="18" t="s">
        <v>2744</v>
      </c>
      <c r="I279" s="19">
        <v>41</v>
      </c>
      <c r="J279" s="24" t="s">
        <v>1153</v>
      </c>
      <c r="K279" s="99">
        <v>0</v>
      </c>
      <c r="L279" s="99">
        <v>60</v>
      </c>
      <c r="M279" s="99">
        <f>K279-L279</f>
        <v>-60</v>
      </c>
      <c r="N279" s="339"/>
      <c r="O279" s="20"/>
      <c r="P279" s="27" t="s">
        <v>2287</v>
      </c>
      <c r="Q279" s="99"/>
      <c r="R279" s="130"/>
    </row>
    <row r="280" spans="1:18" ht="18" customHeight="1">
      <c r="A280" s="17">
        <v>4</v>
      </c>
      <c r="B280" s="18" t="s">
        <v>5801</v>
      </c>
      <c r="C280" s="18">
        <v>1</v>
      </c>
      <c r="D280" s="18" t="s">
        <v>5802</v>
      </c>
      <c r="E280" s="18">
        <v>2</v>
      </c>
      <c r="F280" s="18" t="s">
        <v>5821</v>
      </c>
      <c r="G280" s="18">
        <v>19</v>
      </c>
      <c r="H280" s="18" t="s">
        <v>2744</v>
      </c>
      <c r="I280" s="102">
        <v>41</v>
      </c>
      <c r="J280" s="103" t="s">
        <v>1153</v>
      </c>
      <c r="K280" s="99"/>
      <c r="L280" s="99"/>
      <c r="M280" s="99"/>
      <c r="N280" s="339"/>
      <c r="O280" s="20"/>
      <c r="P280" s="27" t="s">
        <v>5809</v>
      </c>
      <c r="Q280" s="99">
        <v>515</v>
      </c>
      <c r="R280" s="157"/>
    </row>
    <row r="281" spans="1:18" ht="18" customHeight="1">
      <c r="A281" s="17">
        <v>4</v>
      </c>
      <c r="B281" s="18" t="s">
        <v>5801</v>
      </c>
      <c r="C281" s="18">
        <v>1</v>
      </c>
      <c r="D281" s="18" t="s">
        <v>5802</v>
      </c>
      <c r="E281" s="18">
        <v>2</v>
      </c>
      <c r="F281" s="18" t="s">
        <v>5821</v>
      </c>
      <c r="G281" s="18">
        <v>19</v>
      </c>
      <c r="H281" s="18" t="s">
        <v>2744</v>
      </c>
      <c r="I281" s="102">
        <v>41</v>
      </c>
      <c r="J281" s="103" t="s">
        <v>1153</v>
      </c>
      <c r="K281" s="99"/>
      <c r="L281" s="99"/>
      <c r="M281" s="99"/>
      <c r="N281" s="339"/>
      <c r="O281" s="20"/>
      <c r="P281" s="27" t="s">
        <v>5158</v>
      </c>
      <c r="Q281" s="99"/>
      <c r="R281" s="157"/>
    </row>
    <row r="282" spans="1:18" ht="18" customHeight="1">
      <c r="A282" s="43">
        <v>4</v>
      </c>
      <c r="B282" s="44" t="s">
        <v>5799</v>
      </c>
      <c r="C282" s="45">
        <v>2</v>
      </c>
      <c r="D282" s="45" t="s">
        <v>5823</v>
      </c>
      <c r="E282" s="46"/>
      <c r="F282" s="45"/>
      <c r="G282" s="46"/>
      <c r="H282" s="45"/>
      <c r="I282" s="46"/>
      <c r="J282" s="46"/>
      <c r="K282" s="60">
        <f>K283</f>
        <v>6980</v>
      </c>
      <c r="L282" s="60">
        <f t="shared" ref="L282:M282" si="45">L283</f>
        <v>5597</v>
      </c>
      <c r="M282" s="61">
        <f t="shared" si="45"/>
        <v>1383</v>
      </c>
      <c r="N282" s="47"/>
      <c r="O282" s="48"/>
      <c r="P282" s="48"/>
      <c r="Q282" s="95">
        <f>Q283</f>
        <v>6980</v>
      </c>
      <c r="R282" s="51"/>
    </row>
    <row r="283" spans="1:18" ht="18" customHeight="1">
      <c r="A283" s="43">
        <v>4</v>
      </c>
      <c r="B283" s="44" t="s">
        <v>7388</v>
      </c>
      <c r="C283" s="52">
        <v>2</v>
      </c>
      <c r="D283" s="44" t="s">
        <v>7389</v>
      </c>
      <c r="E283" s="53">
        <v>1</v>
      </c>
      <c r="F283" s="54" t="s">
        <v>7389</v>
      </c>
      <c r="G283" s="53"/>
      <c r="H283" s="54"/>
      <c r="I283" s="53"/>
      <c r="J283" s="53"/>
      <c r="K283" s="62">
        <f>SUM(K284:K344)</f>
        <v>6980</v>
      </c>
      <c r="L283" s="62">
        <f>SUM(L284:L344)</f>
        <v>5597</v>
      </c>
      <c r="M283" s="63">
        <f>SUM(M284:M344)</f>
        <v>1383</v>
      </c>
      <c r="N283" s="55"/>
      <c r="O283" s="56"/>
      <c r="P283" s="56"/>
      <c r="Q283" s="97">
        <f>SUM(Q284:Q344)</f>
        <v>6980</v>
      </c>
      <c r="R283" s="59" t="s">
        <v>7357</v>
      </c>
    </row>
    <row r="284" spans="1:18" ht="18" customHeight="1">
      <c r="A284" s="17">
        <v>4</v>
      </c>
      <c r="B284" s="18" t="s">
        <v>5801</v>
      </c>
      <c r="C284" s="18">
        <v>2</v>
      </c>
      <c r="D284" s="18" t="s">
        <v>5558</v>
      </c>
      <c r="E284" s="18">
        <v>1</v>
      </c>
      <c r="F284" s="18" t="s">
        <v>5558</v>
      </c>
      <c r="G284" s="19">
        <v>7</v>
      </c>
      <c r="H284" s="19" t="s">
        <v>1093</v>
      </c>
      <c r="I284" s="19"/>
      <c r="J284" s="24"/>
      <c r="K284" s="99"/>
      <c r="L284" s="99"/>
      <c r="M284" s="99"/>
      <c r="N284" s="28"/>
      <c r="O284" s="20"/>
      <c r="P284" s="27" t="s">
        <v>5553</v>
      </c>
      <c r="Q284" s="99">
        <v>945</v>
      </c>
      <c r="R284" s="130"/>
    </row>
    <row r="285" spans="1:18" ht="18" customHeight="1">
      <c r="A285" s="17">
        <v>4</v>
      </c>
      <c r="B285" s="18" t="s">
        <v>5801</v>
      </c>
      <c r="C285" s="18">
        <v>2</v>
      </c>
      <c r="D285" s="18" t="s">
        <v>5558</v>
      </c>
      <c r="E285" s="18">
        <v>1</v>
      </c>
      <c r="F285" s="18" t="s">
        <v>5558</v>
      </c>
      <c r="G285" s="18">
        <v>7</v>
      </c>
      <c r="H285" s="18" t="s">
        <v>1093</v>
      </c>
      <c r="I285" s="19">
        <v>1</v>
      </c>
      <c r="J285" s="24" t="s">
        <v>1094</v>
      </c>
      <c r="K285" s="99">
        <v>0</v>
      </c>
      <c r="L285" s="99">
        <v>560</v>
      </c>
      <c r="M285" s="99">
        <f>K285-L285</f>
        <v>-560</v>
      </c>
      <c r="N285" s="28"/>
      <c r="O285" s="20"/>
      <c r="P285" s="27" t="s">
        <v>7390</v>
      </c>
      <c r="Q285" s="99">
        <v>1206</v>
      </c>
      <c r="R285" s="130"/>
    </row>
    <row r="286" spans="1:18" ht="18" customHeight="1">
      <c r="A286" s="17">
        <v>4</v>
      </c>
      <c r="B286" s="18" t="s">
        <v>5801</v>
      </c>
      <c r="C286" s="18">
        <v>2</v>
      </c>
      <c r="D286" s="18" t="s">
        <v>5558</v>
      </c>
      <c r="E286" s="18">
        <v>1</v>
      </c>
      <c r="F286" s="18" t="s">
        <v>5558</v>
      </c>
      <c r="G286" s="19">
        <v>8</v>
      </c>
      <c r="H286" s="19" t="s">
        <v>941</v>
      </c>
      <c r="I286" s="19"/>
      <c r="J286" s="24"/>
      <c r="K286" s="99"/>
      <c r="L286" s="99"/>
      <c r="M286" s="99"/>
      <c r="N286" s="28"/>
      <c r="O286" s="20"/>
      <c r="P286" s="27" t="s">
        <v>5804</v>
      </c>
      <c r="Q286" s="99"/>
      <c r="R286" s="130"/>
    </row>
    <row r="287" spans="1:18" ht="18" customHeight="1">
      <c r="A287" s="17">
        <v>4</v>
      </c>
      <c r="B287" s="18" t="s">
        <v>5801</v>
      </c>
      <c r="C287" s="18">
        <v>2</v>
      </c>
      <c r="D287" s="18" t="s">
        <v>5558</v>
      </c>
      <c r="E287" s="18">
        <v>1</v>
      </c>
      <c r="F287" s="18" t="s">
        <v>5558</v>
      </c>
      <c r="G287" s="18">
        <v>8</v>
      </c>
      <c r="H287" s="18" t="s">
        <v>941</v>
      </c>
      <c r="I287" s="19">
        <v>11</v>
      </c>
      <c r="J287" s="24" t="s">
        <v>942</v>
      </c>
      <c r="K287" s="99">
        <v>3555</v>
      </c>
      <c r="L287" s="99">
        <v>3262</v>
      </c>
      <c r="M287" s="99">
        <f>K287-L287</f>
        <v>293</v>
      </c>
      <c r="N287" s="28" t="s">
        <v>5824</v>
      </c>
      <c r="O287" s="20">
        <v>180000</v>
      </c>
      <c r="P287" s="27" t="s">
        <v>7390</v>
      </c>
      <c r="Q287" s="99">
        <v>1689</v>
      </c>
      <c r="R287" s="130"/>
    </row>
    <row r="288" spans="1:18" ht="18" customHeight="1">
      <c r="A288" s="17">
        <v>4</v>
      </c>
      <c r="B288" s="18" t="s">
        <v>5801</v>
      </c>
      <c r="C288" s="18">
        <v>2</v>
      </c>
      <c r="D288" s="18" t="s">
        <v>5558</v>
      </c>
      <c r="E288" s="18">
        <v>1</v>
      </c>
      <c r="F288" s="18" t="s">
        <v>5558</v>
      </c>
      <c r="G288" s="18">
        <v>8</v>
      </c>
      <c r="H288" s="18" t="s">
        <v>941</v>
      </c>
      <c r="I288" s="18">
        <v>11</v>
      </c>
      <c r="J288" s="25" t="s">
        <v>942</v>
      </c>
      <c r="K288" s="99"/>
      <c r="L288" s="99"/>
      <c r="M288" s="99"/>
      <c r="N288" s="28" t="s">
        <v>5825</v>
      </c>
      <c r="O288" s="20">
        <v>24300</v>
      </c>
      <c r="P288" s="27" t="s">
        <v>5806</v>
      </c>
      <c r="Q288" s="99"/>
      <c r="R288" s="130"/>
    </row>
    <row r="289" spans="1:18" ht="18" customHeight="1">
      <c r="A289" s="17">
        <v>4</v>
      </c>
      <c r="B289" s="18" t="s">
        <v>5801</v>
      </c>
      <c r="C289" s="18">
        <v>2</v>
      </c>
      <c r="D289" s="18" t="s">
        <v>5558</v>
      </c>
      <c r="E289" s="18">
        <v>1</v>
      </c>
      <c r="F289" s="18" t="s">
        <v>5558</v>
      </c>
      <c r="G289" s="18">
        <v>8</v>
      </c>
      <c r="H289" s="18" t="s">
        <v>941</v>
      </c>
      <c r="I289" s="18">
        <v>11</v>
      </c>
      <c r="J289" s="25" t="s">
        <v>942</v>
      </c>
      <c r="K289" s="99"/>
      <c r="L289" s="99"/>
      <c r="M289" s="99"/>
      <c r="N289" s="28" t="s">
        <v>5826</v>
      </c>
      <c r="O289" s="20">
        <v>7000</v>
      </c>
      <c r="P289" s="27" t="s">
        <v>7390</v>
      </c>
      <c r="Q289" s="99">
        <v>754</v>
      </c>
      <c r="R289" s="130"/>
    </row>
    <row r="290" spans="1:18" ht="18" customHeight="1">
      <c r="A290" s="17">
        <v>4</v>
      </c>
      <c r="B290" s="18" t="s">
        <v>5801</v>
      </c>
      <c r="C290" s="18">
        <v>2</v>
      </c>
      <c r="D290" s="18" t="s">
        <v>5558</v>
      </c>
      <c r="E290" s="18">
        <v>1</v>
      </c>
      <c r="F290" s="18" t="s">
        <v>5558</v>
      </c>
      <c r="G290" s="18">
        <v>8</v>
      </c>
      <c r="H290" s="18" t="s">
        <v>941</v>
      </c>
      <c r="I290" s="18">
        <v>11</v>
      </c>
      <c r="J290" s="25" t="s">
        <v>942</v>
      </c>
      <c r="K290" s="99"/>
      <c r="L290" s="99"/>
      <c r="M290" s="99"/>
      <c r="N290" s="28" t="s">
        <v>5827</v>
      </c>
      <c r="O290" s="20">
        <v>3150</v>
      </c>
      <c r="P290" s="27" t="s">
        <v>2287</v>
      </c>
      <c r="Q290" s="99"/>
      <c r="R290" s="130"/>
    </row>
    <row r="291" spans="1:18" ht="18" customHeight="1">
      <c r="A291" s="17">
        <v>4</v>
      </c>
      <c r="B291" s="18" t="s">
        <v>5801</v>
      </c>
      <c r="C291" s="18">
        <v>2</v>
      </c>
      <c r="D291" s="18" t="s">
        <v>5558</v>
      </c>
      <c r="E291" s="18">
        <v>1</v>
      </c>
      <c r="F291" s="18" t="s">
        <v>5558</v>
      </c>
      <c r="G291" s="18">
        <v>8</v>
      </c>
      <c r="H291" s="18" t="s">
        <v>941</v>
      </c>
      <c r="I291" s="18">
        <v>11</v>
      </c>
      <c r="J291" s="25" t="s">
        <v>942</v>
      </c>
      <c r="K291" s="99"/>
      <c r="L291" s="99"/>
      <c r="M291" s="99"/>
      <c r="N291" s="28" t="s">
        <v>5828</v>
      </c>
      <c r="O291" s="20">
        <v>110400</v>
      </c>
      <c r="P291" s="27" t="s">
        <v>7391</v>
      </c>
      <c r="Q291" s="99">
        <v>2386</v>
      </c>
      <c r="R291" s="130"/>
    </row>
    <row r="292" spans="1:18" ht="18" customHeight="1">
      <c r="A292" s="17">
        <v>4</v>
      </c>
      <c r="B292" s="18" t="s">
        <v>5801</v>
      </c>
      <c r="C292" s="18">
        <v>2</v>
      </c>
      <c r="D292" s="18" t="s">
        <v>5558</v>
      </c>
      <c r="E292" s="18">
        <v>1</v>
      </c>
      <c r="F292" s="18" t="s">
        <v>5558</v>
      </c>
      <c r="G292" s="18">
        <v>8</v>
      </c>
      <c r="H292" s="18" t="s">
        <v>941</v>
      </c>
      <c r="I292" s="18">
        <v>11</v>
      </c>
      <c r="J292" s="25" t="s">
        <v>942</v>
      </c>
      <c r="K292" s="99"/>
      <c r="L292" s="99"/>
      <c r="M292" s="99"/>
      <c r="N292" s="28" t="s">
        <v>5829</v>
      </c>
      <c r="O292" s="20">
        <v>362400</v>
      </c>
      <c r="P292" s="27" t="s">
        <v>5158</v>
      </c>
      <c r="Q292" s="99"/>
      <c r="R292" s="130"/>
    </row>
    <row r="293" spans="1:18" ht="18" customHeight="1">
      <c r="A293" s="17">
        <v>4</v>
      </c>
      <c r="B293" s="18" t="s">
        <v>5801</v>
      </c>
      <c r="C293" s="18">
        <v>2</v>
      </c>
      <c r="D293" s="18" t="s">
        <v>5558</v>
      </c>
      <c r="E293" s="18">
        <v>1</v>
      </c>
      <c r="F293" s="18" t="s">
        <v>5558</v>
      </c>
      <c r="G293" s="18">
        <v>8</v>
      </c>
      <c r="H293" s="18" t="s">
        <v>941</v>
      </c>
      <c r="I293" s="18">
        <v>11</v>
      </c>
      <c r="J293" s="25" t="s">
        <v>942</v>
      </c>
      <c r="K293" s="99"/>
      <c r="L293" s="99"/>
      <c r="M293" s="99"/>
      <c r="N293" s="28" t="s">
        <v>5830</v>
      </c>
      <c r="O293" s="20">
        <v>199800</v>
      </c>
      <c r="P293" s="27"/>
      <c r="Q293" s="99"/>
      <c r="R293" s="130"/>
    </row>
    <row r="294" spans="1:18" ht="18" customHeight="1">
      <c r="A294" s="17">
        <v>4</v>
      </c>
      <c r="B294" s="18" t="s">
        <v>5801</v>
      </c>
      <c r="C294" s="18">
        <v>2</v>
      </c>
      <c r="D294" s="18" t="s">
        <v>5558</v>
      </c>
      <c r="E294" s="18">
        <v>1</v>
      </c>
      <c r="F294" s="18" t="s">
        <v>5558</v>
      </c>
      <c r="G294" s="18">
        <v>8</v>
      </c>
      <c r="H294" s="18" t="s">
        <v>941</v>
      </c>
      <c r="I294" s="18">
        <v>11</v>
      </c>
      <c r="J294" s="25" t="s">
        <v>942</v>
      </c>
      <c r="K294" s="99"/>
      <c r="L294" s="99"/>
      <c r="M294" s="99"/>
      <c r="N294" s="28" t="s">
        <v>5831</v>
      </c>
      <c r="O294" s="20">
        <v>96000</v>
      </c>
      <c r="P294" s="27"/>
      <c r="Q294" s="99"/>
      <c r="R294" s="130"/>
    </row>
    <row r="295" spans="1:18" ht="18" customHeight="1">
      <c r="A295" s="17">
        <v>4</v>
      </c>
      <c r="B295" s="18" t="s">
        <v>5801</v>
      </c>
      <c r="C295" s="18">
        <v>2</v>
      </c>
      <c r="D295" s="18" t="s">
        <v>5558</v>
      </c>
      <c r="E295" s="18">
        <v>1</v>
      </c>
      <c r="F295" s="18" t="s">
        <v>5558</v>
      </c>
      <c r="G295" s="18">
        <v>8</v>
      </c>
      <c r="H295" s="18" t="s">
        <v>941</v>
      </c>
      <c r="I295" s="18">
        <v>11</v>
      </c>
      <c r="J295" s="25" t="s">
        <v>942</v>
      </c>
      <c r="K295" s="99"/>
      <c r="L295" s="99"/>
      <c r="M295" s="99"/>
      <c r="N295" s="28" t="s">
        <v>5832</v>
      </c>
      <c r="O295" s="20">
        <v>140000</v>
      </c>
      <c r="P295" s="27"/>
      <c r="Q295" s="99"/>
      <c r="R295" s="130"/>
    </row>
    <row r="296" spans="1:18" ht="18" customHeight="1">
      <c r="A296" s="17">
        <v>4</v>
      </c>
      <c r="B296" s="18" t="s">
        <v>5801</v>
      </c>
      <c r="C296" s="18">
        <v>2</v>
      </c>
      <c r="D296" s="18" t="s">
        <v>5558</v>
      </c>
      <c r="E296" s="18">
        <v>1</v>
      </c>
      <c r="F296" s="18" t="s">
        <v>5558</v>
      </c>
      <c r="G296" s="18">
        <v>8</v>
      </c>
      <c r="H296" s="18" t="s">
        <v>941</v>
      </c>
      <c r="I296" s="18">
        <v>11</v>
      </c>
      <c r="J296" s="25" t="s">
        <v>942</v>
      </c>
      <c r="K296" s="99"/>
      <c r="L296" s="99"/>
      <c r="M296" s="99"/>
      <c r="N296" s="28" t="s">
        <v>5833</v>
      </c>
      <c r="O296" s="20">
        <v>84000</v>
      </c>
      <c r="P296" s="27"/>
      <c r="Q296" s="99"/>
      <c r="R296" s="130"/>
    </row>
    <row r="297" spans="1:18" ht="18" customHeight="1">
      <c r="A297" s="17">
        <v>4</v>
      </c>
      <c r="B297" s="18" t="s">
        <v>5801</v>
      </c>
      <c r="C297" s="18">
        <v>2</v>
      </c>
      <c r="D297" s="18" t="s">
        <v>5558</v>
      </c>
      <c r="E297" s="18">
        <v>1</v>
      </c>
      <c r="F297" s="18" t="s">
        <v>5558</v>
      </c>
      <c r="G297" s="18">
        <v>8</v>
      </c>
      <c r="H297" s="18" t="s">
        <v>941</v>
      </c>
      <c r="I297" s="18">
        <v>11</v>
      </c>
      <c r="J297" s="25" t="s">
        <v>942</v>
      </c>
      <c r="K297" s="99"/>
      <c r="L297" s="99"/>
      <c r="M297" s="99"/>
      <c r="N297" s="28" t="s">
        <v>5834</v>
      </c>
      <c r="O297" s="20"/>
      <c r="P297" s="27"/>
      <c r="Q297" s="99"/>
      <c r="R297" s="130"/>
    </row>
    <row r="298" spans="1:18" ht="18" customHeight="1">
      <c r="A298" s="17">
        <v>4</v>
      </c>
      <c r="B298" s="18" t="s">
        <v>5801</v>
      </c>
      <c r="C298" s="18">
        <v>2</v>
      </c>
      <c r="D298" s="18" t="s">
        <v>5558</v>
      </c>
      <c r="E298" s="18">
        <v>1</v>
      </c>
      <c r="F298" s="18" t="s">
        <v>5558</v>
      </c>
      <c r="G298" s="18">
        <v>8</v>
      </c>
      <c r="H298" s="18" t="s">
        <v>941</v>
      </c>
      <c r="I298" s="18">
        <v>11</v>
      </c>
      <c r="J298" s="25" t="s">
        <v>942</v>
      </c>
      <c r="K298" s="99"/>
      <c r="L298" s="99"/>
      <c r="M298" s="99"/>
      <c r="N298" s="28" t="s">
        <v>5835</v>
      </c>
      <c r="O298" s="20">
        <v>563200</v>
      </c>
      <c r="P298" s="27"/>
      <c r="Q298" s="99"/>
      <c r="R298" s="130"/>
    </row>
    <row r="299" spans="1:18" ht="18" customHeight="1">
      <c r="A299" s="17">
        <v>4</v>
      </c>
      <c r="B299" s="18" t="s">
        <v>5801</v>
      </c>
      <c r="C299" s="18">
        <v>2</v>
      </c>
      <c r="D299" s="18" t="s">
        <v>5558</v>
      </c>
      <c r="E299" s="18">
        <v>1</v>
      </c>
      <c r="F299" s="18" t="s">
        <v>5558</v>
      </c>
      <c r="G299" s="18">
        <v>8</v>
      </c>
      <c r="H299" s="18" t="s">
        <v>941</v>
      </c>
      <c r="I299" s="18">
        <v>11</v>
      </c>
      <c r="J299" s="25" t="s">
        <v>942</v>
      </c>
      <c r="K299" s="99"/>
      <c r="L299" s="99"/>
      <c r="M299" s="99"/>
      <c r="N299" s="28" t="s">
        <v>5836</v>
      </c>
      <c r="O299" s="20">
        <v>70000</v>
      </c>
      <c r="P299" s="27"/>
      <c r="Q299" s="99"/>
      <c r="R299" s="130"/>
    </row>
    <row r="300" spans="1:18" ht="18" customHeight="1">
      <c r="A300" s="17">
        <v>4</v>
      </c>
      <c r="B300" s="18" t="s">
        <v>5801</v>
      </c>
      <c r="C300" s="18">
        <v>2</v>
      </c>
      <c r="D300" s="18" t="s">
        <v>5558</v>
      </c>
      <c r="E300" s="18">
        <v>1</v>
      </c>
      <c r="F300" s="18" t="s">
        <v>5558</v>
      </c>
      <c r="G300" s="18">
        <v>8</v>
      </c>
      <c r="H300" s="18" t="s">
        <v>941</v>
      </c>
      <c r="I300" s="18">
        <v>11</v>
      </c>
      <c r="J300" s="25" t="s">
        <v>942</v>
      </c>
      <c r="K300" s="99"/>
      <c r="L300" s="99"/>
      <c r="M300" s="99"/>
      <c r="N300" s="28" t="s">
        <v>5837</v>
      </c>
      <c r="O300" s="20">
        <v>34000</v>
      </c>
      <c r="P300" s="27"/>
      <c r="Q300" s="99"/>
      <c r="R300" s="130"/>
    </row>
    <row r="301" spans="1:18" ht="18" customHeight="1">
      <c r="A301" s="17">
        <v>4</v>
      </c>
      <c r="B301" s="18" t="s">
        <v>5801</v>
      </c>
      <c r="C301" s="18">
        <v>2</v>
      </c>
      <c r="D301" s="18" t="s">
        <v>5558</v>
      </c>
      <c r="E301" s="18">
        <v>1</v>
      </c>
      <c r="F301" s="18" t="s">
        <v>5558</v>
      </c>
      <c r="G301" s="18">
        <v>8</v>
      </c>
      <c r="H301" s="18" t="s">
        <v>941</v>
      </c>
      <c r="I301" s="18">
        <v>11</v>
      </c>
      <c r="J301" s="25" t="s">
        <v>942</v>
      </c>
      <c r="K301" s="99"/>
      <c r="L301" s="99"/>
      <c r="M301" s="99"/>
      <c r="N301" s="28" t="s">
        <v>5838</v>
      </c>
      <c r="O301" s="20">
        <v>1296000</v>
      </c>
      <c r="P301" s="27"/>
      <c r="Q301" s="99"/>
      <c r="R301" s="130"/>
    </row>
    <row r="302" spans="1:18" ht="18" customHeight="1">
      <c r="A302" s="17">
        <v>4</v>
      </c>
      <c r="B302" s="18" t="s">
        <v>5801</v>
      </c>
      <c r="C302" s="18">
        <v>2</v>
      </c>
      <c r="D302" s="18" t="s">
        <v>5558</v>
      </c>
      <c r="E302" s="18">
        <v>1</v>
      </c>
      <c r="F302" s="18" t="s">
        <v>5558</v>
      </c>
      <c r="G302" s="18">
        <v>8</v>
      </c>
      <c r="H302" s="18" t="s">
        <v>941</v>
      </c>
      <c r="I302" s="18">
        <v>11</v>
      </c>
      <c r="J302" s="25" t="s">
        <v>942</v>
      </c>
      <c r="K302" s="99"/>
      <c r="L302" s="99"/>
      <c r="M302" s="99"/>
      <c r="N302" s="28" t="s">
        <v>5839</v>
      </c>
      <c r="O302" s="20"/>
      <c r="P302" s="27"/>
      <c r="Q302" s="99"/>
      <c r="R302" s="130"/>
    </row>
    <row r="303" spans="1:18" ht="18" customHeight="1">
      <c r="A303" s="17">
        <v>4</v>
      </c>
      <c r="B303" s="18" t="s">
        <v>5801</v>
      </c>
      <c r="C303" s="18">
        <v>2</v>
      </c>
      <c r="D303" s="18" t="s">
        <v>5558</v>
      </c>
      <c r="E303" s="18">
        <v>1</v>
      </c>
      <c r="F303" s="18" t="s">
        <v>5558</v>
      </c>
      <c r="G303" s="18">
        <v>8</v>
      </c>
      <c r="H303" s="18" t="s">
        <v>941</v>
      </c>
      <c r="I303" s="18">
        <v>11</v>
      </c>
      <c r="J303" s="25" t="s">
        <v>942</v>
      </c>
      <c r="K303" s="99"/>
      <c r="L303" s="99"/>
      <c r="M303" s="99"/>
      <c r="N303" s="28" t="s">
        <v>5840</v>
      </c>
      <c r="O303" s="20">
        <v>48000</v>
      </c>
      <c r="P303" s="27"/>
      <c r="Q303" s="99"/>
      <c r="R303" s="130"/>
    </row>
    <row r="304" spans="1:18" ht="18" customHeight="1">
      <c r="A304" s="17">
        <v>4</v>
      </c>
      <c r="B304" s="18" t="s">
        <v>5801</v>
      </c>
      <c r="C304" s="18">
        <v>2</v>
      </c>
      <c r="D304" s="18" t="s">
        <v>5558</v>
      </c>
      <c r="E304" s="18">
        <v>1</v>
      </c>
      <c r="F304" s="18" t="s">
        <v>5558</v>
      </c>
      <c r="G304" s="18">
        <v>8</v>
      </c>
      <c r="H304" s="18" t="s">
        <v>941</v>
      </c>
      <c r="I304" s="18">
        <v>11</v>
      </c>
      <c r="J304" s="25" t="s">
        <v>942</v>
      </c>
      <c r="K304" s="99"/>
      <c r="L304" s="99"/>
      <c r="M304" s="99"/>
      <c r="N304" s="28" t="s">
        <v>5841</v>
      </c>
      <c r="O304" s="20">
        <v>168000</v>
      </c>
      <c r="P304" s="27"/>
      <c r="Q304" s="99"/>
      <c r="R304" s="130"/>
    </row>
    <row r="305" spans="1:18" ht="18" customHeight="1">
      <c r="A305" s="17">
        <v>4</v>
      </c>
      <c r="B305" s="18" t="s">
        <v>5801</v>
      </c>
      <c r="C305" s="18">
        <v>2</v>
      </c>
      <c r="D305" s="18" t="s">
        <v>5558</v>
      </c>
      <c r="E305" s="18">
        <v>1</v>
      </c>
      <c r="F305" s="18" t="s">
        <v>5558</v>
      </c>
      <c r="G305" s="18">
        <v>8</v>
      </c>
      <c r="H305" s="18" t="s">
        <v>941</v>
      </c>
      <c r="I305" s="18">
        <v>11</v>
      </c>
      <c r="J305" s="25" t="s">
        <v>942</v>
      </c>
      <c r="K305" s="99"/>
      <c r="L305" s="99"/>
      <c r="M305" s="99"/>
      <c r="N305" s="28" t="s">
        <v>5842</v>
      </c>
      <c r="O305" s="20">
        <v>168000</v>
      </c>
      <c r="P305" s="27"/>
      <c r="Q305" s="99"/>
      <c r="R305" s="130"/>
    </row>
    <row r="306" spans="1:18" ht="18" customHeight="1">
      <c r="A306" s="17">
        <v>4</v>
      </c>
      <c r="B306" s="18" t="s">
        <v>5801</v>
      </c>
      <c r="C306" s="18">
        <v>2</v>
      </c>
      <c r="D306" s="18" t="s">
        <v>5558</v>
      </c>
      <c r="E306" s="18">
        <v>1</v>
      </c>
      <c r="F306" s="18" t="s">
        <v>5558</v>
      </c>
      <c r="G306" s="18">
        <v>8</v>
      </c>
      <c r="H306" s="18" t="s">
        <v>941</v>
      </c>
      <c r="I306" s="19">
        <v>31</v>
      </c>
      <c r="J306" s="24" t="s">
        <v>1306</v>
      </c>
      <c r="K306" s="99">
        <v>162</v>
      </c>
      <c r="L306" s="99">
        <v>135</v>
      </c>
      <c r="M306" s="99">
        <f>K306-L306</f>
        <v>27</v>
      </c>
      <c r="N306" s="28" t="s">
        <v>5843</v>
      </c>
      <c r="O306" s="20">
        <v>162000</v>
      </c>
      <c r="P306" s="27"/>
      <c r="Q306" s="99"/>
      <c r="R306" s="130"/>
    </row>
    <row r="307" spans="1:18" ht="18" customHeight="1">
      <c r="A307" s="17">
        <v>4</v>
      </c>
      <c r="B307" s="18" t="s">
        <v>5801</v>
      </c>
      <c r="C307" s="18">
        <v>2</v>
      </c>
      <c r="D307" s="18" t="s">
        <v>5558</v>
      </c>
      <c r="E307" s="18">
        <v>1</v>
      </c>
      <c r="F307" s="18" t="s">
        <v>5558</v>
      </c>
      <c r="G307" s="19">
        <v>9</v>
      </c>
      <c r="H307" s="19" t="s">
        <v>944</v>
      </c>
      <c r="I307" s="19"/>
      <c r="J307" s="24"/>
      <c r="K307" s="99"/>
      <c r="L307" s="99"/>
      <c r="M307" s="99"/>
      <c r="N307" s="28"/>
      <c r="O307" s="20"/>
      <c r="P307" s="27"/>
      <c r="Q307" s="99"/>
      <c r="R307" s="130"/>
    </row>
    <row r="308" spans="1:18" ht="18" customHeight="1">
      <c r="A308" s="17">
        <v>4</v>
      </c>
      <c r="B308" s="18" t="s">
        <v>5801</v>
      </c>
      <c r="C308" s="18">
        <v>2</v>
      </c>
      <c r="D308" s="18" t="s">
        <v>5558</v>
      </c>
      <c r="E308" s="18">
        <v>1</v>
      </c>
      <c r="F308" s="18" t="s">
        <v>5558</v>
      </c>
      <c r="G308" s="18">
        <v>9</v>
      </c>
      <c r="H308" s="18" t="s">
        <v>944</v>
      </c>
      <c r="I308" s="19">
        <v>2</v>
      </c>
      <c r="J308" s="24" t="s">
        <v>978</v>
      </c>
      <c r="K308" s="99">
        <v>21</v>
      </c>
      <c r="L308" s="99">
        <v>21</v>
      </c>
      <c r="M308" s="99">
        <f t="shared" ref="M308:M309" si="46">K308-L308</f>
        <v>0</v>
      </c>
      <c r="N308" s="28" t="s">
        <v>5844</v>
      </c>
      <c r="O308" s="20">
        <v>21000</v>
      </c>
      <c r="P308" s="27"/>
      <c r="Q308" s="99"/>
      <c r="R308" s="130"/>
    </row>
    <row r="309" spans="1:18" ht="18" customHeight="1">
      <c r="A309" s="17">
        <v>4</v>
      </c>
      <c r="B309" s="18" t="s">
        <v>5801</v>
      </c>
      <c r="C309" s="18">
        <v>2</v>
      </c>
      <c r="D309" s="18" t="s">
        <v>5558</v>
      </c>
      <c r="E309" s="18">
        <v>1</v>
      </c>
      <c r="F309" s="18" t="s">
        <v>5558</v>
      </c>
      <c r="G309" s="102">
        <v>9</v>
      </c>
      <c r="H309" s="102" t="s">
        <v>944</v>
      </c>
      <c r="I309" s="19">
        <v>3</v>
      </c>
      <c r="J309" s="24" t="s">
        <v>987</v>
      </c>
      <c r="K309" s="99">
        <v>98</v>
      </c>
      <c r="L309" s="99">
        <v>98</v>
      </c>
      <c r="M309" s="99">
        <f t="shared" si="46"/>
        <v>0</v>
      </c>
      <c r="N309" s="28" t="s">
        <v>5845</v>
      </c>
      <c r="O309" s="20">
        <v>70200</v>
      </c>
      <c r="P309" s="27"/>
      <c r="Q309" s="99"/>
      <c r="R309" s="130"/>
    </row>
    <row r="310" spans="1:18" ht="18" customHeight="1">
      <c r="A310" s="17">
        <v>4</v>
      </c>
      <c r="B310" s="18" t="s">
        <v>5801</v>
      </c>
      <c r="C310" s="18">
        <v>2</v>
      </c>
      <c r="D310" s="18" t="s">
        <v>5558</v>
      </c>
      <c r="E310" s="18">
        <v>1</v>
      </c>
      <c r="F310" s="18" t="s">
        <v>5558</v>
      </c>
      <c r="G310" s="102">
        <v>9</v>
      </c>
      <c r="H310" s="102" t="s">
        <v>944</v>
      </c>
      <c r="I310" s="18">
        <v>3</v>
      </c>
      <c r="J310" s="25" t="s">
        <v>987</v>
      </c>
      <c r="K310" s="99"/>
      <c r="L310" s="99"/>
      <c r="M310" s="99"/>
      <c r="N310" s="28" t="s">
        <v>5846</v>
      </c>
      <c r="O310" s="20">
        <v>27000</v>
      </c>
      <c r="P310" s="27"/>
      <c r="Q310" s="99"/>
      <c r="R310" s="130"/>
    </row>
    <row r="311" spans="1:18" ht="18" customHeight="1">
      <c r="A311" s="17">
        <v>4</v>
      </c>
      <c r="B311" s="18" t="s">
        <v>5801</v>
      </c>
      <c r="C311" s="18">
        <v>2</v>
      </c>
      <c r="D311" s="18" t="s">
        <v>5558</v>
      </c>
      <c r="E311" s="18">
        <v>1</v>
      </c>
      <c r="F311" s="18" t="s">
        <v>5558</v>
      </c>
      <c r="G311" s="19">
        <v>11</v>
      </c>
      <c r="H311" s="19" t="s">
        <v>1002</v>
      </c>
      <c r="I311" s="18"/>
      <c r="J311" s="25"/>
      <c r="K311" s="99"/>
      <c r="L311" s="99"/>
      <c r="M311" s="99"/>
      <c r="N311" s="28"/>
      <c r="O311" s="20"/>
      <c r="P311" s="27"/>
      <c r="Q311" s="99"/>
      <c r="R311" s="130"/>
    </row>
    <row r="312" spans="1:18" ht="18" customHeight="1">
      <c r="A312" s="17">
        <v>4</v>
      </c>
      <c r="B312" s="18" t="s">
        <v>5801</v>
      </c>
      <c r="C312" s="18">
        <v>2</v>
      </c>
      <c r="D312" s="18" t="s">
        <v>5558</v>
      </c>
      <c r="E312" s="18">
        <v>1</v>
      </c>
      <c r="F312" s="18" t="s">
        <v>5558</v>
      </c>
      <c r="G312" s="18">
        <v>11</v>
      </c>
      <c r="H312" s="18" t="s">
        <v>1002</v>
      </c>
      <c r="I312" s="19">
        <v>1</v>
      </c>
      <c r="J312" s="24" t="s">
        <v>1003</v>
      </c>
      <c r="K312" s="99">
        <v>490</v>
      </c>
      <c r="L312" s="99">
        <v>490</v>
      </c>
      <c r="M312" s="99">
        <f>K312-L312</f>
        <v>0</v>
      </c>
      <c r="N312" s="28" t="s">
        <v>5847</v>
      </c>
      <c r="O312" s="20">
        <v>150000</v>
      </c>
      <c r="P312" s="27"/>
      <c r="Q312" s="99"/>
      <c r="R312" s="130"/>
    </row>
    <row r="313" spans="1:18" ht="18" customHeight="1">
      <c r="A313" s="17">
        <v>4</v>
      </c>
      <c r="B313" s="18" t="s">
        <v>5801</v>
      </c>
      <c r="C313" s="18">
        <v>2</v>
      </c>
      <c r="D313" s="18" t="s">
        <v>5558</v>
      </c>
      <c r="E313" s="18">
        <v>1</v>
      </c>
      <c r="F313" s="18" t="s">
        <v>5558</v>
      </c>
      <c r="G313" s="18">
        <v>11</v>
      </c>
      <c r="H313" s="18" t="s">
        <v>1002</v>
      </c>
      <c r="I313" s="18">
        <v>1</v>
      </c>
      <c r="J313" s="25" t="s">
        <v>1003</v>
      </c>
      <c r="K313" s="99"/>
      <c r="L313" s="99"/>
      <c r="M313" s="99"/>
      <c r="N313" s="28" t="s">
        <v>5848</v>
      </c>
      <c r="O313" s="20">
        <v>50000</v>
      </c>
      <c r="P313" s="27"/>
      <c r="Q313" s="99"/>
      <c r="R313" s="130"/>
    </row>
    <row r="314" spans="1:18" ht="18" customHeight="1">
      <c r="A314" s="17">
        <v>4</v>
      </c>
      <c r="B314" s="18" t="s">
        <v>5801</v>
      </c>
      <c r="C314" s="18">
        <v>2</v>
      </c>
      <c r="D314" s="18" t="s">
        <v>5558</v>
      </c>
      <c r="E314" s="18">
        <v>1</v>
      </c>
      <c r="F314" s="18" t="s">
        <v>5558</v>
      </c>
      <c r="G314" s="18">
        <v>11</v>
      </c>
      <c r="H314" s="18" t="s">
        <v>1002</v>
      </c>
      <c r="I314" s="102">
        <v>1</v>
      </c>
      <c r="J314" s="103" t="s">
        <v>1003</v>
      </c>
      <c r="K314" s="99"/>
      <c r="L314" s="99"/>
      <c r="M314" s="99"/>
      <c r="N314" s="28" t="s">
        <v>5849</v>
      </c>
      <c r="O314" s="20">
        <v>50000</v>
      </c>
      <c r="P314" s="27"/>
      <c r="Q314" s="99"/>
      <c r="R314" s="130"/>
    </row>
    <row r="315" spans="1:18" ht="18" customHeight="1">
      <c r="A315" s="17">
        <v>4</v>
      </c>
      <c r="B315" s="18" t="s">
        <v>5801</v>
      </c>
      <c r="C315" s="18">
        <v>2</v>
      </c>
      <c r="D315" s="18" t="s">
        <v>5558</v>
      </c>
      <c r="E315" s="18">
        <v>1</v>
      </c>
      <c r="F315" s="18" t="s">
        <v>5558</v>
      </c>
      <c r="G315" s="18">
        <v>11</v>
      </c>
      <c r="H315" s="18" t="s">
        <v>1002</v>
      </c>
      <c r="I315" s="102">
        <v>1</v>
      </c>
      <c r="J315" s="103" t="s">
        <v>1003</v>
      </c>
      <c r="K315" s="99"/>
      <c r="L315" s="99"/>
      <c r="M315" s="99"/>
      <c r="N315" s="28" t="s">
        <v>5850</v>
      </c>
      <c r="O315" s="20">
        <v>180000</v>
      </c>
      <c r="P315" s="27"/>
      <c r="Q315" s="99"/>
      <c r="R315" s="130"/>
    </row>
    <row r="316" spans="1:18" ht="18" customHeight="1">
      <c r="A316" s="17">
        <v>4</v>
      </c>
      <c r="B316" s="18" t="s">
        <v>5801</v>
      </c>
      <c r="C316" s="18">
        <v>2</v>
      </c>
      <c r="D316" s="18" t="s">
        <v>5558</v>
      </c>
      <c r="E316" s="18">
        <v>1</v>
      </c>
      <c r="F316" s="18" t="s">
        <v>5558</v>
      </c>
      <c r="G316" s="18">
        <v>11</v>
      </c>
      <c r="H316" s="18" t="s">
        <v>1002</v>
      </c>
      <c r="I316" s="102">
        <v>1</v>
      </c>
      <c r="J316" s="103" t="s">
        <v>1003</v>
      </c>
      <c r="K316" s="99"/>
      <c r="L316" s="99"/>
      <c r="M316" s="99"/>
      <c r="N316" s="28" t="s">
        <v>5851</v>
      </c>
      <c r="O316" s="20">
        <v>60000</v>
      </c>
      <c r="P316" s="27"/>
      <c r="Q316" s="99"/>
      <c r="R316" s="130"/>
    </row>
    <row r="317" spans="1:18" ht="18" customHeight="1">
      <c r="A317" s="17">
        <v>4</v>
      </c>
      <c r="B317" s="18" t="s">
        <v>5801</v>
      </c>
      <c r="C317" s="18">
        <v>2</v>
      </c>
      <c r="D317" s="18" t="s">
        <v>5558</v>
      </c>
      <c r="E317" s="18">
        <v>1</v>
      </c>
      <c r="F317" s="18" t="s">
        <v>5558</v>
      </c>
      <c r="G317" s="18">
        <v>11</v>
      </c>
      <c r="H317" s="18" t="s">
        <v>1002</v>
      </c>
      <c r="I317" s="19">
        <v>2</v>
      </c>
      <c r="J317" s="24" t="s">
        <v>1208</v>
      </c>
      <c r="K317" s="99">
        <v>90</v>
      </c>
      <c r="L317" s="99">
        <v>49</v>
      </c>
      <c r="M317" s="99">
        <f t="shared" ref="M317:M319" si="47">K317-L317</f>
        <v>41</v>
      </c>
      <c r="N317" s="28" t="s">
        <v>5852</v>
      </c>
      <c r="O317" s="20">
        <v>90000</v>
      </c>
      <c r="P317" s="27"/>
      <c r="Q317" s="99"/>
      <c r="R317" s="130"/>
    </row>
    <row r="318" spans="1:18" ht="18" customHeight="1">
      <c r="A318" s="17">
        <v>4</v>
      </c>
      <c r="B318" s="18" t="s">
        <v>5801</v>
      </c>
      <c r="C318" s="18">
        <v>2</v>
      </c>
      <c r="D318" s="18" t="s">
        <v>5558</v>
      </c>
      <c r="E318" s="18">
        <v>1</v>
      </c>
      <c r="F318" s="18" t="s">
        <v>5558</v>
      </c>
      <c r="G318" s="18">
        <v>11</v>
      </c>
      <c r="H318" s="18" t="s">
        <v>1002</v>
      </c>
      <c r="I318" s="19">
        <v>3</v>
      </c>
      <c r="J318" s="24" t="s">
        <v>1021</v>
      </c>
      <c r="K318" s="99">
        <v>15</v>
      </c>
      <c r="L318" s="99">
        <v>15</v>
      </c>
      <c r="M318" s="99">
        <f t="shared" si="47"/>
        <v>0</v>
      </c>
      <c r="N318" s="28" t="s">
        <v>5853</v>
      </c>
      <c r="O318" s="20">
        <v>14400</v>
      </c>
      <c r="P318" s="27"/>
      <c r="Q318" s="99"/>
      <c r="R318" s="130"/>
    </row>
    <row r="319" spans="1:18" ht="18" customHeight="1">
      <c r="A319" s="17">
        <v>4</v>
      </c>
      <c r="B319" s="18" t="s">
        <v>5801</v>
      </c>
      <c r="C319" s="18">
        <v>2</v>
      </c>
      <c r="D319" s="18" t="s">
        <v>5558</v>
      </c>
      <c r="E319" s="18">
        <v>1</v>
      </c>
      <c r="F319" s="18" t="s">
        <v>5558</v>
      </c>
      <c r="G319" s="18">
        <v>11</v>
      </c>
      <c r="H319" s="18" t="s">
        <v>1002</v>
      </c>
      <c r="I319" s="19">
        <v>4</v>
      </c>
      <c r="J319" s="24" t="s">
        <v>1023</v>
      </c>
      <c r="K319" s="99">
        <v>220</v>
      </c>
      <c r="L319" s="99">
        <v>220</v>
      </c>
      <c r="M319" s="99">
        <f t="shared" si="47"/>
        <v>0</v>
      </c>
      <c r="N319" s="28" t="s">
        <v>5854</v>
      </c>
      <c r="O319" s="20">
        <v>129600</v>
      </c>
      <c r="P319" s="27"/>
      <c r="Q319" s="99"/>
      <c r="R319" s="130"/>
    </row>
    <row r="320" spans="1:18" ht="18" customHeight="1">
      <c r="A320" s="17">
        <v>4</v>
      </c>
      <c r="B320" s="18" t="s">
        <v>5801</v>
      </c>
      <c r="C320" s="18">
        <v>2</v>
      </c>
      <c r="D320" s="18" t="s">
        <v>5558</v>
      </c>
      <c r="E320" s="18">
        <v>1</v>
      </c>
      <c r="F320" s="18" t="s">
        <v>5558</v>
      </c>
      <c r="G320" s="18">
        <v>11</v>
      </c>
      <c r="H320" s="18" t="s">
        <v>1002</v>
      </c>
      <c r="I320" s="18">
        <v>4</v>
      </c>
      <c r="J320" s="25" t="s">
        <v>1023</v>
      </c>
      <c r="K320" s="99"/>
      <c r="L320" s="99"/>
      <c r="M320" s="99"/>
      <c r="N320" s="28" t="s">
        <v>5855</v>
      </c>
      <c r="O320" s="20">
        <v>90000</v>
      </c>
      <c r="P320" s="27"/>
      <c r="Q320" s="99"/>
      <c r="R320" s="130"/>
    </row>
    <row r="321" spans="1:18" ht="18" customHeight="1">
      <c r="A321" s="17">
        <v>4</v>
      </c>
      <c r="B321" s="18" t="s">
        <v>5801</v>
      </c>
      <c r="C321" s="18">
        <v>2</v>
      </c>
      <c r="D321" s="18" t="s">
        <v>5558</v>
      </c>
      <c r="E321" s="18">
        <v>1</v>
      </c>
      <c r="F321" s="18" t="s">
        <v>5558</v>
      </c>
      <c r="G321" s="18">
        <v>11</v>
      </c>
      <c r="H321" s="18" t="s">
        <v>1002</v>
      </c>
      <c r="I321" s="19">
        <v>7</v>
      </c>
      <c r="J321" s="24" t="s">
        <v>2044</v>
      </c>
      <c r="K321" s="99">
        <v>180</v>
      </c>
      <c r="L321" s="99">
        <v>140</v>
      </c>
      <c r="M321" s="99">
        <f>K321-L321</f>
        <v>40</v>
      </c>
      <c r="N321" s="28" t="s">
        <v>5856</v>
      </c>
      <c r="O321" s="20">
        <v>90000</v>
      </c>
      <c r="P321" s="27"/>
      <c r="Q321" s="99"/>
      <c r="R321" s="130"/>
    </row>
    <row r="322" spans="1:18" ht="18" customHeight="1">
      <c r="A322" s="17">
        <v>4</v>
      </c>
      <c r="B322" s="18" t="s">
        <v>5801</v>
      </c>
      <c r="C322" s="18">
        <v>2</v>
      </c>
      <c r="D322" s="18" t="s">
        <v>5558</v>
      </c>
      <c r="E322" s="18">
        <v>1</v>
      </c>
      <c r="F322" s="18" t="s">
        <v>5558</v>
      </c>
      <c r="G322" s="18">
        <v>11</v>
      </c>
      <c r="H322" s="18" t="s">
        <v>1002</v>
      </c>
      <c r="I322" s="102">
        <v>7</v>
      </c>
      <c r="J322" s="103" t="s">
        <v>2044</v>
      </c>
      <c r="K322" s="99"/>
      <c r="L322" s="99"/>
      <c r="M322" s="99"/>
      <c r="N322" s="28" t="s">
        <v>5857</v>
      </c>
      <c r="O322" s="20">
        <v>50000</v>
      </c>
      <c r="P322" s="27"/>
      <c r="Q322" s="99"/>
      <c r="R322" s="130"/>
    </row>
    <row r="323" spans="1:18" ht="18" customHeight="1">
      <c r="A323" s="17">
        <v>4</v>
      </c>
      <c r="B323" s="18" t="s">
        <v>5801</v>
      </c>
      <c r="C323" s="18">
        <v>2</v>
      </c>
      <c r="D323" s="18" t="s">
        <v>5558</v>
      </c>
      <c r="E323" s="18">
        <v>1</v>
      </c>
      <c r="F323" s="18" t="s">
        <v>5558</v>
      </c>
      <c r="G323" s="18">
        <v>11</v>
      </c>
      <c r="H323" s="18" t="s">
        <v>1002</v>
      </c>
      <c r="I323" s="102">
        <v>7</v>
      </c>
      <c r="J323" s="103" t="s">
        <v>2044</v>
      </c>
      <c r="K323" s="99"/>
      <c r="L323" s="99"/>
      <c r="M323" s="99"/>
      <c r="N323" s="28" t="s">
        <v>5858</v>
      </c>
      <c r="O323" s="20">
        <v>40000</v>
      </c>
      <c r="P323" s="27"/>
      <c r="Q323" s="99"/>
      <c r="R323" s="130"/>
    </row>
    <row r="324" spans="1:18" ht="18" customHeight="1">
      <c r="A324" s="17">
        <v>4</v>
      </c>
      <c r="B324" s="18" t="s">
        <v>5801</v>
      </c>
      <c r="C324" s="18">
        <v>2</v>
      </c>
      <c r="D324" s="18" t="s">
        <v>5558</v>
      </c>
      <c r="E324" s="18">
        <v>1</v>
      </c>
      <c r="F324" s="18" t="s">
        <v>5558</v>
      </c>
      <c r="G324" s="19">
        <v>12</v>
      </c>
      <c r="H324" s="19" t="s">
        <v>1026</v>
      </c>
      <c r="I324" s="102"/>
      <c r="J324" s="103"/>
      <c r="K324" s="99"/>
      <c r="L324" s="99"/>
      <c r="M324" s="99"/>
      <c r="N324" s="28"/>
      <c r="O324" s="20"/>
      <c r="P324" s="27"/>
      <c r="Q324" s="99"/>
      <c r="R324" s="130"/>
    </row>
    <row r="325" spans="1:18" ht="18" customHeight="1">
      <c r="A325" s="17">
        <v>4</v>
      </c>
      <c r="B325" s="18" t="s">
        <v>5801</v>
      </c>
      <c r="C325" s="18">
        <v>2</v>
      </c>
      <c r="D325" s="18" t="s">
        <v>5558</v>
      </c>
      <c r="E325" s="18">
        <v>1</v>
      </c>
      <c r="F325" s="18" t="s">
        <v>5558</v>
      </c>
      <c r="G325" s="18">
        <v>12</v>
      </c>
      <c r="H325" s="18" t="s">
        <v>1026</v>
      </c>
      <c r="I325" s="19">
        <v>1</v>
      </c>
      <c r="J325" s="24" t="s">
        <v>1027</v>
      </c>
      <c r="K325" s="99">
        <v>93</v>
      </c>
      <c r="L325" s="99">
        <v>93</v>
      </c>
      <c r="M325" s="99">
        <f>K325-L325</f>
        <v>0</v>
      </c>
      <c r="N325" s="28" t="s">
        <v>5859</v>
      </c>
      <c r="O325" s="20">
        <v>20500</v>
      </c>
      <c r="P325" s="27"/>
      <c r="Q325" s="99"/>
      <c r="R325" s="130"/>
    </row>
    <row r="326" spans="1:18" ht="18" customHeight="1">
      <c r="A326" s="17">
        <v>4</v>
      </c>
      <c r="B326" s="18" t="s">
        <v>5801</v>
      </c>
      <c r="C326" s="18">
        <v>2</v>
      </c>
      <c r="D326" s="18" t="s">
        <v>5558</v>
      </c>
      <c r="E326" s="18">
        <v>1</v>
      </c>
      <c r="F326" s="18" t="s">
        <v>5558</v>
      </c>
      <c r="G326" s="102">
        <v>12</v>
      </c>
      <c r="H326" s="102" t="s">
        <v>1026</v>
      </c>
      <c r="I326" s="18">
        <v>1</v>
      </c>
      <c r="J326" s="25" t="s">
        <v>1027</v>
      </c>
      <c r="K326" s="99"/>
      <c r="L326" s="99"/>
      <c r="M326" s="99"/>
      <c r="N326" s="28" t="s">
        <v>5860</v>
      </c>
      <c r="O326" s="20">
        <v>41000</v>
      </c>
      <c r="P326" s="27"/>
      <c r="Q326" s="99"/>
      <c r="R326" s="130"/>
    </row>
    <row r="327" spans="1:18" ht="18" customHeight="1">
      <c r="A327" s="17">
        <v>4</v>
      </c>
      <c r="B327" s="18" t="s">
        <v>5801</v>
      </c>
      <c r="C327" s="18">
        <v>2</v>
      </c>
      <c r="D327" s="18" t="s">
        <v>5558</v>
      </c>
      <c r="E327" s="18">
        <v>1</v>
      </c>
      <c r="F327" s="18" t="s">
        <v>5558</v>
      </c>
      <c r="G327" s="102">
        <v>12</v>
      </c>
      <c r="H327" s="102" t="s">
        <v>1026</v>
      </c>
      <c r="I327" s="102">
        <v>1</v>
      </c>
      <c r="J327" s="103" t="s">
        <v>1027</v>
      </c>
      <c r="K327" s="99"/>
      <c r="L327" s="99"/>
      <c r="M327" s="99"/>
      <c r="N327" s="28" t="s">
        <v>5861</v>
      </c>
      <c r="O327" s="20">
        <v>31200</v>
      </c>
      <c r="P327" s="27"/>
      <c r="Q327" s="99"/>
      <c r="R327" s="130"/>
    </row>
    <row r="328" spans="1:18" ht="18" customHeight="1">
      <c r="A328" s="17">
        <v>4</v>
      </c>
      <c r="B328" s="18" t="s">
        <v>5801</v>
      </c>
      <c r="C328" s="18">
        <v>2</v>
      </c>
      <c r="D328" s="18" t="s">
        <v>5558</v>
      </c>
      <c r="E328" s="18">
        <v>1</v>
      </c>
      <c r="F328" s="18" t="s">
        <v>5558</v>
      </c>
      <c r="G328" s="102">
        <v>12</v>
      </c>
      <c r="H328" s="102" t="s">
        <v>1026</v>
      </c>
      <c r="I328" s="19">
        <v>3</v>
      </c>
      <c r="J328" s="24" t="s">
        <v>202</v>
      </c>
      <c r="K328" s="99">
        <v>50</v>
      </c>
      <c r="L328" s="99">
        <v>50</v>
      </c>
      <c r="M328" s="99">
        <f>K328-L328</f>
        <v>0</v>
      </c>
      <c r="N328" s="28" t="s">
        <v>1032</v>
      </c>
      <c r="O328" s="20">
        <v>20000</v>
      </c>
      <c r="P328" s="27"/>
      <c r="Q328" s="99"/>
      <c r="R328" s="130"/>
    </row>
    <row r="329" spans="1:18" ht="18" customHeight="1">
      <c r="A329" s="17">
        <v>4</v>
      </c>
      <c r="B329" s="18" t="s">
        <v>5801</v>
      </c>
      <c r="C329" s="18">
        <v>2</v>
      </c>
      <c r="D329" s="18" t="s">
        <v>5558</v>
      </c>
      <c r="E329" s="18">
        <v>1</v>
      </c>
      <c r="F329" s="18" t="s">
        <v>5558</v>
      </c>
      <c r="G329" s="102">
        <v>12</v>
      </c>
      <c r="H329" s="102" t="s">
        <v>1026</v>
      </c>
      <c r="I329" s="18">
        <v>3</v>
      </c>
      <c r="J329" s="25" t="s">
        <v>202</v>
      </c>
      <c r="K329" s="99"/>
      <c r="L329" s="99"/>
      <c r="M329" s="99"/>
      <c r="N329" s="28" t="s">
        <v>5862</v>
      </c>
      <c r="O329" s="20">
        <v>30000</v>
      </c>
      <c r="P329" s="27"/>
      <c r="Q329" s="99"/>
      <c r="R329" s="130"/>
    </row>
    <row r="330" spans="1:18" ht="18" customHeight="1">
      <c r="A330" s="17">
        <v>4</v>
      </c>
      <c r="B330" s="18" t="s">
        <v>5801</v>
      </c>
      <c r="C330" s="18">
        <v>2</v>
      </c>
      <c r="D330" s="18" t="s">
        <v>5558</v>
      </c>
      <c r="E330" s="18">
        <v>1</v>
      </c>
      <c r="F330" s="18" t="s">
        <v>5558</v>
      </c>
      <c r="G330" s="102">
        <v>12</v>
      </c>
      <c r="H330" s="102" t="s">
        <v>1026</v>
      </c>
      <c r="I330" s="19">
        <v>11</v>
      </c>
      <c r="J330" s="24" t="s">
        <v>1039</v>
      </c>
      <c r="K330" s="99">
        <v>120</v>
      </c>
      <c r="L330" s="99">
        <v>120</v>
      </c>
      <c r="M330" s="99">
        <f>K330-L330</f>
        <v>0</v>
      </c>
      <c r="N330" s="28" t="s">
        <v>5863</v>
      </c>
      <c r="O330" s="20">
        <v>90000</v>
      </c>
      <c r="P330" s="27"/>
      <c r="Q330" s="99"/>
      <c r="R330" s="130"/>
    </row>
    <row r="331" spans="1:18" ht="18" customHeight="1">
      <c r="A331" s="17">
        <v>4</v>
      </c>
      <c r="B331" s="18" t="s">
        <v>5801</v>
      </c>
      <c r="C331" s="18">
        <v>2</v>
      </c>
      <c r="D331" s="18" t="s">
        <v>5558</v>
      </c>
      <c r="E331" s="18">
        <v>1</v>
      </c>
      <c r="F331" s="18" t="s">
        <v>5558</v>
      </c>
      <c r="G331" s="102">
        <v>12</v>
      </c>
      <c r="H331" s="102" t="s">
        <v>1026</v>
      </c>
      <c r="I331" s="102">
        <v>11</v>
      </c>
      <c r="J331" s="103" t="s">
        <v>1039</v>
      </c>
      <c r="K331" s="99"/>
      <c r="L331" s="99"/>
      <c r="M331" s="99"/>
      <c r="N331" s="28" t="s">
        <v>5864</v>
      </c>
      <c r="O331" s="20">
        <v>30000</v>
      </c>
      <c r="P331" s="27"/>
      <c r="Q331" s="99"/>
      <c r="R331" s="130"/>
    </row>
    <row r="332" spans="1:18" ht="18" customHeight="1">
      <c r="A332" s="17">
        <v>4</v>
      </c>
      <c r="B332" s="18" t="s">
        <v>5801</v>
      </c>
      <c r="C332" s="18">
        <v>2</v>
      </c>
      <c r="D332" s="18" t="s">
        <v>5558</v>
      </c>
      <c r="E332" s="18">
        <v>1</v>
      </c>
      <c r="F332" s="18" t="s">
        <v>5558</v>
      </c>
      <c r="G332" s="19">
        <v>13</v>
      </c>
      <c r="H332" s="19" t="s">
        <v>1045</v>
      </c>
      <c r="I332" s="102"/>
      <c r="J332" s="103"/>
      <c r="K332" s="99"/>
      <c r="L332" s="99"/>
      <c r="M332" s="99"/>
      <c r="N332" s="28"/>
      <c r="O332" s="20"/>
      <c r="P332" s="27"/>
      <c r="Q332" s="99"/>
      <c r="R332" s="130"/>
    </row>
    <row r="333" spans="1:18" ht="18" customHeight="1">
      <c r="A333" s="17">
        <v>4</v>
      </c>
      <c r="B333" s="18" t="s">
        <v>5801</v>
      </c>
      <c r="C333" s="18">
        <v>2</v>
      </c>
      <c r="D333" s="18" t="s">
        <v>5558</v>
      </c>
      <c r="E333" s="18">
        <v>1</v>
      </c>
      <c r="F333" s="18" t="s">
        <v>5558</v>
      </c>
      <c r="G333" s="18">
        <v>13</v>
      </c>
      <c r="H333" s="18" t="s">
        <v>1045</v>
      </c>
      <c r="I333" s="19">
        <v>21</v>
      </c>
      <c r="J333" s="24" t="s">
        <v>1046</v>
      </c>
      <c r="K333" s="99">
        <v>1102</v>
      </c>
      <c r="L333" s="99">
        <v>0</v>
      </c>
      <c r="M333" s="99">
        <f>K333-L333</f>
        <v>1102</v>
      </c>
      <c r="N333" s="28" t="s">
        <v>5865</v>
      </c>
      <c r="O333" s="20">
        <v>102000</v>
      </c>
      <c r="P333" s="27"/>
      <c r="Q333" s="99"/>
      <c r="R333" s="130"/>
    </row>
    <row r="334" spans="1:18" ht="18" customHeight="1">
      <c r="A334" s="17">
        <v>4</v>
      </c>
      <c r="B334" s="18" t="s">
        <v>5801</v>
      </c>
      <c r="C334" s="18">
        <v>2</v>
      </c>
      <c r="D334" s="18" t="s">
        <v>5558</v>
      </c>
      <c r="E334" s="18">
        <v>1</v>
      </c>
      <c r="F334" s="18" t="s">
        <v>5558</v>
      </c>
      <c r="G334" s="102">
        <v>13</v>
      </c>
      <c r="H334" s="102" t="s">
        <v>1045</v>
      </c>
      <c r="I334" s="102">
        <v>21</v>
      </c>
      <c r="J334" s="103" t="s">
        <v>1046</v>
      </c>
      <c r="K334" s="99"/>
      <c r="L334" s="99"/>
      <c r="M334" s="99"/>
      <c r="N334" s="28" t="s">
        <v>5866</v>
      </c>
      <c r="O334" s="20">
        <v>1000000</v>
      </c>
      <c r="P334" s="27"/>
      <c r="Q334" s="99"/>
      <c r="R334" s="130"/>
    </row>
    <row r="335" spans="1:18" ht="18" customHeight="1">
      <c r="A335" s="17">
        <v>4</v>
      </c>
      <c r="B335" s="18" t="s">
        <v>5801</v>
      </c>
      <c r="C335" s="18">
        <v>2</v>
      </c>
      <c r="D335" s="18" t="s">
        <v>5558</v>
      </c>
      <c r="E335" s="18">
        <v>1</v>
      </c>
      <c r="F335" s="18" t="s">
        <v>5558</v>
      </c>
      <c r="G335" s="19">
        <v>14</v>
      </c>
      <c r="H335" s="19" t="s">
        <v>1050</v>
      </c>
      <c r="I335" s="102"/>
      <c r="J335" s="103"/>
      <c r="K335" s="99"/>
      <c r="L335" s="99"/>
      <c r="M335" s="99"/>
      <c r="N335" s="28"/>
      <c r="O335" s="20"/>
      <c r="P335" s="27"/>
      <c r="Q335" s="99"/>
      <c r="R335" s="130"/>
    </row>
    <row r="336" spans="1:18" ht="18" customHeight="1">
      <c r="A336" s="17">
        <v>4</v>
      </c>
      <c r="B336" s="18" t="s">
        <v>5801</v>
      </c>
      <c r="C336" s="18">
        <v>2</v>
      </c>
      <c r="D336" s="18" t="s">
        <v>5558</v>
      </c>
      <c r="E336" s="18">
        <v>1</v>
      </c>
      <c r="F336" s="18" t="s">
        <v>5558</v>
      </c>
      <c r="G336" s="18">
        <v>14</v>
      </c>
      <c r="H336" s="18" t="s">
        <v>1050</v>
      </c>
      <c r="I336" s="19">
        <v>1</v>
      </c>
      <c r="J336" s="24" t="s">
        <v>1051</v>
      </c>
      <c r="K336" s="99">
        <v>144</v>
      </c>
      <c r="L336" s="99">
        <v>144</v>
      </c>
      <c r="M336" s="99">
        <f>K336-L336</f>
        <v>0</v>
      </c>
      <c r="N336" s="28" t="s">
        <v>5867</v>
      </c>
      <c r="O336" s="20">
        <v>20000</v>
      </c>
      <c r="P336" s="27"/>
      <c r="Q336" s="99"/>
      <c r="R336" s="130"/>
    </row>
    <row r="337" spans="1:18" ht="18" customHeight="1">
      <c r="A337" s="17">
        <v>4</v>
      </c>
      <c r="B337" s="18" t="s">
        <v>5801</v>
      </c>
      <c r="C337" s="18">
        <v>2</v>
      </c>
      <c r="D337" s="18" t="s">
        <v>5558</v>
      </c>
      <c r="E337" s="18">
        <v>1</v>
      </c>
      <c r="F337" s="18" t="s">
        <v>5558</v>
      </c>
      <c r="G337" s="102">
        <v>14</v>
      </c>
      <c r="H337" s="102" t="s">
        <v>1050</v>
      </c>
      <c r="I337" s="102">
        <v>1</v>
      </c>
      <c r="J337" s="103" t="s">
        <v>1051</v>
      </c>
      <c r="K337" s="99"/>
      <c r="L337" s="99"/>
      <c r="M337" s="99"/>
      <c r="N337" s="28" t="s">
        <v>5868</v>
      </c>
      <c r="O337" s="20">
        <v>20000</v>
      </c>
      <c r="P337" s="27"/>
      <c r="Q337" s="99"/>
      <c r="R337" s="130"/>
    </row>
    <row r="338" spans="1:18" ht="18" customHeight="1">
      <c r="A338" s="17">
        <v>4</v>
      </c>
      <c r="B338" s="18" t="s">
        <v>5801</v>
      </c>
      <c r="C338" s="18">
        <v>2</v>
      </c>
      <c r="D338" s="18" t="s">
        <v>5558</v>
      </c>
      <c r="E338" s="18">
        <v>1</v>
      </c>
      <c r="F338" s="18" t="s">
        <v>5558</v>
      </c>
      <c r="G338" s="102">
        <v>14</v>
      </c>
      <c r="H338" s="102" t="s">
        <v>1050</v>
      </c>
      <c r="I338" s="102">
        <v>1</v>
      </c>
      <c r="J338" s="103" t="s">
        <v>1051</v>
      </c>
      <c r="K338" s="99"/>
      <c r="L338" s="99"/>
      <c r="M338" s="99"/>
      <c r="N338" s="28" t="s">
        <v>5869</v>
      </c>
      <c r="O338" s="20">
        <v>80000</v>
      </c>
      <c r="P338" s="27"/>
      <c r="Q338" s="99"/>
      <c r="R338" s="130"/>
    </row>
    <row r="339" spans="1:18" ht="18" customHeight="1">
      <c r="A339" s="17">
        <v>4</v>
      </c>
      <c r="B339" s="18" t="s">
        <v>5801</v>
      </c>
      <c r="C339" s="18">
        <v>2</v>
      </c>
      <c r="D339" s="18" t="s">
        <v>5558</v>
      </c>
      <c r="E339" s="18">
        <v>1</v>
      </c>
      <c r="F339" s="18" t="s">
        <v>5558</v>
      </c>
      <c r="G339" s="102">
        <v>14</v>
      </c>
      <c r="H339" s="102" t="s">
        <v>1050</v>
      </c>
      <c r="I339" s="102">
        <v>1</v>
      </c>
      <c r="J339" s="103" t="s">
        <v>1051</v>
      </c>
      <c r="K339" s="99"/>
      <c r="L339" s="99"/>
      <c r="M339" s="99"/>
      <c r="N339" s="28" t="s">
        <v>5870</v>
      </c>
      <c r="O339" s="20">
        <v>24000</v>
      </c>
      <c r="P339" s="27"/>
      <c r="Q339" s="99"/>
      <c r="R339" s="130"/>
    </row>
    <row r="340" spans="1:18" ht="18" customHeight="1">
      <c r="A340" s="17">
        <v>4</v>
      </c>
      <c r="B340" s="18" t="s">
        <v>5801</v>
      </c>
      <c r="C340" s="18">
        <v>2</v>
      </c>
      <c r="D340" s="18" t="s">
        <v>5558</v>
      </c>
      <c r="E340" s="18">
        <v>1</v>
      </c>
      <c r="F340" s="18" t="s">
        <v>5558</v>
      </c>
      <c r="G340" s="19">
        <v>19</v>
      </c>
      <c r="H340" s="19" t="s">
        <v>2744</v>
      </c>
      <c r="I340" s="102"/>
      <c r="J340" s="103"/>
      <c r="K340" s="99"/>
      <c r="L340" s="99"/>
      <c r="M340" s="99"/>
      <c r="N340" s="28"/>
      <c r="O340" s="20"/>
      <c r="P340" s="27"/>
      <c r="Q340" s="99"/>
      <c r="R340" s="130"/>
    </row>
    <row r="341" spans="1:18" ht="18" customHeight="1">
      <c r="A341" s="17">
        <v>4</v>
      </c>
      <c r="B341" s="18" t="s">
        <v>5801</v>
      </c>
      <c r="C341" s="18">
        <v>2</v>
      </c>
      <c r="D341" s="18" t="s">
        <v>5558</v>
      </c>
      <c r="E341" s="18">
        <v>1</v>
      </c>
      <c r="F341" s="18" t="s">
        <v>5558</v>
      </c>
      <c r="G341" s="18">
        <v>19</v>
      </c>
      <c r="H341" s="18" t="s">
        <v>2744</v>
      </c>
      <c r="I341" s="19">
        <v>31</v>
      </c>
      <c r="J341" s="24" t="s">
        <v>1663</v>
      </c>
      <c r="K341" s="99">
        <v>300</v>
      </c>
      <c r="L341" s="99">
        <v>0</v>
      </c>
      <c r="M341" s="99">
        <f t="shared" ref="M341:M342" si="48">K341-L341</f>
        <v>300</v>
      </c>
      <c r="N341" s="28" t="s">
        <v>5871</v>
      </c>
      <c r="O341" s="20">
        <v>300000</v>
      </c>
      <c r="P341" s="27"/>
      <c r="Q341" s="99"/>
      <c r="R341" s="130"/>
    </row>
    <row r="342" spans="1:18" ht="18" customHeight="1">
      <c r="A342" s="17">
        <v>4</v>
      </c>
      <c r="B342" s="18" t="s">
        <v>5801</v>
      </c>
      <c r="C342" s="18">
        <v>2</v>
      </c>
      <c r="D342" s="18" t="s">
        <v>5558</v>
      </c>
      <c r="E342" s="18">
        <v>1</v>
      </c>
      <c r="F342" s="18" t="s">
        <v>5558</v>
      </c>
      <c r="G342" s="102">
        <v>19</v>
      </c>
      <c r="H342" s="102" t="s">
        <v>2744</v>
      </c>
      <c r="I342" s="19">
        <v>41</v>
      </c>
      <c r="J342" s="24" t="s">
        <v>1153</v>
      </c>
      <c r="K342" s="99">
        <v>340</v>
      </c>
      <c r="L342" s="99">
        <v>200</v>
      </c>
      <c r="M342" s="99">
        <f t="shared" si="48"/>
        <v>140</v>
      </c>
      <c r="N342" s="28" t="s">
        <v>5872</v>
      </c>
      <c r="O342" s="20">
        <v>200000</v>
      </c>
      <c r="P342" s="27"/>
      <c r="Q342" s="99"/>
      <c r="R342" s="130"/>
    </row>
    <row r="343" spans="1:18" ht="18" customHeight="1">
      <c r="A343" s="17">
        <v>4</v>
      </c>
      <c r="B343" s="18" t="s">
        <v>5801</v>
      </c>
      <c r="C343" s="18">
        <v>2</v>
      </c>
      <c r="D343" s="18" t="s">
        <v>5558</v>
      </c>
      <c r="E343" s="18">
        <v>1</v>
      </c>
      <c r="F343" s="18" t="s">
        <v>5558</v>
      </c>
      <c r="G343" s="102">
        <v>19</v>
      </c>
      <c r="H343" s="102" t="s">
        <v>2744</v>
      </c>
      <c r="I343" s="102">
        <v>41</v>
      </c>
      <c r="J343" s="103" t="s">
        <v>1153</v>
      </c>
      <c r="K343" s="99"/>
      <c r="L343" s="99"/>
      <c r="M343" s="99"/>
      <c r="N343" s="28" t="s">
        <v>5873</v>
      </c>
      <c r="O343" s="20">
        <v>60000</v>
      </c>
      <c r="P343" s="27"/>
      <c r="Q343" s="99"/>
      <c r="R343" s="130"/>
    </row>
    <row r="344" spans="1:18" ht="18" customHeight="1">
      <c r="A344" s="17">
        <v>4</v>
      </c>
      <c r="B344" s="18" t="s">
        <v>5801</v>
      </c>
      <c r="C344" s="18">
        <v>2</v>
      </c>
      <c r="D344" s="18" t="s">
        <v>5558</v>
      </c>
      <c r="E344" s="18">
        <v>1</v>
      </c>
      <c r="F344" s="18" t="s">
        <v>5558</v>
      </c>
      <c r="G344" s="102">
        <v>19</v>
      </c>
      <c r="H344" s="102" t="s">
        <v>2744</v>
      </c>
      <c r="I344" s="102">
        <v>41</v>
      </c>
      <c r="J344" s="103" t="s">
        <v>1153</v>
      </c>
      <c r="K344" s="99"/>
      <c r="L344" s="99"/>
      <c r="M344" s="99"/>
      <c r="N344" s="28" t="s">
        <v>5874</v>
      </c>
      <c r="O344" s="20">
        <v>80000</v>
      </c>
      <c r="P344" s="27"/>
      <c r="Q344" s="99"/>
      <c r="R344" s="130"/>
    </row>
    <row r="345" spans="1:18" ht="18" customHeight="1">
      <c r="A345" s="43">
        <v>4</v>
      </c>
      <c r="B345" s="44" t="s">
        <v>7388</v>
      </c>
      <c r="C345" s="45">
        <v>3</v>
      </c>
      <c r="D345" s="45" t="s">
        <v>7392</v>
      </c>
      <c r="E345" s="46"/>
      <c r="F345" s="45"/>
      <c r="G345" s="46"/>
      <c r="H345" s="45"/>
      <c r="I345" s="46"/>
      <c r="J345" s="46"/>
      <c r="K345" s="60">
        <f>K346+K400+K421+K428+K436</f>
        <v>37387</v>
      </c>
      <c r="L345" s="60">
        <f t="shared" ref="L345:M345" si="49">L346+L400+L421+L428+L436</f>
        <v>34652</v>
      </c>
      <c r="M345" s="61">
        <f t="shared" si="49"/>
        <v>2735</v>
      </c>
      <c r="N345" s="47"/>
      <c r="O345" s="48"/>
      <c r="P345" s="48"/>
      <c r="Q345" s="95">
        <f>Q346+Q400+Q421+Q428+Q436</f>
        <v>37374</v>
      </c>
      <c r="R345" s="51"/>
    </row>
    <row r="346" spans="1:18" ht="18" customHeight="1">
      <c r="A346" s="43">
        <v>4</v>
      </c>
      <c r="B346" s="44" t="s">
        <v>7388</v>
      </c>
      <c r="C346" s="52">
        <v>3</v>
      </c>
      <c r="D346" s="44" t="s">
        <v>7392</v>
      </c>
      <c r="E346" s="53">
        <v>1</v>
      </c>
      <c r="F346" s="54" t="s">
        <v>7393</v>
      </c>
      <c r="G346" s="53"/>
      <c r="H346" s="54"/>
      <c r="I346" s="53"/>
      <c r="J346" s="53"/>
      <c r="K346" s="62">
        <f>SUM(K347:K399)</f>
        <v>27456</v>
      </c>
      <c r="L346" s="62">
        <f t="shared" ref="L346:M346" si="50">SUM(L347:L399)</f>
        <v>24134</v>
      </c>
      <c r="M346" s="63">
        <f t="shared" si="50"/>
        <v>3322</v>
      </c>
      <c r="N346" s="55"/>
      <c r="O346" s="56"/>
      <c r="P346" s="56"/>
      <c r="Q346" s="97">
        <f>SUM(Q347:Q399)</f>
        <v>27443</v>
      </c>
      <c r="R346" s="59" t="s">
        <v>7357</v>
      </c>
    </row>
    <row r="347" spans="1:18" ht="18" customHeight="1">
      <c r="A347" s="17">
        <v>4</v>
      </c>
      <c r="B347" s="18" t="s">
        <v>5801</v>
      </c>
      <c r="C347" s="18">
        <v>3</v>
      </c>
      <c r="D347" s="18" t="s">
        <v>5875</v>
      </c>
      <c r="E347" s="18">
        <v>1</v>
      </c>
      <c r="F347" s="18" t="s">
        <v>5876</v>
      </c>
      <c r="G347" s="19">
        <v>2</v>
      </c>
      <c r="H347" s="19" t="s">
        <v>916</v>
      </c>
      <c r="I347" s="102"/>
      <c r="J347" s="103"/>
      <c r="K347" s="99"/>
      <c r="L347" s="99"/>
      <c r="M347" s="99"/>
      <c r="N347" s="28"/>
      <c r="O347" s="20"/>
      <c r="P347" s="27" t="s">
        <v>7394</v>
      </c>
      <c r="Q347" s="99">
        <v>3420</v>
      </c>
      <c r="R347" s="130"/>
    </row>
    <row r="348" spans="1:18" ht="18" customHeight="1">
      <c r="A348" s="17">
        <v>4</v>
      </c>
      <c r="B348" s="18" t="s">
        <v>5801</v>
      </c>
      <c r="C348" s="18">
        <v>3</v>
      </c>
      <c r="D348" s="18" t="s">
        <v>5875</v>
      </c>
      <c r="E348" s="18">
        <v>1</v>
      </c>
      <c r="F348" s="18" t="s">
        <v>5876</v>
      </c>
      <c r="G348" s="18">
        <v>2</v>
      </c>
      <c r="H348" s="18" t="s">
        <v>916</v>
      </c>
      <c r="I348" s="19">
        <v>3</v>
      </c>
      <c r="J348" s="24" t="s">
        <v>917</v>
      </c>
      <c r="K348" s="99">
        <v>10517</v>
      </c>
      <c r="L348" s="99">
        <v>9845</v>
      </c>
      <c r="M348" s="99">
        <f>K348-L348</f>
        <v>672</v>
      </c>
      <c r="N348" s="28" t="s">
        <v>5877</v>
      </c>
      <c r="O348" s="20">
        <v>10516800</v>
      </c>
      <c r="P348" s="27" t="s">
        <v>5878</v>
      </c>
      <c r="Q348" s="99"/>
      <c r="R348" s="130"/>
    </row>
    <row r="349" spans="1:18" ht="18" customHeight="1">
      <c r="A349" s="17">
        <v>4</v>
      </c>
      <c r="B349" s="18" t="s">
        <v>5801</v>
      </c>
      <c r="C349" s="18">
        <v>3</v>
      </c>
      <c r="D349" s="18" t="s">
        <v>5875</v>
      </c>
      <c r="E349" s="18">
        <v>1</v>
      </c>
      <c r="F349" s="18" t="s">
        <v>5876</v>
      </c>
      <c r="G349" s="19">
        <v>3</v>
      </c>
      <c r="H349" s="19" t="s">
        <v>919</v>
      </c>
      <c r="I349" s="19"/>
      <c r="J349" s="24"/>
      <c r="K349" s="99"/>
      <c r="L349" s="99"/>
      <c r="M349" s="99"/>
      <c r="N349" s="28"/>
      <c r="O349" s="20"/>
      <c r="P349" s="27" t="s">
        <v>7395</v>
      </c>
      <c r="Q349" s="99">
        <v>7485</v>
      </c>
      <c r="R349" s="130"/>
    </row>
    <row r="350" spans="1:18" ht="18" customHeight="1">
      <c r="A350" s="17">
        <v>4</v>
      </c>
      <c r="B350" s="18" t="s">
        <v>5801</v>
      </c>
      <c r="C350" s="18">
        <v>3</v>
      </c>
      <c r="D350" s="18" t="s">
        <v>5875</v>
      </c>
      <c r="E350" s="18">
        <v>1</v>
      </c>
      <c r="F350" s="18" t="s">
        <v>5876</v>
      </c>
      <c r="G350" s="18">
        <v>3</v>
      </c>
      <c r="H350" s="18" t="s">
        <v>919</v>
      </c>
      <c r="I350" s="19">
        <v>32</v>
      </c>
      <c r="J350" s="24" t="s">
        <v>1073</v>
      </c>
      <c r="K350" s="99">
        <v>312</v>
      </c>
      <c r="L350" s="99">
        <v>0</v>
      </c>
      <c r="M350" s="99">
        <f t="shared" ref="M350:M352" si="51">K350-L350</f>
        <v>312</v>
      </c>
      <c r="N350" s="28" t="s">
        <v>5879</v>
      </c>
      <c r="O350" s="20">
        <v>312000</v>
      </c>
      <c r="P350" s="27" t="s">
        <v>5804</v>
      </c>
      <c r="Q350" s="99"/>
      <c r="R350" s="130"/>
    </row>
    <row r="351" spans="1:18" ht="18" customHeight="1">
      <c r="A351" s="17">
        <v>4</v>
      </c>
      <c r="B351" s="18" t="s">
        <v>5801</v>
      </c>
      <c r="C351" s="18">
        <v>3</v>
      </c>
      <c r="D351" s="18" t="s">
        <v>5875</v>
      </c>
      <c r="E351" s="18">
        <v>1</v>
      </c>
      <c r="F351" s="18" t="s">
        <v>5876</v>
      </c>
      <c r="G351" s="102">
        <v>3</v>
      </c>
      <c r="H351" s="102" t="s">
        <v>919</v>
      </c>
      <c r="I351" s="19">
        <v>33</v>
      </c>
      <c r="J351" s="24" t="s">
        <v>1075</v>
      </c>
      <c r="K351" s="99">
        <v>24</v>
      </c>
      <c r="L351" s="99">
        <v>24</v>
      </c>
      <c r="M351" s="99">
        <f t="shared" si="51"/>
        <v>0</v>
      </c>
      <c r="N351" s="28" t="s">
        <v>5879</v>
      </c>
      <c r="O351" s="20">
        <v>24000</v>
      </c>
      <c r="P351" s="27" t="s">
        <v>7395</v>
      </c>
      <c r="Q351" s="99">
        <v>3743</v>
      </c>
      <c r="R351" s="130"/>
    </row>
    <row r="352" spans="1:18" ht="18" customHeight="1">
      <c r="A352" s="17">
        <v>4</v>
      </c>
      <c r="B352" s="18" t="s">
        <v>5801</v>
      </c>
      <c r="C352" s="18">
        <v>3</v>
      </c>
      <c r="D352" s="18" t="s">
        <v>5875</v>
      </c>
      <c r="E352" s="18">
        <v>1</v>
      </c>
      <c r="F352" s="18" t="s">
        <v>5876</v>
      </c>
      <c r="G352" s="102">
        <v>3</v>
      </c>
      <c r="H352" s="102" t="s">
        <v>919</v>
      </c>
      <c r="I352" s="19">
        <v>35</v>
      </c>
      <c r="J352" s="24" t="s">
        <v>930</v>
      </c>
      <c r="K352" s="99">
        <v>889</v>
      </c>
      <c r="L352" s="99">
        <v>889</v>
      </c>
      <c r="M352" s="99">
        <f t="shared" si="51"/>
        <v>0</v>
      </c>
      <c r="N352" s="339" t="s">
        <v>7396</v>
      </c>
      <c r="O352" s="20">
        <v>403488</v>
      </c>
      <c r="P352" s="27" t="s">
        <v>2287</v>
      </c>
      <c r="Q352" s="99"/>
      <c r="R352" s="130"/>
    </row>
    <row r="353" spans="1:18" ht="18" customHeight="1">
      <c r="A353" s="17">
        <v>4</v>
      </c>
      <c r="B353" s="18" t="s">
        <v>5801</v>
      </c>
      <c r="C353" s="18">
        <v>3</v>
      </c>
      <c r="D353" s="18" t="s">
        <v>5875</v>
      </c>
      <c r="E353" s="18">
        <v>1</v>
      </c>
      <c r="F353" s="18" t="s">
        <v>5876</v>
      </c>
      <c r="G353" s="102">
        <v>3</v>
      </c>
      <c r="H353" s="102" t="s">
        <v>919</v>
      </c>
      <c r="I353" s="18">
        <v>35</v>
      </c>
      <c r="J353" s="25" t="s">
        <v>930</v>
      </c>
      <c r="K353" s="99"/>
      <c r="L353" s="99"/>
      <c r="M353" s="99"/>
      <c r="N353" s="339" t="s">
        <v>7397</v>
      </c>
      <c r="O353" s="20">
        <v>329328</v>
      </c>
      <c r="P353" s="27" t="s">
        <v>7395</v>
      </c>
      <c r="Q353" s="99">
        <v>7962</v>
      </c>
      <c r="R353" s="130"/>
    </row>
    <row r="354" spans="1:18" ht="18" customHeight="1">
      <c r="A354" s="17">
        <v>4</v>
      </c>
      <c r="B354" s="18" t="s">
        <v>5801</v>
      </c>
      <c r="C354" s="18">
        <v>3</v>
      </c>
      <c r="D354" s="18" t="s">
        <v>5875</v>
      </c>
      <c r="E354" s="18">
        <v>1</v>
      </c>
      <c r="F354" s="18" t="s">
        <v>5876</v>
      </c>
      <c r="G354" s="102">
        <v>3</v>
      </c>
      <c r="H354" s="102" t="s">
        <v>919</v>
      </c>
      <c r="I354" s="102">
        <v>35</v>
      </c>
      <c r="J354" s="103" t="s">
        <v>930</v>
      </c>
      <c r="K354" s="99"/>
      <c r="L354" s="99"/>
      <c r="M354" s="99"/>
      <c r="N354" s="339" t="s">
        <v>7398</v>
      </c>
      <c r="O354" s="20">
        <v>155952</v>
      </c>
      <c r="P354" s="27" t="s">
        <v>5880</v>
      </c>
      <c r="Q354" s="99"/>
      <c r="R354" s="130"/>
    </row>
    <row r="355" spans="1:18" ht="18" customHeight="1">
      <c r="A355" s="17">
        <v>4</v>
      </c>
      <c r="B355" s="18" t="s">
        <v>5801</v>
      </c>
      <c r="C355" s="18">
        <v>3</v>
      </c>
      <c r="D355" s="18" t="s">
        <v>5875</v>
      </c>
      <c r="E355" s="18">
        <v>1</v>
      </c>
      <c r="F355" s="18" t="s">
        <v>5876</v>
      </c>
      <c r="G355" s="102">
        <v>3</v>
      </c>
      <c r="H355" s="102" t="s">
        <v>919</v>
      </c>
      <c r="I355" s="19">
        <v>39</v>
      </c>
      <c r="J355" s="24" t="s">
        <v>934</v>
      </c>
      <c r="K355" s="99">
        <v>2409</v>
      </c>
      <c r="L355" s="99">
        <v>2192</v>
      </c>
      <c r="M355" s="99">
        <f t="shared" ref="M355:M357" si="52">K355-L355</f>
        <v>217</v>
      </c>
      <c r="N355" s="28" t="s">
        <v>5881</v>
      </c>
      <c r="O355" s="20">
        <v>2408014</v>
      </c>
      <c r="P355" s="27" t="s">
        <v>5163</v>
      </c>
      <c r="Q355" s="99">
        <v>4833</v>
      </c>
      <c r="R355" s="130"/>
    </row>
    <row r="356" spans="1:18" ht="18" customHeight="1">
      <c r="A356" s="17">
        <v>4</v>
      </c>
      <c r="B356" s="18" t="s">
        <v>5801</v>
      </c>
      <c r="C356" s="18">
        <v>3</v>
      </c>
      <c r="D356" s="18" t="s">
        <v>5875</v>
      </c>
      <c r="E356" s="18">
        <v>1</v>
      </c>
      <c r="F356" s="18" t="s">
        <v>5876</v>
      </c>
      <c r="G356" s="102">
        <v>3</v>
      </c>
      <c r="H356" s="102" t="s">
        <v>919</v>
      </c>
      <c r="I356" s="19">
        <v>40</v>
      </c>
      <c r="J356" s="24" t="s">
        <v>935</v>
      </c>
      <c r="K356" s="99">
        <v>1390</v>
      </c>
      <c r="L356" s="99">
        <v>1260</v>
      </c>
      <c r="M356" s="99">
        <f t="shared" si="52"/>
        <v>130</v>
      </c>
      <c r="N356" s="28" t="s">
        <v>5882</v>
      </c>
      <c r="O356" s="20">
        <v>1389240</v>
      </c>
      <c r="P356" s="27"/>
      <c r="Q356" s="99"/>
      <c r="R356" s="130"/>
    </row>
    <row r="357" spans="1:18" ht="18" customHeight="1">
      <c r="A357" s="17">
        <v>4</v>
      </c>
      <c r="B357" s="18" t="s">
        <v>5801</v>
      </c>
      <c r="C357" s="18">
        <v>3</v>
      </c>
      <c r="D357" s="18" t="s">
        <v>5875</v>
      </c>
      <c r="E357" s="18">
        <v>1</v>
      </c>
      <c r="F357" s="18" t="s">
        <v>5876</v>
      </c>
      <c r="G357" s="102">
        <v>3</v>
      </c>
      <c r="H357" s="102" t="s">
        <v>919</v>
      </c>
      <c r="I357" s="19">
        <v>41</v>
      </c>
      <c r="J357" s="24" t="s">
        <v>936</v>
      </c>
      <c r="K357" s="99">
        <v>125</v>
      </c>
      <c r="L357" s="99">
        <v>111</v>
      </c>
      <c r="M357" s="99">
        <f t="shared" si="52"/>
        <v>14</v>
      </c>
      <c r="N357" s="28" t="s">
        <v>5883</v>
      </c>
      <c r="O357" s="20">
        <v>124600</v>
      </c>
      <c r="P357" s="27"/>
      <c r="Q357" s="99"/>
      <c r="R357" s="130"/>
    </row>
    <row r="358" spans="1:18" ht="18" customHeight="1">
      <c r="A358" s="17">
        <v>4</v>
      </c>
      <c r="B358" s="18" t="s">
        <v>5801</v>
      </c>
      <c r="C358" s="18">
        <v>3</v>
      </c>
      <c r="D358" s="18" t="s">
        <v>5875</v>
      </c>
      <c r="E358" s="18">
        <v>1</v>
      </c>
      <c r="F358" s="18" t="s">
        <v>5876</v>
      </c>
      <c r="G358" s="19">
        <v>4</v>
      </c>
      <c r="H358" s="19" t="s">
        <v>937</v>
      </c>
      <c r="I358" s="19"/>
      <c r="J358" s="24"/>
      <c r="K358" s="99"/>
      <c r="L358" s="99"/>
      <c r="M358" s="99"/>
      <c r="N358" s="28"/>
      <c r="O358" s="20"/>
      <c r="P358" s="27"/>
      <c r="Q358" s="99"/>
      <c r="R358" s="130"/>
    </row>
    <row r="359" spans="1:18" ht="18" customHeight="1">
      <c r="A359" s="17">
        <v>4</v>
      </c>
      <c r="B359" s="18" t="s">
        <v>5801</v>
      </c>
      <c r="C359" s="18">
        <v>3</v>
      </c>
      <c r="D359" s="18" t="s">
        <v>5875</v>
      </c>
      <c r="E359" s="18">
        <v>1</v>
      </c>
      <c r="F359" s="18" t="s">
        <v>5876</v>
      </c>
      <c r="G359" s="18">
        <v>4</v>
      </c>
      <c r="H359" s="18" t="s">
        <v>937</v>
      </c>
      <c r="I359" s="19">
        <v>31</v>
      </c>
      <c r="J359" s="24" t="s">
        <v>940</v>
      </c>
      <c r="K359" s="99">
        <v>3258</v>
      </c>
      <c r="L359" s="99">
        <v>3232</v>
      </c>
      <c r="M359" s="99">
        <f>K359-L359</f>
        <v>26</v>
      </c>
      <c r="N359" s="28" t="s">
        <v>5884</v>
      </c>
      <c r="O359" s="20">
        <v>3257699</v>
      </c>
      <c r="P359" s="27"/>
      <c r="Q359" s="99"/>
      <c r="R359" s="130"/>
    </row>
    <row r="360" spans="1:18" ht="18" customHeight="1">
      <c r="A360" s="17">
        <v>4</v>
      </c>
      <c r="B360" s="18" t="s">
        <v>5801</v>
      </c>
      <c r="C360" s="18">
        <v>3</v>
      </c>
      <c r="D360" s="18" t="s">
        <v>5875</v>
      </c>
      <c r="E360" s="18">
        <v>1</v>
      </c>
      <c r="F360" s="18" t="s">
        <v>5876</v>
      </c>
      <c r="G360" s="19">
        <v>8</v>
      </c>
      <c r="H360" s="19" t="s">
        <v>941</v>
      </c>
      <c r="I360" s="19"/>
      <c r="J360" s="24"/>
      <c r="K360" s="99"/>
      <c r="L360" s="99"/>
      <c r="M360" s="99"/>
      <c r="N360" s="28"/>
      <c r="O360" s="20"/>
      <c r="P360" s="27"/>
      <c r="Q360" s="99"/>
      <c r="R360" s="130"/>
    </row>
    <row r="361" spans="1:18" ht="18" customHeight="1">
      <c r="A361" s="17">
        <v>4</v>
      </c>
      <c r="B361" s="18" t="s">
        <v>5801</v>
      </c>
      <c r="C361" s="18">
        <v>3</v>
      </c>
      <c r="D361" s="18" t="s">
        <v>5875</v>
      </c>
      <c r="E361" s="18">
        <v>1</v>
      </c>
      <c r="F361" s="18" t="s">
        <v>5876</v>
      </c>
      <c r="G361" s="18">
        <v>8</v>
      </c>
      <c r="H361" s="18" t="s">
        <v>941</v>
      </c>
      <c r="I361" s="19">
        <v>11</v>
      </c>
      <c r="J361" s="24" t="s">
        <v>942</v>
      </c>
      <c r="K361" s="99">
        <v>1186</v>
      </c>
      <c r="L361" s="99">
        <v>2600</v>
      </c>
      <c r="M361" s="99">
        <f>K361-L361</f>
        <v>-1414</v>
      </c>
      <c r="N361" s="28" t="s">
        <v>5885</v>
      </c>
      <c r="O361" s="20">
        <v>75600</v>
      </c>
      <c r="P361" s="27"/>
      <c r="Q361" s="99"/>
      <c r="R361" s="130"/>
    </row>
    <row r="362" spans="1:18" ht="18" customHeight="1">
      <c r="A362" s="17">
        <v>4</v>
      </c>
      <c r="B362" s="18" t="s">
        <v>5801</v>
      </c>
      <c r="C362" s="18">
        <v>3</v>
      </c>
      <c r="D362" s="18" t="s">
        <v>5875</v>
      </c>
      <c r="E362" s="18">
        <v>1</v>
      </c>
      <c r="F362" s="18" t="s">
        <v>5876</v>
      </c>
      <c r="G362" s="102">
        <v>8</v>
      </c>
      <c r="H362" s="102" t="s">
        <v>941</v>
      </c>
      <c r="I362" s="18">
        <v>11</v>
      </c>
      <c r="J362" s="25" t="s">
        <v>942</v>
      </c>
      <c r="K362" s="99"/>
      <c r="L362" s="99"/>
      <c r="M362" s="99"/>
      <c r="N362" s="28" t="s">
        <v>5886</v>
      </c>
      <c r="O362" s="20">
        <v>420000</v>
      </c>
      <c r="P362" s="27"/>
      <c r="Q362" s="99"/>
      <c r="R362" s="130"/>
    </row>
    <row r="363" spans="1:18" ht="18" customHeight="1">
      <c r="A363" s="17">
        <v>4</v>
      </c>
      <c r="B363" s="18" t="s">
        <v>5801</v>
      </c>
      <c r="C363" s="18">
        <v>3</v>
      </c>
      <c r="D363" s="18" t="s">
        <v>5875</v>
      </c>
      <c r="E363" s="18">
        <v>1</v>
      </c>
      <c r="F363" s="18" t="s">
        <v>5876</v>
      </c>
      <c r="G363" s="102">
        <v>8</v>
      </c>
      <c r="H363" s="102" t="s">
        <v>941</v>
      </c>
      <c r="I363" s="102">
        <v>11</v>
      </c>
      <c r="J363" s="103" t="s">
        <v>942</v>
      </c>
      <c r="K363" s="99"/>
      <c r="L363" s="99"/>
      <c r="M363" s="99"/>
      <c r="N363" s="28" t="s">
        <v>5887</v>
      </c>
      <c r="O363" s="20">
        <v>225000</v>
      </c>
      <c r="P363" s="27"/>
      <c r="Q363" s="99"/>
      <c r="R363" s="130"/>
    </row>
    <row r="364" spans="1:18" ht="18" customHeight="1">
      <c r="A364" s="17">
        <v>4</v>
      </c>
      <c r="B364" s="18" t="s">
        <v>5801</v>
      </c>
      <c r="C364" s="18">
        <v>3</v>
      </c>
      <c r="D364" s="18" t="s">
        <v>5875</v>
      </c>
      <c r="E364" s="18">
        <v>1</v>
      </c>
      <c r="F364" s="18" t="s">
        <v>5876</v>
      </c>
      <c r="G364" s="102">
        <v>8</v>
      </c>
      <c r="H364" s="102" t="s">
        <v>941</v>
      </c>
      <c r="I364" s="102">
        <v>11</v>
      </c>
      <c r="J364" s="103" t="s">
        <v>942</v>
      </c>
      <c r="K364" s="99"/>
      <c r="L364" s="99"/>
      <c r="M364" s="99"/>
      <c r="N364" s="28" t="s">
        <v>5888</v>
      </c>
      <c r="O364" s="20"/>
      <c r="P364" s="27"/>
      <c r="Q364" s="99"/>
      <c r="R364" s="130"/>
    </row>
    <row r="365" spans="1:18" ht="18" customHeight="1">
      <c r="A365" s="17">
        <v>4</v>
      </c>
      <c r="B365" s="18" t="s">
        <v>5801</v>
      </c>
      <c r="C365" s="18">
        <v>3</v>
      </c>
      <c r="D365" s="18" t="s">
        <v>5875</v>
      </c>
      <c r="E365" s="18">
        <v>1</v>
      </c>
      <c r="F365" s="18" t="s">
        <v>5876</v>
      </c>
      <c r="G365" s="102">
        <v>8</v>
      </c>
      <c r="H365" s="102" t="s">
        <v>941</v>
      </c>
      <c r="I365" s="102">
        <v>11</v>
      </c>
      <c r="J365" s="103" t="s">
        <v>942</v>
      </c>
      <c r="K365" s="99"/>
      <c r="L365" s="99"/>
      <c r="M365" s="99"/>
      <c r="N365" s="28" t="s">
        <v>5889</v>
      </c>
      <c r="O365" s="20">
        <v>59400</v>
      </c>
      <c r="P365" s="27"/>
      <c r="Q365" s="99"/>
      <c r="R365" s="130"/>
    </row>
    <row r="366" spans="1:18" ht="18" customHeight="1">
      <c r="A366" s="17">
        <v>4</v>
      </c>
      <c r="B366" s="18" t="s">
        <v>5801</v>
      </c>
      <c r="C366" s="18">
        <v>3</v>
      </c>
      <c r="D366" s="18" t="s">
        <v>5875</v>
      </c>
      <c r="E366" s="18">
        <v>1</v>
      </c>
      <c r="F366" s="18" t="s">
        <v>5876</v>
      </c>
      <c r="G366" s="102">
        <v>8</v>
      </c>
      <c r="H366" s="102" t="s">
        <v>941</v>
      </c>
      <c r="I366" s="102">
        <v>11</v>
      </c>
      <c r="J366" s="103" t="s">
        <v>942</v>
      </c>
      <c r="K366" s="99"/>
      <c r="L366" s="99"/>
      <c r="M366" s="99"/>
      <c r="N366" s="28" t="s">
        <v>5890</v>
      </c>
      <c r="O366" s="20">
        <v>406000</v>
      </c>
      <c r="P366" s="27"/>
      <c r="Q366" s="99"/>
      <c r="R366" s="130"/>
    </row>
    <row r="367" spans="1:18" ht="18" customHeight="1">
      <c r="A367" s="17">
        <v>4</v>
      </c>
      <c r="B367" s="18" t="s">
        <v>5801</v>
      </c>
      <c r="C367" s="18">
        <v>3</v>
      </c>
      <c r="D367" s="18" t="s">
        <v>5875</v>
      </c>
      <c r="E367" s="18">
        <v>1</v>
      </c>
      <c r="F367" s="18" t="s">
        <v>5876</v>
      </c>
      <c r="G367" s="19">
        <v>9</v>
      </c>
      <c r="H367" s="19" t="s">
        <v>944</v>
      </c>
      <c r="I367" s="102"/>
      <c r="J367" s="103"/>
      <c r="K367" s="99"/>
      <c r="L367" s="99"/>
      <c r="M367" s="99"/>
      <c r="N367" s="28"/>
      <c r="O367" s="20"/>
      <c r="P367" s="27"/>
      <c r="Q367" s="99"/>
      <c r="R367" s="130"/>
    </row>
    <row r="368" spans="1:18" ht="18" customHeight="1">
      <c r="A368" s="17">
        <v>4</v>
      </c>
      <c r="B368" s="18" t="s">
        <v>5801</v>
      </c>
      <c r="C368" s="18">
        <v>3</v>
      </c>
      <c r="D368" s="18" t="s">
        <v>5875</v>
      </c>
      <c r="E368" s="18">
        <v>1</v>
      </c>
      <c r="F368" s="18" t="s">
        <v>5876</v>
      </c>
      <c r="G368" s="18">
        <v>9</v>
      </c>
      <c r="H368" s="18" t="s">
        <v>944</v>
      </c>
      <c r="I368" s="19">
        <v>2</v>
      </c>
      <c r="J368" s="24" t="s">
        <v>978</v>
      </c>
      <c r="K368" s="99">
        <v>27</v>
      </c>
      <c r="L368" s="99">
        <v>27</v>
      </c>
      <c r="M368" s="99">
        <f t="shared" ref="M368:M369" si="53">K368-L368</f>
        <v>0</v>
      </c>
      <c r="N368" s="28" t="s">
        <v>5891</v>
      </c>
      <c r="O368" s="20">
        <v>27000</v>
      </c>
      <c r="P368" s="27"/>
      <c r="Q368" s="99"/>
      <c r="R368" s="130"/>
    </row>
    <row r="369" spans="1:18" ht="18" customHeight="1">
      <c r="A369" s="17">
        <v>4</v>
      </c>
      <c r="B369" s="18" t="s">
        <v>5801</v>
      </c>
      <c r="C369" s="18">
        <v>3</v>
      </c>
      <c r="D369" s="18" t="s">
        <v>5875</v>
      </c>
      <c r="E369" s="18">
        <v>1</v>
      </c>
      <c r="F369" s="18" t="s">
        <v>5876</v>
      </c>
      <c r="G369" s="102">
        <v>9</v>
      </c>
      <c r="H369" s="102" t="s">
        <v>944</v>
      </c>
      <c r="I369" s="19">
        <v>3</v>
      </c>
      <c r="J369" s="24" t="s">
        <v>987</v>
      </c>
      <c r="K369" s="99">
        <v>280</v>
      </c>
      <c r="L369" s="99">
        <v>280</v>
      </c>
      <c r="M369" s="99">
        <f t="shared" si="53"/>
        <v>0</v>
      </c>
      <c r="N369" s="28" t="s">
        <v>5892</v>
      </c>
      <c r="O369" s="20"/>
      <c r="P369" s="27"/>
      <c r="Q369" s="99"/>
      <c r="R369" s="130"/>
    </row>
    <row r="370" spans="1:18" ht="18" customHeight="1">
      <c r="A370" s="17">
        <v>4</v>
      </c>
      <c r="B370" s="18" t="s">
        <v>5801</v>
      </c>
      <c r="C370" s="18">
        <v>3</v>
      </c>
      <c r="D370" s="18" t="s">
        <v>5875</v>
      </c>
      <c r="E370" s="18">
        <v>1</v>
      </c>
      <c r="F370" s="18" t="s">
        <v>5876</v>
      </c>
      <c r="G370" s="102">
        <v>9</v>
      </c>
      <c r="H370" s="102" t="s">
        <v>944</v>
      </c>
      <c r="I370" s="102">
        <v>3</v>
      </c>
      <c r="J370" s="103" t="s">
        <v>987</v>
      </c>
      <c r="K370" s="99"/>
      <c r="L370" s="99"/>
      <c r="M370" s="99"/>
      <c r="N370" s="28" t="s">
        <v>5893</v>
      </c>
      <c r="O370" s="20">
        <v>145200</v>
      </c>
      <c r="P370" s="27"/>
      <c r="Q370" s="99"/>
      <c r="R370" s="130"/>
    </row>
    <row r="371" spans="1:18" ht="18" customHeight="1">
      <c r="A371" s="17">
        <v>4</v>
      </c>
      <c r="B371" s="18" t="s">
        <v>5801</v>
      </c>
      <c r="C371" s="18">
        <v>3</v>
      </c>
      <c r="D371" s="18" t="s">
        <v>5875</v>
      </c>
      <c r="E371" s="18">
        <v>1</v>
      </c>
      <c r="F371" s="18" t="s">
        <v>5876</v>
      </c>
      <c r="G371" s="102">
        <v>9</v>
      </c>
      <c r="H371" s="102" t="s">
        <v>944</v>
      </c>
      <c r="I371" s="102">
        <v>3</v>
      </c>
      <c r="J371" s="103" t="s">
        <v>987</v>
      </c>
      <c r="K371" s="99"/>
      <c r="L371" s="99"/>
      <c r="M371" s="99"/>
      <c r="N371" s="28" t="s">
        <v>5894</v>
      </c>
      <c r="O371" s="20">
        <v>134200</v>
      </c>
      <c r="P371" s="27"/>
      <c r="Q371" s="99"/>
      <c r="R371" s="130"/>
    </row>
    <row r="372" spans="1:18" ht="18" customHeight="1">
      <c r="A372" s="17">
        <v>4</v>
      </c>
      <c r="B372" s="18" t="s">
        <v>5801</v>
      </c>
      <c r="C372" s="18">
        <v>3</v>
      </c>
      <c r="D372" s="18" t="s">
        <v>5875</v>
      </c>
      <c r="E372" s="18">
        <v>1</v>
      </c>
      <c r="F372" s="18" t="s">
        <v>5876</v>
      </c>
      <c r="G372" s="19">
        <v>11</v>
      </c>
      <c r="H372" s="19" t="s">
        <v>1002</v>
      </c>
      <c r="I372" s="102"/>
      <c r="J372" s="103"/>
      <c r="K372" s="99"/>
      <c r="L372" s="99"/>
      <c r="M372" s="99"/>
      <c r="N372" s="28"/>
      <c r="O372" s="20"/>
      <c r="P372" s="27"/>
      <c r="Q372" s="99"/>
      <c r="R372" s="130"/>
    </row>
    <row r="373" spans="1:18" ht="18" customHeight="1">
      <c r="A373" s="17">
        <v>4</v>
      </c>
      <c r="B373" s="18" t="s">
        <v>5801</v>
      </c>
      <c r="C373" s="18">
        <v>3</v>
      </c>
      <c r="D373" s="18" t="s">
        <v>5875</v>
      </c>
      <c r="E373" s="18">
        <v>1</v>
      </c>
      <c r="F373" s="18" t="s">
        <v>5876</v>
      </c>
      <c r="G373" s="18">
        <v>11</v>
      </c>
      <c r="H373" s="18" t="s">
        <v>1002</v>
      </c>
      <c r="I373" s="19">
        <v>1</v>
      </c>
      <c r="J373" s="24" t="s">
        <v>1003</v>
      </c>
      <c r="K373" s="99">
        <v>216</v>
      </c>
      <c r="L373" s="99">
        <v>219</v>
      </c>
      <c r="M373" s="99">
        <f>K373-L373</f>
        <v>-3</v>
      </c>
      <c r="N373" s="28" t="s">
        <v>5895</v>
      </c>
      <c r="O373" s="20">
        <v>116000</v>
      </c>
      <c r="P373" s="27"/>
      <c r="Q373" s="99"/>
      <c r="R373" s="130"/>
    </row>
    <row r="374" spans="1:18" ht="18" customHeight="1">
      <c r="A374" s="17">
        <v>4</v>
      </c>
      <c r="B374" s="18" t="s">
        <v>5801</v>
      </c>
      <c r="C374" s="18">
        <v>3</v>
      </c>
      <c r="D374" s="18" t="s">
        <v>5875</v>
      </c>
      <c r="E374" s="18">
        <v>1</v>
      </c>
      <c r="F374" s="18" t="s">
        <v>5876</v>
      </c>
      <c r="G374" s="102">
        <v>11</v>
      </c>
      <c r="H374" s="102" t="s">
        <v>1002</v>
      </c>
      <c r="I374" s="18">
        <v>1</v>
      </c>
      <c r="J374" s="25" t="s">
        <v>1003</v>
      </c>
      <c r="K374" s="99"/>
      <c r="L374" s="99"/>
      <c r="M374" s="99"/>
      <c r="N374" s="28" t="s">
        <v>5896</v>
      </c>
      <c r="O374" s="20">
        <v>50000</v>
      </c>
      <c r="P374" s="27"/>
      <c r="Q374" s="99"/>
      <c r="R374" s="130"/>
    </row>
    <row r="375" spans="1:18" ht="18" customHeight="1">
      <c r="A375" s="17">
        <v>4</v>
      </c>
      <c r="B375" s="18" t="s">
        <v>5801</v>
      </c>
      <c r="C375" s="18">
        <v>3</v>
      </c>
      <c r="D375" s="18" t="s">
        <v>5875</v>
      </c>
      <c r="E375" s="18">
        <v>1</v>
      </c>
      <c r="F375" s="18" t="s">
        <v>5876</v>
      </c>
      <c r="G375" s="102">
        <v>11</v>
      </c>
      <c r="H375" s="102" t="s">
        <v>1002</v>
      </c>
      <c r="I375" s="102">
        <v>1</v>
      </c>
      <c r="J375" s="103" t="s">
        <v>1003</v>
      </c>
      <c r="K375" s="99"/>
      <c r="L375" s="99"/>
      <c r="M375" s="99"/>
      <c r="N375" s="28" t="s">
        <v>5897</v>
      </c>
      <c r="O375" s="20">
        <v>50000</v>
      </c>
      <c r="P375" s="27"/>
      <c r="Q375" s="99"/>
      <c r="R375" s="130"/>
    </row>
    <row r="376" spans="1:18" ht="18" customHeight="1">
      <c r="A376" s="17">
        <v>4</v>
      </c>
      <c r="B376" s="18" t="s">
        <v>5801</v>
      </c>
      <c r="C376" s="18">
        <v>3</v>
      </c>
      <c r="D376" s="18" t="s">
        <v>5875</v>
      </c>
      <c r="E376" s="18">
        <v>1</v>
      </c>
      <c r="F376" s="18" t="s">
        <v>5876</v>
      </c>
      <c r="G376" s="102">
        <v>11</v>
      </c>
      <c r="H376" s="102" t="s">
        <v>1002</v>
      </c>
      <c r="I376" s="19">
        <v>3</v>
      </c>
      <c r="J376" s="24" t="s">
        <v>1021</v>
      </c>
      <c r="K376" s="99">
        <v>70</v>
      </c>
      <c r="L376" s="99">
        <v>60</v>
      </c>
      <c r="M376" s="99">
        <f t="shared" ref="M376:M378" si="54">K376-L376</f>
        <v>10</v>
      </c>
      <c r="N376" s="28" t="s">
        <v>5898</v>
      </c>
      <c r="O376" s="20">
        <v>70000</v>
      </c>
      <c r="P376" s="27"/>
      <c r="Q376" s="99"/>
      <c r="R376" s="130"/>
    </row>
    <row r="377" spans="1:18" ht="18" customHeight="1">
      <c r="A377" s="17">
        <v>4</v>
      </c>
      <c r="B377" s="18" t="s">
        <v>5801</v>
      </c>
      <c r="C377" s="18">
        <v>3</v>
      </c>
      <c r="D377" s="18" t="s">
        <v>5875</v>
      </c>
      <c r="E377" s="18">
        <v>1</v>
      </c>
      <c r="F377" s="18" t="s">
        <v>5876</v>
      </c>
      <c r="G377" s="102">
        <v>11</v>
      </c>
      <c r="H377" s="102" t="s">
        <v>1002</v>
      </c>
      <c r="I377" s="19">
        <v>4</v>
      </c>
      <c r="J377" s="24" t="s">
        <v>1023</v>
      </c>
      <c r="K377" s="99">
        <v>0</v>
      </c>
      <c r="L377" s="99">
        <v>100</v>
      </c>
      <c r="M377" s="99">
        <f t="shared" si="54"/>
        <v>-100</v>
      </c>
      <c r="N377" s="28"/>
      <c r="O377" s="20"/>
      <c r="P377" s="27"/>
      <c r="Q377" s="99"/>
      <c r="R377" s="130"/>
    </row>
    <row r="378" spans="1:18" ht="18" customHeight="1">
      <c r="A378" s="17">
        <v>4</v>
      </c>
      <c r="B378" s="18" t="s">
        <v>5801</v>
      </c>
      <c r="C378" s="18">
        <v>3</v>
      </c>
      <c r="D378" s="18" t="s">
        <v>5875</v>
      </c>
      <c r="E378" s="18">
        <v>1</v>
      </c>
      <c r="F378" s="18" t="s">
        <v>5876</v>
      </c>
      <c r="G378" s="102">
        <v>11</v>
      </c>
      <c r="H378" s="102" t="s">
        <v>1002</v>
      </c>
      <c r="I378" s="19">
        <v>7</v>
      </c>
      <c r="J378" s="24" t="s">
        <v>2044</v>
      </c>
      <c r="K378" s="99">
        <v>120</v>
      </c>
      <c r="L378" s="99">
        <v>100</v>
      </c>
      <c r="M378" s="99">
        <f t="shared" si="54"/>
        <v>20</v>
      </c>
      <c r="N378" s="28" t="s">
        <v>5899</v>
      </c>
      <c r="O378" s="20">
        <v>120000</v>
      </c>
      <c r="P378" s="27"/>
      <c r="Q378" s="99"/>
      <c r="R378" s="130"/>
    </row>
    <row r="379" spans="1:18" ht="18" customHeight="1">
      <c r="A379" s="17">
        <v>4</v>
      </c>
      <c r="B379" s="18" t="s">
        <v>5801</v>
      </c>
      <c r="C379" s="18">
        <v>3</v>
      </c>
      <c r="D379" s="18" t="s">
        <v>5875</v>
      </c>
      <c r="E379" s="18">
        <v>1</v>
      </c>
      <c r="F379" s="18" t="s">
        <v>5876</v>
      </c>
      <c r="G379" s="19">
        <v>12</v>
      </c>
      <c r="H379" s="19" t="s">
        <v>1026</v>
      </c>
      <c r="I379" s="19"/>
      <c r="J379" s="24"/>
      <c r="K379" s="99"/>
      <c r="L379" s="99"/>
      <c r="M379" s="99"/>
      <c r="N379" s="28"/>
      <c r="O379" s="20"/>
      <c r="P379" s="27"/>
      <c r="Q379" s="99"/>
      <c r="R379" s="130"/>
    </row>
    <row r="380" spans="1:18" ht="18" customHeight="1">
      <c r="A380" s="17">
        <v>4</v>
      </c>
      <c r="B380" s="18" t="s">
        <v>5801</v>
      </c>
      <c r="C380" s="18">
        <v>3</v>
      </c>
      <c r="D380" s="18" t="s">
        <v>5875</v>
      </c>
      <c r="E380" s="18">
        <v>1</v>
      </c>
      <c r="F380" s="18" t="s">
        <v>5876</v>
      </c>
      <c r="G380" s="18">
        <v>12</v>
      </c>
      <c r="H380" s="18" t="s">
        <v>1026</v>
      </c>
      <c r="I380" s="19">
        <v>1</v>
      </c>
      <c r="J380" s="24" t="s">
        <v>1027</v>
      </c>
      <c r="K380" s="99">
        <v>596</v>
      </c>
      <c r="L380" s="99">
        <v>344</v>
      </c>
      <c r="M380" s="99">
        <f>K380-L380</f>
        <v>252</v>
      </c>
      <c r="N380" s="28" t="s">
        <v>5900</v>
      </c>
      <c r="O380" s="20">
        <v>43600</v>
      </c>
      <c r="P380" s="27"/>
      <c r="Q380" s="99"/>
      <c r="R380" s="130"/>
    </row>
    <row r="381" spans="1:18" ht="18" customHeight="1">
      <c r="A381" s="17">
        <v>4</v>
      </c>
      <c r="B381" s="18" t="s">
        <v>5801</v>
      </c>
      <c r="C381" s="18">
        <v>3</v>
      </c>
      <c r="D381" s="18" t="s">
        <v>5875</v>
      </c>
      <c r="E381" s="18">
        <v>1</v>
      </c>
      <c r="F381" s="18" t="s">
        <v>5876</v>
      </c>
      <c r="G381" s="102">
        <v>12</v>
      </c>
      <c r="H381" s="102" t="s">
        <v>1026</v>
      </c>
      <c r="I381" s="102">
        <v>1</v>
      </c>
      <c r="J381" s="103" t="s">
        <v>1027</v>
      </c>
      <c r="K381" s="99"/>
      <c r="L381" s="99"/>
      <c r="M381" s="99"/>
      <c r="N381" s="339" t="s">
        <v>7399</v>
      </c>
      <c r="O381" s="20">
        <v>72000</v>
      </c>
      <c r="P381" s="27"/>
      <c r="Q381" s="99"/>
      <c r="R381" s="130"/>
    </row>
    <row r="382" spans="1:18" ht="18" customHeight="1">
      <c r="A382" s="17">
        <v>4</v>
      </c>
      <c r="B382" s="18" t="s">
        <v>5801</v>
      </c>
      <c r="C382" s="18">
        <v>3</v>
      </c>
      <c r="D382" s="18" t="s">
        <v>5875</v>
      </c>
      <c r="E382" s="18">
        <v>1</v>
      </c>
      <c r="F382" s="18" t="s">
        <v>5876</v>
      </c>
      <c r="G382" s="102">
        <v>12</v>
      </c>
      <c r="H382" s="102" t="s">
        <v>1026</v>
      </c>
      <c r="I382" s="102">
        <v>1</v>
      </c>
      <c r="J382" s="103" t="s">
        <v>1027</v>
      </c>
      <c r="K382" s="99"/>
      <c r="L382" s="99"/>
      <c r="M382" s="99"/>
      <c r="N382" s="339" t="s">
        <v>7400</v>
      </c>
      <c r="O382" s="20">
        <v>480000</v>
      </c>
      <c r="P382" s="27"/>
      <c r="Q382" s="99"/>
      <c r="R382" s="130"/>
    </row>
    <row r="383" spans="1:18" ht="18" customHeight="1">
      <c r="A383" s="17">
        <v>4</v>
      </c>
      <c r="B383" s="18" t="s">
        <v>5801</v>
      </c>
      <c r="C383" s="18">
        <v>3</v>
      </c>
      <c r="D383" s="18" t="s">
        <v>5875</v>
      </c>
      <c r="E383" s="18">
        <v>1</v>
      </c>
      <c r="F383" s="18" t="s">
        <v>5876</v>
      </c>
      <c r="G383" s="18">
        <v>12</v>
      </c>
      <c r="H383" s="18" t="s">
        <v>1026</v>
      </c>
      <c r="I383" s="19">
        <v>3</v>
      </c>
      <c r="J383" s="24" t="s">
        <v>202</v>
      </c>
      <c r="K383" s="99">
        <v>0</v>
      </c>
      <c r="L383" s="99">
        <v>17</v>
      </c>
      <c r="M383" s="99">
        <f>K383-L383</f>
        <v>-17</v>
      </c>
      <c r="N383" s="28"/>
      <c r="O383" s="20"/>
      <c r="P383" s="27"/>
      <c r="Q383" s="99"/>
      <c r="R383" s="130"/>
    </row>
    <row r="384" spans="1:18" ht="18" customHeight="1">
      <c r="A384" s="17">
        <v>4</v>
      </c>
      <c r="B384" s="18" t="s">
        <v>5801</v>
      </c>
      <c r="C384" s="18">
        <v>3</v>
      </c>
      <c r="D384" s="18" t="s">
        <v>5875</v>
      </c>
      <c r="E384" s="18">
        <v>1</v>
      </c>
      <c r="F384" s="18" t="s">
        <v>5876</v>
      </c>
      <c r="G384" s="19">
        <v>13</v>
      </c>
      <c r="H384" s="19" t="s">
        <v>1045</v>
      </c>
      <c r="I384" s="19"/>
      <c r="J384" s="24"/>
      <c r="K384" s="99"/>
      <c r="L384" s="99"/>
      <c r="M384" s="99"/>
      <c r="N384" s="28"/>
      <c r="O384" s="20"/>
      <c r="P384" s="27"/>
      <c r="Q384" s="99"/>
      <c r="R384" s="130"/>
    </row>
    <row r="385" spans="1:18" ht="18" customHeight="1">
      <c r="A385" s="17">
        <v>4</v>
      </c>
      <c r="B385" s="18" t="s">
        <v>5801</v>
      </c>
      <c r="C385" s="18">
        <v>3</v>
      </c>
      <c r="D385" s="18" t="s">
        <v>5875</v>
      </c>
      <c r="E385" s="18">
        <v>1</v>
      </c>
      <c r="F385" s="18" t="s">
        <v>5876</v>
      </c>
      <c r="G385" s="18">
        <v>13</v>
      </c>
      <c r="H385" s="18" t="s">
        <v>1045</v>
      </c>
      <c r="I385" s="19">
        <v>21</v>
      </c>
      <c r="J385" s="24" t="s">
        <v>1046</v>
      </c>
      <c r="K385" s="99">
        <v>3101</v>
      </c>
      <c r="L385" s="99">
        <v>30</v>
      </c>
      <c r="M385" s="99">
        <f>K385-L385</f>
        <v>3071</v>
      </c>
      <c r="N385" s="28" t="s">
        <v>5901</v>
      </c>
      <c r="O385" s="20">
        <v>30000</v>
      </c>
      <c r="P385" s="27"/>
      <c r="Q385" s="99"/>
      <c r="R385" s="130"/>
    </row>
    <row r="386" spans="1:18" ht="18" customHeight="1">
      <c r="A386" s="17">
        <v>4</v>
      </c>
      <c r="B386" s="18" t="s">
        <v>5801</v>
      </c>
      <c r="C386" s="18">
        <v>3</v>
      </c>
      <c r="D386" s="18" t="s">
        <v>5875</v>
      </c>
      <c r="E386" s="18">
        <v>1</v>
      </c>
      <c r="F386" s="18" t="s">
        <v>5876</v>
      </c>
      <c r="G386" s="102">
        <v>13</v>
      </c>
      <c r="H386" s="102" t="s">
        <v>1045</v>
      </c>
      <c r="I386" s="102">
        <v>21</v>
      </c>
      <c r="J386" s="103" t="s">
        <v>1046</v>
      </c>
      <c r="K386" s="99"/>
      <c r="L386" s="99"/>
      <c r="M386" s="99"/>
      <c r="N386" s="28" t="s">
        <v>5902</v>
      </c>
      <c r="O386" s="20"/>
      <c r="P386" s="27"/>
      <c r="Q386" s="99"/>
      <c r="R386" s="130"/>
    </row>
    <row r="387" spans="1:18" ht="18" customHeight="1">
      <c r="A387" s="17">
        <v>4</v>
      </c>
      <c r="B387" s="18" t="s">
        <v>5801</v>
      </c>
      <c r="C387" s="18">
        <v>3</v>
      </c>
      <c r="D387" s="18" t="s">
        <v>5875</v>
      </c>
      <c r="E387" s="18">
        <v>1</v>
      </c>
      <c r="F387" s="18" t="s">
        <v>5876</v>
      </c>
      <c r="G387" s="102">
        <v>13</v>
      </c>
      <c r="H387" s="102" t="s">
        <v>1045</v>
      </c>
      <c r="I387" s="102">
        <v>21</v>
      </c>
      <c r="J387" s="103" t="s">
        <v>1046</v>
      </c>
      <c r="K387" s="99"/>
      <c r="L387" s="99"/>
      <c r="M387" s="99"/>
      <c r="N387" s="339" t="s">
        <v>7401</v>
      </c>
      <c r="O387" s="20">
        <v>283824</v>
      </c>
      <c r="P387" s="27"/>
      <c r="Q387" s="99"/>
      <c r="R387" s="130"/>
    </row>
    <row r="388" spans="1:18" ht="18" customHeight="1">
      <c r="A388" s="17">
        <v>4</v>
      </c>
      <c r="B388" s="18" t="s">
        <v>5801</v>
      </c>
      <c r="C388" s="18">
        <v>3</v>
      </c>
      <c r="D388" s="18" t="s">
        <v>5875</v>
      </c>
      <c r="E388" s="18">
        <v>1</v>
      </c>
      <c r="F388" s="18" t="s">
        <v>5876</v>
      </c>
      <c r="G388" s="102">
        <v>13</v>
      </c>
      <c r="H388" s="102" t="s">
        <v>1045</v>
      </c>
      <c r="I388" s="102">
        <v>21</v>
      </c>
      <c r="J388" s="103" t="s">
        <v>1046</v>
      </c>
      <c r="K388" s="99"/>
      <c r="L388" s="99"/>
      <c r="M388" s="99"/>
      <c r="N388" s="339" t="s">
        <v>7402</v>
      </c>
      <c r="O388" s="20">
        <v>2786400</v>
      </c>
      <c r="P388" s="27"/>
      <c r="Q388" s="99"/>
      <c r="R388" s="130"/>
    </row>
    <row r="389" spans="1:18" ht="18" customHeight="1">
      <c r="A389" s="17">
        <v>4</v>
      </c>
      <c r="B389" s="18" t="s">
        <v>5801</v>
      </c>
      <c r="C389" s="18">
        <v>3</v>
      </c>
      <c r="D389" s="18" t="s">
        <v>5875</v>
      </c>
      <c r="E389" s="18">
        <v>1</v>
      </c>
      <c r="F389" s="18" t="s">
        <v>5876</v>
      </c>
      <c r="G389" s="19">
        <v>14</v>
      </c>
      <c r="H389" s="19" t="s">
        <v>1050</v>
      </c>
      <c r="I389" s="102"/>
      <c r="J389" s="103"/>
      <c r="K389" s="99"/>
      <c r="L389" s="99"/>
      <c r="M389" s="99"/>
      <c r="N389" s="28"/>
      <c r="O389" s="20"/>
      <c r="P389" s="27"/>
      <c r="Q389" s="99"/>
      <c r="R389" s="130"/>
    </row>
    <row r="390" spans="1:18" ht="18" customHeight="1">
      <c r="A390" s="17">
        <v>4</v>
      </c>
      <c r="B390" s="18" t="s">
        <v>5801</v>
      </c>
      <c r="C390" s="18">
        <v>3</v>
      </c>
      <c r="D390" s="18" t="s">
        <v>5875</v>
      </c>
      <c r="E390" s="18">
        <v>1</v>
      </c>
      <c r="F390" s="18" t="s">
        <v>5876</v>
      </c>
      <c r="G390" s="18">
        <v>14</v>
      </c>
      <c r="H390" s="18" t="s">
        <v>1050</v>
      </c>
      <c r="I390" s="19">
        <v>1</v>
      </c>
      <c r="J390" s="24" t="s">
        <v>1051</v>
      </c>
      <c r="K390" s="99">
        <v>20</v>
      </c>
      <c r="L390" s="99">
        <v>20</v>
      </c>
      <c r="M390" s="99">
        <f t="shared" ref="M390:M391" si="55">K390-L390</f>
        <v>0</v>
      </c>
      <c r="N390" s="339" t="s">
        <v>7403</v>
      </c>
      <c r="O390" s="20">
        <v>20000</v>
      </c>
      <c r="P390" s="27"/>
      <c r="Q390" s="99"/>
      <c r="R390" s="130"/>
    </row>
    <row r="391" spans="1:18" ht="18" customHeight="1">
      <c r="A391" s="17">
        <v>4</v>
      </c>
      <c r="B391" s="18" t="s">
        <v>5801</v>
      </c>
      <c r="C391" s="18">
        <v>3</v>
      </c>
      <c r="D391" s="18" t="s">
        <v>5875</v>
      </c>
      <c r="E391" s="18">
        <v>1</v>
      </c>
      <c r="F391" s="18" t="s">
        <v>5876</v>
      </c>
      <c r="G391" s="102">
        <v>14</v>
      </c>
      <c r="H391" s="102" t="s">
        <v>1050</v>
      </c>
      <c r="I391" s="19">
        <v>41</v>
      </c>
      <c r="J391" s="24" t="s">
        <v>1133</v>
      </c>
      <c r="K391" s="99">
        <v>389</v>
      </c>
      <c r="L391" s="99">
        <v>389</v>
      </c>
      <c r="M391" s="99">
        <f t="shared" si="55"/>
        <v>0</v>
      </c>
      <c r="N391" s="28" t="s">
        <v>5903</v>
      </c>
      <c r="O391" s="20">
        <v>388800</v>
      </c>
      <c r="P391" s="27"/>
      <c r="Q391" s="99"/>
      <c r="R391" s="130"/>
    </row>
    <row r="392" spans="1:18" ht="18" customHeight="1">
      <c r="A392" s="17">
        <v>4</v>
      </c>
      <c r="B392" s="18" t="s">
        <v>5801</v>
      </c>
      <c r="C392" s="18">
        <v>3</v>
      </c>
      <c r="D392" s="18" t="s">
        <v>5875</v>
      </c>
      <c r="E392" s="18">
        <v>1</v>
      </c>
      <c r="F392" s="18" t="s">
        <v>5876</v>
      </c>
      <c r="G392" s="19">
        <v>18</v>
      </c>
      <c r="H392" s="19" t="s">
        <v>1054</v>
      </c>
      <c r="I392" s="19"/>
      <c r="J392" s="24"/>
      <c r="K392" s="99"/>
      <c r="L392" s="99"/>
      <c r="M392" s="99"/>
      <c r="N392" s="28"/>
      <c r="O392" s="20"/>
      <c r="P392" s="27"/>
      <c r="Q392" s="99"/>
      <c r="R392" s="130"/>
    </row>
    <row r="393" spans="1:18" ht="18" customHeight="1">
      <c r="A393" s="17">
        <v>4</v>
      </c>
      <c r="B393" s="18" t="s">
        <v>5801</v>
      </c>
      <c r="C393" s="18">
        <v>3</v>
      </c>
      <c r="D393" s="18" t="s">
        <v>5875</v>
      </c>
      <c r="E393" s="18">
        <v>1</v>
      </c>
      <c r="F393" s="18" t="s">
        <v>5876</v>
      </c>
      <c r="G393" s="18">
        <v>18</v>
      </c>
      <c r="H393" s="18" t="s">
        <v>1054</v>
      </c>
      <c r="I393" s="19">
        <v>11</v>
      </c>
      <c r="J393" s="24" t="s">
        <v>1055</v>
      </c>
      <c r="K393" s="99">
        <v>100</v>
      </c>
      <c r="L393" s="99">
        <v>100</v>
      </c>
      <c r="M393" s="99">
        <f>K393-L393</f>
        <v>0</v>
      </c>
      <c r="N393" s="28" t="s">
        <v>5904</v>
      </c>
      <c r="O393" s="20">
        <v>100000</v>
      </c>
      <c r="P393" s="27"/>
      <c r="Q393" s="99"/>
      <c r="R393" s="130"/>
    </row>
    <row r="394" spans="1:18" ht="18" customHeight="1">
      <c r="A394" s="17">
        <v>4</v>
      </c>
      <c r="B394" s="18" t="s">
        <v>5801</v>
      </c>
      <c r="C394" s="18">
        <v>3</v>
      </c>
      <c r="D394" s="18" t="s">
        <v>5875</v>
      </c>
      <c r="E394" s="18">
        <v>1</v>
      </c>
      <c r="F394" s="18" t="s">
        <v>5876</v>
      </c>
      <c r="G394" s="19">
        <v>19</v>
      </c>
      <c r="H394" s="19" t="s">
        <v>2744</v>
      </c>
      <c r="I394" s="19"/>
      <c r="J394" s="24"/>
      <c r="K394" s="99"/>
      <c r="L394" s="99"/>
      <c r="M394" s="99"/>
      <c r="N394" s="28"/>
      <c r="O394" s="20"/>
      <c r="P394" s="27"/>
      <c r="Q394" s="99"/>
      <c r="R394" s="130"/>
    </row>
    <row r="395" spans="1:18" ht="18" customHeight="1">
      <c r="A395" s="17">
        <v>4</v>
      </c>
      <c r="B395" s="18" t="s">
        <v>5801</v>
      </c>
      <c r="C395" s="18">
        <v>3</v>
      </c>
      <c r="D395" s="18" t="s">
        <v>5875</v>
      </c>
      <c r="E395" s="18">
        <v>1</v>
      </c>
      <c r="F395" s="18" t="s">
        <v>5876</v>
      </c>
      <c r="G395" s="18">
        <v>19</v>
      </c>
      <c r="H395" s="18" t="s">
        <v>2744</v>
      </c>
      <c r="I395" s="19">
        <v>41</v>
      </c>
      <c r="J395" s="24" t="s">
        <v>1153</v>
      </c>
      <c r="K395" s="99">
        <v>217</v>
      </c>
      <c r="L395" s="99">
        <v>217</v>
      </c>
      <c r="M395" s="99">
        <f>K395-L395</f>
        <v>0</v>
      </c>
      <c r="N395" s="28" t="s">
        <v>5905</v>
      </c>
      <c r="O395" s="20">
        <v>40000</v>
      </c>
      <c r="P395" s="27"/>
      <c r="Q395" s="99"/>
      <c r="R395" s="130"/>
    </row>
    <row r="396" spans="1:18" ht="18" customHeight="1">
      <c r="A396" s="17">
        <v>4</v>
      </c>
      <c r="B396" s="18" t="s">
        <v>5801</v>
      </c>
      <c r="C396" s="18">
        <v>3</v>
      </c>
      <c r="D396" s="18" t="s">
        <v>5875</v>
      </c>
      <c r="E396" s="18">
        <v>1</v>
      </c>
      <c r="F396" s="18" t="s">
        <v>5876</v>
      </c>
      <c r="G396" s="102">
        <v>19</v>
      </c>
      <c r="H396" s="102" t="s">
        <v>2744</v>
      </c>
      <c r="I396" s="18">
        <v>41</v>
      </c>
      <c r="J396" s="25" t="s">
        <v>1153</v>
      </c>
      <c r="K396" s="99"/>
      <c r="L396" s="99"/>
      <c r="M396" s="99"/>
      <c r="N396" s="28" t="s">
        <v>5906</v>
      </c>
      <c r="O396" s="20">
        <v>17000</v>
      </c>
      <c r="P396" s="27"/>
      <c r="Q396" s="99"/>
      <c r="R396" s="130"/>
    </row>
    <row r="397" spans="1:18" ht="18" customHeight="1">
      <c r="A397" s="17">
        <v>4</v>
      </c>
      <c r="B397" s="18" t="s">
        <v>5801</v>
      </c>
      <c r="C397" s="18">
        <v>3</v>
      </c>
      <c r="D397" s="18" t="s">
        <v>5875</v>
      </c>
      <c r="E397" s="18">
        <v>1</v>
      </c>
      <c r="F397" s="18" t="s">
        <v>5876</v>
      </c>
      <c r="G397" s="102">
        <v>19</v>
      </c>
      <c r="H397" s="102" t="s">
        <v>2744</v>
      </c>
      <c r="I397" s="102">
        <v>41</v>
      </c>
      <c r="J397" s="103" t="s">
        <v>1153</v>
      </c>
      <c r="K397" s="99"/>
      <c r="L397" s="99"/>
      <c r="M397" s="99"/>
      <c r="N397" s="28" t="s">
        <v>5907</v>
      </c>
      <c r="O397" s="20"/>
      <c r="P397" s="27"/>
      <c r="Q397" s="99"/>
      <c r="R397" s="130"/>
    </row>
    <row r="398" spans="1:18" ht="18" customHeight="1">
      <c r="A398" s="17">
        <v>4</v>
      </c>
      <c r="B398" s="18" t="s">
        <v>5801</v>
      </c>
      <c r="C398" s="18">
        <v>3</v>
      </c>
      <c r="D398" s="18" t="s">
        <v>5875</v>
      </c>
      <c r="E398" s="18">
        <v>1</v>
      </c>
      <c r="F398" s="18" t="s">
        <v>5876</v>
      </c>
      <c r="G398" s="102">
        <v>19</v>
      </c>
      <c r="H398" s="102" t="s">
        <v>2744</v>
      </c>
      <c r="I398" s="102">
        <v>41</v>
      </c>
      <c r="J398" s="103" t="s">
        <v>1153</v>
      </c>
      <c r="K398" s="99"/>
      <c r="L398" s="99"/>
      <c r="M398" s="99"/>
      <c r="N398" s="28" t="s">
        <v>5908</v>
      </c>
      <c r="O398" s="20">
        <v>160000</v>
      </c>
      <c r="P398" s="27"/>
      <c r="Q398" s="99"/>
      <c r="R398" s="130"/>
    </row>
    <row r="399" spans="1:18" ht="18" customHeight="1">
      <c r="A399" s="17">
        <v>4</v>
      </c>
      <c r="B399" s="18" t="s">
        <v>5801</v>
      </c>
      <c r="C399" s="18">
        <v>3</v>
      </c>
      <c r="D399" s="18" t="s">
        <v>5875</v>
      </c>
      <c r="E399" s="18">
        <v>1</v>
      </c>
      <c r="F399" s="18" t="s">
        <v>5876</v>
      </c>
      <c r="G399" s="102">
        <v>19</v>
      </c>
      <c r="H399" s="102" t="s">
        <v>2744</v>
      </c>
      <c r="I399" s="19">
        <v>83</v>
      </c>
      <c r="J399" s="24" t="s">
        <v>1158</v>
      </c>
      <c r="K399" s="99">
        <v>2210</v>
      </c>
      <c r="L399" s="99">
        <v>2078</v>
      </c>
      <c r="M399" s="99">
        <f>K399-L399</f>
        <v>132</v>
      </c>
      <c r="N399" s="28" t="s">
        <v>5909</v>
      </c>
      <c r="O399" s="20">
        <v>2209731</v>
      </c>
      <c r="P399" s="27"/>
      <c r="Q399" s="99"/>
      <c r="R399" s="130"/>
    </row>
    <row r="400" spans="1:18" ht="18" customHeight="1">
      <c r="A400" s="43">
        <v>4</v>
      </c>
      <c r="B400" s="44" t="s">
        <v>7388</v>
      </c>
      <c r="C400" s="52">
        <v>3</v>
      </c>
      <c r="D400" s="44" t="s">
        <v>7392</v>
      </c>
      <c r="E400" s="53">
        <v>2</v>
      </c>
      <c r="F400" s="54" t="s">
        <v>7404</v>
      </c>
      <c r="G400" s="53"/>
      <c r="H400" s="54"/>
      <c r="I400" s="53"/>
      <c r="J400" s="53"/>
      <c r="K400" s="62">
        <f>SUM(K401:K420)</f>
        <v>5945</v>
      </c>
      <c r="L400" s="62">
        <f t="shared" ref="L400:M400" si="56">SUM(L401:L420)</f>
        <v>7197</v>
      </c>
      <c r="M400" s="63">
        <f t="shared" si="56"/>
        <v>-1252</v>
      </c>
      <c r="N400" s="55"/>
      <c r="O400" s="56"/>
      <c r="P400" s="56"/>
      <c r="Q400" s="97">
        <f>SUM(Q401:Q420)</f>
        <v>5945</v>
      </c>
      <c r="R400" s="59" t="s">
        <v>7357</v>
      </c>
    </row>
    <row r="401" spans="1:18" ht="18" customHeight="1">
      <c r="A401" s="17">
        <v>4</v>
      </c>
      <c r="B401" s="18" t="s">
        <v>5801</v>
      </c>
      <c r="C401" s="18">
        <v>3</v>
      </c>
      <c r="D401" s="18" t="s">
        <v>5875</v>
      </c>
      <c r="E401" s="18">
        <v>2</v>
      </c>
      <c r="F401" s="18" t="s">
        <v>5552</v>
      </c>
      <c r="G401" s="19">
        <v>8</v>
      </c>
      <c r="H401" s="19" t="s">
        <v>941</v>
      </c>
      <c r="I401" s="19"/>
      <c r="J401" s="24"/>
      <c r="K401" s="99"/>
      <c r="L401" s="99"/>
      <c r="M401" s="99"/>
      <c r="N401" s="28"/>
      <c r="O401" s="20"/>
      <c r="P401" s="27" t="s">
        <v>5551</v>
      </c>
      <c r="Q401" s="99">
        <v>1551</v>
      </c>
      <c r="R401" s="130"/>
    </row>
    <row r="402" spans="1:18" ht="18" customHeight="1">
      <c r="A402" s="17">
        <v>4</v>
      </c>
      <c r="B402" s="18" t="s">
        <v>5801</v>
      </c>
      <c r="C402" s="18">
        <v>3</v>
      </c>
      <c r="D402" s="18" t="s">
        <v>5875</v>
      </c>
      <c r="E402" s="18">
        <v>2</v>
      </c>
      <c r="F402" s="18" t="s">
        <v>5552</v>
      </c>
      <c r="G402" s="18">
        <v>8</v>
      </c>
      <c r="H402" s="18" t="s">
        <v>941</v>
      </c>
      <c r="I402" s="19">
        <v>11</v>
      </c>
      <c r="J402" s="24" t="s">
        <v>942</v>
      </c>
      <c r="K402" s="99">
        <v>72</v>
      </c>
      <c r="L402" s="99">
        <v>51</v>
      </c>
      <c r="M402" s="99">
        <f>K402-L402</f>
        <v>21</v>
      </c>
      <c r="N402" s="28" t="s">
        <v>5910</v>
      </c>
      <c r="O402" s="20"/>
      <c r="P402" s="27" t="s">
        <v>7395</v>
      </c>
      <c r="Q402" s="99">
        <v>1713</v>
      </c>
      <c r="R402" s="130"/>
    </row>
    <row r="403" spans="1:18" ht="18" customHeight="1">
      <c r="A403" s="17">
        <v>4</v>
      </c>
      <c r="B403" s="18" t="s">
        <v>5801</v>
      </c>
      <c r="C403" s="18">
        <v>3</v>
      </c>
      <c r="D403" s="18" t="s">
        <v>5875</v>
      </c>
      <c r="E403" s="18">
        <v>2</v>
      </c>
      <c r="F403" s="18" t="s">
        <v>5552</v>
      </c>
      <c r="G403" s="102">
        <v>8</v>
      </c>
      <c r="H403" s="102" t="s">
        <v>941</v>
      </c>
      <c r="I403" s="102">
        <v>11</v>
      </c>
      <c r="J403" s="103" t="s">
        <v>942</v>
      </c>
      <c r="K403" s="99"/>
      <c r="L403" s="99"/>
      <c r="M403" s="99"/>
      <c r="N403" s="28" t="s">
        <v>5911</v>
      </c>
      <c r="O403" s="20">
        <v>72000</v>
      </c>
      <c r="P403" s="27" t="s">
        <v>5804</v>
      </c>
      <c r="Q403" s="99"/>
      <c r="R403" s="130"/>
    </row>
    <row r="404" spans="1:18" ht="18" customHeight="1">
      <c r="A404" s="17">
        <v>4</v>
      </c>
      <c r="B404" s="18" t="s">
        <v>5801</v>
      </c>
      <c r="C404" s="18">
        <v>3</v>
      </c>
      <c r="D404" s="18" t="s">
        <v>5875</v>
      </c>
      <c r="E404" s="18">
        <v>2</v>
      </c>
      <c r="F404" s="18" t="s">
        <v>5552</v>
      </c>
      <c r="G404" s="19">
        <v>11</v>
      </c>
      <c r="H404" s="19" t="s">
        <v>1002</v>
      </c>
      <c r="I404" s="102"/>
      <c r="J404" s="103"/>
      <c r="K404" s="99"/>
      <c r="L404" s="99"/>
      <c r="M404" s="99"/>
      <c r="N404" s="28"/>
      <c r="O404" s="20"/>
      <c r="P404" s="27" t="s">
        <v>7395</v>
      </c>
      <c r="Q404" s="99">
        <v>856</v>
      </c>
      <c r="R404" s="130"/>
    </row>
    <row r="405" spans="1:18" ht="18" customHeight="1">
      <c r="A405" s="17">
        <v>4</v>
      </c>
      <c r="B405" s="18" t="s">
        <v>5801</v>
      </c>
      <c r="C405" s="18">
        <v>3</v>
      </c>
      <c r="D405" s="18" t="s">
        <v>5875</v>
      </c>
      <c r="E405" s="18">
        <v>2</v>
      </c>
      <c r="F405" s="18" t="s">
        <v>5552</v>
      </c>
      <c r="G405" s="18">
        <v>11</v>
      </c>
      <c r="H405" s="18" t="s">
        <v>1002</v>
      </c>
      <c r="I405" s="19">
        <v>1</v>
      </c>
      <c r="J405" s="24" t="s">
        <v>1003</v>
      </c>
      <c r="K405" s="99">
        <v>20</v>
      </c>
      <c r="L405" s="99">
        <v>0</v>
      </c>
      <c r="M405" s="99">
        <f t="shared" ref="M405:M406" si="57">K405-L405</f>
        <v>20</v>
      </c>
      <c r="N405" s="28" t="s">
        <v>5912</v>
      </c>
      <c r="O405" s="20">
        <v>20000</v>
      </c>
      <c r="P405" s="27" t="s">
        <v>2287</v>
      </c>
      <c r="Q405" s="99"/>
      <c r="R405" s="130"/>
    </row>
    <row r="406" spans="1:18" ht="18" customHeight="1">
      <c r="A406" s="17">
        <v>4</v>
      </c>
      <c r="B406" s="18" t="s">
        <v>5801</v>
      </c>
      <c r="C406" s="18">
        <v>3</v>
      </c>
      <c r="D406" s="18" t="s">
        <v>5875</v>
      </c>
      <c r="E406" s="18">
        <v>2</v>
      </c>
      <c r="F406" s="18" t="s">
        <v>5552</v>
      </c>
      <c r="G406" s="102">
        <v>11</v>
      </c>
      <c r="H406" s="102" t="s">
        <v>1002</v>
      </c>
      <c r="I406" s="19">
        <v>4</v>
      </c>
      <c r="J406" s="24" t="s">
        <v>1023</v>
      </c>
      <c r="K406" s="99">
        <v>49</v>
      </c>
      <c r="L406" s="99">
        <v>49</v>
      </c>
      <c r="M406" s="99">
        <f t="shared" si="57"/>
        <v>0</v>
      </c>
      <c r="N406" s="28" t="s">
        <v>5913</v>
      </c>
      <c r="O406" s="20"/>
      <c r="P406" s="27" t="s">
        <v>7395</v>
      </c>
      <c r="Q406" s="99">
        <v>1825</v>
      </c>
      <c r="R406" s="130"/>
    </row>
    <row r="407" spans="1:18" ht="18" customHeight="1">
      <c r="A407" s="17">
        <v>4</v>
      </c>
      <c r="B407" s="18" t="s">
        <v>5801</v>
      </c>
      <c r="C407" s="18">
        <v>3</v>
      </c>
      <c r="D407" s="18" t="s">
        <v>5875</v>
      </c>
      <c r="E407" s="18">
        <v>2</v>
      </c>
      <c r="F407" s="18" t="s">
        <v>5552</v>
      </c>
      <c r="G407" s="102">
        <v>11</v>
      </c>
      <c r="H407" s="102" t="s">
        <v>1002</v>
      </c>
      <c r="I407" s="18">
        <v>4</v>
      </c>
      <c r="J407" s="25" t="s">
        <v>1023</v>
      </c>
      <c r="K407" s="99"/>
      <c r="L407" s="99"/>
      <c r="M407" s="99"/>
      <c r="N407" s="28" t="s">
        <v>5914</v>
      </c>
      <c r="O407" s="20">
        <v>48600</v>
      </c>
      <c r="P407" s="27" t="s">
        <v>5880</v>
      </c>
      <c r="Q407" s="99"/>
      <c r="R407" s="130"/>
    </row>
    <row r="408" spans="1:18" ht="18" customHeight="1">
      <c r="A408" s="17">
        <v>4</v>
      </c>
      <c r="B408" s="18" t="s">
        <v>5801</v>
      </c>
      <c r="C408" s="18">
        <v>3</v>
      </c>
      <c r="D408" s="18" t="s">
        <v>5875</v>
      </c>
      <c r="E408" s="18">
        <v>2</v>
      </c>
      <c r="F408" s="18" t="s">
        <v>5552</v>
      </c>
      <c r="G408" s="19">
        <v>12</v>
      </c>
      <c r="H408" s="19" t="s">
        <v>1026</v>
      </c>
      <c r="I408" s="18"/>
      <c r="J408" s="25"/>
      <c r="K408" s="99"/>
      <c r="L408" s="99"/>
      <c r="M408" s="99"/>
      <c r="N408" s="28"/>
      <c r="O408" s="20"/>
      <c r="P408" s="27"/>
      <c r="Q408" s="99"/>
      <c r="R408" s="130"/>
    </row>
    <row r="409" spans="1:18" ht="18" customHeight="1">
      <c r="A409" s="17">
        <v>4</v>
      </c>
      <c r="B409" s="18" t="s">
        <v>5801</v>
      </c>
      <c r="C409" s="18">
        <v>3</v>
      </c>
      <c r="D409" s="18" t="s">
        <v>5875</v>
      </c>
      <c r="E409" s="18">
        <v>2</v>
      </c>
      <c r="F409" s="18" t="s">
        <v>5552</v>
      </c>
      <c r="G409" s="18">
        <v>12</v>
      </c>
      <c r="H409" s="18" t="s">
        <v>1026</v>
      </c>
      <c r="I409" s="19">
        <v>1</v>
      </c>
      <c r="J409" s="24" t="s">
        <v>1027</v>
      </c>
      <c r="K409" s="99">
        <v>17</v>
      </c>
      <c r="L409" s="99">
        <v>17</v>
      </c>
      <c r="M409" s="99">
        <f>K409-L409</f>
        <v>0</v>
      </c>
      <c r="N409" s="28" t="s">
        <v>5915</v>
      </c>
      <c r="O409" s="20">
        <v>16400</v>
      </c>
      <c r="P409" s="27"/>
      <c r="Q409" s="99"/>
      <c r="R409" s="130"/>
    </row>
    <row r="410" spans="1:18" ht="18" customHeight="1">
      <c r="A410" s="17">
        <v>4</v>
      </c>
      <c r="B410" s="18" t="s">
        <v>5801</v>
      </c>
      <c r="C410" s="18">
        <v>3</v>
      </c>
      <c r="D410" s="18" t="s">
        <v>5875</v>
      </c>
      <c r="E410" s="18">
        <v>2</v>
      </c>
      <c r="F410" s="18" t="s">
        <v>5552</v>
      </c>
      <c r="G410" s="19">
        <v>13</v>
      </c>
      <c r="H410" s="19" t="s">
        <v>1045</v>
      </c>
      <c r="I410" s="19"/>
      <c r="J410" s="24"/>
      <c r="K410" s="99"/>
      <c r="L410" s="99"/>
      <c r="M410" s="99"/>
      <c r="N410" s="28"/>
      <c r="O410" s="20"/>
      <c r="P410" s="27"/>
      <c r="Q410" s="99"/>
      <c r="R410" s="130"/>
    </row>
    <row r="411" spans="1:18" ht="18" customHeight="1">
      <c r="A411" s="17">
        <v>4</v>
      </c>
      <c r="B411" s="18" t="s">
        <v>5801</v>
      </c>
      <c r="C411" s="18">
        <v>3</v>
      </c>
      <c r="D411" s="18" t="s">
        <v>5875</v>
      </c>
      <c r="E411" s="18">
        <v>2</v>
      </c>
      <c r="F411" s="18" t="s">
        <v>5552</v>
      </c>
      <c r="G411" s="18">
        <v>13</v>
      </c>
      <c r="H411" s="18" t="s">
        <v>1045</v>
      </c>
      <c r="I411" s="19">
        <v>21</v>
      </c>
      <c r="J411" s="24" t="s">
        <v>1046</v>
      </c>
      <c r="K411" s="99">
        <v>5487</v>
      </c>
      <c r="L411" s="99">
        <v>7041</v>
      </c>
      <c r="M411" s="99">
        <f>K411-L411</f>
        <v>-1554</v>
      </c>
      <c r="N411" s="28" t="s">
        <v>5916</v>
      </c>
      <c r="O411" s="20"/>
      <c r="P411" s="27"/>
      <c r="Q411" s="99"/>
      <c r="R411" s="130"/>
    </row>
    <row r="412" spans="1:18" ht="18" customHeight="1">
      <c r="A412" s="17">
        <v>4</v>
      </c>
      <c r="B412" s="18" t="s">
        <v>5801</v>
      </c>
      <c r="C412" s="18">
        <v>3</v>
      </c>
      <c r="D412" s="18" t="s">
        <v>5875</v>
      </c>
      <c r="E412" s="18">
        <v>2</v>
      </c>
      <c r="F412" s="18" t="s">
        <v>5552</v>
      </c>
      <c r="G412" s="18">
        <v>13</v>
      </c>
      <c r="H412" s="18" t="s">
        <v>1045</v>
      </c>
      <c r="I412" s="18">
        <v>21</v>
      </c>
      <c r="J412" s="25" t="s">
        <v>1046</v>
      </c>
      <c r="K412" s="99"/>
      <c r="L412" s="99"/>
      <c r="M412" s="99"/>
      <c r="N412" s="339" t="s">
        <v>7405</v>
      </c>
      <c r="O412" s="20">
        <v>825000</v>
      </c>
      <c r="P412" s="27"/>
      <c r="Q412" s="99"/>
      <c r="R412" s="130"/>
    </row>
    <row r="413" spans="1:18" ht="18" customHeight="1">
      <c r="A413" s="17">
        <v>4</v>
      </c>
      <c r="B413" s="18" t="s">
        <v>5801</v>
      </c>
      <c r="C413" s="18">
        <v>3</v>
      </c>
      <c r="D413" s="18" t="s">
        <v>5875</v>
      </c>
      <c r="E413" s="18">
        <v>2</v>
      </c>
      <c r="F413" s="18" t="s">
        <v>5552</v>
      </c>
      <c r="G413" s="18">
        <v>13</v>
      </c>
      <c r="H413" s="18" t="s">
        <v>1045</v>
      </c>
      <c r="I413" s="18">
        <v>21</v>
      </c>
      <c r="J413" s="25" t="s">
        <v>1046</v>
      </c>
      <c r="K413" s="99"/>
      <c r="L413" s="99"/>
      <c r="M413" s="99"/>
      <c r="N413" s="339" t="s">
        <v>7406</v>
      </c>
      <c r="O413" s="20">
        <v>360000</v>
      </c>
      <c r="P413" s="27"/>
      <c r="Q413" s="99"/>
      <c r="R413" s="130"/>
    </row>
    <row r="414" spans="1:18" ht="18" customHeight="1">
      <c r="A414" s="17">
        <v>4</v>
      </c>
      <c r="B414" s="18" t="s">
        <v>5801</v>
      </c>
      <c r="C414" s="18">
        <v>3</v>
      </c>
      <c r="D414" s="18" t="s">
        <v>5875</v>
      </c>
      <c r="E414" s="18">
        <v>2</v>
      </c>
      <c r="F414" s="18" t="s">
        <v>5552</v>
      </c>
      <c r="G414" s="18">
        <v>13</v>
      </c>
      <c r="H414" s="18" t="s">
        <v>1045</v>
      </c>
      <c r="I414" s="18">
        <v>21</v>
      </c>
      <c r="J414" s="25" t="s">
        <v>1046</v>
      </c>
      <c r="K414" s="99"/>
      <c r="L414" s="99"/>
      <c r="M414" s="99"/>
      <c r="N414" s="28" t="s">
        <v>5917</v>
      </c>
      <c r="O414" s="20">
        <v>300000</v>
      </c>
      <c r="P414" s="27"/>
      <c r="Q414" s="99"/>
      <c r="R414" s="130"/>
    </row>
    <row r="415" spans="1:18" ht="18" customHeight="1">
      <c r="A415" s="17">
        <v>4</v>
      </c>
      <c r="B415" s="18" t="s">
        <v>5801</v>
      </c>
      <c r="C415" s="18">
        <v>3</v>
      </c>
      <c r="D415" s="18" t="s">
        <v>5875</v>
      </c>
      <c r="E415" s="18">
        <v>2</v>
      </c>
      <c r="F415" s="18" t="s">
        <v>5552</v>
      </c>
      <c r="G415" s="18">
        <v>13</v>
      </c>
      <c r="H415" s="18" t="s">
        <v>1045</v>
      </c>
      <c r="I415" s="18">
        <v>21</v>
      </c>
      <c r="J415" s="25" t="s">
        <v>1046</v>
      </c>
      <c r="K415" s="99"/>
      <c r="L415" s="99"/>
      <c r="M415" s="99"/>
      <c r="N415" s="28" t="s">
        <v>5918</v>
      </c>
      <c r="O415" s="20"/>
      <c r="P415" s="27"/>
      <c r="Q415" s="99"/>
      <c r="R415" s="130"/>
    </row>
    <row r="416" spans="1:18" ht="18" customHeight="1">
      <c r="A416" s="17">
        <v>4</v>
      </c>
      <c r="B416" s="18" t="s">
        <v>5801</v>
      </c>
      <c r="C416" s="18">
        <v>3</v>
      </c>
      <c r="D416" s="18" t="s">
        <v>5875</v>
      </c>
      <c r="E416" s="18">
        <v>2</v>
      </c>
      <c r="F416" s="18" t="s">
        <v>5552</v>
      </c>
      <c r="G416" s="18">
        <v>13</v>
      </c>
      <c r="H416" s="18" t="s">
        <v>1045</v>
      </c>
      <c r="I416" s="18">
        <v>21</v>
      </c>
      <c r="J416" s="25" t="s">
        <v>1046</v>
      </c>
      <c r="K416" s="99"/>
      <c r="L416" s="99"/>
      <c r="M416" s="99"/>
      <c r="N416" s="28" t="s">
        <v>5919</v>
      </c>
      <c r="O416" s="20">
        <v>4002000</v>
      </c>
      <c r="P416" s="27"/>
      <c r="Q416" s="99"/>
      <c r="R416" s="130"/>
    </row>
    <row r="417" spans="1:18" ht="18" customHeight="1">
      <c r="A417" s="17">
        <v>4</v>
      </c>
      <c r="B417" s="18" t="s">
        <v>5801</v>
      </c>
      <c r="C417" s="18">
        <v>3</v>
      </c>
      <c r="D417" s="18" t="s">
        <v>5875</v>
      </c>
      <c r="E417" s="18">
        <v>2</v>
      </c>
      <c r="F417" s="18" t="s">
        <v>5552</v>
      </c>
      <c r="G417" s="19">
        <v>14</v>
      </c>
      <c r="H417" s="19" t="s">
        <v>1050</v>
      </c>
      <c r="I417" s="18"/>
      <c r="J417" s="25"/>
      <c r="K417" s="99"/>
      <c r="L417" s="99"/>
      <c r="M417" s="99"/>
      <c r="N417" s="28"/>
      <c r="O417" s="20"/>
      <c r="P417" s="27"/>
      <c r="Q417" s="99"/>
      <c r="R417" s="130"/>
    </row>
    <row r="418" spans="1:18" ht="18" customHeight="1">
      <c r="A418" s="17">
        <v>4</v>
      </c>
      <c r="B418" s="18" t="s">
        <v>5801</v>
      </c>
      <c r="C418" s="18">
        <v>3</v>
      </c>
      <c r="D418" s="18" t="s">
        <v>5875</v>
      </c>
      <c r="E418" s="18">
        <v>2</v>
      </c>
      <c r="F418" s="18" t="s">
        <v>5552</v>
      </c>
      <c r="G418" s="18">
        <v>14</v>
      </c>
      <c r="H418" s="18" t="s">
        <v>1050</v>
      </c>
      <c r="I418" s="19">
        <v>21</v>
      </c>
      <c r="J418" s="24" t="s">
        <v>1349</v>
      </c>
      <c r="K418" s="99">
        <v>0</v>
      </c>
      <c r="L418" s="99">
        <v>39</v>
      </c>
      <c r="M418" s="99">
        <f>K418-L418</f>
        <v>-39</v>
      </c>
      <c r="N418" s="28"/>
      <c r="O418" s="20"/>
      <c r="P418" s="27"/>
      <c r="Q418" s="99"/>
      <c r="R418" s="130"/>
    </row>
    <row r="419" spans="1:18" ht="18" customHeight="1">
      <c r="A419" s="17">
        <v>4</v>
      </c>
      <c r="B419" s="18" t="s">
        <v>5801</v>
      </c>
      <c r="C419" s="18">
        <v>3</v>
      </c>
      <c r="D419" s="18" t="s">
        <v>5875</v>
      </c>
      <c r="E419" s="18">
        <v>2</v>
      </c>
      <c r="F419" s="18" t="s">
        <v>5552</v>
      </c>
      <c r="G419" s="19">
        <v>19</v>
      </c>
      <c r="H419" s="19" t="s">
        <v>2744</v>
      </c>
      <c r="I419" s="19"/>
      <c r="J419" s="24"/>
      <c r="K419" s="99"/>
      <c r="L419" s="99"/>
      <c r="M419" s="99"/>
      <c r="N419" s="28"/>
      <c r="O419" s="20"/>
      <c r="P419" s="27"/>
      <c r="Q419" s="99"/>
      <c r="R419" s="130"/>
    </row>
    <row r="420" spans="1:18" ht="18" customHeight="1">
      <c r="A420" s="17">
        <v>4</v>
      </c>
      <c r="B420" s="18" t="s">
        <v>5801</v>
      </c>
      <c r="C420" s="18">
        <v>3</v>
      </c>
      <c r="D420" s="18" t="s">
        <v>5875</v>
      </c>
      <c r="E420" s="18">
        <v>2</v>
      </c>
      <c r="F420" s="18" t="s">
        <v>5552</v>
      </c>
      <c r="G420" s="18">
        <v>19</v>
      </c>
      <c r="H420" s="18" t="s">
        <v>2744</v>
      </c>
      <c r="I420" s="19">
        <v>31</v>
      </c>
      <c r="J420" s="24" t="s">
        <v>1366</v>
      </c>
      <c r="K420" s="99">
        <v>300</v>
      </c>
      <c r="L420" s="99">
        <v>0</v>
      </c>
      <c r="M420" s="99">
        <f>K420-L420</f>
        <v>300</v>
      </c>
      <c r="N420" s="28" t="s">
        <v>5920</v>
      </c>
      <c r="O420" s="20">
        <v>300000</v>
      </c>
      <c r="P420" s="27"/>
      <c r="Q420" s="99"/>
      <c r="R420" s="130"/>
    </row>
    <row r="421" spans="1:18" ht="18" customHeight="1">
      <c r="A421" s="43">
        <v>4</v>
      </c>
      <c r="B421" s="44" t="s">
        <v>7388</v>
      </c>
      <c r="C421" s="52">
        <v>3</v>
      </c>
      <c r="D421" s="44" t="s">
        <v>7392</v>
      </c>
      <c r="E421" s="53">
        <v>3</v>
      </c>
      <c r="F421" s="54" t="s">
        <v>7407</v>
      </c>
      <c r="G421" s="53"/>
      <c r="H421" s="54"/>
      <c r="I421" s="53"/>
      <c r="J421" s="53"/>
      <c r="K421" s="62">
        <f>SUM(K422:K427)</f>
        <v>321</v>
      </c>
      <c r="L421" s="62">
        <f t="shared" ref="L421:M421" si="58">SUM(L422:L427)</f>
        <v>0</v>
      </c>
      <c r="M421" s="63">
        <f t="shared" si="58"/>
        <v>321</v>
      </c>
      <c r="N421" s="55"/>
      <c r="O421" s="56"/>
      <c r="P421" s="56"/>
      <c r="Q421" s="97">
        <f>SUM(Q422:Q427)</f>
        <v>321</v>
      </c>
      <c r="R421" s="59" t="s">
        <v>7357</v>
      </c>
    </row>
    <row r="422" spans="1:18" ht="18" customHeight="1">
      <c r="A422" s="17">
        <v>4</v>
      </c>
      <c r="B422" s="18" t="s">
        <v>5801</v>
      </c>
      <c r="C422" s="18">
        <v>3</v>
      </c>
      <c r="D422" s="18" t="s">
        <v>5875</v>
      </c>
      <c r="E422" s="18">
        <v>3</v>
      </c>
      <c r="F422" s="18" t="s">
        <v>5921</v>
      </c>
      <c r="G422" s="19">
        <v>8</v>
      </c>
      <c r="H422" s="19" t="s">
        <v>941</v>
      </c>
      <c r="I422" s="19"/>
      <c r="J422" s="24"/>
      <c r="K422" s="99"/>
      <c r="L422" s="99"/>
      <c r="M422" s="99"/>
      <c r="N422" s="28"/>
      <c r="O422" s="20"/>
      <c r="P422" s="27" t="s">
        <v>7395</v>
      </c>
      <c r="Q422" s="99">
        <v>125</v>
      </c>
      <c r="R422" s="130"/>
    </row>
    <row r="423" spans="1:18" ht="18" customHeight="1">
      <c r="A423" s="17">
        <v>4</v>
      </c>
      <c r="B423" s="18" t="s">
        <v>5801</v>
      </c>
      <c r="C423" s="18">
        <v>3</v>
      </c>
      <c r="D423" s="18" t="s">
        <v>5875</v>
      </c>
      <c r="E423" s="18">
        <v>3</v>
      </c>
      <c r="F423" s="18" t="s">
        <v>5921</v>
      </c>
      <c r="G423" s="18">
        <v>8</v>
      </c>
      <c r="H423" s="18" t="s">
        <v>941</v>
      </c>
      <c r="I423" s="19">
        <v>1</v>
      </c>
      <c r="J423" s="24" t="s">
        <v>2898</v>
      </c>
      <c r="K423" s="99">
        <v>281</v>
      </c>
      <c r="L423" s="99">
        <v>0</v>
      </c>
      <c r="M423" s="99">
        <f>K423-L423</f>
        <v>281</v>
      </c>
      <c r="N423" s="28" t="s">
        <v>5922</v>
      </c>
      <c r="O423" s="20">
        <v>189000</v>
      </c>
      <c r="P423" s="27" t="s">
        <v>5804</v>
      </c>
      <c r="Q423" s="99"/>
      <c r="R423" s="130"/>
    </row>
    <row r="424" spans="1:18" ht="18" customHeight="1">
      <c r="A424" s="17">
        <v>4</v>
      </c>
      <c r="B424" s="18" t="s">
        <v>5801</v>
      </c>
      <c r="C424" s="18">
        <v>3</v>
      </c>
      <c r="D424" s="18" t="s">
        <v>5875</v>
      </c>
      <c r="E424" s="18">
        <v>3</v>
      </c>
      <c r="F424" s="18" t="s">
        <v>5921</v>
      </c>
      <c r="G424" s="102">
        <v>8</v>
      </c>
      <c r="H424" s="102" t="s">
        <v>941</v>
      </c>
      <c r="I424" s="102">
        <v>1</v>
      </c>
      <c r="J424" s="103" t="s">
        <v>2898</v>
      </c>
      <c r="K424" s="99"/>
      <c r="L424" s="99"/>
      <c r="M424" s="99"/>
      <c r="N424" s="28" t="s">
        <v>5923</v>
      </c>
      <c r="O424" s="20">
        <v>91800</v>
      </c>
      <c r="P424" s="27" t="s">
        <v>7395</v>
      </c>
      <c r="Q424" s="99">
        <v>63</v>
      </c>
      <c r="R424" s="130"/>
    </row>
    <row r="425" spans="1:18" ht="18" customHeight="1">
      <c r="A425" s="17">
        <v>4</v>
      </c>
      <c r="B425" s="18" t="s">
        <v>5801</v>
      </c>
      <c r="C425" s="18">
        <v>3</v>
      </c>
      <c r="D425" s="18" t="s">
        <v>5875</v>
      </c>
      <c r="E425" s="18">
        <v>3</v>
      </c>
      <c r="F425" s="18" t="s">
        <v>5921</v>
      </c>
      <c r="G425" s="19">
        <v>11</v>
      </c>
      <c r="H425" s="19" t="s">
        <v>1002</v>
      </c>
      <c r="I425" s="102"/>
      <c r="J425" s="103"/>
      <c r="K425" s="99"/>
      <c r="L425" s="99"/>
      <c r="M425" s="99"/>
      <c r="N425" s="28"/>
      <c r="O425" s="20"/>
      <c r="P425" s="27" t="s">
        <v>2287</v>
      </c>
      <c r="Q425" s="99"/>
      <c r="R425" s="130"/>
    </row>
    <row r="426" spans="1:18" ht="18" customHeight="1">
      <c r="A426" s="17">
        <v>4</v>
      </c>
      <c r="B426" s="18" t="s">
        <v>5801</v>
      </c>
      <c r="C426" s="18">
        <v>3</v>
      </c>
      <c r="D426" s="18" t="s">
        <v>5875</v>
      </c>
      <c r="E426" s="18">
        <v>3</v>
      </c>
      <c r="F426" s="18" t="s">
        <v>5921</v>
      </c>
      <c r="G426" s="18">
        <v>11</v>
      </c>
      <c r="H426" s="18" t="s">
        <v>1002</v>
      </c>
      <c r="I426" s="19">
        <v>1</v>
      </c>
      <c r="J426" s="24" t="s">
        <v>1003</v>
      </c>
      <c r="K426" s="99">
        <v>30</v>
      </c>
      <c r="L426" s="99">
        <v>0</v>
      </c>
      <c r="M426" s="99">
        <f t="shared" ref="M426:M427" si="59">K426-L426</f>
        <v>30</v>
      </c>
      <c r="N426" s="28" t="s">
        <v>5924</v>
      </c>
      <c r="O426" s="20">
        <v>30000</v>
      </c>
      <c r="P426" s="27" t="s">
        <v>7395</v>
      </c>
      <c r="Q426" s="99">
        <v>133</v>
      </c>
      <c r="R426" s="130"/>
    </row>
    <row r="427" spans="1:18" ht="18" customHeight="1">
      <c r="A427" s="17">
        <v>4</v>
      </c>
      <c r="B427" s="18" t="s">
        <v>5801</v>
      </c>
      <c r="C427" s="18">
        <v>3</v>
      </c>
      <c r="D427" s="18" t="s">
        <v>5875</v>
      </c>
      <c r="E427" s="18">
        <v>3</v>
      </c>
      <c r="F427" s="18" t="s">
        <v>5921</v>
      </c>
      <c r="G427" s="102">
        <v>11</v>
      </c>
      <c r="H427" s="102" t="s">
        <v>1002</v>
      </c>
      <c r="I427" s="19">
        <v>3</v>
      </c>
      <c r="J427" s="24" t="s">
        <v>1021</v>
      </c>
      <c r="K427" s="99">
        <v>10</v>
      </c>
      <c r="L427" s="99">
        <v>0</v>
      </c>
      <c r="M427" s="99">
        <f t="shared" si="59"/>
        <v>10</v>
      </c>
      <c r="N427" s="28" t="s">
        <v>5925</v>
      </c>
      <c r="O427" s="20">
        <v>9600</v>
      </c>
      <c r="P427" s="27" t="s">
        <v>5880</v>
      </c>
      <c r="Q427" s="99"/>
      <c r="R427" s="130"/>
    </row>
    <row r="428" spans="1:18" ht="18" customHeight="1">
      <c r="A428" s="43">
        <v>4</v>
      </c>
      <c r="B428" s="44" t="s">
        <v>7388</v>
      </c>
      <c r="C428" s="52">
        <v>3</v>
      </c>
      <c r="D428" s="44" t="s">
        <v>7392</v>
      </c>
      <c r="E428" s="53">
        <v>4</v>
      </c>
      <c r="F428" s="54" t="s">
        <v>7408</v>
      </c>
      <c r="G428" s="53"/>
      <c r="H428" s="54"/>
      <c r="I428" s="53"/>
      <c r="J428" s="53"/>
      <c r="K428" s="62">
        <f>SUM(K429:K435)</f>
        <v>720</v>
      </c>
      <c r="L428" s="62">
        <f t="shared" ref="L428:M428" si="60">SUM(L429:L435)</f>
        <v>0</v>
      </c>
      <c r="M428" s="63">
        <f t="shared" si="60"/>
        <v>720</v>
      </c>
      <c r="N428" s="55"/>
      <c r="O428" s="56"/>
      <c r="P428" s="56"/>
      <c r="Q428" s="97">
        <f>SUM(Q429:Q435)</f>
        <v>720</v>
      </c>
      <c r="R428" s="59" t="s">
        <v>7357</v>
      </c>
    </row>
    <row r="429" spans="1:18" ht="18" customHeight="1">
      <c r="A429" s="17">
        <v>4</v>
      </c>
      <c r="B429" s="18" t="s">
        <v>5801</v>
      </c>
      <c r="C429" s="18">
        <v>3</v>
      </c>
      <c r="D429" s="18" t="s">
        <v>5875</v>
      </c>
      <c r="E429" s="18">
        <v>4</v>
      </c>
      <c r="F429" s="18" t="s">
        <v>5603</v>
      </c>
      <c r="G429" s="19">
        <v>8</v>
      </c>
      <c r="H429" s="19" t="s">
        <v>941</v>
      </c>
      <c r="I429" s="19"/>
      <c r="J429" s="24"/>
      <c r="K429" s="99"/>
      <c r="L429" s="99"/>
      <c r="M429" s="99"/>
      <c r="N429" s="28"/>
      <c r="O429" s="20"/>
      <c r="P429" s="27" t="s">
        <v>7395</v>
      </c>
      <c r="Q429" s="99">
        <v>281</v>
      </c>
      <c r="R429" s="130"/>
    </row>
    <row r="430" spans="1:18" ht="18" customHeight="1">
      <c r="A430" s="17">
        <v>4</v>
      </c>
      <c r="B430" s="18" t="s">
        <v>5801</v>
      </c>
      <c r="C430" s="18">
        <v>3</v>
      </c>
      <c r="D430" s="18" t="s">
        <v>5875</v>
      </c>
      <c r="E430" s="18">
        <v>4</v>
      </c>
      <c r="F430" s="18" t="s">
        <v>5603</v>
      </c>
      <c r="G430" s="18">
        <v>8</v>
      </c>
      <c r="H430" s="18" t="s">
        <v>941</v>
      </c>
      <c r="I430" s="19">
        <v>1</v>
      </c>
      <c r="J430" s="24" t="s">
        <v>2898</v>
      </c>
      <c r="K430" s="99">
        <v>60</v>
      </c>
      <c r="L430" s="99">
        <v>0</v>
      </c>
      <c r="M430" s="99">
        <f t="shared" ref="M430:M431" si="61">K430-L430</f>
        <v>60</v>
      </c>
      <c r="N430" s="28" t="s">
        <v>5926</v>
      </c>
      <c r="O430" s="20">
        <v>60000</v>
      </c>
      <c r="P430" s="27" t="s">
        <v>5804</v>
      </c>
      <c r="Q430" s="99"/>
      <c r="R430" s="130"/>
    </row>
    <row r="431" spans="1:18" ht="18" customHeight="1">
      <c r="A431" s="17">
        <v>4</v>
      </c>
      <c r="B431" s="18" t="s">
        <v>5801</v>
      </c>
      <c r="C431" s="18">
        <v>3</v>
      </c>
      <c r="D431" s="18" t="s">
        <v>5875</v>
      </c>
      <c r="E431" s="18">
        <v>4</v>
      </c>
      <c r="F431" s="18" t="s">
        <v>5603</v>
      </c>
      <c r="G431" s="102">
        <v>8</v>
      </c>
      <c r="H431" s="102" t="s">
        <v>941</v>
      </c>
      <c r="I431" s="19">
        <v>11</v>
      </c>
      <c r="J431" s="24" t="s">
        <v>942</v>
      </c>
      <c r="K431" s="99">
        <v>510</v>
      </c>
      <c r="L431" s="99">
        <v>0</v>
      </c>
      <c r="M431" s="99">
        <f t="shared" si="61"/>
        <v>510</v>
      </c>
      <c r="N431" s="28" t="s">
        <v>5927</v>
      </c>
      <c r="O431" s="20">
        <v>240000</v>
      </c>
      <c r="P431" s="27" t="s">
        <v>7395</v>
      </c>
      <c r="Q431" s="99">
        <v>140</v>
      </c>
      <c r="R431" s="130"/>
    </row>
    <row r="432" spans="1:18" ht="18" customHeight="1">
      <c r="A432" s="17">
        <v>4</v>
      </c>
      <c r="B432" s="18" t="s">
        <v>5801</v>
      </c>
      <c r="C432" s="18">
        <v>3</v>
      </c>
      <c r="D432" s="18" t="s">
        <v>5875</v>
      </c>
      <c r="E432" s="18">
        <v>4</v>
      </c>
      <c r="F432" s="18" t="s">
        <v>5603</v>
      </c>
      <c r="G432" s="102">
        <v>8</v>
      </c>
      <c r="H432" s="102" t="s">
        <v>941</v>
      </c>
      <c r="I432" s="102">
        <v>11</v>
      </c>
      <c r="J432" s="103" t="s">
        <v>942</v>
      </c>
      <c r="K432" s="99"/>
      <c r="L432" s="99"/>
      <c r="M432" s="99"/>
      <c r="N432" s="28" t="s">
        <v>5928</v>
      </c>
      <c r="O432" s="20">
        <v>270000</v>
      </c>
      <c r="P432" s="27" t="s">
        <v>2287</v>
      </c>
      <c r="Q432" s="99"/>
      <c r="R432" s="130"/>
    </row>
    <row r="433" spans="1:18" ht="18" customHeight="1">
      <c r="A433" s="17">
        <v>4</v>
      </c>
      <c r="B433" s="18" t="s">
        <v>5801</v>
      </c>
      <c r="C433" s="18">
        <v>3</v>
      </c>
      <c r="D433" s="18" t="s">
        <v>5875</v>
      </c>
      <c r="E433" s="18">
        <v>4</v>
      </c>
      <c r="F433" s="18" t="s">
        <v>5603</v>
      </c>
      <c r="G433" s="19">
        <v>11</v>
      </c>
      <c r="H433" s="19" t="s">
        <v>1002</v>
      </c>
      <c r="I433" s="102"/>
      <c r="J433" s="103"/>
      <c r="K433" s="99"/>
      <c r="L433" s="99"/>
      <c r="M433" s="99"/>
      <c r="N433" s="28"/>
      <c r="O433" s="20"/>
      <c r="P433" s="27" t="s">
        <v>7395</v>
      </c>
      <c r="Q433" s="99">
        <v>299</v>
      </c>
      <c r="R433" s="130"/>
    </row>
    <row r="434" spans="1:18" ht="18" customHeight="1">
      <c r="A434" s="17">
        <v>4</v>
      </c>
      <c r="B434" s="18" t="s">
        <v>5801</v>
      </c>
      <c r="C434" s="18">
        <v>3</v>
      </c>
      <c r="D434" s="18" t="s">
        <v>5875</v>
      </c>
      <c r="E434" s="18">
        <v>4</v>
      </c>
      <c r="F434" s="18" t="s">
        <v>5603</v>
      </c>
      <c r="G434" s="18">
        <v>11</v>
      </c>
      <c r="H434" s="18" t="s">
        <v>1002</v>
      </c>
      <c r="I434" s="19">
        <v>1</v>
      </c>
      <c r="J434" s="24" t="s">
        <v>1003</v>
      </c>
      <c r="K434" s="99">
        <v>110</v>
      </c>
      <c r="L434" s="99">
        <v>0</v>
      </c>
      <c r="M434" s="99">
        <f t="shared" ref="M434:M435" si="62">K434-L434</f>
        <v>110</v>
      </c>
      <c r="N434" s="28" t="s">
        <v>5929</v>
      </c>
      <c r="O434" s="20">
        <v>110000</v>
      </c>
      <c r="P434" s="27" t="s">
        <v>5880</v>
      </c>
      <c r="Q434" s="99"/>
      <c r="R434" s="130"/>
    </row>
    <row r="435" spans="1:18" ht="18" customHeight="1">
      <c r="A435" s="17">
        <v>4</v>
      </c>
      <c r="B435" s="18" t="s">
        <v>5801</v>
      </c>
      <c r="C435" s="18">
        <v>3</v>
      </c>
      <c r="D435" s="18" t="s">
        <v>5875</v>
      </c>
      <c r="E435" s="18">
        <v>4</v>
      </c>
      <c r="F435" s="18" t="s">
        <v>5603</v>
      </c>
      <c r="G435" s="102">
        <v>11</v>
      </c>
      <c r="H435" s="102" t="s">
        <v>1002</v>
      </c>
      <c r="I435" s="19">
        <v>4</v>
      </c>
      <c r="J435" s="24" t="s">
        <v>1023</v>
      </c>
      <c r="K435" s="99">
        <v>40</v>
      </c>
      <c r="L435" s="99">
        <v>0</v>
      </c>
      <c r="M435" s="99">
        <f t="shared" si="62"/>
        <v>40</v>
      </c>
      <c r="N435" s="28" t="s">
        <v>5930</v>
      </c>
      <c r="O435" s="20">
        <v>40000</v>
      </c>
      <c r="P435" s="27"/>
      <c r="Q435" s="99"/>
      <c r="R435" s="130"/>
    </row>
    <row r="436" spans="1:18" ht="18" customHeight="1">
      <c r="A436" s="43">
        <v>4</v>
      </c>
      <c r="B436" s="44" t="s">
        <v>7388</v>
      </c>
      <c r="C436" s="52">
        <v>3</v>
      </c>
      <c r="D436" s="44" t="s">
        <v>7392</v>
      </c>
      <c r="E436" s="53">
        <v>5</v>
      </c>
      <c r="F436" s="54" t="s">
        <v>7409</v>
      </c>
      <c r="G436" s="53"/>
      <c r="H436" s="54"/>
      <c r="I436" s="53"/>
      <c r="J436" s="53"/>
      <c r="K436" s="62">
        <f>SUM(K437:K465)</f>
        <v>2945</v>
      </c>
      <c r="L436" s="62">
        <f t="shared" ref="L436:M436" si="63">SUM(L437:L465)</f>
        <v>3321</v>
      </c>
      <c r="M436" s="63">
        <f t="shared" si="63"/>
        <v>-376</v>
      </c>
      <c r="N436" s="55"/>
      <c r="O436" s="56"/>
      <c r="P436" s="56"/>
      <c r="Q436" s="97">
        <f>SUM(Q437:Q465)</f>
        <v>2945</v>
      </c>
      <c r="R436" s="59" t="s">
        <v>7357</v>
      </c>
    </row>
    <row r="437" spans="1:18" ht="18" customHeight="1">
      <c r="A437" s="17">
        <v>4</v>
      </c>
      <c r="B437" s="18" t="s">
        <v>5801</v>
      </c>
      <c r="C437" s="18">
        <v>3</v>
      </c>
      <c r="D437" s="18" t="s">
        <v>5875</v>
      </c>
      <c r="E437" s="18">
        <v>5</v>
      </c>
      <c r="F437" s="18" t="s">
        <v>5604</v>
      </c>
      <c r="G437" s="19">
        <v>8</v>
      </c>
      <c r="H437" s="19" t="s">
        <v>941</v>
      </c>
      <c r="I437" s="19"/>
      <c r="J437" s="24"/>
      <c r="K437" s="99"/>
      <c r="L437" s="99"/>
      <c r="M437" s="99"/>
      <c r="N437" s="28"/>
      <c r="O437" s="20"/>
      <c r="P437" s="27" t="s">
        <v>7395</v>
      </c>
      <c r="Q437" s="99">
        <v>1149</v>
      </c>
      <c r="R437" s="130"/>
    </row>
    <row r="438" spans="1:18" ht="18" customHeight="1">
      <c r="A438" s="17">
        <v>4</v>
      </c>
      <c r="B438" s="18" t="s">
        <v>5801</v>
      </c>
      <c r="C438" s="18">
        <v>3</v>
      </c>
      <c r="D438" s="18" t="s">
        <v>5875</v>
      </c>
      <c r="E438" s="18">
        <v>5</v>
      </c>
      <c r="F438" s="18" t="s">
        <v>5604</v>
      </c>
      <c r="G438" s="18">
        <v>8</v>
      </c>
      <c r="H438" s="18" t="s">
        <v>941</v>
      </c>
      <c r="I438" s="19">
        <v>11</v>
      </c>
      <c r="J438" s="24" t="s">
        <v>942</v>
      </c>
      <c r="K438" s="99">
        <v>2277</v>
      </c>
      <c r="L438" s="99">
        <v>2236</v>
      </c>
      <c r="M438" s="99">
        <f>K438-L438</f>
        <v>41</v>
      </c>
      <c r="N438" s="28" t="s">
        <v>5931</v>
      </c>
      <c r="O438" s="20">
        <v>90000</v>
      </c>
      <c r="P438" s="27" t="s">
        <v>5804</v>
      </c>
      <c r="Q438" s="99"/>
      <c r="R438" s="130"/>
    </row>
    <row r="439" spans="1:18" ht="18" customHeight="1">
      <c r="A439" s="17">
        <v>4</v>
      </c>
      <c r="B439" s="18" t="s">
        <v>5801</v>
      </c>
      <c r="C439" s="18">
        <v>3</v>
      </c>
      <c r="D439" s="18" t="s">
        <v>5875</v>
      </c>
      <c r="E439" s="18">
        <v>5</v>
      </c>
      <c r="F439" s="18" t="s">
        <v>5604</v>
      </c>
      <c r="G439" s="18">
        <v>8</v>
      </c>
      <c r="H439" s="18" t="s">
        <v>941</v>
      </c>
      <c r="I439" s="18">
        <v>11</v>
      </c>
      <c r="J439" s="25" t="s">
        <v>942</v>
      </c>
      <c r="K439" s="99"/>
      <c r="L439" s="99"/>
      <c r="M439" s="99"/>
      <c r="N439" s="28" t="s">
        <v>5932</v>
      </c>
      <c r="O439" s="20">
        <v>40500</v>
      </c>
      <c r="P439" s="27" t="s">
        <v>7395</v>
      </c>
      <c r="Q439" s="99">
        <v>574</v>
      </c>
      <c r="R439" s="130"/>
    </row>
    <row r="440" spans="1:18" ht="18" customHeight="1">
      <c r="A440" s="17">
        <v>4</v>
      </c>
      <c r="B440" s="18" t="s">
        <v>5801</v>
      </c>
      <c r="C440" s="18">
        <v>3</v>
      </c>
      <c r="D440" s="18" t="s">
        <v>5875</v>
      </c>
      <c r="E440" s="18">
        <v>5</v>
      </c>
      <c r="F440" s="18" t="s">
        <v>5604</v>
      </c>
      <c r="G440" s="18">
        <v>8</v>
      </c>
      <c r="H440" s="18" t="s">
        <v>941</v>
      </c>
      <c r="I440" s="18">
        <v>11</v>
      </c>
      <c r="J440" s="25" t="s">
        <v>942</v>
      </c>
      <c r="K440" s="99"/>
      <c r="L440" s="99"/>
      <c r="M440" s="99"/>
      <c r="N440" s="28" t="s">
        <v>5933</v>
      </c>
      <c r="O440" s="20">
        <v>225000</v>
      </c>
      <c r="P440" s="27" t="s">
        <v>2287</v>
      </c>
      <c r="Q440" s="99"/>
      <c r="R440" s="130"/>
    </row>
    <row r="441" spans="1:18" ht="18" customHeight="1">
      <c r="A441" s="17">
        <v>4</v>
      </c>
      <c r="B441" s="18" t="s">
        <v>5801</v>
      </c>
      <c r="C441" s="18">
        <v>3</v>
      </c>
      <c r="D441" s="18" t="s">
        <v>5875</v>
      </c>
      <c r="E441" s="18">
        <v>5</v>
      </c>
      <c r="F441" s="18" t="s">
        <v>5604</v>
      </c>
      <c r="G441" s="18">
        <v>8</v>
      </c>
      <c r="H441" s="18" t="s">
        <v>941</v>
      </c>
      <c r="I441" s="18">
        <v>11</v>
      </c>
      <c r="J441" s="25" t="s">
        <v>942</v>
      </c>
      <c r="K441" s="99"/>
      <c r="L441" s="99"/>
      <c r="M441" s="99"/>
      <c r="N441" s="28" t="s">
        <v>5934</v>
      </c>
      <c r="O441" s="20">
        <v>495000</v>
      </c>
      <c r="P441" s="27" t="s">
        <v>7395</v>
      </c>
      <c r="Q441" s="99">
        <v>1222</v>
      </c>
      <c r="R441" s="130"/>
    </row>
    <row r="442" spans="1:18" ht="18" customHeight="1">
      <c r="A442" s="17">
        <v>4</v>
      </c>
      <c r="B442" s="18" t="s">
        <v>5801</v>
      </c>
      <c r="C442" s="18">
        <v>3</v>
      </c>
      <c r="D442" s="18" t="s">
        <v>5875</v>
      </c>
      <c r="E442" s="18">
        <v>5</v>
      </c>
      <c r="F442" s="18" t="s">
        <v>5604</v>
      </c>
      <c r="G442" s="18">
        <v>8</v>
      </c>
      <c r="H442" s="18" t="s">
        <v>941</v>
      </c>
      <c r="I442" s="18">
        <v>11</v>
      </c>
      <c r="J442" s="25" t="s">
        <v>942</v>
      </c>
      <c r="K442" s="99"/>
      <c r="L442" s="99"/>
      <c r="M442" s="99"/>
      <c r="N442" s="28" t="s">
        <v>5935</v>
      </c>
      <c r="O442" s="20"/>
      <c r="P442" s="27" t="s">
        <v>5880</v>
      </c>
      <c r="Q442" s="99"/>
      <c r="R442" s="130"/>
    </row>
    <row r="443" spans="1:18" ht="18" customHeight="1">
      <c r="A443" s="17">
        <v>4</v>
      </c>
      <c r="B443" s="18" t="s">
        <v>5801</v>
      </c>
      <c r="C443" s="18">
        <v>3</v>
      </c>
      <c r="D443" s="18" t="s">
        <v>5875</v>
      </c>
      <c r="E443" s="18">
        <v>5</v>
      </c>
      <c r="F443" s="18" t="s">
        <v>5604</v>
      </c>
      <c r="G443" s="18">
        <v>8</v>
      </c>
      <c r="H443" s="18" t="s">
        <v>941</v>
      </c>
      <c r="I443" s="18">
        <v>11</v>
      </c>
      <c r="J443" s="25" t="s">
        <v>942</v>
      </c>
      <c r="K443" s="99"/>
      <c r="L443" s="99"/>
      <c r="M443" s="99"/>
      <c r="N443" s="28" t="s">
        <v>5936</v>
      </c>
      <c r="O443" s="20">
        <v>144000</v>
      </c>
      <c r="P443" s="27"/>
      <c r="Q443" s="99"/>
      <c r="R443" s="130"/>
    </row>
    <row r="444" spans="1:18" ht="18" customHeight="1">
      <c r="A444" s="17">
        <v>4</v>
      </c>
      <c r="B444" s="18" t="s">
        <v>5801</v>
      </c>
      <c r="C444" s="18">
        <v>3</v>
      </c>
      <c r="D444" s="18" t="s">
        <v>5875</v>
      </c>
      <c r="E444" s="18">
        <v>5</v>
      </c>
      <c r="F444" s="18" t="s">
        <v>5604</v>
      </c>
      <c r="G444" s="18">
        <v>8</v>
      </c>
      <c r="H444" s="18" t="s">
        <v>941</v>
      </c>
      <c r="I444" s="18">
        <v>11</v>
      </c>
      <c r="J444" s="25" t="s">
        <v>942</v>
      </c>
      <c r="K444" s="99"/>
      <c r="L444" s="99"/>
      <c r="M444" s="99"/>
      <c r="N444" s="28" t="s">
        <v>5937</v>
      </c>
      <c r="O444" s="20">
        <v>540000</v>
      </c>
      <c r="P444" s="27"/>
      <c r="Q444" s="99"/>
      <c r="R444" s="130"/>
    </row>
    <row r="445" spans="1:18" ht="18" customHeight="1">
      <c r="A445" s="17">
        <v>4</v>
      </c>
      <c r="B445" s="18" t="s">
        <v>5801</v>
      </c>
      <c r="C445" s="18">
        <v>3</v>
      </c>
      <c r="D445" s="18" t="s">
        <v>5875</v>
      </c>
      <c r="E445" s="18">
        <v>5</v>
      </c>
      <c r="F445" s="18" t="s">
        <v>5604</v>
      </c>
      <c r="G445" s="18">
        <v>8</v>
      </c>
      <c r="H445" s="18" t="s">
        <v>941</v>
      </c>
      <c r="I445" s="18">
        <v>11</v>
      </c>
      <c r="J445" s="25" t="s">
        <v>942</v>
      </c>
      <c r="K445" s="99"/>
      <c r="L445" s="99"/>
      <c r="M445" s="99"/>
      <c r="N445" s="28" t="s">
        <v>5938</v>
      </c>
      <c r="O445" s="20">
        <v>13500</v>
      </c>
      <c r="P445" s="27"/>
      <c r="Q445" s="99"/>
      <c r="R445" s="130"/>
    </row>
    <row r="446" spans="1:18" ht="18" customHeight="1">
      <c r="A446" s="17">
        <v>4</v>
      </c>
      <c r="B446" s="18" t="s">
        <v>5801</v>
      </c>
      <c r="C446" s="18">
        <v>3</v>
      </c>
      <c r="D446" s="18" t="s">
        <v>5875</v>
      </c>
      <c r="E446" s="18">
        <v>5</v>
      </c>
      <c r="F446" s="18" t="s">
        <v>5604</v>
      </c>
      <c r="G446" s="18">
        <v>8</v>
      </c>
      <c r="H446" s="18" t="s">
        <v>941</v>
      </c>
      <c r="I446" s="18">
        <v>11</v>
      </c>
      <c r="J446" s="25" t="s">
        <v>942</v>
      </c>
      <c r="K446" s="99"/>
      <c r="L446" s="99"/>
      <c r="M446" s="99"/>
      <c r="N446" s="28" t="s">
        <v>5939</v>
      </c>
      <c r="O446" s="20">
        <v>504000</v>
      </c>
      <c r="P446" s="27"/>
      <c r="Q446" s="99"/>
      <c r="R446" s="130"/>
    </row>
    <row r="447" spans="1:18" ht="18" customHeight="1">
      <c r="A447" s="17">
        <v>4</v>
      </c>
      <c r="B447" s="18" t="s">
        <v>5801</v>
      </c>
      <c r="C447" s="18">
        <v>3</v>
      </c>
      <c r="D447" s="18" t="s">
        <v>5875</v>
      </c>
      <c r="E447" s="18">
        <v>5</v>
      </c>
      <c r="F447" s="18" t="s">
        <v>5604</v>
      </c>
      <c r="G447" s="18">
        <v>8</v>
      </c>
      <c r="H447" s="18" t="s">
        <v>941</v>
      </c>
      <c r="I447" s="18">
        <v>11</v>
      </c>
      <c r="J447" s="25" t="s">
        <v>942</v>
      </c>
      <c r="K447" s="99"/>
      <c r="L447" s="99"/>
      <c r="M447" s="99"/>
      <c r="N447" s="28" t="s">
        <v>5940</v>
      </c>
      <c r="O447" s="20">
        <v>16200</v>
      </c>
      <c r="P447" s="27"/>
      <c r="Q447" s="99"/>
      <c r="R447" s="130"/>
    </row>
    <row r="448" spans="1:18" ht="18" customHeight="1">
      <c r="A448" s="17">
        <v>4</v>
      </c>
      <c r="B448" s="18" t="s">
        <v>5801</v>
      </c>
      <c r="C448" s="18">
        <v>3</v>
      </c>
      <c r="D448" s="18" t="s">
        <v>5875</v>
      </c>
      <c r="E448" s="18">
        <v>5</v>
      </c>
      <c r="F448" s="18" t="s">
        <v>5604</v>
      </c>
      <c r="G448" s="18">
        <v>8</v>
      </c>
      <c r="H448" s="18" t="s">
        <v>941</v>
      </c>
      <c r="I448" s="18">
        <v>11</v>
      </c>
      <c r="J448" s="25" t="s">
        <v>942</v>
      </c>
      <c r="K448" s="99"/>
      <c r="L448" s="99"/>
      <c r="M448" s="99"/>
      <c r="N448" s="28" t="s">
        <v>5941</v>
      </c>
      <c r="O448" s="20">
        <v>140000</v>
      </c>
      <c r="P448" s="27"/>
      <c r="Q448" s="99"/>
      <c r="R448" s="130"/>
    </row>
    <row r="449" spans="1:18" ht="18" customHeight="1">
      <c r="A449" s="17">
        <v>4</v>
      </c>
      <c r="B449" s="18" t="s">
        <v>5801</v>
      </c>
      <c r="C449" s="18">
        <v>3</v>
      </c>
      <c r="D449" s="18" t="s">
        <v>5875</v>
      </c>
      <c r="E449" s="18">
        <v>5</v>
      </c>
      <c r="F449" s="18" t="s">
        <v>5604</v>
      </c>
      <c r="G449" s="18">
        <v>8</v>
      </c>
      <c r="H449" s="18" t="s">
        <v>941</v>
      </c>
      <c r="I449" s="18">
        <v>11</v>
      </c>
      <c r="J449" s="25" t="s">
        <v>942</v>
      </c>
      <c r="K449" s="99"/>
      <c r="L449" s="99"/>
      <c r="M449" s="99"/>
      <c r="N449" s="28" t="s">
        <v>5942</v>
      </c>
      <c r="O449" s="20">
        <v>68000</v>
      </c>
      <c r="P449" s="27"/>
      <c r="Q449" s="99"/>
      <c r="R449" s="130"/>
    </row>
    <row r="450" spans="1:18" ht="18" customHeight="1">
      <c r="A450" s="17">
        <v>4</v>
      </c>
      <c r="B450" s="18" t="s">
        <v>5801</v>
      </c>
      <c r="C450" s="18">
        <v>3</v>
      </c>
      <c r="D450" s="18" t="s">
        <v>5875</v>
      </c>
      <c r="E450" s="18">
        <v>5</v>
      </c>
      <c r="F450" s="18" t="s">
        <v>5604</v>
      </c>
      <c r="G450" s="18">
        <v>8</v>
      </c>
      <c r="H450" s="18" t="s">
        <v>941</v>
      </c>
      <c r="I450" s="19">
        <v>31</v>
      </c>
      <c r="J450" s="24" t="s">
        <v>1306</v>
      </c>
      <c r="K450" s="99">
        <v>27</v>
      </c>
      <c r="L450" s="99">
        <v>22</v>
      </c>
      <c r="M450" s="99">
        <f>K450-L450</f>
        <v>5</v>
      </c>
      <c r="N450" s="28" t="s">
        <v>5943</v>
      </c>
      <c r="O450" s="20">
        <v>26460</v>
      </c>
      <c r="P450" s="27"/>
      <c r="Q450" s="99"/>
      <c r="R450" s="130"/>
    </row>
    <row r="451" spans="1:18" ht="18" customHeight="1">
      <c r="A451" s="17">
        <v>4</v>
      </c>
      <c r="B451" s="18" t="s">
        <v>5801</v>
      </c>
      <c r="C451" s="18">
        <v>3</v>
      </c>
      <c r="D451" s="18" t="s">
        <v>5875</v>
      </c>
      <c r="E451" s="18">
        <v>5</v>
      </c>
      <c r="F451" s="18" t="s">
        <v>5604</v>
      </c>
      <c r="G451" s="19">
        <v>11</v>
      </c>
      <c r="H451" s="19" t="s">
        <v>1002</v>
      </c>
      <c r="I451" s="19"/>
      <c r="J451" s="24"/>
      <c r="K451" s="99"/>
      <c r="L451" s="99"/>
      <c r="M451" s="99"/>
      <c r="N451" s="28"/>
      <c r="O451" s="20"/>
      <c r="P451" s="27"/>
      <c r="Q451" s="99"/>
      <c r="R451" s="130"/>
    </row>
    <row r="452" spans="1:18" ht="18" customHeight="1">
      <c r="A452" s="17">
        <v>4</v>
      </c>
      <c r="B452" s="18" t="s">
        <v>5801</v>
      </c>
      <c r="C452" s="18">
        <v>3</v>
      </c>
      <c r="D452" s="18" t="s">
        <v>5875</v>
      </c>
      <c r="E452" s="18">
        <v>5</v>
      </c>
      <c r="F452" s="18" t="s">
        <v>5604</v>
      </c>
      <c r="G452" s="18">
        <v>11</v>
      </c>
      <c r="H452" s="18" t="s">
        <v>1002</v>
      </c>
      <c r="I452" s="19">
        <v>1</v>
      </c>
      <c r="J452" s="24" t="s">
        <v>1003</v>
      </c>
      <c r="K452" s="99">
        <v>226</v>
      </c>
      <c r="L452" s="99">
        <v>148</v>
      </c>
      <c r="M452" s="99">
        <f>K452-L452</f>
        <v>78</v>
      </c>
      <c r="N452" s="28" t="s">
        <v>5944</v>
      </c>
      <c r="O452" s="20">
        <v>75000</v>
      </c>
      <c r="P452" s="27"/>
      <c r="Q452" s="99"/>
      <c r="R452" s="130"/>
    </row>
    <row r="453" spans="1:18" ht="18" customHeight="1">
      <c r="A453" s="17">
        <v>4</v>
      </c>
      <c r="B453" s="18" t="s">
        <v>5801</v>
      </c>
      <c r="C453" s="18">
        <v>3</v>
      </c>
      <c r="D453" s="18" t="s">
        <v>5875</v>
      </c>
      <c r="E453" s="18">
        <v>5</v>
      </c>
      <c r="F453" s="18" t="s">
        <v>5604</v>
      </c>
      <c r="G453" s="102">
        <v>11</v>
      </c>
      <c r="H453" s="102" t="s">
        <v>1002</v>
      </c>
      <c r="I453" s="18">
        <v>1</v>
      </c>
      <c r="J453" s="25" t="s">
        <v>1003</v>
      </c>
      <c r="K453" s="99"/>
      <c r="L453" s="99"/>
      <c r="M453" s="99"/>
      <c r="N453" s="28" t="s">
        <v>5945</v>
      </c>
      <c r="O453" s="20">
        <v>110000</v>
      </c>
      <c r="P453" s="27"/>
      <c r="Q453" s="99"/>
      <c r="R453" s="130"/>
    </row>
    <row r="454" spans="1:18" ht="18" customHeight="1">
      <c r="A454" s="17">
        <v>4</v>
      </c>
      <c r="B454" s="18" t="s">
        <v>5801</v>
      </c>
      <c r="C454" s="18">
        <v>3</v>
      </c>
      <c r="D454" s="18" t="s">
        <v>5875</v>
      </c>
      <c r="E454" s="18">
        <v>5</v>
      </c>
      <c r="F454" s="18" t="s">
        <v>5604</v>
      </c>
      <c r="G454" s="102">
        <v>11</v>
      </c>
      <c r="H454" s="102" t="s">
        <v>1002</v>
      </c>
      <c r="I454" s="102">
        <v>1</v>
      </c>
      <c r="J454" s="103" t="s">
        <v>1003</v>
      </c>
      <c r="K454" s="99"/>
      <c r="L454" s="99"/>
      <c r="M454" s="99"/>
      <c r="N454" s="28" t="s">
        <v>5946</v>
      </c>
      <c r="O454" s="20">
        <v>5000</v>
      </c>
      <c r="P454" s="27"/>
      <c r="Q454" s="99"/>
      <c r="R454" s="130"/>
    </row>
    <row r="455" spans="1:18" ht="18" customHeight="1">
      <c r="A455" s="17">
        <v>4</v>
      </c>
      <c r="B455" s="18" t="s">
        <v>5801</v>
      </c>
      <c r="C455" s="18">
        <v>3</v>
      </c>
      <c r="D455" s="18" t="s">
        <v>5875</v>
      </c>
      <c r="E455" s="18">
        <v>5</v>
      </c>
      <c r="F455" s="18" t="s">
        <v>5604</v>
      </c>
      <c r="G455" s="102">
        <v>11</v>
      </c>
      <c r="H455" s="102" t="s">
        <v>1002</v>
      </c>
      <c r="I455" s="102">
        <v>1</v>
      </c>
      <c r="J455" s="103" t="s">
        <v>1003</v>
      </c>
      <c r="K455" s="99"/>
      <c r="L455" s="99"/>
      <c r="M455" s="99"/>
      <c r="N455" s="28" t="s">
        <v>5947</v>
      </c>
      <c r="O455" s="20">
        <v>36000</v>
      </c>
      <c r="P455" s="27"/>
      <c r="Q455" s="99"/>
      <c r="R455" s="130"/>
    </row>
    <row r="456" spans="1:18" ht="18" customHeight="1">
      <c r="A456" s="17">
        <v>4</v>
      </c>
      <c r="B456" s="18" t="s">
        <v>5801</v>
      </c>
      <c r="C456" s="18">
        <v>3</v>
      </c>
      <c r="D456" s="18" t="s">
        <v>5875</v>
      </c>
      <c r="E456" s="18">
        <v>5</v>
      </c>
      <c r="F456" s="18" t="s">
        <v>5604</v>
      </c>
      <c r="G456" s="102">
        <v>11</v>
      </c>
      <c r="H456" s="102" t="s">
        <v>1002</v>
      </c>
      <c r="I456" s="19">
        <v>2</v>
      </c>
      <c r="J456" s="24" t="s">
        <v>1208</v>
      </c>
      <c r="K456" s="99">
        <v>133</v>
      </c>
      <c r="L456" s="99">
        <v>133</v>
      </c>
      <c r="M456" s="99">
        <f>K456-L456</f>
        <v>0</v>
      </c>
      <c r="N456" s="28" t="s">
        <v>5948</v>
      </c>
      <c r="O456" s="20">
        <v>75440</v>
      </c>
      <c r="P456" s="27"/>
      <c r="Q456" s="99"/>
      <c r="R456" s="130"/>
    </row>
    <row r="457" spans="1:18" ht="18" customHeight="1">
      <c r="A457" s="17">
        <v>4</v>
      </c>
      <c r="B457" s="18" t="s">
        <v>5801</v>
      </c>
      <c r="C457" s="18">
        <v>3</v>
      </c>
      <c r="D457" s="18" t="s">
        <v>5875</v>
      </c>
      <c r="E457" s="18">
        <v>5</v>
      </c>
      <c r="F457" s="18" t="s">
        <v>5604</v>
      </c>
      <c r="G457" s="102">
        <v>11</v>
      </c>
      <c r="H457" s="102" t="s">
        <v>1002</v>
      </c>
      <c r="I457" s="102">
        <v>2</v>
      </c>
      <c r="J457" s="103" t="s">
        <v>1208</v>
      </c>
      <c r="K457" s="99"/>
      <c r="L457" s="99"/>
      <c r="M457" s="99"/>
      <c r="N457" s="28" t="s">
        <v>5949</v>
      </c>
      <c r="O457" s="20">
        <v>26240</v>
      </c>
      <c r="P457" s="27"/>
      <c r="Q457" s="99"/>
      <c r="R457" s="130"/>
    </row>
    <row r="458" spans="1:18" ht="18" customHeight="1">
      <c r="A458" s="17">
        <v>4</v>
      </c>
      <c r="B458" s="18" t="s">
        <v>5801</v>
      </c>
      <c r="C458" s="18">
        <v>3</v>
      </c>
      <c r="D458" s="18" t="s">
        <v>5875</v>
      </c>
      <c r="E458" s="18">
        <v>5</v>
      </c>
      <c r="F458" s="18" t="s">
        <v>5604</v>
      </c>
      <c r="G458" s="102">
        <v>11</v>
      </c>
      <c r="H458" s="102" t="s">
        <v>1002</v>
      </c>
      <c r="I458" s="102">
        <v>2</v>
      </c>
      <c r="J458" s="103" t="s">
        <v>1208</v>
      </c>
      <c r="K458" s="99"/>
      <c r="L458" s="99"/>
      <c r="M458" s="99"/>
      <c r="N458" s="28" t="s">
        <v>5950</v>
      </c>
      <c r="O458" s="20">
        <v>31000</v>
      </c>
      <c r="P458" s="27"/>
      <c r="Q458" s="99"/>
      <c r="R458" s="130"/>
    </row>
    <row r="459" spans="1:18" ht="18" customHeight="1">
      <c r="A459" s="17">
        <v>4</v>
      </c>
      <c r="B459" s="18" t="s">
        <v>5801</v>
      </c>
      <c r="C459" s="18">
        <v>3</v>
      </c>
      <c r="D459" s="18" t="s">
        <v>5875</v>
      </c>
      <c r="E459" s="18">
        <v>5</v>
      </c>
      <c r="F459" s="18" t="s">
        <v>5604</v>
      </c>
      <c r="G459" s="102">
        <v>11</v>
      </c>
      <c r="H459" s="102" t="s">
        <v>1002</v>
      </c>
      <c r="I459" s="19">
        <v>3</v>
      </c>
      <c r="J459" s="24" t="s">
        <v>1021</v>
      </c>
      <c r="K459" s="99">
        <v>30</v>
      </c>
      <c r="L459" s="99">
        <v>30</v>
      </c>
      <c r="M459" s="99">
        <f>K459-L459</f>
        <v>0</v>
      </c>
      <c r="N459" s="28" t="s">
        <v>5951</v>
      </c>
      <c r="O459" s="20">
        <v>30000</v>
      </c>
      <c r="P459" s="27"/>
      <c r="Q459" s="99"/>
      <c r="R459" s="130"/>
    </row>
    <row r="460" spans="1:18" ht="18" customHeight="1">
      <c r="A460" s="17">
        <v>4</v>
      </c>
      <c r="B460" s="18" t="s">
        <v>5801</v>
      </c>
      <c r="C460" s="18">
        <v>3</v>
      </c>
      <c r="D460" s="18" t="s">
        <v>5875</v>
      </c>
      <c r="E460" s="18">
        <v>5</v>
      </c>
      <c r="F460" s="18" t="s">
        <v>5604</v>
      </c>
      <c r="G460" s="19">
        <v>12</v>
      </c>
      <c r="H460" s="19" t="s">
        <v>1026</v>
      </c>
      <c r="I460" s="19"/>
      <c r="J460" s="24"/>
      <c r="K460" s="99"/>
      <c r="L460" s="99"/>
      <c r="M460" s="99"/>
      <c r="N460" s="28"/>
      <c r="O460" s="20"/>
      <c r="P460" s="27"/>
      <c r="Q460" s="99"/>
      <c r="R460" s="130"/>
    </row>
    <row r="461" spans="1:18" ht="18" customHeight="1">
      <c r="A461" s="17">
        <v>4</v>
      </c>
      <c r="B461" s="18" t="s">
        <v>5801</v>
      </c>
      <c r="C461" s="18">
        <v>3</v>
      </c>
      <c r="D461" s="18" t="s">
        <v>5875</v>
      </c>
      <c r="E461" s="18">
        <v>5</v>
      </c>
      <c r="F461" s="18" t="s">
        <v>5604</v>
      </c>
      <c r="G461" s="18">
        <v>12</v>
      </c>
      <c r="H461" s="18" t="s">
        <v>1026</v>
      </c>
      <c r="I461" s="19">
        <v>1</v>
      </c>
      <c r="J461" s="24" t="s">
        <v>1027</v>
      </c>
      <c r="K461" s="99">
        <v>216</v>
      </c>
      <c r="L461" s="99">
        <v>216</v>
      </c>
      <c r="M461" s="99">
        <f>K461-L461</f>
        <v>0</v>
      </c>
      <c r="N461" s="339" t="s">
        <v>7410</v>
      </c>
      <c r="O461" s="20">
        <v>216000</v>
      </c>
      <c r="P461" s="27"/>
      <c r="Q461" s="99"/>
      <c r="R461" s="130"/>
    </row>
    <row r="462" spans="1:18" ht="18" customHeight="1">
      <c r="A462" s="17">
        <v>4</v>
      </c>
      <c r="B462" s="18" t="s">
        <v>5801</v>
      </c>
      <c r="C462" s="18">
        <v>3</v>
      </c>
      <c r="D462" s="18" t="s">
        <v>5875</v>
      </c>
      <c r="E462" s="18">
        <v>5</v>
      </c>
      <c r="F462" s="18" t="s">
        <v>5604</v>
      </c>
      <c r="G462" s="19">
        <v>13</v>
      </c>
      <c r="H462" s="19" t="s">
        <v>1045</v>
      </c>
      <c r="I462" s="19"/>
      <c r="J462" s="24"/>
      <c r="K462" s="99"/>
      <c r="L462" s="99"/>
      <c r="M462" s="99"/>
      <c r="N462" s="28"/>
      <c r="O462" s="20"/>
      <c r="P462" s="27"/>
      <c r="Q462" s="99"/>
      <c r="R462" s="130"/>
    </row>
    <row r="463" spans="1:18" ht="18" customHeight="1">
      <c r="A463" s="17">
        <v>4</v>
      </c>
      <c r="B463" s="18" t="s">
        <v>5801</v>
      </c>
      <c r="C463" s="18">
        <v>3</v>
      </c>
      <c r="D463" s="18" t="s">
        <v>5875</v>
      </c>
      <c r="E463" s="18">
        <v>5</v>
      </c>
      <c r="F463" s="18" t="s">
        <v>5604</v>
      </c>
      <c r="G463" s="18">
        <v>13</v>
      </c>
      <c r="H463" s="18" t="s">
        <v>1045</v>
      </c>
      <c r="I463" s="19">
        <v>21</v>
      </c>
      <c r="J463" s="24" t="s">
        <v>1046</v>
      </c>
      <c r="K463" s="99">
        <v>0</v>
      </c>
      <c r="L463" s="99">
        <v>500</v>
      </c>
      <c r="M463" s="99">
        <f>K463-L463</f>
        <v>-500</v>
      </c>
      <c r="N463" s="28"/>
      <c r="O463" s="20"/>
      <c r="P463" s="27"/>
      <c r="Q463" s="99"/>
      <c r="R463" s="130"/>
    </row>
    <row r="464" spans="1:18" ht="18" customHeight="1">
      <c r="A464" s="17">
        <v>4</v>
      </c>
      <c r="B464" s="18" t="s">
        <v>5801</v>
      </c>
      <c r="C464" s="18">
        <v>3</v>
      </c>
      <c r="D464" s="18" t="s">
        <v>5875</v>
      </c>
      <c r="E464" s="18">
        <v>5</v>
      </c>
      <c r="F464" s="18" t="s">
        <v>5604</v>
      </c>
      <c r="G464" s="19">
        <v>14</v>
      </c>
      <c r="H464" s="19" t="s">
        <v>1050</v>
      </c>
      <c r="I464" s="19"/>
      <c r="J464" s="24"/>
      <c r="K464" s="99"/>
      <c r="L464" s="99"/>
      <c r="M464" s="99"/>
      <c r="N464" s="28"/>
      <c r="O464" s="20"/>
      <c r="P464" s="27"/>
      <c r="Q464" s="99"/>
      <c r="R464" s="130"/>
    </row>
    <row r="465" spans="1:18" ht="18" customHeight="1">
      <c r="A465" s="17">
        <v>4</v>
      </c>
      <c r="B465" s="18" t="s">
        <v>5801</v>
      </c>
      <c r="C465" s="18">
        <v>3</v>
      </c>
      <c r="D465" s="18" t="s">
        <v>5875</v>
      </c>
      <c r="E465" s="18">
        <v>5</v>
      </c>
      <c r="F465" s="18" t="s">
        <v>5604</v>
      </c>
      <c r="G465" s="18">
        <v>14</v>
      </c>
      <c r="H465" s="18" t="s">
        <v>1050</v>
      </c>
      <c r="I465" s="19">
        <v>1</v>
      </c>
      <c r="J465" s="24" t="s">
        <v>1051</v>
      </c>
      <c r="K465" s="99">
        <v>36</v>
      </c>
      <c r="L465" s="99">
        <v>36</v>
      </c>
      <c r="M465" s="99">
        <f>K465-L465</f>
        <v>0</v>
      </c>
      <c r="N465" s="28" t="s">
        <v>5952</v>
      </c>
      <c r="O465" s="20">
        <v>36000</v>
      </c>
      <c r="P465" s="27"/>
      <c r="Q465" s="99"/>
      <c r="R465" s="130"/>
    </row>
    <row r="466" spans="1:18" ht="18" customHeight="1">
      <c r="A466" s="43">
        <v>4</v>
      </c>
      <c r="B466" s="44" t="s">
        <v>7388</v>
      </c>
      <c r="C466" s="45">
        <v>4</v>
      </c>
      <c r="D466" s="45" t="s">
        <v>7411</v>
      </c>
      <c r="E466" s="46"/>
      <c r="F466" s="45"/>
      <c r="G466" s="46"/>
      <c r="H466" s="45"/>
      <c r="I466" s="46"/>
      <c r="J466" s="46"/>
      <c r="K466" s="60">
        <f>K467</f>
        <v>200</v>
      </c>
      <c r="L466" s="60">
        <f t="shared" ref="L466:M466" si="64">L467</f>
        <v>200</v>
      </c>
      <c r="M466" s="61">
        <f t="shared" si="64"/>
        <v>0</v>
      </c>
      <c r="N466" s="47"/>
      <c r="O466" s="48"/>
      <c r="P466" s="48"/>
      <c r="Q466" s="95">
        <f>Q467</f>
        <v>200</v>
      </c>
      <c r="R466" s="51"/>
    </row>
    <row r="467" spans="1:18" ht="18" customHeight="1">
      <c r="A467" s="43">
        <v>4</v>
      </c>
      <c r="B467" s="44" t="s">
        <v>5799</v>
      </c>
      <c r="C467" s="52">
        <v>4</v>
      </c>
      <c r="D467" s="44" t="s">
        <v>5773</v>
      </c>
      <c r="E467" s="53">
        <v>1</v>
      </c>
      <c r="F467" s="54" t="s">
        <v>5321</v>
      </c>
      <c r="G467" s="53"/>
      <c r="H467" s="54"/>
      <c r="I467" s="53"/>
      <c r="J467" s="53"/>
      <c r="K467" s="62">
        <f>SUM(K468:K469)</f>
        <v>200</v>
      </c>
      <c r="L467" s="62">
        <f t="shared" ref="L467:M467" si="65">SUM(L468:L469)</f>
        <v>200</v>
      </c>
      <c r="M467" s="63">
        <f t="shared" si="65"/>
        <v>0</v>
      </c>
      <c r="N467" s="55"/>
      <c r="O467" s="56"/>
      <c r="P467" s="56"/>
      <c r="Q467" s="56">
        <f>SUM(Q468:Q475)</f>
        <v>200</v>
      </c>
      <c r="R467" s="59" t="s">
        <v>5203</v>
      </c>
    </row>
    <row r="468" spans="1:18" ht="18" customHeight="1">
      <c r="A468" s="17">
        <v>4</v>
      </c>
      <c r="B468" s="18" t="s">
        <v>5801</v>
      </c>
      <c r="C468" s="102">
        <v>4</v>
      </c>
      <c r="D468" s="102" t="s">
        <v>5774</v>
      </c>
      <c r="E468" s="102">
        <v>1</v>
      </c>
      <c r="F468" s="102" t="s">
        <v>5322</v>
      </c>
      <c r="G468" s="19">
        <v>12</v>
      </c>
      <c r="H468" s="19" t="s">
        <v>1026</v>
      </c>
      <c r="I468" s="19"/>
      <c r="J468" s="24"/>
      <c r="K468" s="99"/>
      <c r="L468" s="99"/>
      <c r="M468" s="99"/>
      <c r="N468" s="339"/>
      <c r="O468" s="20"/>
      <c r="P468" s="27" t="s">
        <v>5803</v>
      </c>
      <c r="Q468" s="99">
        <v>40</v>
      </c>
      <c r="R468" s="130"/>
    </row>
    <row r="469" spans="1:18" ht="18" customHeight="1">
      <c r="A469" s="180">
        <v>4</v>
      </c>
      <c r="B469" s="102" t="s">
        <v>5801</v>
      </c>
      <c r="C469" s="102">
        <v>4</v>
      </c>
      <c r="D469" s="102" t="s">
        <v>5774</v>
      </c>
      <c r="E469" s="102">
        <v>1</v>
      </c>
      <c r="F469" s="102" t="s">
        <v>5322</v>
      </c>
      <c r="G469" s="18">
        <v>12</v>
      </c>
      <c r="H469" s="18" t="s">
        <v>1026</v>
      </c>
      <c r="I469" s="19">
        <v>3</v>
      </c>
      <c r="J469" s="24" t="s">
        <v>202</v>
      </c>
      <c r="K469" s="99">
        <v>200</v>
      </c>
      <c r="L469" s="99">
        <v>200</v>
      </c>
      <c r="M469" s="99">
        <f>K469-L469</f>
        <v>0</v>
      </c>
      <c r="N469" s="339" t="s">
        <v>5776</v>
      </c>
      <c r="O469" s="20">
        <v>200000</v>
      </c>
      <c r="P469" s="27" t="s">
        <v>5804</v>
      </c>
      <c r="Q469" s="99"/>
      <c r="R469" s="130"/>
    </row>
    <row r="470" spans="1:18" ht="18" customHeight="1">
      <c r="A470" s="180">
        <v>4</v>
      </c>
      <c r="B470" s="102" t="s">
        <v>5801</v>
      </c>
      <c r="C470" s="102">
        <v>4</v>
      </c>
      <c r="D470" s="102" t="s">
        <v>5774</v>
      </c>
      <c r="E470" s="102">
        <v>1</v>
      </c>
      <c r="F470" s="102" t="s">
        <v>5322</v>
      </c>
      <c r="G470" s="18">
        <v>12</v>
      </c>
      <c r="H470" s="18" t="s">
        <v>1026</v>
      </c>
      <c r="I470" s="18">
        <v>3</v>
      </c>
      <c r="J470" s="25" t="s">
        <v>202</v>
      </c>
      <c r="K470" s="99"/>
      <c r="L470" s="99"/>
      <c r="M470" s="99"/>
      <c r="N470" s="339"/>
      <c r="O470" s="20"/>
      <c r="P470" s="27" t="s">
        <v>5803</v>
      </c>
      <c r="Q470" s="99">
        <v>56</v>
      </c>
      <c r="R470" s="130"/>
    </row>
    <row r="471" spans="1:18" ht="18" customHeight="1">
      <c r="A471" s="180">
        <v>4</v>
      </c>
      <c r="B471" s="102" t="s">
        <v>5801</v>
      </c>
      <c r="C471" s="102">
        <v>4</v>
      </c>
      <c r="D471" s="102" t="s">
        <v>5774</v>
      </c>
      <c r="E471" s="102">
        <v>1</v>
      </c>
      <c r="F471" s="102" t="s">
        <v>5322</v>
      </c>
      <c r="G471" s="18">
        <v>12</v>
      </c>
      <c r="H471" s="18" t="s">
        <v>1026</v>
      </c>
      <c r="I471" s="102">
        <v>3</v>
      </c>
      <c r="J471" s="103" t="s">
        <v>202</v>
      </c>
      <c r="K471" s="99"/>
      <c r="L471" s="99"/>
      <c r="M471" s="99"/>
      <c r="N471" s="339"/>
      <c r="O471" s="20"/>
      <c r="P471" s="27" t="s">
        <v>5806</v>
      </c>
      <c r="Q471" s="99"/>
      <c r="R471" s="130"/>
    </row>
    <row r="472" spans="1:18" ht="18" customHeight="1">
      <c r="A472" s="180">
        <v>4</v>
      </c>
      <c r="B472" s="102" t="s">
        <v>5801</v>
      </c>
      <c r="C472" s="102">
        <v>4</v>
      </c>
      <c r="D472" s="102" t="s">
        <v>5774</v>
      </c>
      <c r="E472" s="102">
        <v>1</v>
      </c>
      <c r="F472" s="102" t="s">
        <v>5322</v>
      </c>
      <c r="G472" s="18">
        <v>12</v>
      </c>
      <c r="H472" s="18" t="s">
        <v>1026</v>
      </c>
      <c r="I472" s="102">
        <v>3</v>
      </c>
      <c r="J472" s="103" t="s">
        <v>202</v>
      </c>
      <c r="K472" s="251"/>
      <c r="L472" s="251"/>
      <c r="M472" s="251"/>
      <c r="N472" s="507"/>
      <c r="O472" s="252"/>
      <c r="P472" s="27" t="s">
        <v>5803</v>
      </c>
      <c r="Q472" s="99">
        <v>25</v>
      </c>
      <c r="R472" s="253"/>
    </row>
    <row r="473" spans="1:18" ht="18" customHeight="1">
      <c r="A473" s="180">
        <v>4</v>
      </c>
      <c r="B473" s="102" t="s">
        <v>5801</v>
      </c>
      <c r="C473" s="102">
        <v>4</v>
      </c>
      <c r="D473" s="102" t="s">
        <v>5774</v>
      </c>
      <c r="E473" s="102">
        <v>1</v>
      </c>
      <c r="F473" s="102" t="s">
        <v>5322</v>
      </c>
      <c r="G473" s="18">
        <v>12</v>
      </c>
      <c r="H473" s="18" t="s">
        <v>1026</v>
      </c>
      <c r="I473" s="102">
        <v>3</v>
      </c>
      <c r="J473" s="103" t="s">
        <v>202</v>
      </c>
      <c r="K473" s="251"/>
      <c r="L473" s="251"/>
      <c r="M473" s="251"/>
      <c r="N473" s="507"/>
      <c r="O473" s="252"/>
      <c r="P473" s="27" t="s">
        <v>2287</v>
      </c>
      <c r="Q473" s="99"/>
      <c r="R473" s="253"/>
    </row>
    <row r="474" spans="1:18" ht="18" customHeight="1">
      <c r="A474" s="180">
        <v>4</v>
      </c>
      <c r="B474" s="102" t="s">
        <v>5801</v>
      </c>
      <c r="C474" s="102">
        <v>4</v>
      </c>
      <c r="D474" s="102" t="s">
        <v>5774</v>
      </c>
      <c r="E474" s="102">
        <v>1</v>
      </c>
      <c r="F474" s="102" t="s">
        <v>5322</v>
      </c>
      <c r="G474" s="18">
        <v>12</v>
      </c>
      <c r="H474" s="18" t="s">
        <v>1026</v>
      </c>
      <c r="I474" s="102">
        <v>3</v>
      </c>
      <c r="J474" s="103" t="s">
        <v>202</v>
      </c>
      <c r="K474" s="251"/>
      <c r="L474" s="251"/>
      <c r="M474" s="251"/>
      <c r="N474" s="507"/>
      <c r="O474" s="252"/>
      <c r="P474" s="27" t="s">
        <v>5809</v>
      </c>
      <c r="Q474" s="99">
        <v>79</v>
      </c>
      <c r="R474" s="253"/>
    </row>
    <row r="475" spans="1:18" ht="18" customHeight="1">
      <c r="A475" s="180">
        <v>4</v>
      </c>
      <c r="B475" s="102" t="s">
        <v>5801</v>
      </c>
      <c r="C475" s="102">
        <v>4</v>
      </c>
      <c r="D475" s="102" t="s">
        <v>5774</v>
      </c>
      <c r="E475" s="102">
        <v>1</v>
      </c>
      <c r="F475" s="102" t="s">
        <v>5322</v>
      </c>
      <c r="G475" s="18">
        <v>12</v>
      </c>
      <c r="H475" s="18" t="s">
        <v>1026</v>
      </c>
      <c r="I475" s="102">
        <v>3</v>
      </c>
      <c r="J475" s="103" t="s">
        <v>202</v>
      </c>
      <c r="K475" s="251"/>
      <c r="L475" s="251"/>
      <c r="M475" s="251"/>
      <c r="N475" s="507"/>
      <c r="O475" s="252"/>
      <c r="P475" s="254" t="s">
        <v>5158</v>
      </c>
      <c r="Q475" s="251"/>
      <c r="R475" s="253"/>
    </row>
    <row r="476" spans="1:18" ht="18" customHeight="1">
      <c r="A476" s="216">
        <v>5</v>
      </c>
      <c r="B476" s="217" t="s">
        <v>5426</v>
      </c>
      <c r="C476" s="217"/>
      <c r="D476" s="217"/>
      <c r="E476" s="218"/>
      <c r="F476" s="217"/>
      <c r="G476" s="218"/>
      <c r="H476" s="217"/>
      <c r="I476" s="218"/>
      <c r="J476" s="218"/>
      <c r="K476" s="219">
        <f>K477</f>
        <v>1</v>
      </c>
      <c r="L476" s="219">
        <f t="shared" ref="L476:M477" si="66">L477</f>
        <v>1</v>
      </c>
      <c r="M476" s="220">
        <f t="shared" si="66"/>
        <v>0</v>
      </c>
      <c r="N476" s="221"/>
      <c r="O476" s="222"/>
      <c r="P476" s="222"/>
      <c r="Q476" s="223">
        <f>Q477</f>
        <v>1</v>
      </c>
      <c r="R476" s="224"/>
    </row>
    <row r="477" spans="1:18" ht="18" customHeight="1">
      <c r="A477" s="43">
        <v>5</v>
      </c>
      <c r="B477" s="44" t="s">
        <v>7412</v>
      </c>
      <c r="C477" s="45">
        <v>1</v>
      </c>
      <c r="D477" s="45" t="s">
        <v>7412</v>
      </c>
      <c r="E477" s="46"/>
      <c r="F477" s="45"/>
      <c r="G477" s="46"/>
      <c r="H477" s="45"/>
      <c r="I477" s="46"/>
      <c r="J477" s="46"/>
      <c r="K477" s="60">
        <f>K478</f>
        <v>1</v>
      </c>
      <c r="L477" s="60">
        <f t="shared" si="66"/>
        <v>1</v>
      </c>
      <c r="M477" s="61">
        <f t="shared" si="66"/>
        <v>0</v>
      </c>
      <c r="N477" s="47"/>
      <c r="O477" s="48"/>
      <c r="P477" s="48"/>
      <c r="Q477" s="95">
        <f>Q478</f>
        <v>1</v>
      </c>
      <c r="R477" s="51"/>
    </row>
    <row r="478" spans="1:18" ht="18" customHeight="1">
      <c r="A478" s="43">
        <v>5</v>
      </c>
      <c r="B478" s="44" t="s">
        <v>5426</v>
      </c>
      <c r="C478" s="52">
        <v>1</v>
      </c>
      <c r="D478" s="44" t="s">
        <v>5426</v>
      </c>
      <c r="E478" s="53">
        <v>1</v>
      </c>
      <c r="F478" s="54" t="s">
        <v>5426</v>
      </c>
      <c r="G478" s="53"/>
      <c r="H478" s="54"/>
      <c r="I478" s="53"/>
      <c r="J478" s="53"/>
      <c r="K478" s="62">
        <f>SUM(K479:K480)</f>
        <v>1</v>
      </c>
      <c r="L478" s="62">
        <f t="shared" ref="L478:M478" si="67">SUM(L479:L480)</f>
        <v>1</v>
      </c>
      <c r="M478" s="63">
        <f t="shared" si="67"/>
        <v>0</v>
      </c>
      <c r="N478" s="55"/>
      <c r="O478" s="56"/>
      <c r="P478" s="56"/>
      <c r="Q478" s="97">
        <f>SUM(Q479:Q480)</f>
        <v>1</v>
      </c>
      <c r="R478" s="59" t="s">
        <v>5203</v>
      </c>
    </row>
    <row r="479" spans="1:18" ht="18" customHeight="1">
      <c r="A479" s="17">
        <v>5</v>
      </c>
      <c r="B479" s="18" t="s">
        <v>5428</v>
      </c>
      <c r="C479" s="102">
        <v>1</v>
      </c>
      <c r="D479" s="102" t="s">
        <v>5428</v>
      </c>
      <c r="E479" s="102">
        <v>1</v>
      </c>
      <c r="F479" s="102" t="s">
        <v>5428</v>
      </c>
      <c r="G479" s="19">
        <v>25</v>
      </c>
      <c r="H479" s="19" t="s">
        <v>1276</v>
      </c>
      <c r="I479" s="19"/>
      <c r="J479" s="24"/>
      <c r="K479" s="99"/>
      <c r="L479" s="99"/>
      <c r="M479" s="99"/>
      <c r="N479" s="28"/>
      <c r="O479" s="20"/>
      <c r="P479" s="27" t="s">
        <v>5666</v>
      </c>
      <c r="Q479" s="99">
        <v>1</v>
      </c>
      <c r="R479" s="130"/>
    </row>
    <row r="480" spans="1:18" ht="18" customHeight="1">
      <c r="A480" s="180">
        <v>5</v>
      </c>
      <c r="B480" s="102" t="s">
        <v>5428</v>
      </c>
      <c r="C480" s="102">
        <v>1</v>
      </c>
      <c r="D480" s="102" t="s">
        <v>5428</v>
      </c>
      <c r="E480" s="102">
        <v>1</v>
      </c>
      <c r="F480" s="102" t="s">
        <v>5428</v>
      </c>
      <c r="G480" s="102">
        <v>25</v>
      </c>
      <c r="H480" s="102" t="s">
        <v>1276</v>
      </c>
      <c r="I480" s="19">
        <v>21</v>
      </c>
      <c r="J480" s="24" t="s">
        <v>5953</v>
      </c>
      <c r="K480" s="99">
        <v>1</v>
      </c>
      <c r="L480" s="99">
        <v>1</v>
      </c>
      <c r="M480" s="99">
        <f>K480-L480</f>
        <v>0</v>
      </c>
      <c r="N480" s="28" t="s">
        <v>516</v>
      </c>
      <c r="O480" s="20">
        <v>1000</v>
      </c>
      <c r="P480" s="27"/>
      <c r="Q480" s="99"/>
      <c r="R480" s="130"/>
    </row>
    <row r="481" spans="1:18" ht="18" customHeight="1">
      <c r="A481" s="216">
        <v>6</v>
      </c>
      <c r="B481" s="217" t="s">
        <v>5430</v>
      </c>
      <c r="C481" s="217"/>
      <c r="D481" s="217"/>
      <c r="E481" s="218"/>
      <c r="F481" s="217"/>
      <c r="G481" s="218"/>
      <c r="H481" s="217"/>
      <c r="I481" s="218"/>
      <c r="J481" s="218"/>
      <c r="K481" s="219">
        <f>K482</f>
        <v>1</v>
      </c>
      <c r="L481" s="219">
        <f t="shared" ref="L481:M482" si="68">L482</f>
        <v>1</v>
      </c>
      <c r="M481" s="220">
        <f t="shared" si="68"/>
        <v>0</v>
      </c>
      <c r="N481" s="221"/>
      <c r="O481" s="222"/>
      <c r="P481" s="222"/>
      <c r="Q481" s="223">
        <f>Q482</f>
        <v>1</v>
      </c>
      <c r="R481" s="224"/>
    </row>
    <row r="482" spans="1:18" ht="18" customHeight="1">
      <c r="A482" s="43">
        <v>6</v>
      </c>
      <c r="B482" s="44" t="s">
        <v>5430</v>
      </c>
      <c r="C482" s="45">
        <v>1</v>
      </c>
      <c r="D482" s="45" t="s">
        <v>5430</v>
      </c>
      <c r="E482" s="46"/>
      <c r="F482" s="45"/>
      <c r="G482" s="46"/>
      <c r="H482" s="45"/>
      <c r="I482" s="46"/>
      <c r="J482" s="46"/>
      <c r="K482" s="60">
        <f>K483</f>
        <v>1</v>
      </c>
      <c r="L482" s="60">
        <f t="shared" si="68"/>
        <v>1</v>
      </c>
      <c r="M482" s="61">
        <f t="shared" si="68"/>
        <v>0</v>
      </c>
      <c r="N482" s="47"/>
      <c r="O482" s="48"/>
      <c r="P482" s="48"/>
      <c r="Q482" s="95">
        <f>Q483</f>
        <v>1</v>
      </c>
      <c r="R482" s="51"/>
    </row>
    <row r="483" spans="1:18" ht="18" customHeight="1">
      <c r="A483" s="43">
        <v>6</v>
      </c>
      <c r="B483" s="44" t="s">
        <v>5430</v>
      </c>
      <c r="C483" s="52">
        <v>1</v>
      </c>
      <c r="D483" s="44" t="s">
        <v>5430</v>
      </c>
      <c r="E483" s="53">
        <v>1</v>
      </c>
      <c r="F483" s="54" t="s">
        <v>5432</v>
      </c>
      <c r="G483" s="53"/>
      <c r="H483" s="54"/>
      <c r="I483" s="53"/>
      <c r="J483" s="53"/>
      <c r="K483" s="62">
        <f>SUM(K484:K485)</f>
        <v>1</v>
      </c>
      <c r="L483" s="62">
        <f t="shared" ref="L483:M483" si="69">SUM(L484:L485)</f>
        <v>1</v>
      </c>
      <c r="M483" s="63">
        <f t="shared" si="69"/>
        <v>0</v>
      </c>
      <c r="N483" s="55"/>
      <c r="O483" s="56"/>
      <c r="P483" s="56"/>
      <c r="Q483" s="97">
        <f>SUM(Q484:Q485)</f>
        <v>1</v>
      </c>
      <c r="R483" s="59" t="s">
        <v>5203</v>
      </c>
    </row>
    <row r="484" spans="1:18" ht="18" customHeight="1">
      <c r="A484" s="17">
        <v>6</v>
      </c>
      <c r="B484" s="18" t="s">
        <v>5024</v>
      </c>
      <c r="C484" s="102">
        <v>1</v>
      </c>
      <c r="D484" s="102" t="s">
        <v>5024</v>
      </c>
      <c r="E484" s="102">
        <v>1</v>
      </c>
      <c r="F484" s="102" t="s">
        <v>5035</v>
      </c>
      <c r="G484" s="19">
        <v>23</v>
      </c>
      <c r="H484" s="19" t="s">
        <v>1539</v>
      </c>
      <c r="I484" s="19"/>
      <c r="J484" s="24"/>
      <c r="K484" s="99"/>
      <c r="L484" s="99"/>
      <c r="M484" s="99"/>
      <c r="N484" s="28"/>
      <c r="O484" s="20"/>
      <c r="P484" s="27" t="s">
        <v>550</v>
      </c>
      <c r="Q484" s="99">
        <v>1</v>
      </c>
      <c r="R484" s="130"/>
    </row>
    <row r="485" spans="1:18" ht="18" customHeight="1">
      <c r="A485" s="180">
        <v>6</v>
      </c>
      <c r="B485" s="102" t="s">
        <v>5024</v>
      </c>
      <c r="C485" s="102">
        <v>1</v>
      </c>
      <c r="D485" s="102" t="s">
        <v>5024</v>
      </c>
      <c r="E485" s="102">
        <v>1</v>
      </c>
      <c r="F485" s="102" t="s">
        <v>5035</v>
      </c>
      <c r="G485" s="18">
        <v>23</v>
      </c>
      <c r="H485" s="18" t="s">
        <v>1539</v>
      </c>
      <c r="I485" s="19">
        <v>83</v>
      </c>
      <c r="J485" s="24" t="s">
        <v>5046</v>
      </c>
      <c r="K485" s="99">
        <v>1</v>
      </c>
      <c r="L485" s="99">
        <v>1</v>
      </c>
      <c r="M485" s="99">
        <f>K485-L485</f>
        <v>0</v>
      </c>
      <c r="N485" s="28" t="s">
        <v>516</v>
      </c>
      <c r="O485" s="20">
        <v>1000</v>
      </c>
      <c r="P485" s="27"/>
      <c r="Q485" s="99"/>
      <c r="R485" s="130"/>
    </row>
    <row r="486" spans="1:18" ht="18" customHeight="1">
      <c r="A486" s="216">
        <v>7</v>
      </c>
      <c r="B486" s="217" t="s">
        <v>5434</v>
      </c>
      <c r="C486" s="217"/>
      <c r="D486" s="217"/>
      <c r="E486" s="218"/>
      <c r="F486" s="217"/>
      <c r="G486" s="218"/>
      <c r="H486" s="217"/>
      <c r="I486" s="218"/>
      <c r="J486" s="218"/>
      <c r="K486" s="219">
        <f>K487</f>
        <v>104</v>
      </c>
      <c r="L486" s="219">
        <f t="shared" ref="L486:M486" si="70">L487</f>
        <v>104</v>
      </c>
      <c r="M486" s="220">
        <f t="shared" si="70"/>
        <v>0</v>
      </c>
      <c r="N486" s="221"/>
      <c r="O486" s="222"/>
      <c r="P486" s="222"/>
      <c r="Q486" s="223">
        <f>Q487</f>
        <v>104</v>
      </c>
      <c r="R486" s="224"/>
    </row>
    <row r="487" spans="1:18" ht="18" customHeight="1">
      <c r="A487" s="43">
        <v>7</v>
      </c>
      <c r="B487" s="44" t="s">
        <v>5434</v>
      </c>
      <c r="C487" s="45">
        <v>1</v>
      </c>
      <c r="D487" s="45" t="s">
        <v>5435</v>
      </c>
      <c r="E487" s="46"/>
      <c r="F487" s="45"/>
      <c r="G487" s="46"/>
      <c r="H487" s="45"/>
      <c r="I487" s="46"/>
      <c r="J487" s="46"/>
      <c r="K487" s="60">
        <f>K488+K491+K496</f>
        <v>104</v>
      </c>
      <c r="L487" s="60">
        <f t="shared" ref="L487:M487" si="71">L488+L491+L496</f>
        <v>104</v>
      </c>
      <c r="M487" s="61">
        <f t="shared" si="71"/>
        <v>0</v>
      </c>
      <c r="N487" s="47"/>
      <c r="O487" s="48"/>
      <c r="P487" s="48"/>
      <c r="Q487" s="95">
        <f>Q488+Q491+Q496</f>
        <v>104</v>
      </c>
      <c r="R487" s="51"/>
    </row>
    <row r="488" spans="1:18" ht="18" customHeight="1">
      <c r="A488" s="43">
        <v>7</v>
      </c>
      <c r="B488" s="44" t="s">
        <v>5434</v>
      </c>
      <c r="C488" s="52">
        <v>1</v>
      </c>
      <c r="D488" s="44" t="s">
        <v>5435</v>
      </c>
      <c r="E488" s="53">
        <v>1</v>
      </c>
      <c r="F488" s="54" t="s">
        <v>5954</v>
      </c>
      <c r="G488" s="53"/>
      <c r="H488" s="54"/>
      <c r="I488" s="53"/>
      <c r="J488" s="53"/>
      <c r="K488" s="62">
        <f>SUM(K489:K490)</f>
        <v>100</v>
      </c>
      <c r="L488" s="62">
        <f t="shared" ref="L488:M488" si="72">SUM(L489:L490)</f>
        <v>100</v>
      </c>
      <c r="M488" s="63">
        <f t="shared" si="72"/>
        <v>0</v>
      </c>
      <c r="N488" s="55"/>
      <c r="O488" s="56"/>
      <c r="P488" s="56"/>
      <c r="Q488" s="97">
        <f>SUM(Q489:Q490)</f>
        <v>100</v>
      </c>
      <c r="R488" s="59" t="s">
        <v>5203</v>
      </c>
    </row>
    <row r="489" spans="1:18" ht="18" customHeight="1">
      <c r="A489" s="17">
        <v>7</v>
      </c>
      <c r="B489" s="18" t="s">
        <v>5050</v>
      </c>
      <c r="C489" s="102">
        <v>1</v>
      </c>
      <c r="D489" s="102" t="s">
        <v>5437</v>
      </c>
      <c r="E489" s="102">
        <v>1</v>
      </c>
      <c r="F489" s="102" t="s">
        <v>5658</v>
      </c>
      <c r="G489" s="19">
        <v>23</v>
      </c>
      <c r="H489" s="19" t="s">
        <v>1539</v>
      </c>
      <c r="I489" s="19"/>
      <c r="J489" s="24"/>
      <c r="K489" s="99"/>
      <c r="L489" s="99"/>
      <c r="M489" s="99"/>
      <c r="N489" s="28"/>
      <c r="O489" s="20"/>
      <c r="P489" s="27" t="s">
        <v>5653</v>
      </c>
      <c r="Q489" s="99">
        <v>100</v>
      </c>
      <c r="R489" s="130"/>
    </row>
    <row r="490" spans="1:18" ht="18" customHeight="1">
      <c r="A490" s="180">
        <v>7</v>
      </c>
      <c r="B490" s="102" t="s">
        <v>5050</v>
      </c>
      <c r="C490" s="102">
        <v>1</v>
      </c>
      <c r="D490" s="102" t="s">
        <v>5437</v>
      </c>
      <c r="E490" s="102">
        <v>1</v>
      </c>
      <c r="F490" s="102" t="s">
        <v>5658</v>
      </c>
      <c r="G490" s="18">
        <v>23</v>
      </c>
      <c r="H490" s="18" t="s">
        <v>1539</v>
      </c>
      <c r="I490" s="19">
        <v>1</v>
      </c>
      <c r="J490" s="24" t="s">
        <v>5483</v>
      </c>
      <c r="K490" s="99">
        <v>100</v>
      </c>
      <c r="L490" s="99">
        <v>100</v>
      </c>
      <c r="M490" s="99">
        <f>K490-L490</f>
        <v>0</v>
      </c>
      <c r="N490" s="28" t="s">
        <v>5955</v>
      </c>
      <c r="O490" s="20">
        <v>100000</v>
      </c>
      <c r="P490" s="27"/>
      <c r="Q490" s="99"/>
      <c r="R490" s="130"/>
    </row>
    <row r="491" spans="1:18" ht="18" customHeight="1">
      <c r="A491" s="43">
        <v>7</v>
      </c>
      <c r="B491" s="44" t="s">
        <v>5434</v>
      </c>
      <c r="C491" s="52">
        <v>1</v>
      </c>
      <c r="D491" s="44" t="s">
        <v>5435</v>
      </c>
      <c r="E491" s="53">
        <v>2</v>
      </c>
      <c r="F491" s="54" t="s">
        <v>5444</v>
      </c>
      <c r="G491" s="53"/>
      <c r="H491" s="54"/>
      <c r="I491" s="53"/>
      <c r="J491" s="53"/>
      <c r="K491" s="62">
        <f>SUM(K492:K495)</f>
        <v>3</v>
      </c>
      <c r="L491" s="62">
        <f t="shared" ref="L491:M491" si="73">SUM(L492:L495)</f>
        <v>3</v>
      </c>
      <c r="M491" s="63">
        <f t="shared" si="73"/>
        <v>0</v>
      </c>
      <c r="N491" s="55"/>
      <c r="O491" s="56"/>
      <c r="P491" s="56"/>
      <c r="Q491" s="97">
        <f>SUM(Q492:Q495)</f>
        <v>3</v>
      </c>
      <c r="R491" s="59" t="s">
        <v>5203</v>
      </c>
    </row>
    <row r="492" spans="1:18" ht="18" customHeight="1">
      <c r="A492" s="17">
        <v>7</v>
      </c>
      <c r="B492" s="18" t="s">
        <v>5050</v>
      </c>
      <c r="C492" s="18">
        <v>1</v>
      </c>
      <c r="D492" s="18" t="s">
        <v>5437</v>
      </c>
      <c r="E492" s="18">
        <v>2</v>
      </c>
      <c r="F492" s="18" t="s">
        <v>5445</v>
      </c>
      <c r="G492" s="19">
        <v>23</v>
      </c>
      <c r="H492" s="19" t="s">
        <v>1539</v>
      </c>
      <c r="I492" s="19"/>
      <c r="J492" s="24"/>
      <c r="K492" s="99"/>
      <c r="L492" s="99"/>
      <c r="M492" s="99"/>
      <c r="N492" s="28"/>
      <c r="O492" s="20"/>
      <c r="P492" s="27" t="s">
        <v>5653</v>
      </c>
      <c r="Q492" s="99">
        <v>3</v>
      </c>
      <c r="R492" s="130"/>
    </row>
    <row r="493" spans="1:18" ht="18" customHeight="1">
      <c r="A493" s="17">
        <v>7</v>
      </c>
      <c r="B493" s="18" t="s">
        <v>5050</v>
      </c>
      <c r="C493" s="18">
        <v>1</v>
      </c>
      <c r="D493" s="18" t="s">
        <v>5437</v>
      </c>
      <c r="E493" s="18">
        <v>2</v>
      </c>
      <c r="F493" s="18" t="s">
        <v>5445</v>
      </c>
      <c r="G493" s="18">
        <v>23</v>
      </c>
      <c r="H493" s="18" t="s">
        <v>1539</v>
      </c>
      <c r="I493" s="19">
        <v>11</v>
      </c>
      <c r="J493" s="24" t="s">
        <v>2229</v>
      </c>
      <c r="K493" s="99">
        <v>1</v>
      </c>
      <c r="L493" s="99">
        <v>1</v>
      </c>
      <c r="M493" s="99">
        <f t="shared" ref="M493:M495" si="74">K493-L493</f>
        <v>0</v>
      </c>
      <c r="N493" s="28" t="s">
        <v>516</v>
      </c>
      <c r="O493" s="20">
        <v>1000</v>
      </c>
      <c r="P493" s="27"/>
      <c r="Q493" s="99"/>
      <c r="R493" s="130"/>
    </row>
    <row r="494" spans="1:18" ht="18" customHeight="1">
      <c r="A494" s="17">
        <v>7</v>
      </c>
      <c r="B494" s="18" t="s">
        <v>5050</v>
      </c>
      <c r="C494" s="18">
        <v>1</v>
      </c>
      <c r="D494" s="18" t="s">
        <v>5437</v>
      </c>
      <c r="E494" s="18">
        <v>2</v>
      </c>
      <c r="F494" s="18" t="s">
        <v>5445</v>
      </c>
      <c r="G494" s="102">
        <v>23</v>
      </c>
      <c r="H494" s="102" t="s">
        <v>1539</v>
      </c>
      <c r="I494" s="19">
        <v>12</v>
      </c>
      <c r="J494" s="24" t="s">
        <v>1161</v>
      </c>
      <c r="K494" s="99">
        <v>1</v>
      </c>
      <c r="L494" s="99">
        <v>1</v>
      </c>
      <c r="M494" s="99">
        <f t="shared" si="74"/>
        <v>0</v>
      </c>
      <c r="N494" s="28" t="s">
        <v>516</v>
      </c>
      <c r="O494" s="20">
        <v>1000</v>
      </c>
      <c r="P494" s="27"/>
      <c r="Q494" s="99"/>
      <c r="R494" s="130"/>
    </row>
    <row r="495" spans="1:18" ht="18" customHeight="1">
      <c r="A495" s="17">
        <v>7</v>
      </c>
      <c r="B495" s="18" t="s">
        <v>5050</v>
      </c>
      <c r="C495" s="18">
        <v>1</v>
      </c>
      <c r="D495" s="18" t="s">
        <v>5437</v>
      </c>
      <c r="E495" s="18">
        <v>2</v>
      </c>
      <c r="F495" s="18" t="s">
        <v>5445</v>
      </c>
      <c r="G495" s="102">
        <v>23</v>
      </c>
      <c r="H495" s="102" t="s">
        <v>1539</v>
      </c>
      <c r="I495" s="19">
        <v>13</v>
      </c>
      <c r="J495" s="24" t="s">
        <v>5956</v>
      </c>
      <c r="K495" s="99">
        <v>1</v>
      </c>
      <c r="L495" s="99">
        <v>1</v>
      </c>
      <c r="M495" s="99">
        <f t="shared" si="74"/>
        <v>0</v>
      </c>
      <c r="N495" s="28" t="s">
        <v>5957</v>
      </c>
      <c r="O495" s="20">
        <v>1000</v>
      </c>
      <c r="P495" s="27"/>
      <c r="Q495" s="99"/>
      <c r="R495" s="130"/>
    </row>
    <row r="496" spans="1:18" ht="18" customHeight="1">
      <c r="A496" s="43">
        <v>7</v>
      </c>
      <c r="B496" s="44" t="s">
        <v>5434</v>
      </c>
      <c r="C496" s="52">
        <v>1</v>
      </c>
      <c r="D496" s="44" t="s">
        <v>5435</v>
      </c>
      <c r="E496" s="53">
        <v>3</v>
      </c>
      <c r="F496" s="54" t="s">
        <v>5958</v>
      </c>
      <c r="G496" s="53"/>
      <c r="H496" s="54"/>
      <c r="I496" s="53"/>
      <c r="J496" s="53"/>
      <c r="K496" s="62">
        <f>SUM(K497:K498)</f>
        <v>1</v>
      </c>
      <c r="L496" s="62">
        <f t="shared" ref="L496:M496" si="75">SUM(L497:L498)</f>
        <v>1</v>
      </c>
      <c r="M496" s="63">
        <f t="shared" si="75"/>
        <v>0</v>
      </c>
      <c r="N496" s="55"/>
      <c r="O496" s="56"/>
      <c r="P496" s="56"/>
      <c r="Q496" s="97">
        <f>SUM(Q497:Q498)</f>
        <v>1</v>
      </c>
      <c r="R496" s="59" t="s">
        <v>5203</v>
      </c>
    </row>
    <row r="497" spans="1:18" ht="18" customHeight="1">
      <c r="A497" s="17">
        <v>7</v>
      </c>
      <c r="B497" s="18" t="s">
        <v>5050</v>
      </c>
      <c r="C497" s="102">
        <v>1</v>
      </c>
      <c r="D497" s="102" t="s">
        <v>5437</v>
      </c>
      <c r="E497" s="102">
        <v>3</v>
      </c>
      <c r="F497" s="102" t="s">
        <v>1668</v>
      </c>
      <c r="G497" s="19">
        <v>23</v>
      </c>
      <c r="H497" s="19" t="s">
        <v>1539</v>
      </c>
      <c r="I497" s="19"/>
      <c r="J497" s="24"/>
      <c r="K497" s="99"/>
      <c r="L497" s="99"/>
      <c r="M497" s="99"/>
      <c r="N497" s="28"/>
      <c r="O497" s="20"/>
      <c r="P497" s="27" t="s">
        <v>5653</v>
      </c>
      <c r="Q497" s="99">
        <v>1</v>
      </c>
      <c r="R497" s="130"/>
    </row>
    <row r="498" spans="1:18" ht="18" customHeight="1">
      <c r="A498" s="180">
        <v>7</v>
      </c>
      <c r="B498" s="102" t="s">
        <v>5050</v>
      </c>
      <c r="C498" s="102">
        <v>1</v>
      </c>
      <c r="D498" s="102" t="s">
        <v>5437</v>
      </c>
      <c r="E498" s="102">
        <v>3</v>
      </c>
      <c r="F498" s="102" t="s">
        <v>1668</v>
      </c>
      <c r="G498" s="18">
        <v>23</v>
      </c>
      <c r="H498" s="18" t="s">
        <v>1539</v>
      </c>
      <c r="I498" s="19">
        <v>21</v>
      </c>
      <c r="J498" s="24" t="s">
        <v>1668</v>
      </c>
      <c r="K498" s="99">
        <v>1</v>
      </c>
      <c r="L498" s="99">
        <v>1</v>
      </c>
      <c r="M498" s="99">
        <f>K498-L498</f>
        <v>0</v>
      </c>
      <c r="N498" s="28" t="s">
        <v>516</v>
      </c>
      <c r="O498" s="20">
        <v>1000</v>
      </c>
      <c r="P498" s="27"/>
      <c r="Q498" s="99"/>
      <c r="R498" s="130"/>
    </row>
    <row r="499" spans="1:18" ht="18" customHeight="1">
      <c r="A499" s="216">
        <v>8</v>
      </c>
      <c r="B499" s="217" t="s">
        <v>5454</v>
      </c>
      <c r="C499" s="217"/>
      <c r="D499" s="217"/>
      <c r="E499" s="218"/>
      <c r="F499" s="217"/>
      <c r="G499" s="218"/>
      <c r="H499" s="217"/>
      <c r="I499" s="218"/>
      <c r="J499" s="218"/>
      <c r="K499" s="219">
        <f>K500</f>
        <v>10000</v>
      </c>
      <c r="L499" s="219">
        <f t="shared" ref="L499:M500" si="76">L500</f>
        <v>10000</v>
      </c>
      <c r="M499" s="220">
        <f t="shared" si="76"/>
        <v>0</v>
      </c>
      <c r="N499" s="221"/>
      <c r="O499" s="222"/>
      <c r="P499" s="222"/>
      <c r="Q499" s="223">
        <f>Q500</f>
        <v>10000</v>
      </c>
      <c r="R499" s="224"/>
    </row>
    <row r="500" spans="1:18" ht="18" customHeight="1">
      <c r="A500" s="43">
        <v>8</v>
      </c>
      <c r="B500" s="44" t="s">
        <v>5454</v>
      </c>
      <c r="C500" s="45">
        <v>1</v>
      </c>
      <c r="D500" s="45" t="s">
        <v>5454</v>
      </c>
      <c r="E500" s="46"/>
      <c r="F500" s="45"/>
      <c r="G500" s="46"/>
      <c r="H500" s="45"/>
      <c r="I500" s="46"/>
      <c r="J500" s="46"/>
      <c r="K500" s="60">
        <f>K501</f>
        <v>10000</v>
      </c>
      <c r="L500" s="60">
        <f t="shared" si="76"/>
        <v>10000</v>
      </c>
      <c r="M500" s="61">
        <f t="shared" si="76"/>
        <v>0</v>
      </c>
      <c r="N500" s="47"/>
      <c r="O500" s="48"/>
      <c r="P500" s="48"/>
      <c r="Q500" s="95">
        <f>Q501</f>
        <v>10000</v>
      </c>
      <c r="R500" s="51"/>
    </row>
    <row r="501" spans="1:18" ht="18" customHeight="1">
      <c r="A501" s="43">
        <v>8</v>
      </c>
      <c r="B501" s="44" t="s">
        <v>5454</v>
      </c>
      <c r="C501" s="52">
        <v>1</v>
      </c>
      <c r="D501" s="44" t="s">
        <v>5454</v>
      </c>
      <c r="E501" s="53">
        <v>1</v>
      </c>
      <c r="F501" s="54" t="s">
        <v>5454</v>
      </c>
      <c r="G501" s="53"/>
      <c r="H501" s="54"/>
      <c r="I501" s="53"/>
      <c r="J501" s="53"/>
      <c r="K501" s="62">
        <f>SUM(K502:K503)</f>
        <v>10000</v>
      </c>
      <c r="L501" s="62">
        <f t="shared" ref="L501:M501" si="77">SUM(L502:L503)</f>
        <v>10000</v>
      </c>
      <c r="M501" s="63">
        <f t="shared" si="77"/>
        <v>0</v>
      </c>
      <c r="N501" s="55"/>
      <c r="O501" s="56"/>
      <c r="P501" s="56"/>
      <c r="Q501" s="97">
        <f>SUM(Q502:Q503)</f>
        <v>10000</v>
      </c>
      <c r="R501" s="59" t="s">
        <v>5203</v>
      </c>
    </row>
    <row r="502" spans="1:18" ht="18" customHeight="1">
      <c r="A502" s="17">
        <v>8</v>
      </c>
      <c r="B502" s="18" t="s">
        <v>5052</v>
      </c>
      <c r="C502" s="102">
        <v>1</v>
      </c>
      <c r="D502" s="102" t="s">
        <v>5052</v>
      </c>
      <c r="E502" s="102">
        <v>1</v>
      </c>
      <c r="F502" s="102" t="s">
        <v>5052</v>
      </c>
      <c r="G502" s="19">
        <v>29</v>
      </c>
      <c r="H502" s="19" t="s">
        <v>5052</v>
      </c>
      <c r="I502" s="19"/>
      <c r="J502" s="24"/>
      <c r="K502" s="99"/>
      <c r="L502" s="99"/>
      <c r="M502" s="99"/>
      <c r="N502" s="28"/>
      <c r="O502" s="20"/>
      <c r="P502" s="27" t="s">
        <v>5653</v>
      </c>
      <c r="Q502" s="99">
        <v>10000</v>
      </c>
      <c r="R502" s="130"/>
    </row>
    <row r="503" spans="1:18" ht="18" customHeight="1">
      <c r="A503" s="255">
        <v>8</v>
      </c>
      <c r="B503" s="158" t="s">
        <v>5052</v>
      </c>
      <c r="C503" s="158">
        <v>1</v>
      </c>
      <c r="D503" s="158" t="s">
        <v>5052</v>
      </c>
      <c r="E503" s="158">
        <v>1</v>
      </c>
      <c r="F503" s="158" t="s">
        <v>5052</v>
      </c>
      <c r="G503" s="78">
        <v>29</v>
      </c>
      <c r="H503" s="78" t="s">
        <v>5052</v>
      </c>
      <c r="I503" s="132">
        <v>1</v>
      </c>
      <c r="J503" s="133" t="s">
        <v>5052</v>
      </c>
      <c r="K503" s="108">
        <v>10000</v>
      </c>
      <c r="L503" s="108">
        <v>10000</v>
      </c>
      <c r="M503" s="108">
        <f>K503-L503</f>
        <v>0</v>
      </c>
      <c r="N503" s="81" t="s">
        <v>5052</v>
      </c>
      <c r="O503" s="83">
        <v>10000000</v>
      </c>
      <c r="P503" s="82"/>
      <c r="Q503" s="108"/>
      <c r="R503" s="135"/>
    </row>
    <row r="504" spans="1:18" ht="18" customHeight="1">
      <c r="A504" s="775" t="s">
        <v>5959</v>
      </c>
      <c r="B504" s="776"/>
      <c r="C504" s="776"/>
      <c r="D504" s="776"/>
      <c r="E504" s="776"/>
      <c r="F504" s="776"/>
      <c r="G504" s="776"/>
      <c r="H504" s="776"/>
      <c r="I504" s="776"/>
      <c r="J504" s="776"/>
      <c r="K504" s="139">
        <f>K3+K105+K237+K242+K476+K481+K486+K499</f>
        <v>1026475</v>
      </c>
      <c r="L504" s="139">
        <f>L3+L105+L237+L242+L476+L481+L486+L499</f>
        <v>1002796</v>
      </c>
      <c r="M504" s="139">
        <f>M3+M105+M237+M242+M476+M481+M486+M499</f>
        <v>23679</v>
      </c>
      <c r="N504" s="256"/>
      <c r="O504" s="257"/>
      <c r="P504" s="141"/>
      <c r="Q504" s="508">
        <f>Q3+Q105+Q237+Q242+Q476+Q481+Q486+Q499</f>
        <v>840862</v>
      </c>
      <c r="R504" s="258"/>
    </row>
  </sheetData>
  <autoFilter ref="A2:AO504"/>
  <mergeCells count="2">
    <mergeCell ref="Q1:R1"/>
    <mergeCell ref="A504:J504"/>
  </mergeCells>
  <phoneticPr fontId="18"/>
  <conditionalFormatting sqref="O1:O2">
    <cfRule type="cellIs" dxfId="146" priority="31" operator="equal">
      <formula>0</formula>
    </cfRule>
  </conditionalFormatting>
  <conditionalFormatting sqref="O6">
    <cfRule type="cellIs" dxfId="145" priority="30" operator="equal">
      <formula>0</formula>
    </cfRule>
  </conditionalFormatting>
  <conditionalFormatting sqref="O504">
    <cfRule type="cellIs" dxfId="144" priority="29" operator="equal">
      <formula>0</formula>
    </cfRule>
  </conditionalFormatting>
  <conditionalFormatting sqref="O3:O5">
    <cfRule type="cellIs" dxfId="143" priority="28" operator="equal">
      <formula>0</formula>
    </cfRule>
  </conditionalFormatting>
  <conditionalFormatting sqref="E3:E4 F3:F5">
    <cfRule type="expression" dxfId="142" priority="27">
      <formula>$G3=""</formula>
    </cfRule>
  </conditionalFormatting>
  <conditionalFormatting sqref="G3:H5">
    <cfRule type="expression" dxfId="141" priority="26">
      <formula>$I3=""</formula>
    </cfRule>
  </conditionalFormatting>
  <conditionalFormatting sqref="I3:J5">
    <cfRule type="expression" dxfId="140" priority="25">
      <formula>$K3=""</formula>
    </cfRule>
  </conditionalFormatting>
  <conditionalFormatting sqref="C3 A3:A5 C5 R3:R5">
    <cfRule type="expression" dxfId="139" priority="24">
      <formula>$G3=""</formula>
    </cfRule>
  </conditionalFormatting>
  <conditionalFormatting sqref="B3:B5">
    <cfRule type="expression" dxfId="138" priority="23">
      <formula>$C3=""</formula>
    </cfRule>
  </conditionalFormatting>
  <conditionalFormatting sqref="D3:D5">
    <cfRule type="expression" dxfId="137" priority="22">
      <formula>$E3=""</formula>
    </cfRule>
  </conditionalFormatting>
  <conditionalFormatting sqref="O499 O486 O481 O476 O242 O237 O105">
    <cfRule type="cellIs" dxfId="136" priority="21" operator="equal">
      <formula>0</formula>
    </cfRule>
  </conditionalFormatting>
  <conditionalFormatting sqref="E499:F499 E486:F486 E481:F481 E476:F476 E242:F242 E237:F237 E105:F105">
    <cfRule type="expression" dxfId="135" priority="20">
      <formula>$G105=""</formula>
    </cfRule>
  </conditionalFormatting>
  <conditionalFormatting sqref="G499:H499 G486:H486 G481:H481 G476:H476 G242:H242 G237:H237 G105:H105">
    <cfRule type="expression" dxfId="134" priority="19">
      <formula>$I105=""</formula>
    </cfRule>
  </conditionalFormatting>
  <conditionalFormatting sqref="I499:J499 I486:J486 I481:J481 I476:J476 I242:J242 I237:J237 I105:J105">
    <cfRule type="expression" dxfId="133" priority="18">
      <formula>$K105=""</formula>
    </cfRule>
  </conditionalFormatting>
  <conditionalFormatting sqref="C499 A499 R499 C486 A486 R486 C481 A481 R481 C476 A476 R476 C242 A242 R242 C237 A237 R237 C105 A105 R105">
    <cfRule type="expression" dxfId="132" priority="17">
      <formula>$G105=""</formula>
    </cfRule>
  </conditionalFormatting>
  <conditionalFormatting sqref="B499 B486 B481 B476 B242 B237 B105">
    <cfRule type="expression" dxfId="131" priority="16">
      <formula>$C105=""</formula>
    </cfRule>
  </conditionalFormatting>
  <conditionalFormatting sqref="D499 D486 D481 D476 D242 D237 D105">
    <cfRule type="expression" dxfId="130" priority="15">
      <formula>$E105=""</formula>
    </cfRule>
  </conditionalFormatting>
  <conditionalFormatting sqref="O500 O487 O482 O477 O466 O345 O282 O243 O238 O225 O213 O197 O188 O155 O106 O101 O69 O35">
    <cfRule type="cellIs" dxfId="129" priority="14" operator="equal">
      <formula>0</formula>
    </cfRule>
  </conditionalFormatting>
  <conditionalFormatting sqref="E500:F500 E487:F487 E482:F482 E477:F477 E466:F466 E345:F345 E282:F282 E243:F243 E238:F238 E225:F225 E213:F213 E197:F197 E188:F188 E155:F155 E106:F106 E101:F101 E69:F69 E35:F35">
    <cfRule type="expression" dxfId="128" priority="13">
      <formula>$G35=""</formula>
    </cfRule>
  </conditionalFormatting>
  <conditionalFormatting sqref="G500:H500 G487:H487 G482:H482 G477:H477 G466:H466 G345:H345 G282:H282 G243:H243 G238:H238 G225:H225 G213:H213 G197:H197 G188:H188 G155:H155 G106:H106 G101:H101 G69:H69 G35:H35">
    <cfRule type="expression" dxfId="127" priority="12">
      <formula>$I35=""</formula>
    </cfRule>
  </conditionalFormatting>
  <conditionalFormatting sqref="I500:J500 I487:J487 I482:J482 I477:J477 I466:J466 I345:J345 I282:J282 I243:J243 I238:J238 I225:J225 I213:J213 I197:J197 I188:J188 I155:J155 I106:J106 I101:J101 I69:J69 I35:J35">
    <cfRule type="expression" dxfId="126" priority="11">
      <formula>$K35=""</formula>
    </cfRule>
  </conditionalFormatting>
  <conditionalFormatting sqref="A500 R500 A487 R487 A482 R482 A477 R477 A466 R466 A345 R345 A282 R282 A243 R243 A238 R238 A225 R225 A213 R213 A197 R197 A188 R188 A155 R155 A106 R106 A101 R101 A69 R69 A35 R35">
    <cfRule type="expression" dxfId="125" priority="10">
      <formula>$G35=""</formula>
    </cfRule>
  </conditionalFormatting>
  <conditionalFormatting sqref="B500 B487 B482 B477 B466 B345 B282 B243 B238 B225 B213 B197 B188 B155 B106 B101 B69 B35">
    <cfRule type="expression" dxfId="124" priority="9">
      <formula>$C35=""</formula>
    </cfRule>
  </conditionalFormatting>
  <conditionalFormatting sqref="D500 D487 D482 D477 D466 D345 D282 D243 D238 D225 D213 D197 D188 D155 D106 D101 D69 D35">
    <cfRule type="expression" dxfId="123" priority="8">
      <formula>$E35=""</formula>
    </cfRule>
  </conditionalFormatting>
  <conditionalFormatting sqref="O501 O496 O491 O488 O483 O478 O467 O436 O428 O421 O400 O346 O283 O273 O244 O239 O234 O226 O222 O214 O206 O198 O189 O180 O172 O164 O156 O147 O139 O131 O123 O115 O107 O102 O73 O70 O66 O36">
    <cfRule type="cellIs" dxfId="122" priority="7" operator="equal">
      <formula>0</formula>
    </cfRule>
  </conditionalFormatting>
  <conditionalFormatting sqref="F501 F496 F491 F488 F483 F478 F467 F436 F428 F421 F400 F346 F283 F273 F244 F239 F234 F226 F222 F214 F206 F198 F189 F180 F172 F164 F156 F147 F139 F131 F123 F115 F107 F102 F73 F70 F66 F36">
    <cfRule type="expression" dxfId="121" priority="6">
      <formula>$G36=""</formula>
    </cfRule>
  </conditionalFormatting>
  <conditionalFormatting sqref="G501:H501 G496:H496 G491:H491 G488:H488 G483:H483 G478:H478 G467:H467 G436:H436 G428:H428 G421:H421 G400:H400 G346:H346 G283:H283 G273:H273 G244:H244 G239:H239 G234:H234 G226:H226 G222:H222 G214:H214 G206:H206 G198:H198 G189:H189 G180:H180 G172:H172 G164:H164 G156:H156 G147:H147 G139:H139 G131:H131 G123:H123 G115:H115 G107:H107 G102:H102 G73:H73 G70:H70 G66:H66 G36:H36">
    <cfRule type="expression" dxfId="120" priority="5">
      <formula>$I36=""</formula>
    </cfRule>
  </conditionalFormatting>
  <conditionalFormatting sqref="I501:J501 I496:J496 I491:J491 I488:J488 I483:J483 I478:J478 I467:J467 I436:J436 I428:J428 I421:J421 I400:J400 I346:J346 I283:J283 I273:J273 I244:J244 I239:J239 I234:J234 I226:J226 I222:J222 I214:J214 I206:J206 I198:J198 I189:J189 I180:J180 I172:J172 I164:J164 I156:J156 I147:J147 I139:J139 I131:J131 I123:J123 I115:J115 I107:J107 I102:J102 I73:J73 I70:J70 I66:J66 I36:J36">
    <cfRule type="expression" dxfId="119" priority="4">
      <formula>$K36=""</formula>
    </cfRule>
  </conditionalFormatting>
  <conditionalFormatting sqref="A501 C501 R501 A496 C496 R496 A491 C491 R491 A488 C488 R488 A483 C483 R483 A478 C478 R478 A467 C467 R467 A436 C436 R436 A428 C428 R428 A421 C421 R421 A400 C400 R400 A346 C346 R346 A283 C283 R283 A273 C273 R273 A244 C244 R244 A239 C239 R239 A234 C234 R234 A226 C226 R226 A222 C222 R222 A214 C214 R214 A206 C206 R206 A198 C198 R198 A189 C189 R189 A180 C180 R180 A172 C172 R172 A164 C164 R164 A156 C156 R156 A147 C147 R147 A139 C139 R139 A131 C131 R131 A123 C123 R123 A115 C115 R115 A107 C107 R107 A102 C102 R102 A73 C73 R73 A70 C70 R70 A66 C66 R66 A36 C36 R36">
    <cfRule type="expression" dxfId="118" priority="3">
      <formula>$G36=""</formula>
    </cfRule>
  </conditionalFormatting>
  <conditionalFormatting sqref="B501 B496 B491 B488 B483 B478 B467 B436 B428 B421 B400 B346 B283 B273 B244 B239 B234 B226 B222 B214 B206 B198 B189 B180 B172 B164 B156 B147 B139 B131 B123 B115 B107 B102 B73 B70 B66 B36">
    <cfRule type="expression" dxfId="117" priority="2">
      <formula>$C36=""</formula>
    </cfRule>
  </conditionalFormatting>
  <conditionalFormatting sqref="D501 D496 D491 D488 D483 D478 D467 D436 D428 D421 D400 D346 D283 D273 D244 D239 D234 D226 D222 D214 D206 D198 D189 D180 D172 D164 D156 D147 D139 D131 D123 D115 D107 D102 D73 D70 D66 D36">
    <cfRule type="expression" dxfId="116" priority="1">
      <formula>$E36=""</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59055118110236227"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view="pageBreakPreview" zoomScale="85" zoomScaleNormal="80" zoomScaleSheetLayoutView="85" workbookViewId="0">
      <selection activeCell="N14" sqref="N14"/>
    </sheetView>
  </sheetViews>
  <sheetFormatPr defaultRowHeight="14.25"/>
  <cols>
    <col min="1" max="1" width="3" style="1" customWidth="1"/>
    <col min="2" max="2" width="1.75" style="1" customWidth="1"/>
    <col min="3" max="3" width="3" style="1" customWidth="1"/>
    <col min="4" max="4" width="1.75" style="1" customWidth="1"/>
    <col min="5" max="5" width="3" style="1" customWidth="1"/>
    <col min="6" max="6" width="1.75" style="1" customWidth="1"/>
    <col min="7" max="7" width="3" style="1" customWidth="1"/>
    <col min="8" max="8" width="1.75" style="1" customWidth="1"/>
    <col min="9" max="9" width="3" style="1" customWidth="1"/>
    <col min="10" max="10" width="39.875" style="1" customWidth="1"/>
    <col min="11" max="13" width="9.875" style="239" customWidth="1"/>
    <col min="14" max="14" width="63.5" style="1" customWidth="1"/>
    <col min="15" max="15" width="11.375" style="239" customWidth="1"/>
    <col min="16" max="16" width="18" style="1" customWidth="1"/>
    <col min="17" max="17" width="8.375" style="239" customWidth="1"/>
    <col min="18" max="18" width="9.625" style="26" customWidth="1"/>
    <col min="19" max="16384" width="9" style="1"/>
  </cols>
  <sheetData>
    <row r="1" spans="1:18" s="8" customFormat="1" ht="18" customHeight="1">
      <c r="A1" s="259" t="s">
        <v>5960</v>
      </c>
      <c r="B1" s="260"/>
      <c r="C1" s="260"/>
      <c r="D1" s="260"/>
      <c r="E1" s="260"/>
      <c r="F1" s="260"/>
      <c r="G1" s="260"/>
      <c r="H1" s="260"/>
      <c r="I1" s="260"/>
      <c r="J1" s="260"/>
      <c r="K1" s="260"/>
      <c r="L1" s="260"/>
      <c r="M1" s="260"/>
      <c r="N1" s="261"/>
      <c r="O1" s="260"/>
      <c r="P1" s="262"/>
      <c r="Q1" s="777" t="s">
        <v>693</v>
      </c>
      <c r="R1" s="777"/>
    </row>
    <row r="2" spans="1:18" ht="18" customHeight="1">
      <c r="A2" s="263" t="s">
        <v>0</v>
      </c>
      <c r="B2" s="264"/>
      <c r="C2" s="264" t="s">
        <v>1</v>
      </c>
      <c r="D2" s="264"/>
      <c r="E2" s="264" t="s">
        <v>2</v>
      </c>
      <c r="F2" s="264"/>
      <c r="G2" s="264" t="s">
        <v>3</v>
      </c>
      <c r="H2" s="264"/>
      <c r="I2" s="264" t="s">
        <v>694</v>
      </c>
      <c r="J2" s="264" t="s">
        <v>695</v>
      </c>
      <c r="K2" s="265" t="s">
        <v>909</v>
      </c>
      <c r="L2" s="265" t="s">
        <v>910</v>
      </c>
      <c r="M2" s="266" t="s">
        <v>5197</v>
      </c>
      <c r="N2" s="267" t="s">
        <v>699</v>
      </c>
      <c r="O2" s="267" t="s">
        <v>4</v>
      </c>
      <c r="P2" s="267" t="s">
        <v>5961</v>
      </c>
      <c r="Q2" s="267" t="s">
        <v>5057</v>
      </c>
      <c r="R2" s="267" t="s">
        <v>5199</v>
      </c>
    </row>
    <row r="3" spans="1:18" ht="18" customHeight="1">
      <c r="A3" s="33">
        <v>1</v>
      </c>
      <c r="B3" s="34" t="s">
        <v>128</v>
      </c>
      <c r="C3" s="34"/>
      <c r="D3" s="34"/>
      <c r="E3" s="35"/>
      <c r="F3" s="34"/>
      <c r="G3" s="35"/>
      <c r="H3" s="34"/>
      <c r="I3" s="35"/>
      <c r="J3" s="35"/>
      <c r="K3" s="41">
        <f>K4</f>
        <v>11348</v>
      </c>
      <c r="L3" s="41">
        <f t="shared" ref="L3:M4" si="0">L4</f>
        <v>10486</v>
      </c>
      <c r="M3" s="42">
        <f t="shared" si="0"/>
        <v>862</v>
      </c>
      <c r="N3" s="36"/>
      <c r="O3" s="37"/>
      <c r="P3" s="37"/>
      <c r="Q3" s="128"/>
      <c r="R3" s="40"/>
    </row>
    <row r="4" spans="1:18" ht="18" customHeight="1">
      <c r="A4" s="43">
        <v>1</v>
      </c>
      <c r="B4" s="44" t="s">
        <v>128</v>
      </c>
      <c r="C4" s="45">
        <v>1</v>
      </c>
      <c r="D4" s="45" t="s">
        <v>5962</v>
      </c>
      <c r="E4" s="46"/>
      <c r="F4" s="45"/>
      <c r="G4" s="46"/>
      <c r="H4" s="45"/>
      <c r="I4" s="46"/>
      <c r="J4" s="46"/>
      <c r="K4" s="60">
        <f>K5</f>
        <v>11348</v>
      </c>
      <c r="L4" s="60">
        <f t="shared" si="0"/>
        <v>10486</v>
      </c>
      <c r="M4" s="61">
        <f t="shared" si="0"/>
        <v>862</v>
      </c>
      <c r="N4" s="47"/>
      <c r="O4" s="48"/>
      <c r="P4" s="48"/>
      <c r="Q4" s="95"/>
      <c r="R4" s="51"/>
    </row>
    <row r="5" spans="1:18" ht="18" customHeight="1">
      <c r="A5" s="43">
        <v>1</v>
      </c>
      <c r="B5" s="44" t="s">
        <v>128</v>
      </c>
      <c r="C5" s="52">
        <v>1</v>
      </c>
      <c r="D5" s="44" t="s">
        <v>5962</v>
      </c>
      <c r="E5" s="53">
        <v>1</v>
      </c>
      <c r="F5" s="54" t="s">
        <v>5963</v>
      </c>
      <c r="G5" s="53"/>
      <c r="H5" s="54"/>
      <c r="I5" s="53"/>
      <c r="J5" s="53"/>
      <c r="K5" s="62">
        <f>SUM(K6:K10)</f>
        <v>11348</v>
      </c>
      <c r="L5" s="62">
        <f t="shared" ref="L5:M5" si="1">SUM(L6:L10)</f>
        <v>10486</v>
      </c>
      <c r="M5" s="63">
        <f t="shared" si="1"/>
        <v>862</v>
      </c>
      <c r="N5" s="55"/>
      <c r="O5" s="56"/>
      <c r="P5" s="56"/>
      <c r="Q5" s="97"/>
      <c r="R5" s="59" t="s">
        <v>5964</v>
      </c>
    </row>
    <row r="6" spans="1:18" ht="18" customHeight="1">
      <c r="A6" s="17">
        <v>1</v>
      </c>
      <c r="B6" s="18" t="s">
        <v>128</v>
      </c>
      <c r="C6" s="18">
        <v>1</v>
      </c>
      <c r="D6" s="18" t="s">
        <v>129</v>
      </c>
      <c r="E6" s="18">
        <v>1</v>
      </c>
      <c r="F6" s="18" t="s">
        <v>155</v>
      </c>
      <c r="G6" s="19">
        <v>1</v>
      </c>
      <c r="H6" s="19" t="s">
        <v>155</v>
      </c>
      <c r="I6" s="19"/>
      <c r="J6" s="19"/>
      <c r="K6" s="99"/>
      <c r="L6" s="99"/>
      <c r="M6" s="99"/>
      <c r="N6" s="268"/>
      <c r="O6" s="99"/>
      <c r="P6" s="130"/>
      <c r="Q6" s="99"/>
      <c r="R6" s="27"/>
    </row>
    <row r="7" spans="1:18" ht="18" customHeight="1">
      <c r="A7" s="17">
        <v>1</v>
      </c>
      <c r="B7" s="18" t="s">
        <v>128</v>
      </c>
      <c r="C7" s="18">
        <v>1</v>
      </c>
      <c r="D7" s="18" t="s">
        <v>129</v>
      </c>
      <c r="E7" s="18">
        <v>1</v>
      </c>
      <c r="F7" s="18" t="s">
        <v>155</v>
      </c>
      <c r="G7" s="18">
        <v>1</v>
      </c>
      <c r="H7" s="18" t="s">
        <v>155</v>
      </c>
      <c r="I7" s="19">
        <v>1</v>
      </c>
      <c r="J7" s="19" t="s">
        <v>5965</v>
      </c>
      <c r="K7" s="99">
        <v>10377</v>
      </c>
      <c r="L7" s="99">
        <v>9931</v>
      </c>
      <c r="M7" s="99">
        <f>K7-L7</f>
        <v>446</v>
      </c>
      <c r="N7" s="509" t="s">
        <v>7413</v>
      </c>
      <c r="O7" s="99"/>
      <c r="P7" s="130"/>
      <c r="Q7" s="99"/>
      <c r="R7" s="27"/>
    </row>
    <row r="8" spans="1:18" ht="18" customHeight="1">
      <c r="A8" s="17">
        <v>1</v>
      </c>
      <c r="B8" s="18" t="s">
        <v>128</v>
      </c>
      <c r="C8" s="18">
        <v>1</v>
      </c>
      <c r="D8" s="18" t="s">
        <v>129</v>
      </c>
      <c r="E8" s="18">
        <v>1</v>
      </c>
      <c r="F8" s="18" t="s">
        <v>155</v>
      </c>
      <c r="G8" s="18">
        <v>1</v>
      </c>
      <c r="H8" s="18" t="s">
        <v>155</v>
      </c>
      <c r="I8" s="18">
        <v>1</v>
      </c>
      <c r="J8" s="18" t="s">
        <v>5965</v>
      </c>
      <c r="K8" s="99"/>
      <c r="L8" s="99"/>
      <c r="M8" s="99"/>
      <c r="N8" s="268" t="s">
        <v>5966</v>
      </c>
      <c r="O8" s="99">
        <v>8577006</v>
      </c>
      <c r="P8" s="130"/>
      <c r="Q8" s="99"/>
      <c r="R8" s="27"/>
    </row>
    <row r="9" spans="1:18" ht="18" customHeight="1">
      <c r="A9" s="17">
        <v>1</v>
      </c>
      <c r="B9" s="18" t="s">
        <v>128</v>
      </c>
      <c r="C9" s="18">
        <v>1</v>
      </c>
      <c r="D9" s="18" t="s">
        <v>129</v>
      </c>
      <c r="E9" s="18">
        <v>1</v>
      </c>
      <c r="F9" s="18" t="s">
        <v>155</v>
      </c>
      <c r="G9" s="18">
        <v>1</v>
      </c>
      <c r="H9" s="18" t="s">
        <v>155</v>
      </c>
      <c r="I9" s="102">
        <v>1</v>
      </c>
      <c r="J9" s="102" t="s">
        <v>5965</v>
      </c>
      <c r="K9" s="99"/>
      <c r="L9" s="99"/>
      <c r="M9" s="99"/>
      <c r="N9" s="509" t="s">
        <v>7414</v>
      </c>
      <c r="O9" s="99">
        <v>1800000</v>
      </c>
      <c r="P9" s="130"/>
      <c r="Q9" s="99"/>
      <c r="R9" s="27"/>
    </row>
    <row r="10" spans="1:18" ht="18" customHeight="1">
      <c r="A10" s="17">
        <v>1</v>
      </c>
      <c r="B10" s="18" t="s">
        <v>128</v>
      </c>
      <c r="C10" s="18">
        <v>1</v>
      </c>
      <c r="D10" s="18" t="s">
        <v>129</v>
      </c>
      <c r="E10" s="18">
        <v>1</v>
      </c>
      <c r="F10" s="18" t="s">
        <v>155</v>
      </c>
      <c r="G10" s="18">
        <v>1</v>
      </c>
      <c r="H10" s="18" t="s">
        <v>155</v>
      </c>
      <c r="I10" s="19">
        <v>2</v>
      </c>
      <c r="J10" s="19" t="s">
        <v>5967</v>
      </c>
      <c r="K10" s="99">
        <v>971</v>
      </c>
      <c r="L10" s="99">
        <v>555</v>
      </c>
      <c r="M10" s="99">
        <f>K10-L10</f>
        <v>416</v>
      </c>
      <c r="N10" s="268" t="s">
        <v>5968</v>
      </c>
      <c r="O10" s="99">
        <v>971350</v>
      </c>
      <c r="P10" s="130"/>
      <c r="Q10" s="99"/>
      <c r="R10" s="27"/>
    </row>
    <row r="11" spans="1:18" ht="18" customHeight="1">
      <c r="A11" s="67">
        <v>2</v>
      </c>
      <c r="B11" s="68" t="s">
        <v>5969</v>
      </c>
      <c r="C11" s="68"/>
      <c r="D11" s="68"/>
      <c r="E11" s="69"/>
      <c r="F11" s="68"/>
      <c r="G11" s="69"/>
      <c r="H11" s="68"/>
      <c r="I11" s="69"/>
      <c r="J11" s="69"/>
      <c r="K11" s="70">
        <f>K12</f>
        <v>1</v>
      </c>
      <c r="L11" s="70">
        <f t="shared" ref="L11:M12" si="2">L12</f>
        <v>1</v>
      </c>
      <c r="M11" s="71">
        <f t="shared" si="2"/>
        <v>0</v>
      </c>
      <c r="N11" s="72"/>
      <c r="O11" s="73"/>
      <c r="P11" s="73"/>
      <c r="Q11" s="131"/>
      <c r="R11" s="76"/>
    </row>
    <row r="12" spans="1:18" ht="18" customHeight="1">
      <c r="A12" s="43">
        <v>2</v>
      </c>
      <c r="B12" s="44" t="s">
        <v>5969</v>
      </c>
      <c r="C12" s="45">
        <v>1</v>
      </c>
      <c r="D12" s="45" t="s">
        <v>5970</v>
      </c>
      <c r="E12" s="46"/>
      <c r="F12" s="45"/>
      <c r="G12" s="46"/>
      <c r="H12" s="45"/>
      <c r="I12" s="46"/>
      <c r="J12" s="46"/>
      <c r="K12" s="60">
        <f>K13</f>
        <v>1</v>
      </c>
      <c r="L12" s="60">
        <f t="shared" si="2"/>
        <v>1</v>
      </c>
      <c r="M12" s="61">
        <f t="shared" si="2"/>
        <v>0</v>
      </c>
      <c r="N12" s="47"/>
      <c r="O12" s="48"/>
      <c r="P12" s="48"/>
      <c r="Q12" s="95"/>
      <c r="R12" s="51"/>
    </row>
    <row r="13" spans="1:18" ht="18" customHeight="1">
      <c r="A13" s="43">
        <v>2</v>
      </c>
      <c r="B13" s="44" t="s">
        <v>5969</v>
      </c>
      <c r="C13" s="52">
        <v>1</v>
      </c>
      <c r="D13" s="44" t="s">
        <v>5970</v>
      </c>
      <c r="E13" s="53">
        <v>1</v>
      </c>
      <c r="F13" s="54" t="s">
        <v>5970</v>
      </c>
      <c r="G13" s="53"/>
      <c r="H13" s="54"/>
      <c r="I13" s="53"/>
      <c r="J13" s="53"/>
      <c r="K13" s="62">
        <f>SUM(K14:K15)</f>
        <v>1</v>
      </c>
      <c r="L13" s="62">
        <f t="shared" ref="L13:M13" si="3">SUM(L14:L15)</f>
        <v>1</v>
      </c>
      <c r="M13" s="63">
        <f t="shared" si="3"/>
        <v>0</v>
      </c>
      <c r="N13" s="55"/>
      <c r="O13" s="56"/>
      <c r="P13" s="56"/>
      <c r="Q13" s="97"/>
      <c r="R13" s="59" t="s">
        <v>5964</v>
      </c>
    </row>
    <row r="14" spans="1:18" ht="18" customHeight="1">
      <c r="A14" s="17">
        <v>2</v>
      </c>
      <c r="B14" s="18" t="s">
        <v>5969</v>
      </c>
      <c r="C14" s="18">
        <v>1</v>
      </c>
      <c r="D14" s="18" t="s">
        <v>5969</v>
      </c>
      <c r="E14" s="18">
        <v>1</v>
      </c>
      <c r="F14" s="18" t="s">
        <v>5969</v>
      </c>
      <c r="G14" s="19">
        <v>1</v>
      </c>
      <c r="H14" s="19" t="s">
        <v>5969</v>
      </c>
      <c r="I14" s="19"/>
      <c r="J14" s="19"/>
      <c r="K14" s="99"/>
      <c r="L14" s="99"/>
      <c r="M14" s="99"/>
      <c r="N14" s="268"/>
      <c r="O14" s="99"/>
      <c r="P14" s="130"/>
      <c r="Q14" s="99"/>
      <c r="R14" s="27"/>
    </row>
    <row r="15" spans="1:18" ht="18" customHeight="1">
      <c r="A15" s="17">
        <v>2</v>
      </c>
      <c r="B15" s="18" t="s">
        <v>5969</v>
      </c>
      <c r="C15" s="18">
        <v>1</v>
      </c>
      <c r="D15" s="18" t="s">
        <v>5969</v>
      </c>
      <c r="E15" s="18">
        <v>1</v>
      </c>
      <c r="F15" s="18" t="s">
        <v>5969</v>
      </c>
      <c r="G15" s="18">
        <v>1</v>
      </c>
      <c r="H15" s="18" t="s">
        <v>5969</v>
      </c>
      <c r="I15" s="19">
        <v>1</v>
      </c>
      <c r="J15" s="19" t="s">
        <v>5969</v>
      </c>
      <c r="K15" s="99">
        <v>1</v>
      </c>
      <c r="L15" s="99">
        <v>1</v>
      </c>
      <c r="M15" s="99">
        <f>K15-L15</f>
        <v>0</v>
      </c>
      <c r="N15" s="509" t="s">
        <v>6797</v>
      </c>
      <c r="O15" s="342">
        <v>1000</v>
      </c>
      <c r="P15" s="130" t="s">
        <v>6798</v>
      </c>
      <c r="Q15" s="99">
        <v>1</v>
      </c>
      <c r="R15" s="27"/>
    </row>
    <row r="16" spans="1:18" ht="18" customHeight="1">
      <c r="A16" s="67">
        <v>3</v>
      </c>
      <c r="B16" s="68" t="s">
        <v>481</v>
      </c>
      <c r="C16" s="68"/>
      <c r="D16" s="68"/>
      <c r="E16" s="69"/>
      <c r="F16" s="68"/>
      <c r="G16" s="69"/>
      <c r="H16" s="68"/>
      <c r="I16" s="69"/>
      <c r="J16" s="69"/>
      <c r="K16" s="70">
        <f>K17</f>
        <v>62</v>
      </c>
      <c r="L16" s="70">
        <f t="shared" ref="L16:M16" si="4">L17</f>
        <v>62</v>
      </c>
      <c r="M16" s="71">
        <f t="shared" si="4"/>
        <v>0</v>
      </c>
      <c r="N16" s="72"/>
      <c r="O16" s="73"/>
      <c r="P16" s="73"/>
      <c r="Q16" s="131"/>
      <c r="R16" s="76"/>
    </row>
    <row r="17" spans="1:18" ht="18" customHeight="1">
      <c r="A17" s="43">
        <v>3</v>
      </c>
      <c r="B17" s="44" t="s">
        <v>481</v>
      </c>
      <c r="C17" s="45">
        <v>1</v>
      </c>
      <c r="D17" s="45" t="s">
        <v>5971</v>
      </c>
      <c r="E17" s="46"/>
      <c r="F17" s="45"/>
      <c r="G17" s="46"/>
      <c r="H17" s="45"/>
      <c r="I17" s="46"/>
      <c r="J17" s="46"/>
      <c r="K17" s="60">
        <f>K18+K21</f>
        <v>62</v>
      </c>
      <c r="L17" s="60">
        <f t="shared" ref="L17:M17" si="5">L18+L21</f>
        <v>62</v>
      </c>
      <c r="M17" s="61">
        <f t="shared" si="5"/>
        <v>0</v>
      </c>
      <c r="N17" s="47"/>
      <c r="O17" s="48"/>
      <c r="P17" s="48"/>
      <c r="Q17" s="95"/>
      <c r="R17" s="51"/>
    </row>
    <row r="18" spans="1:18" ht="18" customHeight="1">
      <c r="A18" s="43">
        <v>3</v>
      </c>
      <c r="B18" s="44" t="s">
        <v>481</v>
      </c>
      <c r="C18" s="52">
        <v>1</v>
      </c>
      <c r="D18" s="44" t="s">
        <v>5971</v>
      </c>
      <c r="E18" s="53">
        <v>1</v>
      </c>
      <c r="F18" s="54" t="s">
        <v>5972</v>
      </c>
      <c r="G18" s="53"/>
      <c r="H18" s="54"/>
      <c r="I18" s="53"/>
      <c r="J18" s="53"/>
      <c r="K18" s="62">
        <f>SUM(K19:K20)</f>
        <v>7</v>
      </c>
      <c r="L18" s="62">
        <f t="shared" ref="L18:M18" si="6">SUM(L19:L20)</f>
        <v>7</v>
      </c>
      <c r="M18" s="63">
        <f t="shared" si="6"/>
        <v>0</v>
      </c>
      <c r="N18" s="55"/>
      <c r="O18" s="56"/>
      <c r="P18" s="56"/>
      <c r="Q18" s="97"/>
      <c r="R18" s="59" t="s">
        <v>5964</v>
      </c>
    </row>
    <row r="19" spans="1:18" ht="18" customHeight="1">
      <c r="A19" s="17">
        <v>3</v>
      </c>
      <c r="B19" s="18" t="s">
        <v>481</v>
      </c>
      <c r="C19" s="18">
        <v>1</v>
      </c>
      <c r="D19" s="18" t="s">
        <v>482</v>
      </c>
      <c r="E19" s="18">
        <v>1</v>
      </c>
      <c r="F19" s="18" t="s">
        <v>491</v>
      </c>
      <c r="G19" s="19">
        <v>1</v>
      </c>
      <c r="H19" s="19" t="s">
        <v>492</v>
      </c>
      <c r="I19" s="19"/>
      <c r="J19" s="19"/>
      <c r="K19" s="99"/>
      <c r="L19" s="99"/>
      <c r="M19" s="99"/>
      <c r="N19" s="268"/>
      <c r="O19" s="99"/>
      <c r="P19" s="130"/>
      <c r="Q19" s="99"/>
      <c r="R19" s="27"/>
    </row>
    <row r="20" spans="1:18" ht="18" customHeight="1">
      <c r="A20" s="17">
        <v>3</v>
      </c>
      <c r="B20" s="18" t="s">
        <v>481</v>
      </c>
      <c r="C20" s="18">
        <v>1</v>
      </c>
      <c r="D20" s="18" t="s">
        <v>482</v>
      </c>
      <c r="E20" s="18">
        <v>1</v>
      </c>
      <c r="F20" s="18" t="s">
        <v>491</v>
      </c>
      <c r="G20" s="18">
        <v>1</v>
      </c>
      <c r="H20" s="18" t="s">
        <v>492</v>
      </c>
      <c r="I20" s="19">
        <v>1</v>
      </c>
      <c r="J20" s="19" t="s">
        <v>5973</v>
      </c>
      <c r="K20" s="99">
        <v>7</v>
      </c>
      <c r="L20" s="99">
        <v>7</v>
      </c>
      <c r="M20" s="99">
        <f>K20-L20</f>
        <v>0</v>
      </c>
      <c r="N20" s="268" t="s">
        <v>5974</v>
      </c>
      <c r="O20" s="99">
        <v>7000</v>
      </c>
      <c r="P20" s="130" t="s">
        <v>747</v>
      </c>
      <c r="Q20" s="99">
        <v>7</v>
      </c>
      <c r="R20" s="27"/>
    </row>
    <row r="21" spans="1:18" ht="18" customHeight="1">
      <c r="A21" s="43">
        <v>3</v>
      </c>
      <c r="B21" s="44" t="s">
        <v>481</v>
      </c>
      <c r="C21" s="52">
        <v>1</v>
      </c>
      <c r="D21" s="44" t="s">
        <v>5971</v>
      </c>
      <c r="E21" s="53">
        <v>2</v>
      </c>
      <c r="F21" s="54" t="s">
        <v>5975</v>
      </c>
      <c r="G21" s="53"/>
      <c r="H21" s="54"/>
      <c r="I21" s="53"/>
      <c r="J21" s="53"/>
      <c r="K21" s="62">
        <f>SUM(K22:K23)</f>
        <v>55</v>
      </c>
      <c r="L21" s="62">
        <f t="shared" ref="L21:M21" si="7">SUM(L22:L23)</f>
        <v>55</v>
      </c>
      <c r="M21" s="63">
        <f t="shared" si="7"/>
        <v>0</v>
      </c>
      <c r="N21" s="55"/>
      <c r="O21" s="56"/>
      <c r="P21" s="56"/>
      <c r="Q21" s="97"/>
      <c r="R21" s="59" t="s">
        <v>5964</v>
      </c>
    </row>
    <row r="22" spans="1:18" ht="18" customHeight="1">
      <c r="A22" s="17">
        <v>3</v>
      </c>
      <c r="B22" s="18" t="s">
        <v>481</v>
      </c>
      <c r="C22" s="18">
        <v>1</v>
      </c>
      <c r="D22" s="18" t="s">
        <v>482</v>
      </c>
      <c r="E22" s="18">
        <v>2</v>
      </c>
      <c r="F22" s="18" t="s">
        <v>483</v>
      </c>
      <c r="G22" s="19">
        <v>1</v>
      </c>
      <c r="H22" s="19" t="s">
        <v>485</v>
      </c>
      <c r="I22" s="19"/>
      <c r="J22" s="19"/>
      <c r="K22" s="99"/>
      <c r="L22" s="99"/>
      <c r="M22" s="99"/>
      <c r="N22" s="268"/>
      <c r="O22" s="99"/>
      <c r="P22" s="130"/>
      <c r="Q22" s="99"/>
      <c r="R22" s="27"/>
    </row>
    <row r="23" spans="1:18" ht="18" customHeight="1">
      <c r="A23" s="17">
        <v>3</v>
      </c>
      <c r="B23" s="18" t="s">
        <v>481</v>
      </c>
      <c r="C23" s="18">
        <v>1</v>
      </c>
      <c r="D23" s="18" t="s">
        <v>482</v>
      </c>
      <c r="E23" s="18">
        <v>2</v>
      </c>
      <c r="F23" s="18" t="s">
        <v>483</v>
      </c>
      <c r="G23" s="18">
        <v>1</v>
      </c>
      <c r="H23" s="18" t="s">
        <v>485</v>
      </c>
      <c r="I23" s="19">
        <v>1</v>
      </c>
      <c r="J23" s="19" t="s">
        <v>485</v>
      </c>
      <c r="K23" s="99">
        <v>55</v>
      </c>
      <c r="L23" s="99">
        <v>55</v>
      </c>
      <c r="M23" s="99">
        <f>K23-L23</f>
        <v>0</v>
      </c>
      <c r="N23" s="268" t="s">
        <v>5976</v>
      </c>
      <c r="O23" s="99">
        <v>55390</v>
      </c>
      <c r="P23" s="130" t="s">
        <v>747</v>
      </c>
      <c r="Q23" s="99">
        <v>55</v>
      </c>
      <c r="R23" s="27"/>
    </row>
    <row r="24" spans="1:18" ht="18" customHeight="1">
      <c r="A24" s="67">
        <v>4</v>
      </c>
      <c r="B24" s="68" t="s">
        <v>521</v>
      </c>
      <c r="C24" s="68"/>
      <c r="D24" s="68"/>
      <c r="E24" s="69"/>
      <c r="F24" s="68"/>
      <c r="G24" s="69"/>
      <c r="H24" s="68"/>
      <c r="I24" s="69"/>
      <c r="J24" s="69"/>
      <c r="K24" s="70">
        <f>K25</f>
        <v>2063</v>
      </c>
      <c r="L24" s="70">
        <f t="shared" ref="L24:M25" si="8">L25</f>
        <v>2838</v>
      </c>
      <c r="M24" s="71">
        <f t="shared" si="8"/>
        <v>-775</v>
      </c>
      <c r="N24" s="72"/>
      <c r="O24" s="73"/>
      <c r="P24" s="73"/>
      <c r="Q24" s="131"/>
      <c r="R24" s="76"/>
    </row>
    <row r="25" spans="1:18" ht="18" customHeight="1">
      <c r="A25" s="43">
        <v>4</v>
      </c>
      <c r="B25" s="44" t="s">
        <v>521</v>
      </c>
      <c r="C25" s="45">
        <v>1</v>
      </c>
      <c r="D25" s="45" t="s">
        <v>5977</v>
      </c>
      <c r="E25" s="46"/>
      <c r="F25" s="45"/>
      <c r="G25" s="46"/>
      <c r="H25" s="45"/>
      <c r="I25" s="46"/>
      <c r="J25" s="46"/>
      <c r="K25" s="60">
        <f>K26</f>
        <v>2063</v>
      </c>
      <c r="L25" s="60">
        <f t="shared" si="8"/>
        <v>2838</v>
      </c>
      <c r="M25" s="61">
        <f t="shared" si="8"/>
        <v>-775</v>
      </c>
      <c r="N25" s="47"/>
      <c r="O25" s="48"/>
      <c r="P25" s="48"/>
      <c r="Q25" s="95"/>
      <c r="R25" s="51"/>
    </row>
    <row r="26" spans="1:18" ht="18" customHeight="1">
      <c r="A26" s="43">
        <v>4</v>
      </c>
      <c r="B26" s="44" t="s">
        <v>521</v>
      </c>
      <c r="C26" s="52">
        <v>1</v>
      </c>
      <c r="D26" s="44" t="s">
        <v>5977</v>
      </c>
      <c r="E26" s="53">
        <v>1</v>
      </c>
      <c r="F26" s="54" t="s">
        <v>5977</v>
      </c>
      <c r="G26" s="53"/>
      <c r="H26" s="54"/>
      <c r="I26" s="53"/>
      <c r="J26" s="53"/>
      <c r="K26" s="62">
        <f>SUM(K27:K28)</f>
        <v>2063</v>
      </c>
      <c r="L26" s="62">
        <f t="shared" ref="L26:M26" si="9">SUM(L27:L28)</f>
        <v>2838</v>
      </c>
      <c r="M26" s="63">
        <f t="shared" si="9"/>
        <v>-775</v>
      </c>
      <c r="N26" s="55"/>
      <c r="O26" s="56"/>
      <c r="P26" s="56"/>
      <c r="Q26" s="97"/>
      <c r="R26" s="59" t="s">
        <v>5964</v>
      </c>
    </row>
    <row r="27" spans="1:18" ht="18" customHeight="1">
      <c r="A27" s="17">
        <v>4</v>
      </c>
      <c r="B27" s="18" t="s">
        <v>521</v>
      </c>
      <c r="C27" s="18">
        <v>1</v>
      </c>
      <c r="D27" s="18" t="s">
        <v>522</v>
      </c>
      <c r="E27" s="18">
        <v>1</v>
      </c>
      <c r="F27" s="18" t="s">
        <v>522</v>
      </c>
      <c r="G27" s="19">
        <v>1</v>
      </c>
      <c r="H27" s="19" t="s">
        <v>522</v>
      </c>
      <c r="I27" s="19"/>
      <c r="J27" s="19"/>
      <c r="K27" s="99"/>
      <c r="L27" s="99"/>
      <c r="M27" s="99"/>
      <c r="N27" s="268"/>
      <c r="O27" s="99"/>
      <c r="P27" s="130"/>
      <c r="Q27" s="99"/>
      <c r="R27" s="27"/>
    </row>
    <row r="28" spans="1:18" ht="18" customHeight="1">
      <c r="A28" s="17">
        <v>4</v>
      </c>
      <c r="B28" s="18" t="s">
        <v>521</v>
      </c>
      <c r="C28" s="18">
        <v>1</v>
      </c>
      <c r="D28" s="18" t="s">
        <v>522</v>
      </c>
      <c r="E28" s="18">
        <v>1</v>
      </c>
      <c r="F28" s="18" t="s">
        <v>522</v>
      </c>
      <c r="G28" s="18">
        <v>1</v>
      </c>
      <c r="H28" s="18" t="s">
        <v>522</v>
      </c>
      <c r="I28" s="19">
        <v>1</v>
      </c>
      <c r="J28" s="19" t="s">
        <v>5978</v>
      </c>
      <c r="K28" s="99">
        <v>2063</v>
      </c>
      <c r="L28" s="99">
        <v>2838</v>
      </c>
      <c r="M28" s="99">
        <f>K28-L28</f>
        <v>-775</v>
      </c>
      <c r="N28" s="509" t="s">
        <v>5978</v>
      </c>
      <c r="O28" s="99">
        <v>2063000</v>
      </c>
      <c r="P28" s="130" t="s">
        <v>5979</v>
      </c>
      <c r="Q28" s="99">
        <v>2063</v>
      </c>
      <c r="R28" s="27"/>
    </row>
    <row r="29" spans="1:18" ht="18" customHeight="1">
      <c r="A29" s="67">
        <v>5</v>
      </c>
      <c r="B29" s="68" t="s">
        <v>549</v>
      </c>
      <c r="C29" s="68"/>
      <c r="D29" s="68"/>
      <c r="E29" s="69"/>
      <c r="F29" s="68"/>
      <c r="G29" s="69"/>
      <c r="H29" s="68"/>
      <c r="I29" s="69"/>
      <c r="J29" s="69"/>
      <c r="K29" s="70">
        <f>K30</f>
        <v>1</v>
      </c>
      <c r="L29" s="70">
        <f t="shared" ref="L29:M30" si="10">L30</f>
        <v>1</v>
      </c>
      <c r="M29" s="71">
        <f t="shared" si="10"/>
        <v>0</v>
      </c>
      <c r="N29" s="72"/>
      <c r="O29" s="73"/>
      <c r="P29" s="73"/>
      <c r="Q29" s="131"/>
      <c r="R29" s="76"/>
    </row>
    <row r="30" spans="1:18" ht="18" customHeight="1">
      <c r="A30" s="43">
        <v>5</v>
      </c>
      <c r="B30" s="44" t="s">
        <v>549</v>
      </c>
      <c r="C30" s="45">
        <v>1</v>
      </c>
      <c r="D30" s="45" t="s">
        <v>5489</v>
      </c>
      <c r="E30" s="46"/>
      <c r="F30" s="45"/>
      <c r="G30" s="46"/>
      <c r="H30" s="45"/>
      <c r="I30" s="46"/>
      <c r="J30" s="46"/>
      <c r="K30" s="60">
        <f>K31</f>
        <v>1</v>
      </c>
      <c r="L30" s="60">
        <f t="shared" si="10"/>
        <v>1</v>
      </c>
      <c r="M30" s="61">
        <f t="shared" si="10"/>
        <v>0</v>
      </c>
      <c r="N30" s="47"/>
      <c r="O30" s="48"/>
      <c r="P30" s="48"/>
      <c r="Q30" s="95"/>
      <c r="R30" s="51"/>
    </row>
    <row r="31" spans="1:18" ht="18" customHeight="1">
      <c r="A31" s="43">
        <v>5</v>
      </c>
      <c r="B31" s="44" t="s">
        <v>549</v>
      </c>
      <c r="C31" s="52">
        <v>1</v>
      </c>
      <c r="D31" s="44" t="s">
        <v>5489</v>
      </c>
      <c r="E31" s="53">
        <v>1</v>
      </c>
      <c r="F31" s="54" t="s">
        <v>5489</v>
      </c>
      <c r="G31" s="53"/>
      <c r="H31" s="54"/>
      <c r="I31" s="53"/>
      <c r="J31" s="53"/>
      <c r="K31" s="62">
        <f>SUM(K32:K33)</f>
        <v>1</v>
      </c>
      <c r="L31" s="62">
        <f t="shared" ref="L31:M31" si="11">SUM(L32:L33)</f>
        <v>1</v>
      </c>
      <c r="M31" s="63">
        <f t="shared" si="11"/>
        <v>0</v>
      </c>
      <c r="N31" s="55"/>
      <c r="O31" s="56"/>
      <c r="P31" s="56"/>
      <c r="Q31" s="97"/>
      <c r="R31" s="59" t="s">
        <v>5964</v>
      </c>
    </row>
    <row r="32" spans="1:18" ht="18" customHeight="1">
      <c r="A32" s="17">
        <v>5</v>
      </c>
      <c r="B32" s="18" t="s">
        <v>549</v>
      </c>
      <c r="C32" s="18">
        <v>1</v>
      </c>
      <c r="D32" s="18" t="s">
        <v>549</v>
      </c>
      <c r="E32" s="18">
        <v>1</v>
      </c>
      <c r="F32" s="18" t="s">
        <v>549</v>
      </c>
      <c r="G32" s="19">
        <v>1</v>
      </c>
      <c r="H32" s="19" t="s">
        <v>549</v>
      </c>
      <c r="I32" s="19"/>
      <c r="J32" s="19"/>
      <c r="K32" s="99"/>
      <c r="L32" s="99"/>
      <c r="M32" s="99"/>
      <c r="N32" s="268"/>
      <c r="O32" s="99"/>
      <c r="P32" s="130"/>
      <c r="Q32" s="99"/>
      <c r="R32" s="27"/>
    </row>
    <row r="33" spans="1:18" ht="18" customHeight="1">
      <c r="A33" s="17">
        <v>5</v>
      </c>
      <c r="B33" s="18" t="s">
        <v>549</v>
      </c>
      <c r="C33" s="18">
        <v>1</v>
      </c>
      <c r="D33" s="18" t="s">
        <v>549</v>
      </c>
      <c r="E33" s="18">
        <v>1</v>
      </c>
      <c r="F33" s="18" t="s">
        <v>549</v>
      </c>
      <c r="G33" s="18">
        <v>1</v>
      </c>
      <c r="H33" s="18" t="s">
        <v>549</v>
      </c>
      <c r="I33" s="19">
        <v>1</v>
      </c>
      <c r="J33" s="19" t="s">
        <v>550</v>
      </c>
      <c r="K33" s="99">
        <v>1</v>
      </c>
      <c r="L33" s="99">
        <v>1</v>
      </c>
      <c r="M33" s="99">
        <f>K33-L33</f>
        <v>0</v>
      </c>
      <c r="N33" s="509" t="s">
        <v>6799</v>
      </c>
      <c r="O33" s="342">
        <v>1000</v>
      </c>
      <c r="P33" s="130"/>
      <c r="Q33" s="99"/>
      <c r="R33" s="27"/>
    </row>
    <row r="34" spans="1:18" ht="18" customHeight="1">
      <c r="A34" s="67">
        <v>6</v>
      </c>
      <c r="B34" s="68" t="s">
        <v>553</v>
      </c>
      <c r="C34" s="68"/>
      <c r="D34" s="68"/>
      <c r="E34" s="69"/>
      <c r="F34" s="68"/>
      <c r="G34" s="69"/>
      <c r="H34" s="68"/>
      <c r="I34" s="69"/>
      <c r="J34" s="69"/>
      <c r="K34" s="70">
        <f>K35</f>
        <v>45</v>
      </c>
      <c r="L34" s="70">
        <f t="shared" ref="L34:M35" si="12">L35</f>
        <v>45</v>
      </c>
      <c r="M34" s="71">
        <f t="shared" si="12"/>
        <v>0</v>
      </c>
      <c r="N34" s="72"/>
      <c r="O34" s="73"/>
      <c r="P34" s="73"/>
      <c r="Q34" s="131"/>
      <c r="R34" s="76"/>
    </row>
    <row r="35" spans="1:18" ht="18" customHeight="1">
      <c r="A35" s="43">
        <v>6</v>
      </c>
      <c r="B35" s="44" t="s">
        <v>553</v>
      </c>
      <c r="C35" s="45">
        <v>1</v>
      </c>
      <c r="D35" s="45" t="s">
        <v>5496</v>
      </c>
      <c r="E35" s="46"/>
      <c r="F35" s="45"/>
      <c r="G35" s="46"/>
      <c r="H35" s="45"/>
      <c r="I35" s="46"/>
      <c r="J35" s="46"/>
      <c r="K35" s="60">
        <f>K36</f>
        <v>45</v>
      </c>
      <c r="L35" s="60">
        <f t="shared" si="12"/>
        <v>45</v>
      </c>
      <c r="M35" s="61">
        <f t="shared" si="12"/>
        <v>0</v>
      </c>
      <c r="N35" s="47"/>
      <c r="O35" s="48"/>
      <c r="P35" s="48"/>
      <c r="Q35" s="95"/>
      <c r="R35" s="51"/>
    </row>
    <row r="36" spans="1:18" ht="18" customHeight="1">
      <c r="A36" s="43">
        <v>6</v>
      </c>
      <c r="B36" s="44" t="s">
        <v>553</v>
      </c>
      <c r="C36" s="52">
        <v>1</v>
      </c>
      <c r="D36" s="44" t="s">
        <v>5496</v>
      </c>
      <c r="E36" s="53">
        <v>1</v>
      </c>
      <c r="F36" s="54" t="s">
        <v>5496</v>
      </c>
      <c r="G36" s="53"/>
      <c r="H36" s="54"/>
      <c r="I36" s="53"/>
      <c r="J36" s="53"/>
      <c r="K36" s="62">
        <f>SUM(K37:K38)</f>
        <v>45</v>
      </c>
      <c r="L36" s="62">
        <f t="shared" ref="L36:M36" si="13">SUM(L37:L38)</f>
        <v>45</v>
      </c>
      <c r="M36" s="63">
        <f t="shared" si="13"/>
        <v>0</v>
      </c>
      <c r="N36" s="55"/>
      <c r="O36" s="56"/>
      <c r="P36" s="56"/>
      <c r="Q36" s="97"/>
      <c r="R36" s="59" t="s">
        <v>5964</v>
      </c>
    </row>
    <row r="37" spans="1:18" ht="18" customHeight="1">
      <c r="A37" s="17">
        <v>6</v>
      </c>
      <c r="B37" s="18" t="s">
        <v>553</v>
      </c>
      <c r="C37" s="18">
        <v>1</v>
      </c>
      <c r="D37" s="18" t="s">
        <v>571</v>
      </c>
      <c r="E37" s="18">
        <v>1</v>
      </c>
      <c r="F37" s="18" t="s">
        <v>571</v>
      </c>
      <c r="G37" s="19">
        <v>1</v>
      </c>
      <c r="H37" s="19" t="s">
        <v>571</v>
      </c>
      <c r="I37" s="19"/>
      <c r="J37" s="19"/>
      <c r="K37" s="99"/>
      <c r="L37" s="99"/>
      <c r="M37" s="99"/>
      <c r="N37" s="268"/>
      <c r="O37" s="99"/>
      <c r="P37" s="130"/>
      <c r="Q37" s="99"/>
      <c r="R37" s="27"/>
    </row>
    <row r="38" spans="1:18" ht="18" customHeight="1">
      <c r="A38" s="77">
        <v>6</v>
      </c>
      <c r="B38" s="78" t="s">
        <v>553</v>
      </c>
      <c r="C38" s="78">
        <v>1</v>
      </c>
      <c r="D38" s="78" t="s">
        <v>571</v>
      </c>
      <c r="E38" s="78">
        <v>1</v>
      </c>
      <c r="F38" s="78" t="s">
        <v>571</v>
      </c>
      <c r="G38" s="78">
        <v>1</v>
      </c>
      <c r="H38" s="78" t="s">
        <v>571</v>
      </c>
      <c r="I38" s="132">
        <v>1</v>
      </c>
      <c r="J38" s="132" t="s">
        <v>571</v>
      </c>
      <c r="K38" s="108">
        <v>45</v>
      </c>
      <c r="L38" s="108">
        <v>45</v>
      </c>
      <c r="M38" s="108">
        <f>K38-L38</f>
        <v>0</v>
      </c>
      <c r="N38" s="269" t="s">
        <v>5980</v>
      </c>
      <c r="O38" s="108">
        <v>45500</v>
      </c>
      <c r="P38" s="135" t="s">
        <v>747</v>
      </c>
      <c r="Q38" s="108">
        <v>45</v>
      </c>
      <c r="R38" s="82"/>
    </row>
    <row r="39" spans="1:18" ht="18" customHeight="1">
      <c r="A39" s="270"/>
      <c r="B39" s="271"/>
      <c r="C39" s="271" t="s">
        <v>5981</v>
      </c>
      <c r="D39" s="271"/>
      <c r="E39" s="271"/>
      <c r="F39" s="271"/>
      <c r="G39" s="271"/>
      <c r="H39" s="271"/>
      <c r="I39" s="271"/>
      <c r="J39" s="271"/>
      <c r="K39" s="272">
        <f>K3+K11+K16+K24+K29+K34</f>
        <v>13520</v>
      </c>
      <c r="L39" s="272">
        <f t="shared" ref="L39:M39" si="14">L3+L11+L16+L24+L29+L34</f>
        <v>13433</v>
      </c>
      <c r="M39" s="272">
        <f t="shared" si="14"/>
        <v>87</v>
      </c>
      <c r="N39" s="273"/>
      <c r="O39" s="274"/>
      <c r="P39" s="275"/>
      <c r="Q39" s="272">
        <f>Q15+Q20+Q23+Q28+Q38</f>
        <v>2171</v>
      </c>
      <c r="R39" s="276"/>
    </row>
  </sheetData>
  <autoFilter ref="A2:AE39"/>
  <mergeCells count="1">
    <mergeCell ref="Q1:R1"/>
  </mergeCells>
  <phoneticPr fontId="18"/>
  <conditionalFormatting sqref="O3:O5">
    <cfRule type="cellIs" dxfId="115" priority="28" operator="equal">
      <formula>0</formula>
    </cfRule>
  </conditionalFormatting>
  <conditionalFormatting sqref="E3:E4 F3:F5">
    <cfRule type="expression" dxfId="114" priority="27">
      <formula>$G3=""</formula>
    </cfRule>
  </conditionalFormatting>
  <conditionalFormatting sqref="G3:H5">
    <cfRule type="expression" dxfId="113" priority="26">
      <formula>$I3=""</formula>
    </cfRule>
  </conditionalFormatting>
  <conditionalFormatting sqref="I3:J5">
    <cfRule type="expression" dxfId="112" priority="25">
      <formula>$K3=""</formula>
    </cfRule>
  </conditionalFormatting>
  <conditionalFormatting sqref="C3 A3:A5 C5 R3:R5">
    <cfRule type="expression" dxfId="111" priority="24">
      <formula>$G3=""</formula>
    </cfRule>
  </conditionalFormatting>
  <conditionalFormatting sqref="B3:B5">
    <cfRule type="expression" dxfId="110" priority="23">
      <formula>$C3=""</formula>
    </cfRule>
  </conditionalFormatting>
  <conditionalFormatting sqref="D3:D5">
    <cfRule type="expression" dxfId="109" priority="22">
      <formula>$E3=""</formula>
    </cfRule>
  </conditionalFormatting>
  <conditionalFormatting sqref="O34 O29 O24 O16 O11">
    <cfRule type="cellIs" dxfId="108" priority="21" operator="equal">
      <formula>0</formula>
    </cfRule>
  </conditionalFormatting>
  <conditionalFormatting sqref="E34:F34 E29:F29 E24:F24 E16:F16 E11:F11">
    <cfRule type="expression" dxfId="107" priority="20">
      <formula>$G11=""</formula>
    </cfRule>
  </conditionalFormatting>
  <conditionalFormatting sqref="G34:H34 G29:H29 G24:H24 G16:H16 G11:H11">
    <cfRule type="expression" dxfId="106" priority="19">
      <formula>$I11=""</formula>
    </cfRule>
  </conditionalFormatting>
  <conditionalFormatting sqref="I34:J34 I29:J29 I24:J24 I16:J16 I11:J11">
    <cfRule type="expression" dxfId="105" priority="18">
      <formula>$K11=""</formula>
    </cfRule>
  </conditionalFormatting>
  <conditionalFormatting sqref="C34 A34 R34 C29 A29 R29 C24 A24 R24 C16 A16 R16 C11 A11 R11">
    <cfRule type="expression" dxfId="104" priority="17">
      <formula>$G11=""</formula>
    </cfRule>
  </conditionalFormatting>
  <conditionalFormatting sqref="B34 B29 B24 B16 B11">
    <cfRule type="expression" dxfId="103" priority="16">
      <formula>$C11=""</formula>
    </cfRule>
  </conditionalFormatting>
  <conditionalFormatting sqref="D34 D29 D24 D16 D11">
    <cfRule type="expression" dxfId="102" priority="15">
      <formula>$E11=""</formula>
    </cfRule>
  </conditionalFormatting>
  <conditionalFormatting sqref="O35 O30 O25 O17 O12">
    <cfRule type="cellIs" dxfId="101" priority="14" operator="equal">
      <formula>0</formula>
    </cfRule>
  </conditionalFormatting>
  <conditionalFormatting sqref="E35:F35 E30:F30 E25:F25 E17:F17 E12:F12">
    <cfRule type="expression" dxfId="100" priority="13">
      <formula>$G12=""</formula>
    </cfRule>
  </conditionalFormatting>
  <conditionalFormatting sqref="G35:H35 G30:H30 G25:H25 G17:H17 G12:H12">
    <cfRule type="expression" dxfId="99" priority="12">
      <formula>$I12=""</formula>
    </cfRule>
  </conditionalFormatting>
  <conditionalFormatting sqref="I35:J35 I30:J30 I25:J25 I17:J17 I12:J12">
    <cfRule type="expression" dxfId="98" priority="11">
      <formula>$K12=""</formula>
    </cfRule>
  </conditionalFormatting>
  <conditionalFormatting sqref="A35 R35 A30 R30 A25 R25 A17 R17 A12 R12">
    <cfRule type="expression" dxfId="97" priority="10">
      <formula>$G12=""</formula>
    </cfRule>
  </conditionalFormatting>
  <conditionalFormatting sqref="B35 B30 B25 B17 B12">
    <cfRule type="expression" dxfId="96" priority="9">
      <formula>$C12=""</formula>
    </cfRule>
  </conditionalFormatting>
  <conditionalFormatting sqref="D35 D30 D25 D17 D12">
    <cfRule type="expression" dxfId="95" priority="8">
      <formula>$E12=""</formula>
    </cfRule>
  </conditionalFormatting>
  <conditionalFormatting sqref="O36 O31 O26 O21 O18 O13">
    <cfRule type="cellIs" dxfId="94" priority="7" operator="equal">
      <formula>0</formula>
    </cfRule>
  </conditionalFormatting>
  <conditionalFormatting sqref="F36 F31 F26 F21 F18 F13">
    <cfRule type="expression" dxfId="93" priority="6">
      <formula>$G13=""</formula>
    </cfRule>
  </conditionalFormatting>
  <conditionalFormatting sqref="G36:H36 G31:H31 G26:H26 G21:H21 G18:H18 G13:H13">
    <cfRule type="expression" dxfId="92" priority="5">
      <formula>$I13=""</formula>
    </cfRule>
  </conditionalFormatting>
  <conditionalFormatting sqref="I36:J36 I31:J31 I26:J26 I21:J21 I18:J18 I13:J13">
    <cfRule type="expression" dxfId="91" priority="4">
      <formula>$K13=""</formula>
    </cfRule>
  </conditionalFormatting>
  <conditionalFormatting sqref="A36 C36 R36 A31 C31 R31 A26 C26 R26 A21 C21 A18 C18 R18 A13 C13 R13 R21">
    <cfRule type="expression" dxfId="90" priority="3">
      <formula>$G13=""</formula>
    </cfRule>
  </conditionalFormatting>
  <conditionalFormatting sqref="B36 B31 B26 B21 B18 B13">
    <cfRule type="expression" dxfId="89" priority="2">
      <formula>$C13=""</formula>
    </cfRule>
  </conditionalFormatting>
  <conditionalFormatting sqref="D36 D31 D26 D21 D18 D13">
    <cfRule type="expression" dxfId="88" priority="1">
      <formula>$E13=""</formula>
    </cfRule>
  </conditionalFormatting>
  <dataValidations count="1">
    <dataValidation imeMode="off" allowBlank="1" showInputMessage="1" showErrorMessage="1" sqref="Q1 Q39 K39:M39"/>
  </dataValidations>
  <printOptions horizontalCentered="1"/>
  <pageMargins left="0.31496062992125984" right="0.31496062992125984" top="0.70866141732283472" bottom="0.59055118110236227" header="0.31496062992125984" footer="0.31496062992125984"/>
  <pageSetup paperSize="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23</vt:i4>
      </vt:variant>
    </vt:vector>
  </HeadingPairs>
  <TitlesOfParts>
    <vt:vector size="39" baseType="lpstr">
      <vt:lpstr>一般会計（歳入）</vt:lpstr>
      <vt:lpstr>一般会計（歳出）</vt:lpstr>
      <vt:lpstr>国保（歳入）</vt:lpstr>
      <vt:lpstr>国保（歳出）</vt:lpstr>
      <vt:lpstr>後期（歳入）</vt:lpstr>
      <vt:lpstr>後期（歳出）</vt:lpstr>
      <vt:lpstr>介護（歳入）</vt:lpstr>
      <vt:lpstr>介護（歳出）</vt:lpstr>
      <vt:lpstr>温泉（歳入）</vt:lpstr>
      <vt:lpstr>温泉（歳出）</vt:lpstr>
      <vt:lpstr>下水（歳入）</vt:lpstr>
      <vt:lpstr>下水（歳出）</vt:lpstr>
      <vt:lpstr>病院3条</vt:lpstr>
      <vt:lpstr>病院4条</vt:lpstr>
      <vt:lpstr>上水3条 </vt:lpstr>
      <vt:lpstr>上水4条</vt:lpstr>
      <vt:lpstr>'一般会計（歳出）'!Print_Area</vt:lpstr>
      <vt:lpstr>'温泉（歳入）'!Print_Area</vt:lpstr>
      <vt:lpstr>'下水（歳出）'!Print_Area</vt:lpstr>
      <vt:lpstr>'下水（歳入）'!Print_Area</vt:lpstr>
      <vt:lpstr>'後期（歳出）'!Print_Area</vt:lpstr>
      <vt:lpstr>'後期（歳入）'!Print_Area</vt:lpstr>
      <vt:lpstr>'上水3条 '!Print_Area</vt:lpstr>
      <vt:lpstr>上水4条!Print_Area</vt:lpstr>
      <vt:lpstr>病院4条!Print_Area</vt:lpstr>
      <vt:lpstr>'一般会計（歳出）'!Print_Titles</vt:lpstr>
      <vt:lpstr>'一般会計（歳入）'!Print_Titles</vt:lpstr>
      <vt:lpstr>'温泉（歳出）'!Print_Titles</vt:lpstr>
      <vt:lpstr>'温泉（歳入）'!Print_Titles</vt:lpstr>
      <vt:lpstr>'下水（歳出）'!Print_Titles</vt:lpstr>
      <vt:lpstr>'下水（歳入）'!Print_Titles</vt:lpstr>
      <vt:lpstr>'介護（歳出）'!Print_Titles</vt:lpstr>
      <vt:lpstr>'介護（歳入）'!Print_Titles</vt:lpstr>
      <vt:lpstr>'後期（歳出）'!Print_Titles</vt:lpstr>
      <vt:lpstr>'後期（歳入）'!Print_Titles</vt:lpstr>
      <vt:lpstr>'国保（歳出）'!Print_Titles</vt:lpstr>
      <vt:lpstr>'国保（歳入）'!Print_Titles</vt:lpstr>
      <vt:lpstr>'上水3条 '!Print_Titles</vt:lpstr>
      <vt:lpstr>病院3条!Print_Titles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NTW15010</dc:creator>
  <cp:lastModifiedBy>NTW15010</cp:lastModifiedBy>
  <cp:lastPrinted>2016-02-09T00:15:05Z</cp:lastPrinted>
  <dcterms:created xsi:type="dcterms:W3CDTF">2016-01-20T04:04:54Z</dcterms:created>
  <dcterms:modified xsi:type="dcterms:W3CDTF">2016-02-09T00:15:10Z</dcterms:modified>
</cp:coreProperties>
</file>